
<file path=[Content_Types].xml><?xml version="1.0" encoding="utf-8"?>
<Types xmlns="http://schemas.openxmlformats.org/package/2006/content-types">
  <Default Extension="bin" ContentType="application/vnd.openxmlformats-officedocument.spreadsheetml.customProperty"/>
  <Default Extension="data" ContentType="application/vnd.openxmlformats-officedocument.model+data"/>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rinterSettings/printerSettings1.bin" ContentType="application/vnd.openxmlformats-officedocument.spreadsheetml.printerSettings"/>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printerSettings/printerSettings2.bin" ContentType="application/vnd.openxmlformats-officedocument.spreadsheetml.printerSettings"/>
  <Override PartName="/xl/drawings/drawing4.xml" ContentType="application/vnd.openxmlformats-officedocument.drawing+xml"/>
  <Override PartName="/xl/comments1.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ml.chartshapes+xml"/>
  <Override PartName="/xl/printerSettings/printerSettings3.bin" ContentType="application/vnd.openxmlformats-officedocument.spreadsheetml.printerSettings"/>
  <Override PartName="/xl/drawings/drawing7.xml" ContentType="application/vnd.openxmlformats-officedocument.drawing+xml"/>
  <Override PartName="/xl/comments2.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rinterSettings/printerSettings4.bin" ContentType="application/vnd.openxmlformats-officedocument.spreadsheetml.printerSettings"/>
  <Override PartName="/xl/drawings/drawing8.xml" ContentType="application/vnd.openxmlformats-officedocument.drawing+xml"/>
  <Override PartName="/xl/comments3.xml" ContentType="application/vnd.openxmlformats-officedocument.spreadsheetml.comment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rinterSettings/printerSettings5.bin" ContentType="application/vnd.openxmlformats-officedocument.spreadsheetml.printerSettings"/>
  <Override PartName="/xl/drawings/drawing9.xml" ContentType="application/vnd.openxmlformats-officedocument.drawing+xml"/>
  <Override PartName="/xl/comments4.xml" ContentType="application/vnd.openxmlformats-officedocument.spreadsheetml.comment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rinterSettings/printerSettings6.bin" ContentType="application/vnd.openxmlformats-officedocument.spreadsheetml.printerSettings"/>
  <Override PartName="/xl/drawings/drawing10.xml" ContentType="application/vnd.openxmlformats-officedocument.drawing+xml"/>
  <Override PartName="/xl/comments5.xml" ContentType="application/vnd.openxmlformats-officedocument.spreadsheetml.comment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rinterSettings/printerSettings7.bin" ContentType="application/vnd.openxmlformats-officedocument.spreadsheetml.printerSettings"/>
  <Override PartName="/xl/drawings/drawing11.xml" ContentType="application/vnd.openxmlformats-officedocument.drawing+xml"/>
  <Override PartName="/xl/comments6.xml" ContentType="application/vnd.openxmlformats-officedocument.spreadsheetml.comment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rinterSettings/printerSettings8.bin" ContentType="application/vnd.openxmlformats-officedocument.spreadsheetml.printerSettings"/>
  <Override PartName="/xl/drawings/drawing12.xml" ContentType="application/vnd.openxmlformats-officedocument.drawing+xml"/>
  <Override PartName="/xl/comments7.xml" ContentType="application/vnd.openxmlformats-officedocument.spreadsheetml.comments+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rinterSettings/printerSettings9.bin" ContentType="application/vnd.openxmlformats-officedocument.spreadsheetml.printerSettings"/>
  <Override PartName="/xl/drawings/drawing13.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4.xml" ContentType="application/vnd.openxmlformats-officedocument.drawingml.chartshape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5.xml" ContentType="application/vnd.openxmlformats-officedocument.drawingml.chartshapes+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6.xml" ContentType="application/vnd.openxmlformats-officedocument.drawing+xml"/>
  <Override PartName="/xl/comments8.xml" ContentType="application/vnd.openxmlformats-officedocument.spreadsheetml.comments+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pivotTables/pivotTable1.xml" ContentType="application/vnd.openxmlformats-officedocument.spreadsheetml.pivotTable+xml"/>
  <Override PartName="/xl/drawings/drawing17.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18.xml" ContentType="application/vnd.openxmlformats-officedocument.drawing+xml"/>
  <Override PartName="/xl/slicers/slicer2.xml" ContentType="application/vnd.ms-excel.slicer+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19.xml" ContentType="application/vnd.openxmlformats-officedocument.drawingml.chartshapes+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D:\DataConSentido\CURSOS\Arquitectura_profesional\Tercera_edicion\"/>
    </mc:Choice>
  </mc:AlternateContent>
  <xr:revisionPtr revIDLastSave="0" documentId="8_{5FF293C2-DE25-46DE-ACCC-268DB4A52774}" xr6:coauthVersionLast="47" xr6:coauthVersionMax="47" xr10:uidLastSave="{00000000-0000-0000-0000-000000000000}"/>
  <bookViews>
    <workbookView xWindow="-120" yWindow="-120" windowWidth="29040" windowHeight="15720" tabRatio="765" firstSheet="5" activeTab="10" xr2:uid="{B6C03948-9FDA-40BA-B581-4F1498DA108E}"/>
  </bookViews>
  <sheets>
    <sheet name="LISTAS Y CRITERIOS" sheetId="24" state="hidden" r:id="rId1"/>
    <sheet name="Análisis NSI" sheetId="13" r:id="rId2"/>
    <sheet name="Resumen NSI" sheetId="12" state="hidden" r:id="rId3"/>
    <sheet name="ORGANIZATIVAS EET + PANSI" sheetId="15" r:id="rId4"/>
    <sheet name="ADMINISTRATIVAS EET + PANSI" sheetId="17" r:id="rId5"/>
    <sheet name="JURÍDICAS EET + PANSI" sheetId="18" r:id="rId6"/>
    <sheet name="FÍSICAS - OPER  EET + PANSI" sheetId="19" r:id="rId7"/>
    <sheet name="FÍSICAS - INFRSTRA  EET + PANSI" sheetId="20" r:id="rId8"/>
    <sheet name="TÉCNICAS COMPET EET + PANSI" sheetId="21" r:id="rId9"/>
    <sheet name="TÉCNICAS TECNOL EET + PANSI" sheetId="22" r:id="rId10"/>
    <sheet name="DASHBOARD EET - PANSI" sheetId="14" r:id="rId11"/>
    <sheet name="NIVEL DE SEGURIDAD" sheetId="23" r:id="rId12"/>
    <sheet name="Análisis" sheetId="7" state="hidden" r:id="rId13"/>
    <sheet name="Análisis 2 (2)" sheetId="10" state="hidden" r:id="rId14"/>
  </sheets>
  <definedNames>
    <definedName name="_xlcn.WorksheetConnection_ESTADODELATÉCNICAyNIVELDESEGURIDAD.xlsxEVALUACION_ET" hidden="1">EVALUACION_ET</definedName>
    <definedName name="_xlnm.Print_Area" localSheetId="4">'ADMINISTRATIVAS EET + PANSI'!$B$2:$V$39</definedName>
    <definedName name="_xlnm.Print_Area" localSheetId="7">'FÍSICAS - INFRSTRA  EET + PANSI'!$B$2:$V$36</definedName>
    <definedName name="_xlnm.Print_Area" localSheetId="6">'FÍSICAS - OPER  EET + PANSI'!$B$2:$V$35</definedName>
    <definedName name="_xlnm.Print_Area" localSheetId="5">'JURÍDICAS EET + PANSI'!$B$2:$V$37</definedName>
    <definedName name="_xlnm.Print_Area" localSheetId="3">'ORGANIZATIVAS EET + PANSI'!$B$2:$V$42</definedName>
    <definedName name="_xlnm.Print_Area" localSheetId="8">'TÉCNICAS COMPET EET + PANSI'!$B$2:$V$35</definedName>
    <definedName name="_xlnm.Print_Area" localSheetId="9">'TÉCNICAS TECNOL EET + PANSI'!$B$2:$V$38</definedName>
    <definedName name="SegmentaciónDeDatos_MEDIDAS">#N/A</definedName>
    <definedName name="SegmentaciónDeDatos_SUB_MEDIDAS">#N/A</definedName>
  </definedNames>
  <calcPr calcId="191028"/>
  <pivotCaches>
    <pivotCache cacheId="1"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VALUACION_ET" name="EVALUACION_ET" connection="WorksheetConnection_ESTADO DE LA TÉCNICA y NIVEL DE SEGURIDAD.xlsx!EVALUACION_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15" l="1"/>
  <c r="I10" i="15"/>
  <c r="I11" i="15"/>
  <c r="I12" i="15"/>
  <c r="I13" i="15"/>
  <c r="I14" i="15"/>
  <c r="I15" i="15"/>
  <c r="I16" i="15"/>
  <c r="I17" i="15"/>
  <c r="I18" i="15"/>
  <c r="I19" i="15"/>
  <c r="I20" i="15"/>
  <c r="I9" i="17"/>
  <c r="I10" i="17"/>
  <c r="I11" i="17"/>
  <c r="I12" i="17"/>
  <c r="I13" i="17"/>
  <c r="I14" i="17"/>
  <c r="I15" i="17"/>
  <c r="I16" i="17"/>
  <c r="I17" i="17"/>
  <c r="I18" i="17"/>
  <c r="I19" i="17"/>
  <c r="I9" i="18"/>
  <c r="I10" i="18"/>
  <c r="I11" i="18"/>
  <c r="I12" i="18"/>
  <c r="I13" i="18"/>
  <c r="I14" i="18"/>
  <c r="I15" i="18"/>
  <c r="I16" i="18"/>
  <c r="I17" i="18"/>
  <c r="I9" i="19"/>
  <c r="I10" i="19"/>
  <c r="I11" i="19"/>
  <c r="I12" i="19"/>
  <c r="I13" i="19"/>
  <c r="I14" i="19"/>
  <c r="I15" i="19"/>
  <c r="I16" i="19"/>
  <c r="I18" i="19"/>
  <c r="I9" i="20"/>
  <c r="I10" i="20"/>
  <c r="I11" i="20"/>
  <c r="I12" i="20"/>
  <c r="I13" i="20"/>
  <c r="I14" i="20"/>
  <c r="I15" i="20"/>
  <c r="I16" i="20"/>
  <c r="I17" i="20"/>
  <c r="I9" i="21"/>
  <c r="I10" i="21"/>
  <c r="I11" i="21"/>
  <c r="I12" i="21"/>
  <c r="I13" i="21"/>
  <c r="I14" i="21"/>
  <c r="I15" i="21"/>
  <c r="I16" i="21"/>
  <c r="I18" i="21"/>
  <c r="B10" i="13"/>
  <c r="I9" i="22"/>
  <c r="I10" i="22"/>
  <c r="I11" i="22"/>
  <c r="I12" i="22"/>
  <c r="I13" i="22"/>
  <c r="I14" i="22"/>
  <c r="I15" i="22"/>
  <c r="I16" i="22"/>
  <c r="I17" i="22"/>
  <c r="I18" i="22"/>
  <c r="I19" i="22"/>
  <c r="B11" i="13"/>
  <c r="I29" i="20"/>
  <c r="I30" i="20"/>
  <c r="I31" i="20"/>
  <c r="I32" i="20"/>
  <c r="I33" i="20"/>
  <c r="I34" i="20"/>
  <c r="I35" i="20"/>
  <c r="I36" i="20"/>
  <c r="I37" i="20"/>
  <c r="B38" i="13"/>
  <c r="I10" i="23"/>
  <c r="I11" i="23"/>
  <c r="I12" i="23"/>
  <c r="I37" i="22"/>
  <c r="I36" i="22"/>
  <c r="I35" i="22"/>
  <c r="I34" i="22"/>
  <c r="I33" i="22"/>
  <c r="I32" i="22"/>
  <c r="I31" i="22"/>
  <c r="I30" i="22"/>
  <c r="I29" i="22"/>
  <c r="I28" i="22"/>
  <c r="I34" i="21"/>
  <c r="I33" i="21"/>
  <c r="I32" i="21"/>
  <c r="I31" i="21"/>
  <c r="I30" i="21"/>
  <c r="I29" i="21"/>
  <c r="I28" i="21"/>
  <c r="I27" i="21"/>
  <c r="I28" i="20"/>
  <c r="I34" i="19"/>
  <c r="I33" i="19"/>
  <c r="I32" i="19"/>
  <c r="I31" i="19"/>
  <c r="I30" i="19"/>
  <c r="I29" i="19"/>
  <c r="I28" i="19"/>
  <c r="I27" i="19"/>
  <c r="I35" i="18"/>
  <c r="I34" i="18"/>
  <c r="I33" i="18"/>
  <c r="I32" i="18"/>
  <c r="I31" i="18"/>
  <c r="I30" i="18"/>
  <c r="I29" i="18"/>
  <c r="I28" i="18"/>
  <c r="I27" i="18"/>
  <c r="I38" i="17"/>
  <c r="I37" i="17"/>
  <c r="I36" i="17"/>
  <c r="I35" i="17"/>
  <c r="I34" i="17"/>
  <c r="I33" i="17"/>
  <c r="I32" i="17"/>
  <c r="I31" i="17"/>
  <c r="I30" i="17"/>
  <c r="I29" i="17"/>
  <c r="I41" i="15"/>
  <c r="I40" i="15"/>
  <c r="I39" i="15"/>
  <c r="I38" i="15"/>
  <c r="I37" i="15"/>
  <c r="I36" i="15"/>
  <c r="I35" i="15"/>
  <c r="I34" i="15"/>
  <c r="I33" i="15"/>
  <c r="I32" i="15"/>
  <c r="I31" i="15"/>
  <c r="I30" i="15"/>
  <c r="I38" i="22"/>
  <c r="B40" i="13"/>
  <c r="I35" i="21"/>
  <c r="B39" i="13"/>
  <c r="I37" i="18"/>
  <c r="B36" i="13"/>
  <c r="I35" i="19"/>
  <c r="B37" i="13"/>
  <c r="I39" i="17"/>
  <c r="B35" i="13"/>
  <c r="H33" i="13"/>
  <c r="G38" i="13"/>
  <c r="P4" i="13"/>
  <c r="AB9" i="13"/>
  <c r="R4" i="13"/>
  <c r="C70" i="12"/>
  <c r="C71" i="12"/>
  <c r="C72" i="12"/>
  <c r="C73" i="12"/>
  <c r="C74" i="12"/>
  <c r="K22" i="17"/>
  <c r="K60" i="13"/>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N5" i="13"/>
  <c r="Z10" i="13"/>
  <c r="N34" i="13"/>
  <c r="Z39" i="13"/>
  <c r="M34" i="13"/>
  <c r="W39" i="13"/>
  <c r="Z41" i="13"/>
  <c r="W40" i="13"/>
  <c r="W41" i="13"/>
  <c r="L34" i="13"/>
  <c r="T39" i="13"/>
  <c r="T41" i="13"/>
  <c r="K34" i="13"/>
  <c r="Q39" i="13"/>
  <c r="Q41" i="13"/>
  <c r="J34" i="13"/>
  <c r="N39" i="13"/>
  <c r="N41" i="13"/>
  <c r="I34" i="13"/>
  <c r="K39" i="13"/>
  <c r="K41" i="13"/>
  <c r="N33" i="13"/>
  <c r="Y38" i="13"/>
  <c r="M33" i="13"/>
  <c r="V38" i="13"/>
  <c r="L33" i="13"/>
  <c r="S38" i="13"/>
  <c r="K33" i="13"/>
  <c r="P38" i="13"/>
  <c r="J33" i="13"/>
  <c r="M38" i="13"/>
  <c r="I33" i="13"/>
  <c r="J38" i="13"/>
  <c r="Z12" i="13"/>
  <c r="W11" i="13"/>
  <c r="N4" i="13"/>
  <c r="Y9" i="13"/>
  <c r="M4" i="13"/>
  <c r="V9" i="13"/>
  <c r="J4" i="13"/>
  <c r="M9" i="13"/>
  <c r="I4" i="13"/>
  <c r="J9" i="13"/>
  <c r="L4" i="13"/>
  <c r="S9" i="13"/>
  <c r="K4" i="13"/>
  <c r="P9" i="13"/>
  <c r="H4" i="13"/>
  <c r="G9" i="13"/>
  <c r="M5" i="13"/>
  <c r="W10" i="13"/>
  <c r="W12" i="13"/>
  <c r="K5" i="10"/>
  <c r="P5" i="10"/>
  <c r="O5" i="10"/>
  <c r="M5" i="10"/>
  <c r="L5" i="10"/>
  <c r="N5" i="10"/>
  <c r="R10" i="10"/>
  <c r="R12" i="10"/>
  <c r="U10" i="10"/>
  <c r="U12" i="10"/>
  <c r="L10" i="10"/>
  <c r="L12" i="10"/>
  <c r="P6" i="10" a="1"/>
  <c r="P6" i="10"/>
  <c r="X10" i="10"/>
  <c r="X12" i="10"/>
  <c r="Q6" i="10" a="1"/>
  <c r="Q6" i="10"/>
  <c r="O10" i="10"/>
  <c r="O12" i="10"/>
  <c r="I19" i="20" l="1"/>
  <c r="B8" i="13"/>
  <c r="K5" i="13" s="1"/>
  <c r="Q10" i="13" s="1"/>
  <c r="Q12" i="13" s="1"/>
  <c r="I18" i="18"/>
  <c r="B6" i="13"/>
  <c r="I5" i="13" s="1"/>
  <c r="K10" i="13" s="1"/>
  <c r="K12" i="13" s="1"/>
  <c r="I42" i="15"/>
  <c r="I21" i="15"/>
  <c r="B9" i="13" l="1"/>
  <c r="L5" i="13" s="1"/>
  <c r="T10" i="13" s="1"/>
  <c r="T12" i="13" s="1"/>
  <c r="B7" i="13"/>
  <c r="J5" i="13" s="1"/>
  <c r="B34" i="13"/>
  <c r="B5" i="13"/>
  <c r="N10" i="13" l="1"/>
  <c r="N12" i="13" s="1"/>
  <c r="B42" i="13"/>
  <c r="R5" i="13" s="1"/>
  <c r="L61" i="13" s="1"/>
  <c r="L63" i="13" s="1"/>
  <c r="H34" i="13"/>
  <c r="H39" i="13" s="1"/>
  <c r="H41" i="13" s="1"/>
  <c r="B17" i="13"/>
  <c r="I9" i="23" s="1"/>
  <c r="H5" i="13"/>
  <c r="H10" i="13" s="1"/>
  <c r="H12" i="13" s="1"/>
  <c r="I15" i="23" l="1"/>
  <c r="B15" i="13" s="1"/>
  <c r="P5" i="13" s="1"/>
  <c r="AC10" i="13" s="1"/>
  <c r="AC12" i="13" s="1"/>
  <c r="D9"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FREDDY V</author>
  </authors>
  <commentList>
    <comment ref="D9" authorId="0" shapeId="0" xr:uid="{AC3659F7-F664-4518-9007-317A806D9402}">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9" authorId="0" shapeId="0" xr:uid="{A3851F63-2299-4833-BD65-69E9C014DBA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9" authorId="0" shapeId="0" xr:uid="{B0A56946-5C87-438C-8129-CFD21603181F}">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9" authorId="0" shapeId="0" xr:uid="{59F65657-6157-4012-8624-67658E020B1F}">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0" authorId="0" shapeId="0" xr:uid="{30B8B650-A64D-45D9-96D0-7958D64A7962}">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0" authorId="0" shapeId="0" xr:uid="{F6BEBACE-A10E-4E0C-AFBD-2EAFE61C3F0A}">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0" authorId="0" shapeId="0" xr:uid="{D5D20CCF-0F8D-4D06-8788-D22308BFDBA5}">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0" authorId="0" shapeId="0" xr:uid="{C21812E5-D21E-4F18-97B5-223997402760}">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1" authorId="0" shapeId="0" xr:uid="{D22A0EB6-FEA7-4F8D-A6A6-420BB3BBA0CF}">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1" authorId="0" shapeId="0" xr:uid="{06A69745-A7FD-4644-B7DE-8A85952F060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1" authorId="0" shapeId="0" xr:uid="{97439051-2978-4FF1-A479-15D2068904BC}">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1" authorId="0" shapeId="0" xr:uid="{42615EF0-5EFA-4D6A-93AD-B2C11C119C09}">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2" authorId="0" shapeId="0" xr:uid="{CC0E844D-F169-4481-BA09-A2CFFA6DE66E}">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2" authorId="0" shapeId="0" xr:uid="{F7863591-A531-448E-86BD-971A29DD6A30}">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2" authorId="0" shapeId="0" xr:uid="{1C200149-EF4B-493C-B87F-CEBC821F7A36}">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2" authorId="0" shapeId="0" xr:uid="{F038F9C7-AC51-4B15-9AAF-01CF367ECF0E}">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3" authorId="0" shapeId="0" xr:uid="{335214A9-341B-41CA-B0C0-48B42764A72B}">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3" authorId="0" shapeId="0" xr:uid="{25DEC071-D7CB-4E01-9259-51D669CFF133}">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3" authorId="0" shapeId="0" xr:uid="{F0164789-CD81-4FCD-9A2B-961724748857}">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3" authorId="0" shapeId="0" xr:uid="{ABFE3E60-EDBD-4C14-B193-F6FA8F2DE85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4" authorId="0" shapeId="0" xr:uid="{DFF90803-5775-4A80-87C7-292BC244F767}">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4" authorId="0" shapeId="0" xr:uid="{9325A32C-7F19-467E-A815-87B2F4730072}">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4" authorId="0" shapeId="0" xr:uid="{2FC612FE-3E04-40F0-817F-E682FC615513}">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4" authorId="0" shapeId="0" xr:uid="{B9F66E28-3DBB-4C5F-9328-FE91290E28DB}">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5" authorId="0" shapeId="0" xr:uid="{ABBC5E01-85F1-42FC-9BC2-EF90F9AAAAA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5" authorId="0" shapeId="0" xr:uid="{882E62D2-5CE5-4451-A2A7-9AB82D74EBA3}">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5" authorId="0" shapeId="0" xr:uid="{72A3682D-4C63-4994-8613-2B18B9734CC9}">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5" authorId="0" shapeId="0" xr:uid="{F0F13FF5-B315-4920-A33D-219F4C82839B}">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6" authorId="0" shapeId="0" xr:uid="{011366BF-2555-4452-9172-4FA6E1D41193}">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6" authorId="0" shapeId="0" xr:uid="{C94FA1B6-7DAC-4545-8BF7-3726B5CA8E5A}">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6" authorId="0" shapeId="0" xr:uid="{91963BF7-E8E3-409E-AEE7-68A7DE149F7F}">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6" authorId="0" shapeId="0" xr:uid="{22535FB8-9E4F-485A-8BE6-3D65B4B94F2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7" authorId="0" shapeId="0" xr:uid="{E517D7BB-F9A6-43AF-B071-6830C04C8B69}">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7" authorId="0" shapeId="0" xr:uid="{BC26A63A-3F5E-45B5-8E3B-13BDA1069AC6}">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7" authorId="0" shapeId="0" xr:uid="{2084217D-43F1-4D52-B1D7-49520A3812FF}">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7" authorId="0" shapeId="0" xr:uid="{834EA79D-C96B-4AB8-A68A-70C90A622DE7}">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8" authorId="0" shapeId="0" xr:uid="{A3B85B89-6B21-4247-BAD6-CEB8738FB79A}">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8" authorId="0" shapeId="0" xr:uid="{F73C662F-B212-4CC8-BA14-1BA8314AFF2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8" authorId="0" shapeId="0" xr:uid="{6D4427A5-2D68-4892-BC79-A5424D093234}">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8" authorId="0" shapeId="0" xr:uid="{8953661F-620B-4742-BD6B-E441A92B4FF9}">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9" authorId="0" shapeId="0" xr:uid="{85B476FB-0152-47ED-92CB-CC552E0D2986}">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9" authorId="0" shapeId="0" xr:uid="{B2F49C15-EFBF-4DD2-8B24-FB4C45AC957C}">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9" authorId="0" shapeId="0" xr:uid="{4BB7CA13-4371-4240-A0A6-1CEA08880C70}">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9" authorId="0" shapeId="0" xr:uid="{0CCAAF05-C68C-41DD-8372-95D8DC487AED}">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20" authorId="0" shapeId="0" xr:uid="{1C0EF3FD-CB95-4100-B708-F05E6FB378E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0" authorId="0" shapeId="0" xr:uid="{F33549A1-D09A-498F-88C9-30BBAC10EE88}">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0" authorId="0" shapeId="0" xr:uid="{16085EC1-F117-4BDF-98A1-91F676B2A0AC}">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0" authorId="0" shapeId="0" xr:uid="{88A415EE-9DAE-4EC2-AB07-CE440CF62C24}">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Q29" authorId="0" shapeId="0" xr:uid="{D7B4341E-03A0-43FA-896B-DB14B5A1B0C6}">
      <text>
        <r>
          <rPr>
            <b/>
            <sz val="12"/>
            <color indexed="81"/>
            <rFont val="Tahoma"/>
            <family val="2"/>
          </rPr>
          <t>CRITERIO O RATIONALE PARA DETERMINAR TIEMPO:</t>
        </r>
        <r>
          <rPr>
            <sz val="12"/>
            <color indexed="81"/>
            <rFont val="Tahoma"/>
            <family val="2"/>
          </rPr>
          <t xml:space="preserve">
DEBES SELECCIONAR UN MES DE LA LISTA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3.-</t>
        </r>
        <r>
          <rPr>
            <sz val="12"/>
            <color indexed="81"/>
            <rFont val="Tahoma"/>
            <family val="2"/>
          </rPr>
          <t xml:space="preserve"> En la columna de COMENTARIOS puedes explicar los motivos por los cuales seleccionas el mes y puedes dar mayor precisión nombrando el día de ese mes seleccionado</t>
        </r>
      </text>
    </comment>
    <comment ref="R29" authorId="0" shapeId="0" xr:uid="{DF7E11D8-CBEA-431F-8078-C9A5F71E1C95}">
      <text>
        <r>
          <rPr>
            <b/>
            <sz val="12"/>
            <color indexed="81"/>
            <rFont val="Tahoma"/>
            <family val="2"/>
          </rPr>
          <t>CRITERIO O RATIONALE PARA DETERMINAR HORAS - HOMBRE:</t>
        </r>
        <r>
          <rPr>
            <sz val="12"/>
            <color indexed="81"/>
            <rFont val="Tahoma"/>
            <family val="2"/>
          </rPr>
          <t xml:space="preserve">
DEBES SELECCIONAR UNA CANTIDAD DE HORAS SEMANALES QUE PUEDES INVERTIR PARA COMPLETAR LA VALIDACIÓN DEL SG-PDP INCLUYENDO LA FASE INICIAL DEL PANSI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 xml:space="preserve">3.- </t>
        </r>
        <r>
          <rPr>
            <sz val="12"/>
            <color indexed="81"/>
            <rFont val="Tahoma"/>
            <family val="2"/>
          </rPr>
          <t xml:space="preserve">Las horas y meses van en función de 1 persona
</t>
        </r>
        <r>
          <rPr>
            <b/>
            <sz val="12"/>
            <color indexed="81"/>
            <rFont val="Tahoma"/>
            <family val="2"/>
          </rPr>
          <t>4.-</t>
        </r>
        <r>
          <rPr>
            <sz val="12"/>
            <color indexed="81"/>
            <rFont val="Tahoma"/>
            <family val="2"/>
          </rPr>
          <t xml:space="preserve"> El número de personas RECOMENDADO IDEAL son 3 y mínimo 2
</t>
        </r>
        <r>
          <rPr>
            <b/>
            <sz val="12"/>
            <color indexed="81"/>
            <rFont val="Tahoma"/>
            <family val="2"/>
          </rPr>
          <t>5.-</t>
        </r>
        <r>
          <rPr>
            <sz val="12"/>
            <color indexed="81"/>
            <rFont val="Tahoma"/>
            <family val="2"/>
          </rPr>
          <t xml:space="preserve"> La selección IDEAL es 1 supervisor o gerente y 2 operativos ya que el volumen de documentos y actividades es ELEVADO y al entregar a operación debe existir 2 comités para administrar el SG-PDP
</t>
        </r>
        <r>
          <rPr>
            <b/>
            <sz val="12"/>
            <color indexed="81"/>
            <rFont val="Tahoma"/>
            <family val="2"/>
          </rPr>
          <t>6.-</t>
        </r>
        <r>
          <rPr>
            <sz val="12"/>
            <color indexed="81"/>
            <rFont val="Tahoma"/>
            <family val="2"/>
          </rPr>
          <t xml:space="preserve"> En la columna de COMENTARIOS puedes explicar los motivos por los cuales seleccionas el mes y puedes dar mayor precisión nombrando el día de ese mes seleccionado</t>
        </r>
      </text>
    </comment>
    <comment ref="S29" authorId="0" shapeId="0" xr:uid="{41320AC2-2D1F-4441-913C-57268D4EE38A}">
      <text>
        <r>
          <rPr>
            <b/>
            <sz val="12"/>
            <color indexed="81"/>
            <rFont val="Tahoma"/>
            <family val="2"/>
          </rPr>
          <t>CRITERIO O RATIONALE PARA DETERMINAR INVERSIÓN MONETARIA:</t>
        </r>
        <r>
          <rPr>
            <sz val="12"/>
            <color indexed="81"/>
            <rFont val="Tahoma"/>
            <family val="2"/>
          </rPr>
          <t xml:space="preserve">
DEBES SELECCIONAR UN RANGO DE INVERSIÓN TOMANDO EN CONSIDERACIÓN QUE:
</t>
        </r>
        <r>
          <rPr>
            <b/>
            <sz val="12"/>
            <color indexed="81"/>
            <rFont val="Tahoma"/>
            <family val="2"/>
          </rPr>
          <t>1.-</t>
        </r>
        <r>
          <rPr>
            <sz val="12"/>
            <color indexed="81"/>
            <rFont val="Tahoma"/>
            <family val="2"/>
          </rPr>
          <t xml:space="preserve"> La estimación debe incluir todos los costos asociados a la contratación de un serviciio o bien material. Dentro de esos costos están pero no se mitan a: valor del dispositivo o servicio, mano de obra, adecuaciones de infraestructura, movilizaciones, hospedaje, alimentación y otros.
</t>
        </r>
        <r>
          <rPr>
            <b/>
            <sz val="12"/>
            <color indexed="81"/>
            <rFont val="Tahoma"/>
            <family val="2"/>
          </rPr>
          <t xml:space="preserve">2.- </t>
        </r>
        <r>
          <rPr>
            <sz val="12"/>
            <color indexed="81"/>
            <rFont val="Tahoma"/>
            <family val="2"/>
          </rPr>
          <t xml:space="preserve">En la columna de COMENTARIOS puedes explicar los motivos por los cuales seleccionas el monto y si ese valor será un único pago o pagos por un periodo de tiempo o esquema de ahorro hasta lograr el monto final que permita cumplir con el COMPROMISO DE APLICABILIDAD
</t>
        </r>
      </text>
    </comment>
    <comment ref="D30" authorId="0" shapeId="0" xr:uid="{E23D3D10-24F1-4264-BFD6-059642763D83}">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0" authorId="0" shapeId="0" xr:uid="{8939BA7F-9B94-4B2F-9E28-2BC9321CA2B4}">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0" authorId="0" shapeId="0" xr:uid="{4F3B12E9-B607-4EE4-A33F-D93251E31D0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0" authorId="0" shapeId="0" xr:uid="{95E05C15-677A-459A-A90D-BF093B865D1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1" authorId="0" shapeId="0" xr:uid="{878FECD4-CF29-4E94-AF64-3C36D29D48F7}">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1" authorId="0" shapeId="0" xr:uid="{08DBDE8D-EEB7-4ED1-AA21-38096F7D67DB}">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1" authorId="0" shapeId="0" xr:uid="{64D67FC0-AC71-4AC0-B58C-9DCD0507A089}">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1" authorId="0" shapeId="0" xr:uid="{E900AA5F-9301-4C98-ADDB-F24B9A0ACC80}">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2" authorId="0" shapeId="0" xr:uid="{CFFE9B9B-14C4-4827-8A85-113A6CADA9A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2" authorId="0" shapeId="0" xr:uid="{B5D33F95-1C73-4880-B2F1-F4E2353C26D7}">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2" authorId="0" shapeId="0" xr:uid="{3BE79B56-42DD-4314-A4D1-9C1ADA10E8FB}">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2" authorId="0" shapeId="0" xr:uid="{F1297DB8-823C-4D00-A219-3A46720ED022}">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3" authorId="0" shapeId="0" xr:uid="{91D059E3-F072-4A6B-A1CA-947096D7A60B}">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3" authorId="0" shapeId="0" xr:uid="{6961462A-9B73-4108-9FBB-AAC72D84E100}">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3" authorId="0" shapeId="0" xr:uid="{AF03B6AA-F53D-42FC-948E-73331DACC2C7}">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3" authorId="0" shapeId="0" xr:uid="{3E03B968-BFAD-4FCE-A720-2A7CC737A1C1}">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4" authorId="0" shapeId="0" xr:uid="{433DEE5A-22DD-4911-9637-E3353F558F03}">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4" authorId="0" shapeId="0" xr:uid="{1EAF0B28-DAEC-443D-ACB8-C4A7E0B79767}">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4" authorId="0" shapeId="0" xr:uid="{336D39E8-B5F5-430A-8114-EDE6EB9DDC4F}">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4" authorId="0" shapeId="0" xr:uid="{A9248EB8-3B40-49A7-953F-164D65A7E1A9}">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5" authorId="0" shapeId="0" xr:uid="{4DA925DA-5B74-44C8-8B14-7408AD183879}">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5" authorId="0" shapeId="0" xr:uid="{8EA46F5C-B73A-47B9-B70A-07F81F57F9CA}">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5" authorId="0" shapeId="0" xr:uid="{8A16E420-2394-4FB1-9FAC-010A8C307EE8}">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5" authorId="0" shapeId="0" xr:uid="{D2FA1BBA-913A-48EA-B91B-450385998A37}">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6" authorId="0" shapeId="0" xr:uid="{33D4448F-BFB6-4C73-A8FD-B03C7EA1F1C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6" authorId="0" shapeId="0" xr:uid="{0B1F8D0E-E60C-44CC-88CF-593E05B2C82C}">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6" authorId="0" shapeId="0" xr:uid="{AE7D33FD-3B58-47A4-A585-5488765C691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6" authorId="0" shapeId="0" xr:uid="{78D392CD-A713-442C-8E24-666E4F7A492D}">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7" authorId="0" shapeId="0" xr:uid="{994610D3-66DB-4FF8-89C2-893923A746BF}">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7" authorId="0" shapeId="0" xr:uid="{2B42CC72-3B48-4892-B7C1-1B3095DE66EB}">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7" authorId="0" shapeId="0" xr:uid="{43C6C871-DF20-468E-8204-DFA7DD0F5960}">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7" authorId="0" shapeId="0" xr:uid="{C7AD74C9-8295-46C4-9DDC-3BB9DEF22DDF}">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8" authorId="0" shapeId="0" xr:uid="{BAB9C343-D735-4DF6-A6C6-0CBD80595A46}">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8" authorId="0" shapeId="0" xr:uid="{D6E83A15-CA0C-4758-A52A-CA20914F1E4C}">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8" authorId="0" shapeId="0" xr:uid="{BC86E55B-F29A-4BE9-B505-468611DAF569}">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8" authorId="0" shapeId="0" xr:uid="{5F83E0E7-05C2-4027-992C-58CBEB69C64D}">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9" authorId="0" shapeId="0" xr:uid="{BF4B3C4B-23F2-432C-B222-8DFF208B5723}">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9" authorId="0" shapeId="0" xr:uid="{85369076-10BC-4CCD-B7EB-1C4E741A791D}">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9" authorId="0" shapeId="0" xr:uid="{9185F71D-3425-4A24-8755-435023FB8C34}">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9" authorId="0" shapeId="0" xr:uid="{AF2B427C-3A94-4F5B-92DF-392CC45478B9}">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40" authorId="0" shapeId="0" xr:uid="{A9653D09-2E81-4351-A495-B67C7B4EA0F4}">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40" authorId="0" shapeId="0" xr:uid="{8632D9F6-326D-49E8-853B-1E871C3CE969}">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40" authorId="0" shapeId="0" xr:uid="{60DB0F2A-9058-4F80-8375-F9793D9AC764}">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40" authorId="0" shapeId="0" xr:uid="{06AF72A5-8B2E-4C42-A46C-08CDA041D11D}">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41" authorId="0" shapeId="0" xr:uid="{E99B3CAC-E3AB-4A32-B9D5-E48CDE1C043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41" authorId="0" shapeId="0" xr:uid="{AE9E7C73-24C6-492E-954B-E400053A558C}">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41" authorId="0" shapeId="0" xr:uid="{DFD31D32-7AE6-4C18-9D2F-8C5C270932A6}">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41" authorId="0" shapeId="0" xr:uid="{A4141D9A-42C2-44F4-8368-BA13804F535E}">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FREDDY V</author>
  </authors>
  <commentList>
    <comment ref="D9" authorId="0" shapeId="0" xr:uid="{0B9A89A9-C505-4D69-9417-E095C1F4CDC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9" authorId="0" shapeId="0" xr:uid="{28D233BA-AC79-4680-9495-0B014A326226}">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9" authorId="0" shapeId="0" xr:uid="{D1E97420-9D93-4F2C-A902-3184F27949ED}">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9" authorId="0" shapeId="0" xr:uid="{BD88E52A-001F-40C4-B435-4A5DBB809F24}">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0" authorId="0" shapeId="0" xr:uid="{A4BC7694-3CCA-4EF1-B166-B1C636457AEF}">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0" authorId="0" shapeId="0" xr:uid="{0D790318-8B75-415D-8BB6-4E6AC79867EC}">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0" authorId="0" shapeId="0" xr:uid="{9D2B5537-2B19-4DCD-A81C-952E91A5E2B6}">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0" authorId="0" shapeId="0" xr:uid="{33A7A5BC-3548-4EA1-93F7-CFC3CCFC8B96}">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1" authorId="0" shapeId="0" xr:uid="{8DBEBED0-C48E-4A7A-84B0-3DD0E6105F26}">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1" authorId="0" shapeId="0" xr:uid="{28619367-C4AA-402B-9A2F-1DE2425FB16F}">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1" authorId="0" shapeId="0" xr:uid="{3E0A0BBE-02A1-413E-807D-4214B1265660}">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1" authorId="0" shapeId="0" xr:uid="{6360F58C-BF7D-4CE7-BA17-F1BB8532911D}">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2" authorId="0" shapeId="0" xr:uid="{009DD9BF-0582-4AD9-8FCD-C1C5E5F16CB2}">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2" authorId="0" shapeId="0" xr:uid="{D102E228-15AB-40D7-9ABD-1EF1EF81C63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2" authorId="0" shapeId="0" xr:uid="{35BCB629-E28E-4D28-9990-C52557522957}">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2" authorId="0" shapeId="0" xr:uid="{21C98374-C345-4DFA-9259-C24A19F6EF80}">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3" authorId="0" shapeId="0" xr:uid="{C395F687-0F61-42A1-A1AC-4E8051A2FEDB}">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3" authorId="0" shapeId="0" xr:uid="{06785A01-90DB-48FE-B90D-B72A8ED8439F}">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3" authorId="0" shapeId="0" xr:uid="{804FDBC7-C401-4ABA-9F60-94544927A070}">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3" authorId="0" shapeId="0" xr:uid="{FE00E05A-364B-4CF2-8E5A-9DDB26509717}">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4" authorId="0" shapeId="0" xr:uid="{E2895680-64F5-430B-9F17-DEE621A1C6D7}">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4" authorId="0" shapeId="0" xr:uid="{FA2CE848-A631-4C20-B9E4-7E29983A4C40}">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4" authorId="0" shapeId="0" xr:uid="{F4C08348-E572-4837-859C-C2ECB9FFF277}">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4" authorId="0" shapeId="0" xr:uid="{DFA81295-31DC-4C1F-A071-5CE5F83FD92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5" authorId="0" shapeId="0" xr:uid="{DF410B75-CEFA-467A-85E8-9397D90B8E04}">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5" authorId="0" shapeId="0" xr:uid="{B7BDE651-755F-4B44-8918-5943C9832A9A}">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5" authorId="0" shapeId="0" xr:uid="{CF97927C-929D-42C3-AF82-E2BD56ED1A26}">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5" authorId="0" shapeId="0" xr:uid="{A12657F5-B413-4337-A6E9-12FC6565EFDE}">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6" authorId="0" shapeId="0" xr:uid="{D6019F73-04D5-43C7-9D55-5131FBBB95D9}">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6" authorId="0" shapeId="0" xr:uid="{5EC29D23-DC56-48F8-837B-D1F34A02406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6" authorId="0" shapeId="0" xr:uid="{CA44024A-63B6-4241-AB09-329308DEE11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6" authorId="0" shapeId="0" xr:uid="{1E58549D-AC37-433E-A074-FAC5C057D356}">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7" authorId="0" shapeId="0" xr:uid="{A894D618-32B6-482D-9EA7-3369C58A21E9}">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7" authorId="0" shapeId="0" xr:uid="{2F8C427E-CF94-4BC4-BBE6-CC25D170429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7" authorId="0" shapeId="0" xr:uid="{8EE54A84-94BD-449C-A5DA-9503162E0E17}">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7" authorId="0" shapeId="0" xr:uid="{700F426C-923B-467D-942B-975687A9968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8" authorId="0" shapeId="0" xr:uid="{5024D057-2A01-4E46-B5AD-0D53312C2BCC}">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8" authorId="0" shapeId="0" xr:uid="{EE578C77-37B6-4563-A895-009BAF57632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8" authorId="0" shapeId="0" xr:uid="{36038819-001D-4547-B35C-F437CC3277F8}">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8" authorId="0" shapeId="0" xr:uid="{569B866D-1F9B-4C7D-A363-D01C6C113385}">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Q28" authorId="0" shapeId="0" xr:uid="{949CBDB8-CFFD-43C4-853D-DEC6C5E8F413}">
      <text>
        <r>
          <rPr>
            <b/>
            <sz val="12"/>
            <color indexed="81"/>
            <rFont val="Tahoma"/>
            <family val="2"/>
          </rPr>
          <t>CRITERIO O RATIONALE PARA DETERMINAR TIEMPO:</t>
        </r>
        <r>
          <rPr>
            <sz val="12"/>
            <color indexed="81"/>
            <rFont val="Tahoma"/>
            <family val="2"/>
          </rPr>
          <t xml:space="preserve">
DEBES SELECCIONAR UN MES DE LA LISTA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3.-</t>
        </r>
        <r>
          <rPr>
            <sz val="12"/>
            <color indexed="81"/>
            <rFont val="Tahoma"/>
            <family val="2"/>
          </rPr>
          <t xml:space="preserve"> En la columna de COMENTARIOS puedes explicar los motivos por los cuales seleccionas el mes y puedes dar mayor precisión nombrando el día de ese mes seleccionado</t>
        </r>
      </text>
    </comment>
    <comment ref="R28" authorId="0" shapeId="0" xr:uid="{B4ECCAFC-82EC-44FB-9461-2B95ADA7B1C4}">
      <text>
        <r>
          <rPr>
            <b/>
            <sz val="12"/>
            <color indexed="81"/>
            <rFont val="Tahoma"/>
            <family val="2"/>
          </rPr>
          <t>CRITERIO O RATIONALE PARA DETERMINAR HORAS - HOMBRE:</t>
        </r>
        <r>
          <rPr>
            <sz val="12"/>
            <color indexed="81"/>
            <rFont val="Tahoma"/>
            <family val="2"/>
          </rPr>
          <t xml:space="preserve">
DEBES SELECCIONAR UNA CANTIDAD DE HORAS SEMANALES QUE PUEDES INVERTIR PARA COMPLETAR LA VALIDACIÓN DEL SG-PDP INCLUYENDO LA FASE INICIAL DEL PANSI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 xml:space="preserve">3.- </t>
        </r>
        <r>
          <rPr>
            <sz val="12"/>
            <color indexed="81"/>
            <rFont val="Tahoma"/>
            <family val="2"/>
          </rPr>
          <t xml:space="preserve">Las horas y meses van en función de 1 persona
</t>
        </r>
        <r>
          <rPr>
            <b/>
            <sz val="12"/>
            <color indexed="81"/>
            <rFont val="Tahoma"/>
            <family val="2"/>
          </rPr>
          <t>4.-</t>
        </r>
        <r>
          <rPr>
            <sz val="12"/>
            <color indexed="81"/>
            <rFont val="Tahoma"/>
            <family val="2"/>
          </rPr>
          <t xml:space="preserve"> El número de personas RECOMENDADO IDEAL son 3 y mínimo 2
</t>
        </r>
        <r>
          <rPr>
            <b/>
            <sz val="12"/>
            <color indexed="81"/>
            <rFont val="Tahoma"/>
            <family val="2"/>
          </rPr>
          <t>5.-</t>
        </r>
        <r>
          <rPr>
            <sz val="12"/>
            <color indexed="81"/>
            <rFont val="Tahoma"/>
            <family val="2"/>
          </rPr>
          <t xml:space="preserve"> La selección IDEAL es 1 supervisor o gerente y 2 operativos ya que el volumen de documentos y actividades es ELEVADO y al entregar a operación debe existir 2 comités para administrar el SG-PDP
</t>
        </r>
        <r>
          <rPr>
            <b/>
            <sz val="12"/>
            <color indexed="81"/>
            <rFont val="Tahoma"/>
            <family val="2"/>
          </rPr>
          <t>6.-</t>
        </r>
        <r>
          <rPr>
            <sz val="12"/>
            <color indexed="81"/>
            <rFont val="Tahoma"/>
            <family val="2"/>
          </rPr>
          <t xml:space="preserve"> En la columna de COMENTARIOS puedes explicar los motivos por los cuales seleccionas el mes y puedes dar mayor precisión nombrando el día de ese mes seleccionado</t>
        </r>
      </text>
    </comment>
    <comment ref="S28" authorId="0" shapeId="0" xr:uid="{DA9C9F2C-2137-4CC2-9C0B-38E27EB0BB35}">
      <text>
        <r>
          <rPr>
            <b/>
            <sz val="12"/>
            <color indexed="81"/>
            <rFont val="Tahoma"/>
            <family val="2"/>
          </rPr>
          <t>CRITERIO O RATIONALE PARA DETERMINAR INVERSIÓN MONETARIA:</t>
        </r>
        <r>
          <rPr>
            <sz val="12"/>
            <color indexed="81"/>
            <rFont val="Tahoma"/>
            <family val="2"/>
          </rPr>
          <t xml:space="preserve">
DEBES SELECCIONAR UN RANGO DE INVERSIÓN TOMANDO EN CONSIDERACIÓN QUE:
</t>
        </r>
        <r>
          <rPr>
            <b/>
            <sz val="12"/>
            <color indexed="81"/>
            <rFont val="Tahoma"/>
            <family val="2"/>
          </rPr>
          <t>1.-</t>
        </r>
        <r>
          <rPr>
            <sz val="12"/>
            <color indexed="81"/>
            <rFont val="Tahoma"/>
            <family val="2"/>
          </rPr>
          <t xml:space="preserve"> La estimación debe incluir todos los costos asociados a la contratación de un serviciio o bien material. Dentro de esos costos están pero no se mitan a: valor del dispositivo o servicio, mano de obra, adecuaciones de infraestructura, movilizaciones, hospedaje, alimentación y otros.
</t>
        </r>
        <r>
          <rPr>
            <b/>
            <sz val="12"/>
            <color indexed="81"/>
            <rFont val="Tahoma"/>
            <family val="2"/>
          </rPr>
          <t xml:space="preserve">2.- </t>
        </r>
        <r>
          <rPr>
            <sz val="12"/>
            <color indexed="81"/>
            <rFont val="Tahoma"/>
            <family val="2"/>
          </rPr>
          <t xml:space="preserve">En la columna de COMENTARIOS puedes explicar los motivos por los cuales seleccionas el monto y si ese valor será un único pago o pagos por un periodo de tiempo o esquema de ahorro hasta lograr el monto final que permita cumplir con el COMPROMISO DE APLICABILIDAD
</t>
        </r>
      </text>
    </comment>
    <comment ref="D29" authorId="0" shapeId="0" xr:uid="{F5FC097A-AA3B-433A-8AE9-EEB86D76029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9" authorId="0" shapeId="0" xr:uid="{8594CD54-C98C-4E2B-90B5-85F49DECFD9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9" authorId="0" shapeId="0" xr:uid="{94838B0E-9B48-40F0-AD39-BCE93B1DECD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9" authorId="0" shapeId="0" xr:uid="{CA61DFB6-AD9E-4120-91A7-D01D95C3AFE4}">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0" authorId="0" shapeId="0" xr:uid="{F037A913-C3C0-4235-8ED0-8D5B16CB9023}">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0" authorId="0" shapeId="0" xr:uid="{0DDA381C-9C72-4615-8DEF-DCC713F48D9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0" authorId="0" shapeId="0" xr:uid="{CFAFB110-BF05-45FB-9EE5-0FD9ADD5AA8A}">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0" authorId="0" shapeId="0" xr:uid="{2DF94E12-7E64-495D-9007-646D6B46DAAE}">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1" authorId="0" shapeId="0" xr:uid="{A562B8D7-5F16-445C-B32D-6595CF9E048F}">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1" authorId="0" shapeId="0" xr:uid="{2311883E-9B4F-482A-9A6A-49A90C0D598A}">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1" authorId="0" shapeId="0" xr:uid="{E472A551-C832-4D4D-893D-07845305B1CF}">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1" authorId="0" shapeId="0" xr:uid="{38DD2F52-F3D0-4495-9454-EB1E82682BE2}">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2" authorId="0" shapeId="0" xr:uid="{CEF9B278-4C71-4064-AF23-B4AE0EA82000}">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2" authorId="0" shapeId="0" xr:uid="{65C081E9-71C7-408C-918E-006E6A1B8943}">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2" authorId="0" shapeId="0" xr:uid="{FE6E595A-0A3F-4BE5-9059-20F3860B575B}">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2" authorId="0" shapeId="0" xr:uid="{0F34436F-3529-4C11-8DA6-114B114B2956}">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3" authorId="0" shapeId="0" xr:uid="{007EEBB5-45CB-43C8-9242-8353581B217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3" authorId="0" shapeId="0" xr:uid="{E3A9920E-8583-483D-86DD-D91717F45283}">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3" authorId="0" shapeId="0" xr:uid="{16D6921E-79FC-469E-8962-4E1C4525D634}">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3" authorId="0" shapeId="0" xr:uid="{E7BB8CA2-BBB0-4FEC-AE72-E5E52B86C8FB}">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4" authorId="0" shapeId="0" xr:uid="{2822EAAC-A346-4D8E-A433-0344FB81F826}">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4" authorId="0" shapeId="0" xr:uid="{D79DD742-F25D-4471-9F95-62B611ADFA18}">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4" authorId="0" shapeId="0" xr:uid="{D20A57C9-AA98-4823-B75B-2790826E1E54}">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4" authorId="0" shapeId="0" xr:uid="{D54AEC48-AB9A-4AE1-94C6-275B2F8E2F92}">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5" authorId="0" shapeId="0" xr:uid="{9FF7898B-2BD3-43F5-8692-838B31870EB8}">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5" authorId="0" shapeId="0" xr:uid="{4BC5E4C4-37AC-4158-9D2A-9DCA8D233723}">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5" authorId="0" shapeId="0" xr:uid="{4EEA40AA-2C5E-4BA2-8EBD-1FEAD5B04E41}">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5" authorId="0" shapeId="0" xr:uid="{E097A1C2-FC88-46B0-904F-402B63B1759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6" authorId="0" shapeId="0" xr:uid="{AA4BCAE6-15A5-4D7C-81D0-A97005A144AC}">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6" authorId="0" shapeId="0" xr:uid="{2D8FF7A5-CB61-4E28-9859-14142742BBB6}">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6" authorId="0" shapeId="0" xr:uid="{E92A0581-2640-4BEF-A433-4D7FEBBC69C1}">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6" authorId="0" shapeId="0" xr:uid="{E413BF26-03D1-4802-B059-B1C1D9F2855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7" authorId="0" shapeId="0" xr:uid="{6B96457C-E3DD-4853-8C6B-996BC99489BA}">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7" authorId="0" shapeId="0" xr:uid="{39A97BE0-3B4F-431B-A0E5-CD8A20F8B532}">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7" authorId="0" shapeId="0" xr:uid="{2DD78D9B-5A01-48AE-97D8-E208A5A1F925}">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7" authorId="0" shapeId="0" xr:uid="{B09F70B0-1738-4341-9D25-4FA5B47C3336}">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8" authorId="0" shapeId="0" xr:uid="{2548A752-BE0F-4AD2-B5F0-B80708D3601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8" authorId="0" shapeId="0" xr:uid="{B431007B-0997-49E5-BCA8-9F41ECAC5E6F}">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8" authorId="0" shapeId="0" xr:uid="{C3304366-8412-41A5-8BDD-8F47FFE6822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8" authorId="0" shapeId="0" xr:uid="{0FFFEFFE-BCD1-4AE7-910B-F0D183BA957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FREDDY V</author>
  </authors>
  <commentList>
    <comment ref="D9" authorId="0" shapeId="0" xr:uid="{EF99602E-E0BF-4996-9B5E-C57877BE7A6D}">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9" authorId="0" shapeId="0" xr:uid="{29588266-C0ED-49CB-AD8C-0567EF9FA959}">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9" authorId="0" shapeId="0" xr:uid="{DA5F09ED-F3A1-41F7-BD6F-EA9FC6D4F999}">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9" authorId="0" shapeId="0" xr:uid="{D9FEE5A9-5E59-453A-B3CD-AF77870B37E4}">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0" authorId="0" shapeId="0" xr:uid="{27FCD0A8-43BC-4150-865A-67FB35CB4DDD}">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0" authorId="0" shapeId="0" xr:uid="{F8BAD21B-6FC3-4889-B45D-E926FD57424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0" authorId="0" shapeId="0" xr:uid="{6300057A-0958-4D7A-A4B1-B10A3E998B27}">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0" authorId="0" shapeId="0" xr:uid="{7D06D07F-E63F-4A42-B3D9-E2E9AD15055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1" authorId="0" shapeId="0" xr:uid="{C466A782-35EE-45CD-A037-1D9764BC26EE}">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1" authorId="0" shapeId="0" xr:uid="{BA3F95F3-4661-4F3C-94CB-11F209594F9A}">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1" authorId="0" shapeId="0" xr:uid="{4F1BFE7E-301B-4976-A8ED-5AA5FD2B21E4}">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1" authorId="0" shapeId="0" xr:uid="{E629CE65-6BA4-4D87-B7F1-2760C65A9BC6}">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2" authorId="0" shapeId="0" xr:uid="{44E893EB-A924-42D1-95E1-D1707C187B8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2" authorId="0" shapeId="0" xr:uid="{1EEFB6F8-D0D4-43C7-809D-94364E1AA324}">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2" authorId="0" shapeId="0" xr:uid="{91CCB182-D2C3-42AA-ABED-FC25DA7E691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2" authorId="0" shapeId="0" xr:uid="{3DF5212A-2EFB-4E49-8A4F-1642D81A4864}">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3" authorId="0" shapeId="0" xr:uid="{56C6C73D-6034-4D32-AB89-4F67ECE6B21F}">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3" authorId="0" shapeId="0" xr:uid="{71F9FBFE-90A4-4221-A890-8627822625DB}">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3" authorId="0" shapeId="0" xr:uid="{FFE3597C-5D5F-41FC-BAFC-4666FE5F8AF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3" authorId="0" shapeId="0" xr:uid="{1B4FF878-41A2-4765-B41B-227A48C2F26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4" authorId="0" shapeId="0" xr:uid="{E3E22D81-3BF7-41F5-A0C0-363CC1B00F9F}">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4" authorId="0" shapeId="0" xr:uid="{8A8BCE11-97FE-4429-8DD8-FDC1A2FBC11C}">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4" authorId="0" shapeId="0" xr:uid="{3FECD959-CCC7-4C3C-8D90-C91590929EF8}">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4" authorId="0" shapeId="0" xr:uid="{C2FC2007-5F14-499B-A058-02BD06EB23A9}">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5" authorId="0" shapeId="0" xr:uid="{17D65550-05BF-452A-A1F5-75DD8471891C}">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5" authorId="0" shapeId="0" xr:uid="{F56F497B-D978-46FD-B927-C4EE649155D8}">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5" authorId="0" shapeId="0" xr:uid="{13CCF8B9-4F9B-4635-8BBA-C1EF80B27D06}">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5" authorId="0" shapeId="0" xr:uid="{7E6CE867-499D-427A-9F09-6C0B1C16805E}">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6" authorId="0" shapeId="0" xr:uid="{333DA9D4-0021-4C96-8718-0A3C7249EAE8}">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6" authorId="0" shapeId="0" xr:uid="{E615668B-5428-4E85-9FA2-9176015D42D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6" authorId="0" shapeId="0" xr:uid="{BC9A950F-3345-4B24-8E93-BCA765703804}">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6" authorId="0" shapeId="0" xr:uid="{4CB753C2-BA75-4FAE-A269-55D92F1939C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7" authorId="0" shapeId="0" xr:uid="{2B866D9C-A42D-4922-9D44-AD2A71940462}">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7" authorId="0" shapeId="0" xr:uid="{316D6B95-411F-4C71-B0EF-88428FCB1A68}">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7" authorId="0" shapeId="0" xr:uid="{C4B3D99B-2572-4410-AD9F-9FEBAB03714D}">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7" authorId="0" shapeId="0" xr:uid="{A30F6FF6-453D-4735-8379-815F86B3A8F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Q26" authorId="0" shapeId="0" xr:uid="{7EEFE3AE-0985-4DC8-AF9C-974F001FDCDF}">
      <text>
        <r>
          <rPr>
            <b/>
            <sz val="12"/>
            <color indexed="81"/>
            <rFont val="Tahoma"/>
            <family val="2"/>
          </rPr>
          <t>CRITERIO O RATIONALE PARA DETERMINAR TIEMPO:</t>
        </r>
        <r>
          <rPr>
            <sz val="12"/>
            <color indexed="81"/>
            <rFont val="Tahoma"/>
            <family val="2"/>
          </rPr>
          <t xml:space="preserve">
DEBES SELECCIONAR UN MES DE LA LISTA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3.-</t>
        </r>
        <r>
          <rPr>
            <sz val="12"/>
            <color indexed="81"/>
            <rFont val="Tahoma"/>
            <family val="2"/>
          </rPr>
          <t xml:space="preserve"> En la columna de COMENTARIOS puedes explicar los motivos por los cuales seleccionas el mes y puedes dar mayor precisión nombrando el día de ese mes seleccionado</t>
        </r>
      </text>
    </comment>
    <comment ref="R26" authorId="0" shapeId="0" xr:uid="{6155105C-21CE-46CE-8295-799F01C1ABF0}">
      <text>
        <r>
          <rPr>
            <b/>
            <sz val="12"/>
            <color indexed="81"/>
            <rFont val="Tahoma"/>
            <family val="2"/>
          </rPr>
          <t>CRITERIO O RATIONALE PARA DETERMINAR HORAS - HOMBRE:</t>
        </r>
        <r>
          <rPr>
            <sz val="12"/>
            <color indexed="81"/>
            <rFont val="Tahoma"/>
            <family val="2"/>
          </rPr>
          <t xml:space="preserve">
DEBES SELECCIONAR UNA CANTIDAD DE HORAS SEMANALES QUE PUEDES INVERTIR PARA COMPLETAR LA VALIDACIÓN DEL SG-PDP INCLUYENDO LA FASE INICIAL DEL PANSI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 xml:space="preserve">3.- </t>
        </r>
        <r>
          <rPr>
            <sz val="12"/>
            <color indexed="81"/>
            <rFont val="Tahoma"/>
            <family val="2"/>
          </rPr>
          <t xml:space="preserve">Las horas y meses van en función de 1 persona
</t>
        </r>
        <r>
          <rPr>
            <b/>
            <sz val="12"/>
            <color indexed="81"/>
            <rFont val="Tahoma"/>
            <family val="2"/>
          </rPr>
          <t>4.-</t>
        </r>
        <r>
          <rPr>
            <sz val="12"/>
            <color indexed="81"/>
            <rFont val="Tahoma"/>
            <family val="2"/>
          </rPr>
          <t xml:space="preserve"> El número de personas RECOMENDADO IDEAL son 3 y mínimo 2
</t>
        </r>
        <r>
          <rPr>
            <b/>
            <sz val="12"/>
            <color indexed="81"/>
            <rFont val="Tahoma"/>
            <family val="2"/>
          </rPr>
          <t>5.-</t>
        </r>
        <r>
          <rPr>
            <sz val="12"/>
            <color indexed="81"/>
            <rFont val="Tahoma"/>
            <family val="2"/>
          </rPr>
          <t xml:space="preserve"> La selección IDEAL es 1 supervisor o gerente y 2 operativos ya que el volumen de documentos y actividades es ELEVADO y al entregar a operación debe existir 2 comités para administrar el SG-PDP
</t>
        </r>
        <r>
          <rPr>
            <b/>
            <sz val="12"/>
            <color indexed="81"/>
            <rFont val="Tahoma"/>
            <family val="2"/>
          </rPr>
          <t>6.-</t>
        </r>
        <r>
          <rPr>
            <sz val="12"/>
            <color indexed="81"/>
            <rFont val="Tahoma"/>
            <family val="2"/>
          </rPr>
          <t xml:space="preserve"> En la columna de COMENTARIOS puedes explicar los motivos por los cuales seleccionas el mes y puedes dar mayor precisión nombrando el día de ese mes seleccionado</t>
        </r>
      </text>
    </comment>
    <comment ref="S26" authorId="0" shapeId="0" xr:uid="{4151DCCE-F249-4F27-B9A8-A934C27A979B}">
      <text>
        <r>
          <rPr>
            <b/>
            <sz val="12"/>
            <color indexed="81"/>
            <rFont val="Tahoma"/>
            <family val="2"/>
          </rPr>
          <t>CRITERIO O RATIONALE PARA DETERMINAR INVERSIÓN MONETARIA:</t>
        </r>
        <r>
          <rPr>
            <sz val="12"/>
            <color indexed="81"/>
            <rFont val="Tahoma"/>
            <family val="2"/>
          </rPr>
          <t xml:space="preserve">
DEBES SELECCIONAR UN RANGO DE INVERSIÓN TOMANDO EN CONSIDERACIÓN QUE:
</t>
        </r>
        <r>
          <rPr>
            <b/>
            <sz val="12"/>
            <color indexed="81"/>
            <rFont val="Tahoma"/>
            <family val="2"/>
          </rPr>
          <t>1.-</t>
        </r>
        <r>
          <rPr>
            <sz val="12"/>
            <color indexed="81"/>
            <rFont val="Tahoma"/>
            <family val="2"/>
          </rPr>
          <t xml:space="preserve"> La estimación debe incluir todos los costos asociados a la contratación de un serviciio o bien material. Dentro de esos costos están pero no se mitan a: valor del dispositivo o servicio, mano de obra, adecuaciones de infraestructura, movilizaciones, hospedaje, alimentación y otros.
</t>
        </r>
        <r>
          <rPr>
            <b/>
            <sz val="12"/>
            <color indexed="81"/>
            <rFont val="Tahoma"/>
            <family val="2"/>
          </rPr>
          <t xml:space="preserve">2.- </t>
        </r>
        <r>
          <rPr>
            <sz val="12"/>
            <color indexed="81"/>
            <rFont val="Tahoma"/>
            <family val="2"/>
          </rPr>
          <t xml:space="preserve">En la columna de COMENTARIOS puedes explicar los motivos por los cuales seleccionas el monto y si ese valor será un único pago o pagos por un periodo de tiempo o esquema de ahorro hasta lograr el monto final que permita cumplir con el COMPROMISO DE APLICABILIDAD
</t>
        </r>
      </text>
    </comment>
    <comment ref="D27" authorId="0" shapeId="0" xr:uid="{61F439DF-B0E7-4D4E-B3F6-73AB8106154B}">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7" authorId="0" shapeId="0" xr:uid="{50766609-22E0-4094-9898-913CB3D3DFEB}">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7" authorId="0" shapeId="0" xr:uid="{0B3437A0-9247-4110-B56B-FFA7BDAD08E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7" authorId="0" shapeId="0" xr:uid="{BC1F1DE0-B234-4274-B223-06E43C8262B2}">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28" authorId="0" shapeId="0" xr:uid="{162F6B8B-991F-428A-A3E9-46BA62FF0050}">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8" authorId="0" shapeId="0" xr:uid="{3E25DA64-ACE7-4AAB-9A2A-4B5EBD0AB935}">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8" authorId="0" shapeId="0" xr:uid="{D5708E5B-8079-4D9B-B61A-0A383621E3C7}">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8" authorId="0" shapeId="0" xr:uid="{98491E1A-19E9-4E3C-B679-7D116D32CE7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29" authorId="0" shapeId="0" xr:uid="{A98A7963-9A69-4691-9DAE-81E25C619D96}">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9" authorId="0" shapeId="0" xr:uid="{B808E92F-AE95-496E-9302-10BA95018897}">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9" authorId="0" shapeId="0" xr:uid="{23C0134E-710C-40BE-A9D8-6222FCE1873C}">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9" authorId="0" shapeId="0" xr:uid="{556B724C-AAD9-4063-BC5B-CB55DC2BABDD}">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0" authorId="0" shapeId="0" xr:uid="{A104438A-5940-4812-A6CE-289848B78BE3}">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0" authorId="0" shapeId="0" xr:uid="{BDD6E7F8-A156-4413-817B-488EE097E1B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0" authorId="0" shapeId="0" xr:uid="{70DB9550-FD00-4C22-93C7-0A133445A6C5}">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0" authorId="0" shapeId="0" xr:uid="{59F60EDF-16C3-463E-92B8-290BEB50A5C8}">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1" authorId="0" shapeId="0" xr:uid="{4F0DBF66-44A7-4337-A196-84C3D321B7C3}">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1" authorId="0" shapeId="0" xr:uid="{A73E00B2-7BFE-4C26-9798-05F94501AB9D}">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1" authorId="0" shapeId="0" xr:uid="{D2206810-2C0A-4D5A-A00E-C0E44BF29630}">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1" authorId="0" shapeId="0" xr:uid="{16FC93E0-7A70-4069-A56F-8999DA512380}">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2" authorId="0" shapeId="0" xr:uid="{607B6EB6-7939-4EC3-9ED5-F043D834A023}">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2" authorId="0" shapeId="0" xr:uid="{38AD44F7-09DD-4E00-BF82-04478C4AAFBC}">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2" authorId="0" shapeId="0" xr:uid="{2B94DB23-3880-408F-BC10-95CA550DE82C}">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2" authorId="0" shapeId="0" xr:uid="{9B1473E2-5F80-4D45-AAE6-C0A99B893970}">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3" authorId="0" shapeId="0" xr:uid="{93E7C451-E412-4B78-8A08-95DD48894C5F}">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3" authorId="0" shapeId="0" xr:uid="{92A950E8-3181-4352-A960-99AB316E6E62}">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3" authorId="0" shapeId="0" xr:uid="{55A1CC16-2E7E-4A3A-9BBF-5B5A5ED4677B}">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3" authorId="0" shapeId="0" xr:uid="{15DB0479-AECE-41B8-A53C-C23B0411F924}">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4" authorId="0" shapeId="0" xr:uid="{A8372DE0-A5A8-4D61-AC23-737DE1D31DCB}">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4" authorId="0" shapeId="0" xr:uid="{18BACC00-3AF1-4BD0-8B62-85D36B55F8DD}">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4" authorId="0" shapeId="0" xr:uid="{1921D05F-CEE6-4CB8-9713-7D25C350614A}">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4" authorId="0" shapeId="0" xr:uid="{D3815325-F7CD-4C63-B255-48E332FB4011}">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5" authorId="0" shapeId="0" xr:uid="{33FAD44E-07FD-4CD2-A540-4AD12742A9B9}">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5" authorId="0" shapeId="0" xr:uid="{D7FFE687-513E-4FA1-9222-A86C7144799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5" authorId="0" shapeId="0" xr:uid="{6B42FC3F-AA23-47CF-A1B4-DDD612F09509}">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5" authorId="0" shapeId="0" xr:uid="{C79B7BE0-6C3F-4C19-BD1B-EB1F16E61F6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FREDDY V</author>
  </authors>
  <commentList>
    <comment ref="D9" authorId="0" shapeId="0" xr:uid="{EC742681-09AA-4126-B94C-9D7049AA9307}">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9" authorId="0" shapeId="0" xr:uid="{36D39758-85AA-4BD7-B8F0-8872CCC271F0}">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9" authorId="0" shapeId="0" xr:uid="{2217CC3A-32AA-45FE-8470-4D8A4832576B}">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9" authorId="0" shapeId="0" xr:uid="{D12FF290-846E-4928-BD97-50B73FE5554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0" authorId="0" shapeId="0" xr:uid="{FBC977BA-1492-4104-B22C-BB55357F69EA}">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0" authorId="0" shapeId="0" xr:uid="{FC46D2B8-995C-476A-B164-AB85E7F2A07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0" authorId="0" shapeId="0" xr:uid="{FA40D18E-C186-42F8-9452-9AAE579E6193}">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0" authorId="0" shapeId="0" xr:uid="{731D0F84-BA1A-4283-B45F-34D38687CEC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1" authorId="0" shapeId="0" xr:uid="{8E30FA20-9126-4FFC-8C14-6C3277D3671F}">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1" authorId="0" shapeId="0" xr:uid="{6E5F10A8-0550-4713-8726-1293161418E6}">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1" authorId="0" shapeId="0" xr:uid="{F729D4CB-F3B4-48F4-BA1C-F20F3F5E478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1" authorId="0" shapeId="0" xr:uid="{D203356B-6217-4EC4-B366-430312C1E306}">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2" authorId="0" shapeId="0" xr:uid="{40279601-3834-485E-AAD9-7463FBBA12AB}">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2" authorId="0" shapeId="0" xr:uid="{E837A268-98B4-4EC6-BD3F-38AE4FBD5FE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2" authorId="0" shapeId="0" xr:uid="{19ADBA6A-F365-4E1F-9D4E-D4DCC489B02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2" authorId="0" shapeId="0" xr:uid="{83F049A7-58AC-467F-B1FB-E7F3DF90ABD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3" authorId="0" shapeId="0" xr:uid="{E60FF1FC-22A9-49EA-BAE0-6D624ED40DEC}">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3" authorId="0" shapeId="0" xr:uid="{02DB0B7A-16E8-48FE-A5B9-4C4E21277278}">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3" authorId="0" shapeId="0" xr:uid="{CA37E36C-227B-444C-9871-711F1EDFBF4A}">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3" authorId="0" shapeId="0" xr:uid="{0960173F-74F2-42BB-A153-595656E3CA9D}">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4" authorId="0" shapeId="0" xr:uid="{09D794DA-8F95-4D23-A45F-F5433E3C0A9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4" authorId="0" shapeId="0" xr:uid="{0E9A945C-A5AB-429C-9AD6-38096725BE3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4" authorId="0" shapeId="0" xr:uid="{8793D354-6E70-4BB8-9065-FE2BF95DE568}">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4" authorId="0" shapeId="0" xr:uid="{BA67E3A3-6D13-470A-981E-07819160394F}">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5" authorId="0" shapeId="0" xr:uid="{F072003B-988C-4F34-842E-684158093322}">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5" authorId="0" shapeId="0" xr:uid="{407979B1-5C89-47F4-B523-818FE78F55FD}">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5" authorId="0" shapeId="0" xr:uid="{9F1C9502-996D-4802-A8EC-919952061D0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5" authorId="0" shapeId="0" xr:uid="{83D108FD-4312-43F7-B991-EFF77286018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6" authorId="0" shapeId="0" xr:uid="{85DB68B2-9559-4DC7-AEC8-519BBC080C0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6" authorId="0" shapeId="0" xr:uid="{6E785144-1C29-4E45-A214-CAB7DA662E13}">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6" authorId="0" shapeId="0" xr:uid="{21A8328B-3E25-4D35-B16A-EC9430BBBD3C}">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6" authorId="0" shapeId="0" xr:uid="{28ACB37E-1FFB-4FC5-8415-F16ADE526DC7}">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Q26" authorId="0" shapeId="0" xr:uid="{77731B9C-E6C5-47F0-ADB0-FFB2A14FBE2F}">
      <text>
        <r>
          <rPr>
            <b/>
            <sz val="12"/>
            <color indexed="81"/>
            <rFont val="Tahoma"/>
            <family val="2"/>
          </rPr>
          <t>CRITERIO O RATIONALE PARA DETERMINAR TIEMPO:</t>
        </r>
        <r>
          <rPr>
            <sz val="12"/>
            <color indexed="81"/>
            <rFont val="Tahoma"/>
            <family val="2"/>
          </rPr>
          <t xml:space="preserve">
DEBES SELECCIONAR UN MES DE LA LISTA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3.-</t>
        </r>
        <r>
          <rPr>
            <sz val="12"/>
            <color indexed="81"/>
            <rFont val="Tahoma"/>
            <family val="2"/>
          </rPr>
          <t xml:space="preserve"> En la columna de COMENTARIOS puedes explicar los motivos por los cuales seleccionas el mes y puedes dar mayor precisión nombrando el día de ese mes seleccionado</t>
        </r>
      </text>
    </comment>
    <comment ref="R26" authorId="0" shapeId="0" xr:uid="{4562834D-8B0B-4360-8C5B-692845270F51}">
      <text>
        <r>
          <rPr>
            <b/>
            <sz val="12"/>
            <color indexed="81"/>
            <rFont val="Tahoma"/>
            <family val="2"/>
          </rPr>
          <t>CRITERIO O RATIONALE PARA DETERMINAR HORAS - HOMBRE:</t>
        </r>
        <r>
          <rPr>
            <sz val="12"/>
            <color indexed="81"/>
            <rFont val="Tahoma"/>
            <family val="2"/>
          </rPr>
          <t xml:space="preserve">
DEBES SELECCIONAR UNA CANTIDAD DE HORAS SEMANALES QUE PUEDES INVERTIR PARA COMPLETAR LA VALIDACIÓN DEL SG-PDP INCLUYENDO LA FASE INICIAL DEL PANSI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 xml:space="preserve">3.- </t>
        </r>
        <r>
          <rPr>
            <sz val="12"/>
            <color indexed="81"/>
            <rFont val="Tahoma"/>
            <family val="2"/>
          </rPr>
          <t xml:space="preserve">Las horas y meses van en función de 1 persona
</t>
        </r>
        <r>
          <rPr>
            <b/>
            <sz val="12"/>
            <color indexed="81"/>
            <rFont val="Tahoma"/>
            <family val="2"/>
          </rPr>
          <t>4.-</t>
        </r>
        <r>
          <rPr>
            <sz val="12"/>
            <color indexed="81"/>
            <rFont val="Tahoma"/>
            <family val="2"/>
          </rPr>
          <t xml:space="preserve"> El número de personas RECOMENDADO IDEAL son 3 y mínimo 2
</t>
        </r>
        <r>
          <rPr>
            <b/>
            <sz val="12"/>
            <color indexed="81"/>
            <rFont val="Tahoma"/>
            <family val="2"/>
          </rPr>
          <t>5.-</t>
        </r>
        <r>
          <rPr>
            <sz val="12"/>
            <color indexed="81"/>
            <rFont val="Tahoma"/>
            <family val="2"/>
          </rPr>
          <t xml:space="preserve"> La selección IDEAL es 1 supervisor o gerente y 2 operativos ya que el volumen de documentos y actividades es ELEVADO y al entregar a operación debe existir 2 comités para administrar el SG-PDP
</t>
        </r>
        <r>
          <rPr>
            <b/>
            <sz val="12"/>
            <color indexed="81"/>
            <rFont val="Tahoma"/>
            <family val="2"/>
          </rPr>
          <t>6.-</t>
        </r>
        <r>
          <rPr>
            <sz val="12"/>
            <color indexed="81"/>
            <rFont val="Tahoma"/>
            <family val="2"/>
          </rPr>
          <t xml:space="preserve"> En la columna de COMENTARIOS puedes explicar los motivos por los cuales seleccionas el mes y puedes dar mayor precisión nombrando el día de ese mes seleccionado</t>
        </r>
      </text>
    </comment>
    <comment ref="S26" authorId="0" shapeId="0" xr:uid="{D5E85CA4-2DBE-49DB-9C06-6D6B0E0AE710}">
      <text>
        <r>
          <rPr>
            <b/>
            <sz val="12"/>
            <color indexed="81"/>
            <rFont val="Tahoma"/>
            <family val="2"/>
          </rPr>
          <t>CRITERIO O RATIONALE PARA DETERMINAR INVERSIÓN MONETARIA:</t>
        </r>
        <r>
          <rPr>
            <sz val="12"/>
            <color indexed="81"/>
            <rFont val="Tahoma"/>
            <family val="2"/>
          </rPr>
          <t xml:space="preserve">
DEBES SELECCIONAR UN RANGO DE INVERSIÓN TOMANDO EN CONSIDERACIÓN QUE:
</t>
        </r>
        <r>
          <rPr>
            <b/>
            <sz val="12"/>
            <color indexed="81"/>
            <rFont val="Tahoma"/>
            <family val="2"/>
          </rPr>
          <t>1.-</t>
        </r>
        <r>
          <rPr>
            <sz val="12"/>
            <color indexed="81"/>
            <rFont val="Tahoma"/>
            <family val="2"/>
          </rPr>
          <t xml:space="preserve"> La estimación debe incluir todos los costos asociados a la contratación de un serviciio o bien material. Dentro de esos costos están pero no se mitan a: valor del dispositivo o servicio, mano de obra, adecuaciones de infraestructura, movilizaciones, hospedaje, alimentación y otros.
</t>
        </r>
        <r>
          <rPr>
            <b/>
            <sz val="12"/>
            <color indexed="81"/>
            <rFont val="Tahoma"/>
            <family val="2"/>
          </rPr>
          <t xml:space="preserve">2.- </t>
        </r>
        <r>
          <rPr>
            <sz val="12"/>
            <color indexed="81"/>
            <rFont val="Tahoma"/>
            <family val="2"/>
          </rPr>
          <t xml:space="preserve">En la columna de COMENTARIOS puedes explicar los motivos por los cuales seleccionas el monto y si ese valor será un único pago o pagos por un periodo de tiempo o esquema de ahorro hasta lograr el monto final que permita cumplir con el COMPROMISO DE APLICABILIDAD
</t>
        </r>
      </text>
    </comment>
    <comment ref="D27" authorId="0" shapeId="0" xr:uid="{D6569578-EB6D-48DD-9CCE-08AC996ABBE8}">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7" authorId="0" shapeId="0" xr:uid="{B024C946-5787-47A1-B674-29C054DD56F9}">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7" authorId="0" shapeId="0" xr:uid="{5C1840D8-F1EE-4FBE-8897-DB150F71B09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7" authorId="0" shapeId="0" xr:uid="{AA98D50F-EE6D-43F2-92A1-AC40E3682229}">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28" authorId="0" shapeId="0" xr:uid="{482A99E2-36ED-4F0B-9919-01A00DD47784}">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8" authorId="0" shapeId="0" xr:uid="{3321B21C-91CF-441E-9921-8DA2B6D98B4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8" authorId="0" shapeId="0" xr:uid="{5CFD4F29-58FC-4566-BA37-2D265BEEE699}">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8" authorId="0" shapeId="0" xr:uid="{EEF9B92B-DBE2-4ACF-9AE2-0744AC309D57}">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29" authorId="0" shapeId="0" xr:uid="{75908C9A-AA69-4D52-B2C5-50B4F490C893}">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9" authorId="0" shapeId="0" xr:uid="{49346979-32EC-40E0-9BB8-491C8FAC32F8}">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9" authorId="0" shapeId="0" xr:uid="{E3A3C2B1-771E-45BA-8790-D67716F831B8}">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9" authorId="0" shapeId="0" xr:uid="{EF15DA1D-9916-4860-B26C-CA7A29EA0545}">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0" authorId="0" shapeId="0" xr:uid="{C7CAA11F-DAF5-4491-8318-B8AD2D4333B6}">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0" authorId="0" shapeId="0" xr:uid="{D33083EF-85EB-47A6-935F-805B76DBA48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0" authorId="0" shapeId="0" xr:uid="{53E2E97C-CD5D-48BE-A30F-AA429D10D947}">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0" authorId="0" shapeId="0" xr:uid="{DFCE3ABD-551A-4BD1-B7FC-D3D3096C86C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1" authorId="0" shapeId="0" xr:uid="{8102F38E-9CB1-492A-9501-6E9EEC9C818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1" authorId="0" shapeId="0" xr:uid="{E41D37E3-786E-48F1-8998-580FF39FFB48}">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1" authorId="0" shapeId="0" xr:uid="{E8DC24E1-E3C2-4652-9923-590F95AC35B6}">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1" authorId="0" shapeId="0" xr:uid="{ED7D96BB-7568-4287-9104-F0A16EABB33E}">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2" authorId="0" shapeId="0" xr:uid="{E7F3983D-1AEE-4C9E-B3A0-CD2BBEF71AC8}">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2" authorId="0" shapeId="0" xr:uid="{64677943-58CF-4D29-B8BA-DEE64249665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2" authorId="0" shapeId="0" xr:uid="{7658BF7A-8169-4AC3-AF15-E0D6D542FCF5}">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2" authorId="0" shapeId="0" xr:uid="{B146E6CC-7C99-4AF6-B058-176F51757DD4}">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3" authorId="0" shapeId="0" xr:uid="{07C7E843-F118-42A3-B651-706E6F4B5BD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3" authorId="0" shapeId="0" xr:uid="{9F2424C2-D460-4482-8217-91E179C39BFD}">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3" authorId="0" shapeId="0" xr:uid="{4F986B0C-0DBF-4C7B-8B6F-B7492028B090}">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3" authorId="0" shapeId="0" xr:uid="{CE01C4CB-4EB7-4C65-83F5-96F3EC017DE1}">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4" authorId="0" shapeId="0" xr:uid="{AB7195DC-DCCE-44D1-9C95-10338CAB72FA}">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4" authorId="0" shapeId="0" xr:uid="{F2DF46D8-BD2F-4667-B54B-BDE5C669A94D}">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4" authorId="0" shapeId="0" xr:uid="{5CB5A611-4CE2-4800-A9E3-6544605EA6AC}">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4" authorId="0" shapeId="0" xr:uid="{F162823F-A44A-458F-840F-1A13265ECAE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FREDDY V</author>
  </authors>
  <commentList>
    <comment ref="D9" authorId="0" shapeId="0" xr:uid="{AD0EC094-3A8E-4F7B-94FF-81DF8050261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9" authorId="0" shapeId="0" xr:uid="{AB5536A4-1C0A-4C8D-A41C-31711B32F87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9" authorId="0" shapeId="0" xr:uid="{CBEC76FC-BEEE-4C84-A628-82741C716006}">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9" authorId="0" shapeId="0" xr:uid="{6008F1B3-EFF2-475D-B2CC-FAFCF1A3D666}">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1" authorId="0" shapeId="0" xr:uid="{29653F95-73DE-4051-99A8-B3215DD941AB}">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1" authorId="0" shapeId="0" xr:uid="{F4B3E26C-2F18-47C6-BED3-B4C4BAF14D4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1" authorId="0" shapeId="0" xr:uid="{265A8D05-FBD6-4DD2-AA6C-83A6505552CD}">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1" authorId="0" shapeId="0" xr:uid="{D149FE18-2865-4CD7-8874-2BFBD28B4BC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2" authorId="0" shapeId="0" xr:uid="{F2D65CFF-2FA1-40FE-9352-9EA04878EE7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2" authorId="0" shapeId="0" xr:uid="{2C0B5A42-0A4C-4F5A-81D9-084692FCFA5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2" authorId="0" shapeId="0" xr:uid="{9C951A18-8E14-4F66-BF71-8B23D6144BF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2" authorId="0" shapeId="0" xr:uid="{AAAD2840-028F-4FC8-A643-4491114573C8}">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3" authorId="0" shapeId="0" xr:uid="{DA0C9FC0-09A8-4938-AFE4-2B5B5896B519}">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3" authorId="0" shapeId="0" xr:uid="{7F1F0E75-1956-447F-8FCC-F928518DB683}">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3" authorId="0" shapeId="0" xr:uid="{38EAE22A-E1C2-4EB2-9E02-677F982F5961}">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3" authorId="0" shapeId="0" xr:uid="{586E1EEB-57DD-4CE2-A930-1914567ACA2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4" authorId="0" shapeId="0" xr:uid="{E6FD1A73-34FC-4610-A7E8-467ED769DA8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4" authorId="0" shapeId="0" xr:uid="{09489E96-0584-43A1-97A8-6ACAD2917400}">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4" authorId="0" shapeId="0" xr:uid="{0EC32BDA-2FAA-40E8-9EB9-DF4726337727}">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4" authorId="0" shapeId="0" xr:uid="{1784C6BE-07A0-4CE1-A62E-B1AC9DD0AE81}">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5" authorId="0" shapeId="0" xr:uid="{B879720A-74CD-401E-94D0-17F7BC84F4AA}">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5" authorId="0" shapeId="0" xr:uid="{49345F8B-C935-44CC-8CB1-2997BBAD91BB}">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5" authorId="0" shapeId="0" xr:uid="{3489765F-89D9-4C8E-9552-7DC5610BF1CA}">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5" authorId="0" shapeId="0" xr:uid="{9FB2D8B4-3CEB-4910-8633-6B27CEA1C11E}">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6" authorId="0" shapeId="0" xr:uid="{0356B574-9787-4CD7-A195-335126A6DB30}">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6" authorId="0" shapeId="0" xr:uid="{068AD603-347C-4936-98A9-AE96E3EE4370}">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6" authorId="0" shapeId="0" xr:uid="{2755A5F8-46CC-4DCE-BC86-F4D8773A2745}">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6" authorId="0" shapeId="0" xr:uid="{B9DC037B-F295-4FF2-856F-707A818FBC54}">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7" authorId="0" shapeId="0" xr:uid="{8955EF0E-0E98-487C-9694-36EFA31BC199}">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7" authorId="0" shapeId="0" xr:uid="{0EE5820D-C3C0-4F30-B18E-4FFB24776FC4}">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7" authorId="0" shapeId="0" xr:uid="{6BCE34D6-8B87-4C30-8349-117B6B8034FA}">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7" authorId="0" shapeId="0" xr:uid="{60BC72F7-0F85-4130-A928-336E1DA13F88}">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Q27" authorId="0" shapeId="0" xr:uid="{5668636B-DB98-41DD-A74B-A2AF409A27BA}">
      <text>
        <r>
          <rPr>
            <b/>
            <sz val="12"/>
            <color indexed="81"/>
            <rFont val="Tahoma"/>
            <family val="2"/>
          </rPr>
          <t>CRITERIO O RATIONALE PARA DETERMINAR TIEMPO:</t>
        </r>
        <r>
          <rPr>
            <sz val="12"/>
            <color indexed="81"/>
            <rFont val="Tahoma"/>
            <family val="2"/>
          </rPr>
          <t xml:space="preserve">
DEBES SELECCIONAR UN MES DE LA LISTA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3.-</t>
        </r>
        <r>
          <rPr>
            <sz val="12"/>
            <color indexed="81"/>
            <rFont val="Tahoma"/>
            <family val="2"/>
          </rPr>
          <t xml:space="preserve"> En la columna de COMENTARIOS puedes explicar los motivos por los cuales seleccionas el mes y puedes dar mayor precisión nombrando el día de ese mes seleccionado</t>
        </r>
      </text>
    </comment>
    <comment ref="R27" authorId="0" shapeId="0" xr:uid="{708790CD-C449-40B3-81F8-7233DB959A51}">
      <text>
        <r>
          <rPr>
            <b/>
            <sz val="12"/>
            <color indexed="81"/>
            <rFont val="Tahoma"/>
            <family val="2"/>
          </rPr>
          <t>CRITERIO O RATIONALE PARA DETERMINAR HORAS - HOMBRE:</t>
        </r>
        <r>
          <rPr>
            <sz val="12"/>
            <color indexed="81"/>
            <rFont val="Tahoma"/>
            <family val="2"/>
          </rPr>
          <t xml:space="preserve">
DEBES SELECCIONAR UNA CANTIDAD DE HORAS SEMANALES QUE PUEDES INVERTIR PARA COMPLETAR LA VALIDACIÓN DEL SG-PDP INCLUYENDO LA FASE INICIAL DEL PANSI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 xml:space="preserve">3.- </t>
        </r>
        <r>
          <rPr>
            <sz val="12"/>
            <color indexed="81"/>
            <rFont val="Tahoma"/>
            <family val="2"/>
          </rPr>
          <t xml:space="preserve">Las horas y meses van en función de 1 persona
</t>
        </r>
        <r>
          <rPr>
            <b/>
            <sz val="12"/>
            <color indexed="81"/>
            <rFont val="Tahoma"/>
            <family val="2"/>
          </rPr>
          <t>4.-</t>
        </r>
        <r>
          <rPr>
            <sz val="12"/>
            <color indexed="81"/>
            <rFont val="Tahoma"/>
            <family val="2"/>
          </rPr>
          <t xml:space="preserve"> El número de personas RECOMENDADO IDEAL son 3 y mínimo 2
</t>
        </r>
        <r>
          <rPr>
            <b/>
            <sz val="12"/>
            <color indexed="81"/>
            <rFont val="Tahoma"/>
            <family val="2"/>
          </rPr>
          <t>5.-</t>
        </r>
        <r>
          <rPr>
            <sz val="12"/>
            <color indexed="81"/>
            <rFont val="Tahoma"/>
            <family val="2"/>
          </rPr>
          <t xml:space="preserve"> La selección IDEAL es 1 supervisor o gerente y 2 operativos ya que el volumen de documentos y actividades es ELEVADO y al entregar a operación debe existir 2 comités para administrar el SG-PDP
</t>
        </r>
        <r>
          <rPr>
            <b/>
            <sz val="12"/>
            <color indexed="81"/>
            <rFont val="Tahoma"/>
            <family val="2"/>
          </rPr>
          <t>6.-</t>
        </r>
        <r>
          <rPr>
            <sz val="12"/>
            <color indexed="81"/>
            <rFont val="Tahoma"/>
            <family val="2"/>
          </rPr>
          <t xml:space="preserve"> En la columna de COMENTARIOS puedes explicar los motivos por los cuales seleccionas el mes y puedes dar mayor precisión nombrando el día de ese mes seleccionado</t>
        </r>
      </text>
    </comment>
    <comment ref="S27" authorId="0" shapeId="0" xr:uid="{A1912EF3-60BB-4677-956B-E97A2569B20C}">
      <text>
        <r>
          <rPr>
            <b/>
            <sz val="12"/>
            <color indexed="81"/>
            <rFont val="Tahoma"/>
            <family val="2"/>
          </rPr>
          <t>CRITERIO O RATIONALE PARA DETERMINAR INVERSIÓN MONETARIA:</t>
        </r>
        <r>
          <rPr>
            <sz val="12"/>
            <color indexed="81"/>
            <rFont val="Tahoma"/>
            <family val="2"/>
          </rPr>
          <t xml:space="preserve">
DEBES SELECCIONAR UN RANGO DE INVERSIÓN TOMANDO EN CONSIDERACIÓN QUE:
</t>
        </r>
        <r>
          <rPr>
            <b/>
            <sz val="12"/>
            <color indexed="81"/>
            <rFont val="Tahoma"/>
            <family val="2"/>
          </rPr>
          <t>1.-</t>
        </r>
        <r>
          <rPr>
            <sz val="12"/>
            <color indexed="81"/>
            <rFont val="Tahoma"/>
            <family val="2"/>
          </rPr>
          <t xml:space="preserve"> La estimación debe incluir todos los costos asociados a la contratación de un serviciio o bien material. Dentro de esos costos están pero no se mitan a: valor del dispositivo o servicio, mano de obra, adecuaciones de infraestructura, movilizaciones, hospedaje, alimentación y otros.
</t>
        </r>
        <r>
          <rPr>
            <b/>
            <sz val="12"/>
            <color indexed="81"/>
            <rFont val="Tahoma"/>
            <family val="2"/>
          </rPr>
          <t xml:space="preserve">2.- </t>
        </r>
        <r>
          <rPr>
            <sz val="12"/>
            <color indexed="81"/>
            <rFont val="Tahoma"/>
            <family val="2"/>
          </rPr>
          <t xml:space="preserve">En la columna de COMENTARIOS puedes explicar los motivos por los cuales seleccionas el monto y si ese valor será un único pago o pagos por un periodo de tiempo o esquema de ahorro hasta lograr el monto final que permita cumplir con el COMPROMISO DE APLICABILIDAD
</t>
        </r>
      </text>
    </comment>
    <comment ref="D28" authorId="0" shapeId="0" xr:uid="{4FF7B84D-B2FE-436E-B5F5-9794F888604A}">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8" authorId="0" shapeId="0" xr:uid="{345759AF-D1CE-4B82-9B71-74AA68931D4F}">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8" authorId="0" shapeId="0" xr:uid="{4156DD4E-0852-47C2-928F-0D733AF72358}">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8" authorId="0" shapeId="0" xr:uid="{988B9849-3D8F-4E7D-9914-D7691879EBBB}">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29" authorId="0" shapeId="0" xr:uid="{DFD6C6DB-3B95-42D7-9B6F-9DB086F615BC}">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9" authorId="0" shapeId="0" xr:uid="{95048B48-F462-4369-8FEB-3BE2CFF153C5}">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9" authorId="0" shapeId="0" xr:uid="{82A973CF-2817-4469-8CF2-AF5D2E11CA9F}">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9" authorId="0" shapeId="0" xr:uid="{92A801C9-BF9C-4C31-A37C-7955D7E3A729}">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0" authorId="0" shapeId="0" xr:uid="{CD52BDD7-5E73-4685-8AB9-ECEF50F1DC4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0" authorId="0" shapeId="0" xr:uid="{C524E708-B5F9-4FC8-850B-663C37860DD9}">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0" authorId="0" shapeId="0" xr:uid="{107A58F1-5570-4901-B8DD-6CE6D722F843}">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0" authorId="0" shapeId="0" xr:uid="{5AF5654C-09C0-4D41-8A20-C4978B70B4A5}">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1" authorId="0" shapeId="0" xr:uid="{85A7B50A-75E9-4C5E-9E93-CE762701CCE7}">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1" authorId="0" shapeId="0" xr:uid="{923D6768-2953-40B5-9E31-CAACA9F1FD1D}">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1" authorId="0" shapeId="0" xr:uid="{4F518C77-7253-4AF5-932D-4A60C2F62CB3}">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1" authorId="0" shapeId="0" xr:uid="{0FAEFFFB-8828-4770-BF46-E8BE2E89E8E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2" authorId="0" shapeId="0" xr:uid="{2FB613EC-44CF-4C9C-AE05-2F29A6522D57}">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2" authorId="0" shapeId="0" xr:uid="{001CB188-5B9F-4EB0-8F5C-5F4F5F931518}">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2" authorId="0" shapeId="0" xr:uid="{2F90A189-0AE4-4FAF-BA58-D157877287B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2" authorId="0" shapeId="0" xr:uid="{790DD14B-A4F3-4261-BF27-6B9463F09AF9}">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3" authorId="0" shapeId="0" xr:uid="{CEBA15D4-DFB2-4CFB-80B1-6DC77B76E14F}">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3" authorId="0" shapeId="0" xr:uid="{761CE5FA-9855-420B-8CED-D36815B3ABED}">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3" authorId="0" shapeId="0" xr:uid="{07177C2E-0CBA-485A-A67C-15EA0E38A869}">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3" authorId="0" shapeId="0" xr:uid="{D5CE0FCF-E671-47C4-8DBD-778FE81B170E}">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4" authorId="0" shapeId="0" xr:uid="{A80A6611-69F7-4172-B6AA-E99692E9A44D}">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4" authorId="0" shapeId="0" xr:uid="{97098356-3F51-4750-B3B1-34FD7EE083E6}">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4" authorId="0" shapeId="0" xr:uid="{81168A9C-2556-4D86-8721-52DEFA36DF16}">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4" authorId="0" shapeId="0" xr:uid="{E87EA4B0-670B-468A-9BE0-6F0979F92310}">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5" authorId="0" shapeId="0" xr:uid="{979C4977-005C-42BF-BADD-EDA2EBC46796}">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5" authorId="0" shapeId="0" xr:uid="{C5BF07F8-D699-4645-B909-F1049F842123}">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5" authorId="0" shapeId="0" xr:uid="{0E31142F-3C67-4EC6-9332-1FAA22E4B6C0}">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5" authorId="0" shapeId="0" xr:uid="{C1109EF6-F212-4F28-9CCC-5D62CE17511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6" authorId="0" shapeId="0" xr:uid="{CEFF664A-374A-4FE9-9EF6-E101C4295BB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6" authorId="0" shapeId="0" xr:uid="{59F08A0D-E5FA-4CE5-9EE9-655170FD57F9}">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6" authorId="0" shapeId="0" xr:uid="{23A897F3-7C82-4B43-8D3E-8F40B1C469E0}">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6" authorId="0" shapeId="0" xr:uid="{20BAC111-3D21-448B-A91C-008A1C81610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FREDDY V</author>
  </authors>
  <commentList>
    <comment ref="D9" authorId="0" shapeId="0" xr:uid="{228CCBD0-3717-450C-BB35-1A2DA33D11D9}">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9" authorId="0" shapeId="0" xr:uid="{5C04F887-E69E-44D3-8CF6-306B0BA022E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9" authorId="0" shapeId="0" xr:uid="{3959BCB0-8D75-494B-B9D9-2AAA5F08D1B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9" authorId="0" shapeId="0" xr:uid="{CF19FB56-BB79-419F-97D6-C8AB47ED8672}">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0" authorId="0" shapeId="0" xr:uid="{2B96263F-079F-4C26-8177-D6F8A5DF1B5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0" authorId="0" shapeId="0" xr:uid="{788DE40E-1416-435C-9EA9-27B4A1BC38B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0" authorId="0" shapeId="0" xr:uid="{5EBCB10E-7291-42EE-B8F9-B71DB4178909}">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0" authorId="0" shapeId="0" xr:uid="{B53B197B-C6C5-42F1-A792-C584548AC7AF}">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1" authorId="0" shapeId="0" xr:uid="{A97CA343-1B47-41CC-A17D-400A7B5A0D02}">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1" authorId="0" shapeId="0" xr:uid="{04EF3015-FF1F-4555-B191-BBA9B6F6A0D9}">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1" authorId="0" shapeId="0" xr:uid="{219C2864-5337-4892-8D8D-30B16FFC03E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1" authorId="0" shapeId="0" xr:uid="{0E28DBDD-67ED-4D10-B262-9BAE5D6CB9C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2" authorId="0" shapeId="0" xr:uid="{0908AE9C-CEA7-4B79-9631-168A313F2323}">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2" authorId="0" shapeId="0" xr:uid="{3A6A1094-A3A4-4C66-B9E9-C0C2A565213C}">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2" authorId="0" shapeId="0" xr:uid="{72465338-1E58-41D4-A6DD-D2C1997861ED}">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2" authorId="0" shapeId="0" xr:uid="{220F633A-70A8-4B0C-A46F-E12DB278BC7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3" authorId="0" shapeId="0" xr:uid="{7D6E48D6-F93C-462A-9AC4-5BDDE60968EC}">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3" authorId="0" shapeId="0" xr:uid="{17B6A2D7-49AB-436D-A5B1-7FC7EE372DE5}">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3" authorId="0" shapeId="0" xr:uid="{2F2B65FB-6C7E-4354-AF84-ACDA3C948A25}">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3" authorId="0" shapeId="0" xr:uid="{C1111EC8-FDB9-4DD1-922E-9E9048286715}">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4" authorId="0" shapeId="0" xr:uid="{2D642630-3F3C-40D5-BED2-E674537B390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4" authorId="0" shapeId="0" xr:uid="{96905544-9B34-4173-AE86-0755FDC46626}">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4" authorId="0" shapeId="0" xr:uid="{6E7F70A0-CDFB-47D8-9E81-15C1F8EBB571}">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4" authorId="0" shapeId="0" xr:uid="{1ADCA726-A5DD-4C4C-ADB3-6AB9E8E46DF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5" authorId="0" shapeId="0" xr:uid="{5021B5E0-9BCB-48E6-A435-17EE19298ACD}">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5" authorId="0" shapeId="0" xr:uid="{927029A5-AEED-4A73-81BA-217754652755}">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5" authorId="0" shapeId="0" xr:uid="{8C88E3E0-5B29-4CBD-A4FC-D0CC1F1A048B}">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5" authorId="0" shapeId="0" xr:uid="{84711279-2961-4AEF-9E68-B473BE9B296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6" authorId="0" shapeId="0" xr:uid="{C4FA93C3-6D53-4737-B18C-627F58799127}">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6" authorId="0" shapeId="0" xr:uid="{BE20EE95-5230-4F47-B4FA-74FF52D754A4}">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6" authorId="0" shapeId="0" xr:uid="{639F38CE-F326-4B4B-9D75-CF5ACCD0DC8A}">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6" authorId="0" shapeId="0" xr:uid="{63575CF7-0C73-45C6-8308-F0E904A73D8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Q26" authorId="0" shapeId="0" xr:uid="{88BDC970-6104-4DAC-83A7-6C3047045037}">
      <text>
        <r>
          <rPr>
            <b/>
            <sz val="12"/>
            <color indexed="81"/>
            <rFont val="Tahoma"/>
            <family val="2"/>
          </rPr>
          <t>CRITERIO O RATIONALE PARA DETERMINAR TIEMPO:</t>
        </r>
        <r>
          <rPr>
            <sz val="12"/>
            <color indexed="81"/>
            <rFont val="Tahoma"/>
            <family val="2"/>
          </rPr>
          <t xml:space="preserve">
DEBES SELECCIONAR UN MES DE LA LISTA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3.-</t>
        </r>
        <r>
          <rPr>
            <sz val="12"/>
            <color indexed="81"/>
            <rFont val="Tahoma"/>
            <family val="2"/>
          </rPr>
          <t xml:space="preserve"> En la columna de COMENTARIOS puedes explicar los motivos por los cuales seleccionas el mes y puedes dar mayor precisión nombrando el día de ese mes seleccionado</t>
        </r>
      </text>
    </comment>
    <comment ref="R26" authorId="0" shapeId="0" xr:uid="{8B781CC9-0ABA-47E2-A5FE-06C09A1BCA84}">
      <text>
        <r>
          <rPr>
            <b/>
            <sz val="12"/>
            <color indexed="81"/>
            <rFont val="Tahoma"/>
            <family val="2"/>
          </rPr>
          <t>CRITERIO O RATIONALE PARA DETERMINAR HORAS - HOMBRE:</t>
        </r>
        <r>
          <rPr>
            <sz val="12"/>
            <color indexed="81"/>
            <rFont val="Tahoma"/>
            <family val="2"/>
          </rPr>
          <t xml:space="preserve">
DEBES SELECCIONAR UNA CANTIDAD DE HORAS SEMANALES QUE PUEDES INVERTIR PARA COMPLETAR LA VALIDACIÓN DEL SG-PDP INCLUYENDO LA FASE INICIAL DEL PANSI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 xml:space="preserve">3.- </t>
        </r>
        <r>
          <rPr>
            <sz val="12"/>
            <color indexed="81"/>
            <rFont val="Tahoma"/>
            <family val="2"/>
          </rPr>
          <t xml:space="preserve">Las horas y meses van en función de 1 persona
</t>
        </r>
        <r>
          <rPr>
            <b/>
            <sz val="12"/>
            <color indexed="81"/>
            <rFont val="Tahoma"/>
            <family val="2"/>
          </rPr>
          <t>4.-</t>
        </r>
        <r>
          <rPr>
            <sz val="12"/>
            <color indexed="81"/>
            <rFont val="Tahoma"/>
            <family val="2"/>
          </rPr>
          <t xml:space="preserve"> El número de personas RECOMENDADO IDEAL son 3 y mínimo 2
</t>
        </r>
        <r>
          <rPr>
            <b/>
            <sz val="12"/>
            <color indexed="81"/>
            <rFont val="Tahoma"/>
            <family val="2"/>
          </rPr>
          <t>5.-</t>
        </r>
        <r>
          <rPr>
            <sz val="12"/>
            <color indexed="81"/>
            <rFont val="Tahoma"/>
            <family val="2"/>
          </rPr>
          <t xml:space="preserve"> La selección IDEAL es 1 supervisor o gerente y 2 operativos ya que el volumen de documentos y actividades es ELEVADO y al entregar a operación debe existir 2 comités para administrar el SG-PDP
</t>
        </r>
        <r>
          <rPr>
            <b/>
            <sz val="12"/>
            <color indexed="81"/>
            <rFont val="Tahoma"/>
            <family val="2"/>
          </rPr>
          <t>6.-</t>
        </r>
        <r>
          <rPr>
            <sz val="12"/>
            <color indexed="81"/>
            <rFont val="Tahoma"/>
            <family val="2"/>
          </rPr>
          <t xml:space="preserve"> En la columna de COMENTARIOS puedes explicar los motivos por los cuales seleccionas el mes y puedes dar mayor precisión nombrando el día de ese mes seleccionado</t>
        </r>
      </text>
    </comment>
    <comment ref="S26" authorId="0" shapeId="0" xr:uid="{1FD7DC78-F1B9-4347-B25C-EB08DAEAA266}">
      <text>
        <r>
          <rPr>
            <b/>
            <sz val="12"/>
            <color indexed="81"/>
            <rFont val="Tahoma"/>
            <family val="2"/>
          </rPr>
          <t>CRITERIO O RATIONALE PARA DETERMINAR INVERSIÓN MONETARIA:</t>
        </r>
        <r>
          <rPr>
            <sz val="12"/>
            <color indexed="81"/>
            <rFont val="Tahoma"/>
            <family val="2"/>
          </rPr>
          <t xml:space="preserve">
DEBES SELECCIONAR UN RANGO DE INVERSIÓN TOMANDO EN CONSIDERACIÓN QUE:
</t>
        </r>
        <r>
          <rPr>
            <b/>
            <sz val="12"/>
            <color indexed="81"/>
            <rFont val="Tahoma"/>
            <family val="2"/>
          </rPr>
          <t>1.-</t>
        </r>
        <r>
          <rPr>
            <sz val="12"/>
            <color indexed="81"/>
            <rFont val="Tahoma"/>
            <family val="2"/>
          </rPr>
          <t xml:space="preserve"> La estimación debe incluir todos los costos asociados a la contratación de un serviciio o bien material. Dentro de esos costos están pero no se mitan a: valor del dispositivo o servicio, mano de obra, adecuaciones de infraestructura, movilizaciones, hospedaje, alimentación y otros.
</t>
        </r>
        <r>
          <rPr>
            <b/>
            <sz val="12"/>
            <color indexed="81"/>
            <rFont val="Tahoma"/>
            <family val="2"/>
          </rPr>
          <t xml:space="preserve">2.- </t>
        </r>
        <r>
          <rPr>
            <sz val="12"/>
            <color indexed="81"/>
            <rFont val="Tahoma"/>
            <family val="2"/>
          </rPr>
          <t xml:space="preserve">En la columna de COMENTARIOS puedes explicar los motivos por los cuales seleccionas el monto y si ese valor será un único pago o pagos por un periodo de tiempo o esquema de ahorro hasta lograr el monto final que permita cumplir con el COMPROMISO DE APLICABILIDAD
</t>
        </r>
      </text>
    </comment>
    <comment ref="D27" authorId="0" shapeId="0" xr:uid="{B46DD933-67E5-411A-9D0A-0148871DFF68}">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7" authorId="0" shapeId="0" xr:uid="{E10013CD-C663-4AA5-8D4A-E23C5F1CF49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7" authorId="0" shapeId="0" xr:uid="{C8183862-E7CC-43B9-A49A-9BBC2E9D4F0D}">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7" authorId="0" shapeId="0" xr:uid="{7C690BFE-E79A-460B-8F14-CFD6CCBD62F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28" authorId="0" shapeId="0" xr:uid="{55C9A5FC-4763-4849-906A-07B02F5E75D6}">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8" authorId="0" shapeId="0" xr:uid="{BDCAD79B-F48E-48EE-AEAF-A3D195B4D492}">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8" authorId="0" shapeId="0" xr:uid="{E8C2E42D-5DA4-491D-979A-E7F37BFAF32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8" authorId="0" shapeId="0" xr:uid="{E75574FF-7275-413F-91DA-D4E97403EF3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29" authorId="0" shapeId="0" xr:uid="{53A9EA90-E31C-4944-B79E-E36DBADDE4A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9" authorId="0" shapeId="0" xr:uid="{03052493-53B3-4D36-A4BE-BC603D4FDF6B}">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9" authorId="0" shapeId="0" xr:uid="{DA56D079-6B9F-4C19-858F-2AB8193B0CBC}">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9" authorId="0" shapeId="0" xr:uid="{A65A7FDC-DF60-4F99-83D6-BAC4E151091D}">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0" authorId="0" shapeId="0" xr:uid="{5A3D34B5-A67E-46AD-95E8-264C7B631671}">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0" authorId="0" shapeId="0" xr:uid="{D42A28B1-86C8-4A96-BECE-FB61F4A58632}">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0" authorId="0" shapeId="0" xr:uid="{20C6BB36-8C1A-43D7-9EBD-467F55BE5A34}">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0" authorId="0" shapeId="0" xr:uid="{6FF6E362-84FE-4E5C-9AC4-BA288D6A796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1" authorId="0" shapeId="0" xr:uid="{685B22F5-1BA6-42EA-8952-F6D408D119AD}">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1" authorId="0" shapeId="0" xr:uid="{146E7DED-BB00-43BC-AA1D-495F1944D01D}">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1" authorId="0" shapeId="0" xr:uid="{7A23B7A4-3480-40F1-8454-01942D8018F1}">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1" authorId="0" shapeId="0" xr:uid="{B59490FE-043F-4AD7-9F11-A1DA04FE92DC}">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2" authorId="0" shapeId="0" xr:uid="{28DCE49F-32D1-43EF-B71C-62B8472BD74E}">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2" authorId="0" shapeId="0" xr:uid="{B0D484E3-1D49-41D8-9A82-4FF0E43549F9}">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2" authorId="0" shapeId="0" xr:uid="{8E6B12B4-3887-4F45-B9AF-C1F0E9E8327B}">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2" authorId="0" shapeId="0" xr:uid="{F16FDC87-BBA0-4E3F-A833-9661E11AAB9F}">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3" authorId="0" shapeId="0" xr:uid="{E3D133B2-FF22-454A-8742-BE4AD9AEE6A8}">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3" authorId="0" shapeId="0" xr:uid="{43A245F6-171E-4198-A461-E881FCE2445B}">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3" authorId="0" shapeId="0" xr:uid="{24492E2C-C12F-4AD8-87E0-A757B150EC5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3" authorId="0" shapeId="0" xr:uid="{AE35CAFD-EEAF-4BC5-ACB2-EC8CF272F758}">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4" authorId="0" shapeId="0" xr:uid="{CFA21035-1AE6-4DD9-8AC5-E76AFDBE378A}">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4" authorId="0" shapeId="0" xr:uid="{2EA8C9D8-B3F3-4D23-A5A5-0705BA15DAFF}">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4" authorId="0" shapeId="0" xr:uid="{4676905A-2C67-4BF1-B336-0BEDB455444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4" authorId="0" shapeId="0" xr:uid="{16E0270D-F5AA-42D2-8016-9F9F440A29B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FREDDY V</author>
  </authors>
  <commentList>
    <comment ref="D9" authorId="0" shapeId="0" xr:uid="{B5C0B7EF-FBB3-4A6E-B947-E4E4D874920C}">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9" authorId="0" shapeId="0" xr:uid="{8676D513-446B-460F-B5CC-E7414631DA6F}">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9" authorId="0" shapeId="0" xr:uid="{0E840C76-C5F1-46FB-A81B-F57B0DCAD42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9" authorId="0" shapeId="0" xr:uid="{137F7F31-19D5-42D3-86D5-DC4B715F543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0" authorId="0" shapeId="0" xr:uid="{A845A8DB-B69F-4748-82C3-BDB68B34784D}">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0" authorId="0" shapeId="0" xr:uid="{53954D44-594B-4DD9-95C8-1F20455DBDB7}">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0" authorId="0" shapeId="0" xr:uid="{F7944BD4-67C6-4B11-9AF6-A07272D020F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0" authorId="0" shapeId="0" xr:uid="{46F7F140-9AFE-4F3C-9496-FB8E368A6981}">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1" authorId="0" shapeId="0" xr:uid="{0E96E204-EC69-4433-A850-3F5A1EF15780}">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1" authorId="0" shapeId="0" xr:uid="{B5108B21-8D21-46DC-9484-0C9C8CD013FF}">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1" authorId="0" shapeId="0" xr:uid="{C0C393ED-56E2-4DA6-AA43-0F87FCD905CB}">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1" authorId="0" shapeId="0" xr:uid="{0CCBD393-9DB7-467B-9BD6-407D9ED2FEEB}">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2" authorId="0" shapeId="0" xr:uid="{1BD35D2B-DAE3-4D87-B70B-6B08C7AEEFA6}">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2" authorId="0" shapeId="0" xr:uid="{E71CFF44-A684-4012-99C8-D69391805C16}">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2" authorId="0" shapeId="0" xr:uid="{39816798-ABC8-467D-9C7C-C7D8053513A4}">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2" authorId="0" shapeId="0" xr:uid="{39955932-3DED-41B7-BC98-D9D6C289BF50}">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3" authorId="0" shapeId="0" xr:uid="{D0FEDDE8-D1DB-4C06-9999-FDD9C3FDA08D}">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3" authorId="0" shapeId="0" xr:uid="{517B8FFE-EB53-4E62-A2C8-1877F1CC408E}">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3" authorId="0" shapeId="0" xr:uid="{2B2C28D8-A7DE-4B2C-A434-9406A9D0985B}">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3" authorId="0" shapeId="0" xr:uid="{B0D28712-827A-4DEF-B27D-61467EDC5A6F}">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4" authorId="0" shapeId="0" xr:uid="{2949EEFF-182E-4795-BFD1-B9498EFC05A3}">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4" authorId="0" shapeId="0" xr:uid="{18577D08-7FDE-48E3-BCC8-B8E98BEF8BF2}">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4" authorId="0" shapeId="0" xr:uid="{AEB02DC2-26CB-4BFA-B96A-6A2EF019FCEF}">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4" authorId="0" shapeId="0" xr:uid="{8DA20B33-8840-4CA1-9AED-28393B793714}">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5" authorId="0" shapeId="0" xr:uid="{8E40ED7E-ECA1-4C2E-BDFF-4BA2E728221F}">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5" authorId="0" shapeId="0" xr:uid="{F74DD7C2-FEAD-478A-8D4B-5AC1B0B914A0}">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5" authorId="0" shapeId="0" xr:uid="{73912CF8-DA63-4FF7-8865-DD96E77AD25A}">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5" authorId="0" shapeId="0" xr:uid="{A0B38079-8410-4DEB-BD6F-6390F388595F}">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6" authorId="0" shapeId="0" xr:uid="{9BF405F2-D18E-44F8-B3EA-E59DCEFD32E2}">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6" authorId="0" shapeId="0" xr:uid="{6E3BAEE8-69CC-47A7-BD98-DEC781E3AA60}">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6" authorId="0" shapeId="0" xr:uid="{94E5AAD0-4744-49C6-BBFE-49369149767A}">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6" authorId="0" shapeId="0" xr:uid="{C87B50F8-1346-439A-A2AF-877127ED4647}">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7" authorId="0" shapeId="0" xr:uid="{2A049C06-85CB-4CB4-B36F-E462A76E4970}">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7" authorId="0" shapeId="0" xr:uid="{105C1304-EB1B-42EA-96DA-4E069303009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7" authorId="0" shapeId="0" xr:uid="{9E8CDE0F-B22A-47D1-AD34-CBFF8AA0F197}">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7" authorId="0" shapeId="0" xr:uid="{4E6E3015-A434-4F86-9F65-9073080D4712}">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18" authorId="0" shapeId="0" xr:uid="{2535E81E-2904-4BF2-A49D-627844BE1E5B}">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18" authorId="0" shapeId="0" xr:uid="{B392244E-66A1-4C94-97AB-F352585F2F00}">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18" authorId="0" shapeId="0" xr:uid="{5ED3A2B9-188B-4B66-B249-AB72BF3BBCCC}">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18" authorId="0" shapeId="0" xr:uid="{2C6DC956-D884-4D07-A90F-16CA18CE216F}">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Q27" authorId="0" shapeId="0" xr:uid="{D38E6ADB-235A-4D39-9981-03B1FB0DEAB7}">
      <text>
        <r>
          <rPr>
            <b/>
            <sz val="12"/>
            <color indexed="81"/>
            <rFont val="Tahoma"/>
            <family val="2"/>
          </rPr>
          <t>CRITERIO O RATIONALE PARA DETERMINAR TIEMPO:</t>
        </r>
        <r>
          <rPr>
            <sz val="12"/>
            <color indexed="81"/>
            <rFont val="Tahoma"/>
            <family val="2"/>
          </rPr>
          <t xml:space="preserve">
DEBES SELECCIONAR UN MES DE LA LISTA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3.-</t>
        </r>
        <r>
          <rPr>
            <sz val="12"/>
            <color indexed="81"/>
            <rFont val="Tahoma"/>
            <family val="2"/>
          </rPr>
          <t xml:space="preserve"> En la columna de COMENTARIOS puedes explicar los motivos por los cuales seleccionas el mes y puedes dar mayor precisión nombrando el día de ese mes seleccionado</t>
        </r>
      </text>
    </comment>
    <comment ref="R27" authorId="0" shapeId="0" xr:uid="{F4075E45-A33D-4281-B62D-1DFF3075167F}">
      <text>
        <r>
          <rPr>
            <b/>
            <sz val="12"/>
            <color indexed="81"/>
            <rFont val="Tahoma"/>
            <family val="2"/>
          </rPr>
          <t>CRITERIO O RATIONALE PARA DETERMINAR HORAS - HOMBRE:</t>
        </r>
        <r>
          <rPr>
            <sz val="12"/>
            <color indexed="81"/>
            <rFont val="Tahoma"/>
            <family val="2"/>
          </rPr>
          <t xml:space="preserve">
DEBES SELECCIONAR UNA CANTIDAD DE HORAS SEMANALES QUE PUEDES INVERTIR PARA COMPLETAR LA VALIDACIÓN DEL SG-PDP INCLUYENDO LA FASE INICIAL DEL PANSI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 xml:space="preserve">3.- </t>
        </r>
        <r>
          <rPr>
            <sz val="12"/>
            <color indexed="81"/>
            <rFont val="Tahoma"/>
            <family val="2"/>
          </rPr>
          <t xml:space="preserve">Las horas y meses van en función de 1 persona
</t>
        </r>
        <r>
          <rPr>
            <b/>
            <sz val="12"/>
            <color indexed="81"/>
            <rFont val="Tahoma"/>
            <family val="2"/>
          </rPr>
          <t>4.-</t>
        </r>
        <r>
          <rPr>
            <sz val="12"/>
            <color indexed="81"/>
            <rFont val="Tahoma"/>
            <family val="2"/>
          </rPr>
          <t xml:space="preserve"> El número de personas RECOMENDADO IDEAL son 3 y mínimo 2
</t>
        </r>
        <r>
          <rPr>
            <b/>
            <sz val="12"/>
            <color indexed="81"/>
            <rFont val="Tahoma"/>
            <family val="2"/>
          </rPr>
          <t>5.-</t>
        </r>
        <r>
          <rPr>
            <sz val="12"/>
            <color indexed="81"/>
            <rFont val="Tahoma"/>
            <family val="2"/>
          </rPr>
          <t xml:space="preserve"> La selección IDEAL es 1 supervisor o gerente y 2 operativos ya que el volumen de documentos y actividades es ELEVADO y al entregar a operación debe existir 2 comités para administrar el SG-PDP
</t>
        </r>
        <r>
          <rPr>
            <b/>
            <sz val="12"/>
            <color indexed="81"/>
            <rFont val="Tahoma"/>
            <family val="2"/>
          </rPr>
          <t>6.-</t>
        </r>
        <r>
          <rPr>
            <sz val="12"/>
            <color indexed="81"/>
            <rFont val="Tahoma"/>
            <family val="2"/>
          </rPr>
          <t xml:space="preserve"> En la columna de COMENTARIOS puedes explicar los motivos por los cuales seleccionas el mes y puedes dar mayor precisión nombrando el día de ese mes seleccionado</t>
        </r>
      </text>
    </comment>
    <comment ref="S27" authorId="0" shapeId="0" xr:uid="{029B48A9-DADE-445C-B2BC-4483ABC832A6}">
      <text>
        <r>
          <rPr>
            <b/>
            <sz val="12"/>
            <color indexed="81"/>
            <rFont val="Tahoma"/>
            <family val="2"/>
          </rPr>
          <t>CRITERIO O RATIONALE PARA DETERMINAR INVERSIÓN MONETARIA:</t>
        </r>
        <r>
          <rPr>
            <sz val="12"/>
            <color indexed="81"/>
            <rFont val="Tahoma"/>
            <family val="2"/>
          </rPr>
          <t xml:space="preserve">
DEBES SELECCIONAR UN RANGO DE INVERSIÓN TOMANDO EN CONSIDERACIÓN QUE:
</t>
        </r>
        <r>
          <rPr>
            <b/>
            <sz val="12"/>
            <color indexed="81"/>
            <rFont val="Tahoma"/>
            <family val="2"/>
          </rPr>
          <t>1.-</t>
        </r>
        <r>
          <rPr>
            <sz val="12"/>
            <color indexed="81"/>
            <rFont val="Tahoma"/>
            <family val="2"/>
          </rPr>
          <t xml:space="preserve"> La estimación debe incluir todos los costos asociados a la contratación de un serviciio o bien material. Dentro de esos costos están pero no se mitan a: valor del dispositivo o servicio, mano de obra, adecuaciones de infraestructura, movilizaciones, hospedaje, alimentación y otros.
</t>
        </r>
        <r>
          <rPr>
            <b/>
            <sz val="12"/>
            <color indexed="81"/>
            <rFont val="Tahoma"/>
            <family val="2"/>
          </rPr>
          <t xml:space="preserve">2.- </t>
        </r>
        <r>
          <rPr>
            <sz val="12"/>
            <color indexed="81"/>
            <rFont val="Tahoma"/>
            <family val="2"/>
          </rPr>
          <t xml:space="preserve">En la columna de COMENTARIOS puedes explicar los motivos por los cuales seleccionas el monto y si ese valor será un único pago o pagos por un periodo de tiempo o esquema de ahorro hasta lograr el monto final que permita cumplir con el COMPROMISO DE APLICABILIDAD
</t>
        </r>
      </text>
    </comment>
    <comment ref="D28" authorId="0" shapeId="0" xr:uid="{BDBB431C-0DF5-48EE-B4E2-C318B949C2C8}">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8" authorId="0" shapeId="0" xr:uid="{765A609D-0A66-4A74-BB61-D8459FB2E2FF}">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8" authorId="0" shapeId="0" xr:uid="{496A65D3-51B2-4650-B87B-66FFA8CD96F4}">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8" authorId="0" shapeId="0" xr:uid="{A599CAEB-AD41-493D-B114-07838FE89C0E}">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29" authorId="0" shapeId="0" xr:uid="{0E132CB3-C4AC-4CFB-AA22-FE002B3B963B}">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29" authorId="0" shapeId="0" xr:uid="{187F87CD-4F96-4B6F-8FF5-6549B5F234CF}">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29" authorId="0" shapeId="0" xr:uid="{3B6A1C37-B945-4659-BECB-6E74832782C9}">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29" authorId="0" shapeId="0" xr:uid="{572C1313-E532-4342-A61E-3BA900252FC3}">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0" authorId="0" shapeId="0" xr:uid="{D4FB7F64-3793-406A-AB41-2EF495818B99}">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0" authorId="0" shapeId="0" xr:uid="{FDC7564A-ACD1-485E-B6D5-A80266222F31}">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0" authorId="0" shapeId="0" xr:uid="{C65D683C-A1E5-486C-94D0-8C2F8F09CFB7}">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0" authorId="0" shapeId="0" xr:uid="{25EA0FB9-A835-432E-8566-B34E78FE3E05}">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1" authorId="0" shapeId="0" xr:uid="{B1832516-E312-4DA5-B5D4-636CCCFC8F65}">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1" authorId="0" shapeId="0" xr:uid="{2FF71600-5D99-47B8-BD14-9FE3103F5187}">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1" authorId="0" shapeId="0" xr:uid="{E56ACF0A-6838-416B-9C86-4F27B0D34EF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1" authorId="0" shapeId="0" xr:uid="{B5F132FE-26C2-4E04-B71A-FC5BA024751F}">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2" authorId="0" shapeId="0" xr:uid="{6458E7DF-6FD1-4CA2-8B6B-29BD0764377C}">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2" authorId="0" shapeId="0" xr:uid="{071A74A5-D5A0-42E8-984F-47631871563C}">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2" authorId="0" shapeId="0" xr:uid="{1863E7EA-B6F3-460D-832A-780C86C5F906}">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2" authorId="0" shapeId="0" xr:uid="{F2314C11-976C-45A2-B9D5-F6001D792331}">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3" authorId="0" shapeId="0" xr:uid="{BD51ECFF-5160-49E6-B756-D912BC7A0EC8}">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3" authorId="0" shapeId="0" xr:uid="{676BB226-5D2C-41F3-9369-1EBBE77FAC5C}">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3" authorId="0" shapeId="0" xr:uid="{3024C7A9-CD4B-433C-8C6B-6541AF92296B}">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3" authorId="0" shapeId="0" xr:uid="{0B9C15A4-B26B-409D-B4C2-78F75F81F77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4" authorId="0" shapeId="0" xr:uid="{0DBCDD81-9C5C-4627-B2B8-9C0460F08BBB}">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4" authorId="0" shapeId="0" xr:uid="{E37334E3-514B-474A-BC05-69E654A12ABA}">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4" authorId="0" shapeId="0" xr:uid="{493FC113-DC36-4444-9216-BEAD62B43572}">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4" authorId="0" shapeId="0" xr:uid="{098C4EE1-D713-446B-9B09-D7ECA428FE7A}">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5" authorId="0" shapeId="0" xr:uid="{B020E779-7127-4F87-8E9F-730BE4172BAD}">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5" authorId="0" shapeId="0" xr:uid="{092A3FEA-C33C-478A-B9BF-4DB414438FF2}">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5" authorId="0" shapeId="0" xr:uid="{DA304F4A-D622-4A08-BA5B-DAC52943E79E}">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5" authorId="0" shapeId="0" xr:uid="{1B69F987-A188-41EC-8B62-38CAF3964300}">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6" authorId="0" shapeId="0" xr:uid="{685437FB-EBD5-4732-A459-8F238B9FCD29}">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6" authorId="0" shapeId="0" xr:uid="{41014730-92B6-4EB4-AB3C-61B995064AC4}">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6" authorId="0" shapeId="0" xr:uid="{837966DE-645D-46B1-B0FA-31874A9309BF}">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6" authorId="0" shapeId="0" xr:uid="{753FF041-3B98-403E-B591-B7568B8EC845}">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 ref="D37" authorId="0" shapeId="0" xr:uid="{979C8F03-AE11-4FF5-8C51-CFE4B5E3ABCA}">
      <text>
        <r>
          <rPr>
            <b/>
            <sz val="9"/>
            <color indexed="81"/>
            <rFont val="Tahoma"/>
            <family val="2"/>
          </rPr>
          <t>Resumen del estado de la técnica y riesgo asociado al proyecto 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E37" authorId="0" shapeId="0" xr:uid="{E7A36966-DC72-41F0-920D-02AA8221F996}">
      <text>
        <r>
          <rPr>
            <b/>
            <sz val="9"/>
            <color indexed="81"/>
            <rFont val="Tahoma"/>
            <family val="2"/>
          </rPr>
          <t>Resumen del estado de la técnica y riesgo asociado al proyecto PDP</t>
        </r>
        <r>
          <rPr>
            <sz val="9"/>
            <color indexed="81"/>
            <rFont val="Tahoma"/>
            <family val="2"/>
          </rPr>
          <t xml:space="preserve">.
SI HAY DOCUMENTACIÓN Y MÉTODOS DIVERSOS QUE SE SIGUEN SIN RIGUROSIDAD. Alta vulnerabilidad, cierta capacidad de identificar una brechas y activar acciones de manera reactiva. NO EXISTE DOCUMENTACIÓN PDP. 
Nivel de seguridad medio bajo, </t>
        </r>
        <r>
          <rPr>
            <b/>
            <sz val="9"/>
            <color indexed="81"/>
            <rFont val="Tahoma"/>
            <family val="2"/>
          </rPr>
          <t>Iniciar un proyecto SG-PDP bajo estas condiciones tiene una alta probabilidad de fracaso.</t>
        </r>
        <r>
          <rPr>
            <sz val="9"/>
            <color indexed="81"/>
            <rFont val="Tahoma"/>
            <family val="2"/>
          </rPr>
          <t xml:space="preserve">
</t>
        </r>
      </text>
    </comment>
    <comment ref="F37" authorId="0" shapeId="0" xr:uid="{F84A0BA8-8107-4CF8-B215-AB24D9D6320C}">
      <text>
        <r>
          <rPr>
            <b/>
            <sz val="9"/>
            <color indexed="81"/>
            <rFont val="Tahoma"/>
            <family val="2"/>
          </rPr>
          <t xml:space="preserve">Resumen del estado de la técnica y riesgo asociado al proyecto PDP
</t>
        </r>
        <r>
          <rPr>
            <sz val="9"/>
            <color indexed="81"/>
            <rFont val="Tahoma"/>
            <family val="2"/>
          </rPr>
          <t xml:space="preserve">
Está documentado el GRC desde el plan de continuidad de negocio, se define el PANSI y se inicia con los compromisos de aplicabilidad, hay un DPD en funciones, vulnerabilidad MEDIA-BAJA.
Nivel de seguridad MEDIO-ALTO, 
Estas dadas las condicioes para iniciar un proyecto SG-PDP. Se debe cumplir rigurosamente la fase inicial del PANSI. Este es el factor crítico de éxito del proyecto SG-PDP.</t>
        </r>
      </text>
    </comment>
    <comment ref="G37" authorId="0" shapeId="0" xr:uid="{594706E8-8B3E-4FD7-893A-A2CFDA4C3F80}">
      <text>
        <r>
          <rPr>
            <b/>
            <sz val="9"/>
            <color indexed="81"/>
            <rFont val="Tahoma"/>
            <family val="2"/>
          </rPr>
          <t>Resumen del estado de la técnica y riesgo asociado al proyecto PDP</t>
        </r>
        <r>
          <rPr>
            <sz val="9"/>
            <color indexed="81"/>
            <rFont val="Tahoma"/>
            <family val="2"/>
          </rPr>
          <t xml:space="preserve">
Está documentado el GRC desde el plan de continuidad de negocio, se define el PANSI y se inicia con los compromisos de aplicabilidad, hay un DPD en funciones.
Vulnerabilidad BAJA. Nivel de seguridad ALTO, 
Existe un SG-PDP validado y entregado a operación (Primer trimestre bajo control del administrador del SG-PDP).
Existe una primera revisión y actualización del GRC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FREDDY V</author>
  </authors>
  <commentList>
    <comment ref="R8" authorId="0" shapeId="0" xr:uid="{04DAE4A1-1396-4E0C-B353-10B011EC02CD}">
      <text>
        <r>
          <rPr>
            <b/>
            <sz val="12"/>
            <color indexed="81"/>
            <rFont val="Tahoma"/>
            <family val="2"/>
          </rPr>
          <t>CRITERIO O RATIONALE PARA DETERMINAR TIEMPO:</t>
        </r>
        <r>
          <rPr>
            <sz val="12"/>
            <color indexed="81"/>
            <rFont val="Tahoma"/>
            <family val="2"/>
          </rPr>
          <t xml:space="preserve">
DEBES SELECCIONAR UN MES DE LA LISTA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3.-</t>
        </r>
        <r>
          <rPr>
            <sz val="12"/>
            <color indexed="81"/>
            <rFont val="Tahoma"/>
            <family val="2"/>
          </rPr>
          <t xml:space="preserve"> En la columna de COMENTARIOS puedes explicar los motivos por los cuales seleccionas el mes y puedes dar mayor precisión nombrando el día de ese mes seleccionado</t>
        </r>
      </text>
    </comment>
    <comment ref="S8" authorId="0" shapeId="0" xr:uid="{333A5041-CEAF-4B99-8F10-EBC7966CA8CB}">
      <text>
        <r>
          <rPr>
            <b/>
            <sz val="12"/>
            <color indexed="81"/>
            <rFont val="Tahoma"/>
            <family val="2"/>
          </rPr>
          <t>CRITERIO O RATIONALE PARA DETERMINAR HORAS - HOMBRE:</t>
        </r>
        <r>
          <rPr>
            <sz val="12"/>
            <color indexed="81"/>
            <rFont val="Tahoma"/>
            <family val="2"/>
          </rPr>
          <t xml:space="preserve">
DEBES SELECCIONAR UNA CANTIDAD DE HORAS SEMANALES QUE PUEDES INVERTIR PARA COMPLETAR LA VALIDACIÓN DEL SG-PDP INCLUYENDO LA FASE INICIAL DEL PANSI TOMANDO EN CONSIDERACIÓN QUE:
</t>
        </r>
        <r>
          <rPr>
            <b/>
            <sz val="12"/>
            <color indexed="81"/>
            <rFont val="Tahoma"/>
            <family val="2"/>
          </rPr>
          <t>1.-</t>
        </r>
        <r>
          <rPr>
            <sz val="12"/>
            <color indexed="81"/>
            <rFont val="Tahoma"/>
            <family val="2"/>
          </rPr>
          <t xml:space="preserve"> Si el promedio del estado de la técnica está en ROJO-CAÓTICO la fase 1 del PANSI te tomará hasta 6 meses
</t>
        </r>
        <r>
          <rPr>
            <b/>
            <sz val="12"/>
            <color indexed="81"/>
            <rFont val="Tahoma"/>
            <family val="2"/>
          </rPr>
          <t>2.-</t>
        </r>
        <r>
          <rPr>
            <sz val="12"/>
            <color indexed="81"/>
            <rFont val="Tahoma"/>
            <family val="2"/>
          </rPr>
          <t xml:space="preserve"> Si el promedio del estado de la técnica está en NARANJA-MEDIO-BAJO la fase 1 del PANSI te tomará máximo 3 meses
</t>
        </r>
        <r>
          <rPr>
            <b/>
            <sz val="12"/>
            <color indexed="81"/>
            <rFont val="Tahoma"/>
            <family val="2"/>
          </rPr>
          <t xml:space="preserve">3.- </t>
        </r>
        <r>
          <rPr>
            <sz val="12"/>
            <color indexed="81"/>
            <rFont val="Tahoma"/>
            <family val="2"/>
          </rPr>
          <t xml:space="preserve">Las horas y meses van en función de 1 persona
</t>
        </r>
        <r>
          <rPr>
            <b/>
            <sz val="12"/>
            <color indexed="81"/>
            <rFont val="Tahoma"/>
            <family val="2"/>
          </rPr>
          <t>4.-</t>
        </r>
        <r>
          <rPr>
            <sz val="12"/>
            <color indexed="81"/>
            <rFont val="Tahoma"/>
            <family val="2"/>
          </rPr>
          <t xml:space="preserve"> El número de personas RECOMENDADO IDEAL son 3 y mínimo 2
</t>
        </r>
        <r>
          <rPr>
            <b/>
            <sz val="12"/>
            <color indexed="81"/>
            <rFont val="Tahoma"/>
            <family val="2"/>
          </rPr>
          <t>5.-</t>
        </r>
        <r>
          <rPr>
            <sz val="12"/>
            <color indexed="81"/>
            <rFont val="Tahoma"/>
            <family val="2"/>
          </rPr>
          <t xml:space="preserve"> La selección IDEAL es 1 supervisor o gerente y 2 operativos ya que el volumen de documentos y actividades es ELEVADO y al entregar a operación debe existir 2 comités para administrar el SG-PDP
</t>
        </r>
        <r>
          <rPr>
            <b/>
            <sz val="12"/>
            <color indexed="81"/>
            <rFont val="Tahoma"/>
            <family val="2"/>
          </rPr>
          <t>6.-</t>
        </r>
        <r>
          <rPr>
            <sz val="12"/>
            <color indexed="81"/>
            <rFont val="Tahoma"/>
            <family val="2"/>
          </rPr>
          <t xml:space="preserve"> En la columna de COMENTARIOS puedes explicar los motivos por los cuales seleccionas el mes y puedes dar mayor precisión nombrando el día de ese mes seleccionado</t>
        </r>
      </text>
    </comment>
    <comment ref="T8" authorId="0" shapeId="0" xr:uid="{2611638F-1F72-420E-8B75-5FD39EFF5FF7}">
      <text>
        <r>
          <rPr>
            <b/>
            <sz val="12"/>
            <color indexed="81"/>
            <rFont val="Tahoma"/>
            <family val="2"/>
          </rPr>
          <t>CRITERIO O RATIONALE PARA DETERMINAR INVERSIÓN MONETARIA:</t>
        </r>
        <r>
          <rPr>
            <sz val="12"/>
            <color indexed="81"/>
            <rFont val="Tahoma"/>
            <family val="2"/>
          </rPr>
          <t xml:space="preserve">
DEBES SELECCIONAR UN RANGO DE INVERSIÓN TOMANDO EN CONSIDERACIÓN QUE:
</t>
        </r>
        <r>
          <rPr>
            <b/>
            <sz val="12"/>
            <color indexed="81"/>
            <rFont val="Tahoma"/>
            <family val="2"/>
          </rPr>
          <t>1.-</t>
        </r>
        <r>
          <rPr>
            <sz val="12"/>
            <color indexed="81"/>
            <rFont val="Tahoma"/>
            <family val="2"/>
          </rPr>
          <t xml:space="preserve"> La estimación debe incluir todos los costos asociados a la contratación de un serviciio o bien material. Dentro de esos costos están pero no se mitan a: valor del dispositivo o servicio, mano de obra, adecuaciones de infraestructura, movilizaciones, hospedaje, alimentación y otros.
</t>
        </r>
        <r>
          <rPr>
            <b/>
            <sz val="12"/>
            <color indexed="81"/>
            <rFont val="Tahoma"/>
            <family val="2"/>
          </rPr>
          <t xml:space="preserve">2.- </t>
        </r>
        <r>
          <rPr>
            <sz val="12"/>
            <color indexed="81"/>
            <rFont val="Tahoma"/>
            <family val="2"/>
          </rPr>
          <t xml:space="preserve">En la columna de COMENTARIOS puedes explicar los motivos por los cuales seleccionas el monto y si ese valor será un único pago o pagos por un periodo de tiempo o esquema de ahorro hasta lograr el monto final que permita cumplir con el COMPROMISO DE APLICABILIDAD
</t>
        </r>
      </text>
    </comment>
    <comment ref="D9" authorId="0" shapeId="0" xr:uid="{910C0A05-2D33-45C1-B918-22B2F43E23CA}">
      <text>
        <r>
          <rPr>
            <b/>
            <sz val="9"/>
            <color indexed="81"/>
            <rFont val="Tahoma"/>
            <family val="2"/>
          </rPr>
          <t>Resumen del estado de la técnica y riesgo asociado al proyecto SG-PDP.</t>
        </r>
        <r>
          <rPr>
            <sz val="9"/>
            <color indexed="81"/>
            <rFont val="Tahoma"/>
            <family val="2"/>
          </rPr>
          <t xml:space="preserve">
NO EXISTE DOCUMENTACIÓN, NI MÉTODOS. ORGANIZACIÓN EMPÍRICA. Máxima vulnerabilidad sin capacidad de identificar una brecha. Nivel de seguridad mínimo, </t>
        </r>
        <r>
          <rPr>
            <b/>
            <sz val="9"/>
            <color indexed="81"/>
            <rFont val="Tahoma"/>
            <family val="2"/>
          </rPr>
          <t>Iniciar un proyecto SG-PDP bajo estas condiciones tiene una alta probabilidad de fracaso.</t>
        </r>
      </text>
    </comment>
    <comment ref="D10" authorId="0" shapeId="0" xr:uid="{B10CCC7D-9B2D-4257-86BE-BB226731A417}">
      <text>
        <r>
          <rPr>
            <b/>
            <sz val="9"/>
            <color indexed="81"/>
            <rFont val="Tahoma"/>
            <family val="2"/>
          </rPr>
          <t xml:space="preserve">Estatus del SG del GRC y riesgo asociado al proyecto SG-PDP.
</t>
        </r>
        <r>
          <rPr>
            <sz val="9"/>
            <color indexed="81"/>
            <rFont val="Tahoma"/>
            <family val="2"/>
          </rPr>
          <t xml:space="preserve">NO EXISTE ESQUEMA SISTÉMICO PARA GESTIONAR LA OPERACIÓN. 
NO EXISTEN POLÍTICAS NI PROCEDIMIENTOS QUE ARTICULAR.
NO EXISTE GRC. 
LA ORGANIZACIÓN ES ADMINISTRADA POR REACCIÓN A LOS PROBLEMAS QUE SE SUSCITEN.
Máxima vulnerabilidad. Nivel de seguridad mínimo
</t>
        </r>
        <r>
          <rPr>
            <b/>
            <sz val="9"/>
            <color indexed="81"/>
            <rFont val="Tahoma"/>
            <family val="2"/>
          </rPr>
          <t>Iniciar un proyecto SG-PDP bajo estas condiciones tiene una alta probabilidad de fracaso</t>
        </r>
        <r>
          <rPr>
            <sz val="9"/>
            <color indexed="81"/>
            <rFont val="Tahoma"/>
            <family val="2"/>
          </rPr>
          <t>.</t>
        </r>
      </text>
    </comment>
    <comment ref="E10" authorId="0" shapeId="0" xr:uid="{56148C77-F048-4FF1-BC8D-05824B23ABA0}">
      <text>
        <r>
          <rPr>
            <b/>
            <sz val="9"/>
            <color indexed="81"/>
            <rFont val="Tahoma"/>
            <family val="2"/>
          </rPr>
          <t>Estatus del SG del GRC y riesgo asociado al proyecto SG-PDP.</t>
        </r>
        <r>
          <rPr>
            <sz val="9"/>
            <color indexed="81"/>
            <rFont val="Tahoma"/>
            <family val="2"/>
          </rPr>
          <t xml:space="preserve">
EXISTE DOCUMENTACIÓN Y CIERTO ORDEN ORGANIZACIONAL
EL GRC SE DOCUMENTA DE MANERA AISLADA
NO HAY PLAN DE CONTINUIDAD DEL NEGOCIO
EXISTEN SG CERTIFICADOS COMO, BPM, ISO 9001, HACCP, OTROS QUE PUEDEN SER UTILIZADOS PARA PDP
PUEDES ENCONTRAR DOCUMENTACIÓN PDP AISLADA: Política en página WEB, contratos con cláusula, matriz de riesgo sin resultado, DPD registrado sin equipo interno, otras señales.
Vulnerabilidad: MEDIA-ALTA Nivel de seguridad: MEDIA-BAJA</t>
        </r>
      </text>
    </comment>
    <comment ref="F10" authorId="0" shapeId="0" xr:uid="{C440C0C6-6AA1-4557-A9A4-9C59B065B105}">
      <text>
        <r>
          <rPr>
            <b/>
            <sz val="9"/>
            <color indexed="81"/>
            <rFont val="Tahoma"/>
            <family val="2"/>
          </rPr>
          <t>Estatus del SG del GRC y riesgo asociado al proyecto SG-PDP.</t>
        </r>
        <r>
          <rPr>
            <sz val="9"/>
            <color indexed="81"/>
            <rFont val="Tahoma"/>
            <family val="2"/>
          </rPr>
          <t xml:space="preserve">
ESTADO DE LA TÉCNICA FORTALECIDO GRACIAS AL PANSI EN FASE II
DOCUMENTACIÓN ALINEADA CON LOS REQUISITOS DE LA LOPDP
RUTA DEL ARTICULO 47 LOPDP CUBIERTO (15 NUMERALES)
ESTRATEGIA PANSI + RAT-MTGE - EIPD CUBIERTA
EXISTE UNA ESTRUCTURA DOCUMENTAL QUE PERMITE ATENDER AUDITORÍAS DE 2da PARTE Y CUMPLIR CON EL 10.k LOPDP
Vulnerabilidad: MEDIA-BAJA Nivel de seguridad: MEDIA-ALTO
INICIA PROYECTO PDP Y TOMARÁ 6&lt; MESES&lt;9 VALIDAR EL SG-PDP</t>
        </r>
      </text>
    </comment>
    <comment ref="G10" authorId="0" shapeId="0" xr:uid="{F533A3B9-7417-4463-A05E-5FABE249DBF6}">
      <text>
        <r>
          <rPr>
            <b/>
            <sz val="9"/>
            <color indexed="81"/>
            <rFont val="Tahoma"/>
            <family val="2"/>
          </rPr>
          <t xml:space="preserve">Estatus del SG del GRC y riesgo asociado al proyecto SG-PDP.
EXISTE UN SG-PDP VALIDADO, MANTENIDO, MEJORADO Y RESILIENTE.
</t>
        </r>
        <r>
          <rPr>
            <sz val="9"/>
            <color indexed="81"/>
            <rFont val="Tahoma"/>
            <family val="2"/>
          </rPr>
          <t xml:space="preserve">SE REALIZAN LAS REVISIONES FRECUENTES AL PLAN DE CONTINUIDAD DEL NEGOCIO Y EL PROTOCOLO PARA ATENCIÓN DE INTERMITENCIAS LO QUE ASEGURA QUE EL GRC SE MANTENGA ACTUALIZADO </t>
        </r>
        <r>
          <rPr>
            <b/>
            <sz val="9"/>
            <color indexed="81"/>
            <rFont val="Tahoma"/>
            <family val="2"/>
          </rPr>
          <t xml:space="preserve">
</t>
        </r>
        <r>
          <rPr>
            <sz val="9"/>
            <color indexed="81"/>
            <rFont val="Tahoma"/>
            <family val="2"/>
          </rPr>
          <t>Vulnerabilidad BAJA. Nivel de seguridad ALTO
(Primer trimestre bajo control del administrador del SG-PDP).</t>
        </r>
      </text>
    </comment>
    <comment ref="D11" authorId="0" shapeId="0" xr:uid="{2FE5DA25-BA60-4162-9D13-98884180FBC0}">
      <text>
        <r>
          <rPr>
            <b/>
            <sz val="9"/>
            <color indexed="81"/>
            <rFont val="Tahoma"/>
            <family val="2"/>
          </rPr>
          <t xml:space="preserve">MODELO DE TOMA DE DECISIONES y riesgo asociado al proyecto SG-PDP.
</t>
        </r>
        <r>
          <rPr>
            <sz val="9"/>
            <color indexed="81"/>
            <rFont val="Tahoma"/>
            <family val="2"/>
          </rPr>
          <t xml:space="preserve">
NO EXISTE NINGÚN MODELO O TÉCNICA PARA TOMAR DECISIONES INFORMADAS
NO HAY MÉTODO PARA ADMINISTRACIÓN DE NEGOCIO
NO HAY PLAN DE VENTAS DOCUMENTADO
LAS DECISIONES SON POR REACCIÓN, POR JERARQUÍA E IMPROVISACIÓN
EL RIESGO QUE EL PROYECTO SG-PDP FRACASE ES ALTO Y MUY PROBABLE
</t>
        </r>
        <r>
          <rPr>
            <b/>
            <sz val="9"/>
            <color indexed="81"/>
            <rFont val="Tahoma"/>
            <family val="2"/>
          </rPr>
          <t>Máxima vulnerabilidad. Nivel de seguridad mínimo</t>
        </r>
      </text>
    </comment>
    <comment ref="E11" authorId="0" shapeId="0" xr:uid="{BE7BCD7C-984D-41FB-8BA0-5FFFA1A700E2}">
      <text>
        <r>
          <rPr>
            <b/>
            <sz val="9"/>
            <color indexed="81"/>
            <rFont val="Tahoma"/>
            <family val="2"/>
          </rPr>
          <t xml:space="preserve">MODELO DE TOMA DE DECISIONES y riesgo asociado al proyecto SG-PDP.
</t>
        </r>
        <r>
          <rPr>
            <sz val="9"/>
            <color indexed="81"/>
            <rFont val="Tahoma"/>
            <family val="2"/>
          </rPr>
          <t xml:space="preserve">EXISTE DOCUMENTACIÓN DE VENTAS PROYECTADAS O RESULTADOS DESEADOS
EXISTE ESTRUCTURA ORGANIZACIONAL RESPETADA Y JERARQUÍAS DEFINIDAS
EXISTEN MÉTRICAS Y KPI's CON POCA RIGUROSIDAD DE SEGUIMIENTO
NO HAY MÉTRICAS ASOCIADAS A PDP
LAS DECISIONES SON JERARQUÍA. </t>
        </r>
        <r>
          <rPr>
            <b/>
            <sz val="9"/>
            <color indexed="81"/>
            <rFont val="Tahoma"/>
            <family val="2"/>
          </rPr>
          <t>NADA SE HACE SIN APROBACIÓN DE LA MÁXIMA AUTORIDAD.</t>
        </r>
        <r>
          <rPr>
            <sz val="9"/>
            <color indexed="81"/>
            <rFont val="Tahoma"/>
            <family val="2"/>
          </rPr>
          <t xml:space="preserve">
EL </t>
        </r>
        <r>
          <rPr>
            <b/>
            <sz val="9"/>
            <color indexed="81"/>
            <rFont val="Tahoma"/>
            <family val="2"/>
          </rPr>
          <t>RIESGO</t>
        </r>
        <r>
          <rPr>
            <sz val="9"/>
            <color indexed="81"/>
            <rFont val="Tahoma"/>
            <family val="2"/>
          </rPr>
          <t xml:space="preserve"> QUE EL PROYECTO SG-PDP FRACASE O SE DETENGA POR LA DECISIÓN DE LA MÁXIMA AUTORIDAD ES </t>
        </r>
        <r>
          <rPr>
            <b/>
            <sz val="9"/>
            <color indexed="81"/>
            <rFont val="Tahoma"/>
            <family val="2"/>
          </rPr>
          <t xml:space="preserve">ALTO Y PROBABLE
</t>
        </r>
        <r>
          <rPr>
            <sz val="9"/>
            <color indexed="81"/>
            <rFont val="Tahoma"/>
            <family val="2"/>
          </rPr>
          <t>Vulnerabilidad MEDIA-ALTA. Nivel de seguridad MEDIO-BAJO</t>
        </r>
      </text>
    </comment>
    <comment ref="F11" authorId="0" shapeId="0" xr:uid="{442AAE22-B7BB-4917-A23F-868E31E1B182}">
      <text>
        <r>
          <rPr>
            <b/>
            <sz val="9"/>
            <color indexed="81"/>
            <rFont val="Tahoma"/>
            <family val="2"/>
          </rPr>
          <t xml:space="preserve">MODELO DE TOMA DE DECISIONES y riesgo asociado al proyecto SG-PDP.
</t>
        </r>
        <r>
          <rPr>
            <sz val="9"/>
            <color indexed="81"/>
            <rFont val="Tahoma"/>
            <family val="2"/>
          </rPr>
          <t xml:space="preserve">SE COMPLETA LA FASE I DEL PANSI (FASE DE PROFESIONALIZACIÓN QUE IMPACTA SOBRE LA TOMA DE DECISIONES INFORMADAS)
ESTÁN INCLUIDOS EN EL ESQUEMA DE MÉTRICAS Y KPI's LAS DEL PANSI, EIPD, EJERCICIO DE DERECHOS Y EVALUACIÓN DE RIESGOS INHERENTES AL RAT
EL CAMBIO ES UN DESAFÍO QUE DEBE SUPERAR LA MÁXIMA AUTORIDAD POR EL EFECTO DE "PÉRDIDA DE PODER" Y EL EQUIPO POR TEMOR A INVADIR ESPACIOS
LAS DECISIONES SIGUEN SIENDO TOMADAS POR JERARQUÍA PERO NO TODO LO DECIDE LA MÁXIMA AUTORIDAD.
EL RIESGO QUE EL PROYECTO SG-PDP FRACASE O SE DETENGA POR LA DECISIÓN DE LA MÁXIMA AUTORIDAD ES MEDIO Y PROBABLE. </t>
        </r>
        <r>
          <rPr>
            <b/>
            <sz val="9"/>
            <color indexed="81"/>
            <rFont val="Tahoma"/>
            <family val="2"/>
          </rPr>
          <t xml:space="preserve">
Vulnerabilidad MEDIA-BAJA. Nivel de seguridad MEDIO-ALTO</t>
        </r>
      </text>
    </comment>
    <comment ref="G11" authorId="0" shapeId="0" xr:uid="{1BA5503A-8579-46D9-AB4D-4F1BC053CABE}">
      <text>
        <r>
          <rPr>
            <b/>
            <sz val="9"/>
            <color indexed="81"/>
            <rFont val="Tahoma"/>
            <family val="2"/>
          </rPr>
          <t xml:space="preserve">MODELO DE TOMA DE DECISIONES y riesgo asociado al proyecto SG-PDP.
</t>
        </r>
        <r>
          <rPr>
            <sz val="9"/>
            <color indexed="81"/>
            <rFont val="Tahoma"/>
            <family val="2"/>
          </rPr>
          <t>LA TOMA DE DECISIONES SE REALIZA DE MANERA RIGUROSA
SE DECIDE SOBRE LAS TENDENCIAS QUE MUESTREN LOS KPI DEL SG-PDP. 
SE CUMPLE DE MANERA RIGUROSA EL CRONOGRAMA DE SIMULACROS
LO CUAL FORTALECE EL ESQUEMA DE TOMA DE DECISIONES EN MOMENTO CRÍTICOS.
LA DOCUMENTACIÓN DEL G-R-C HA SIDO AJUSTADA GRACIAS A LAS LECCIONES APRENDIDAS CON LA EJECUCIÓN DEL CRONOGRAMA DE SIMULACROS Y EL CRONOGRAMA DE AUDITORÍAS.
RESILIENCIA Y MEJORA CONTINUA DEL SG-PDP CUMPLEN CON EL PRINCIPIO DE RESPONSABILIDAD PROACTIVA Y DEMOSTRADA</t>
        </r>
        <r>
          <rPr>
            <b/>
            <sz val="9"/>
            <color indexed="81"/>
            <rFont val="Tahoma"/>
            <family val="2"/>
          </rPr>
          <t xml:space="preserve">
EL RIESGO QUE EL PROYECTO SG-PDP FRACASE O SE DETENGA POR LA DECISIÓN DE LA MÁXIMA AUTORIDAD ES BAJO Y POCO PROBABLE. 
Vulnerabilidad BAJA. Nivel de seguridad ALTO</t>
        </r>
      </text>
    </comment>
    <comment ref="D12" authorId="0" shapeId="0" xr:uid="{59FAF4DA-5B95-4323-BAF8-119CE802ED2D}">
      <text>
        <r>
          <rPr>
            <b/>
            <sz val="9"/>
            <color indexed="81"/>
            <rFont val="Tahoma"/>
            <family val="2"/>
          </rPr>
          <t xml:space="preserve">MODELO PARA GESTIONAR RESULTADOS y riesgo asociado al proyecto SG-PDP.
</t>
        </r>
        <r>
          <rPr>
            <sz val="9"/>
            <color indexed="81"/>
            <rFont val="Tahoma"/>
            <family val="2"/>
          </rPr>
          <t>NO EXISTE NINGÚN MODELO PARA GESTIONAR LOS RESULTADOS
NO HAY UN PLAN ESTRATÉGICO NI EXISTE UN NORTE DEFINIDO
EL MODELO ES LLEGAR AL PUESTO DE TRABAJO Y ATENDER LAS SITUACIONES QUE VAYAN APARECIENDO.
LA GESTIÓN DE RESULTADOS ES REACTIVA. BASADA EN ATENCIÓN DE EMERGENCIAS E IMPROVISACIÓN DE QUIEN LO HAGA. NO HAY CONSULTAS NI SE INFORMA A OTRAS ÁREAS.</t>
        </r>
        <r>
          <rPr>
            <b/>
            <sz val="9"/>
            <color indexed="81"/>
            <rFont val="Tahoma"/>
            <family val="2"/>
          </rPr>
          <t xml:space="preserve">
EL RIESGO QUE EL PROYECTO SG-PDP FRACASE ES ALTO Y MUY PROBABLE
Máxima vulnerabilidad. Nivel de seguridad mínimo</t>
        </r>
      </text>
    </comment>
    <comment ref="E12" authorId="0" shapeId="0" xr:uid="{A1FC1129-D131-4979-A309-B43CDCCF1AE6}">
      <text>
        <r>
          <rPr>
            <b/>
            <sz val="9"/>
            <color indexed="81"/>
            <rFont val="Tahoma"/>
            <family val="2"/>
          </rPr>
          <t>MODELO PARA GESTIONAR RESULTADOS y riesgo asociado al proyecto SG-PDP.</t>
        </r>
        <r>
          <rPr>
            <sz val="9"/>
            <color indexed="81"/>
            <rFont val="Tahoma"/>
            <charset val="1"/>
          </rPr>
          <t xml:space="preserve">
EXISTE DOCUMENTACIÓN DE VENTAS PROYECTADAS O RESULTADOS DESEADOS
EXISTE ESTRUCTURA ORGANIZACIONAL RESPETADA Y JERARQUÍAS DEFINIDAS
EXISTEN MÉTRICAS Y KPI's CON POCA RIGUROSIDAD DE SEGUIMIENTO
NO HAY MÉTRICAS ASOCIADAS A PDP
LA GESTIÓN DE RESULTADOS ES INOPORTUNA Y REACTIVA. BASADA EN ATENCIÓN A EMERGENCIAS. </t>
        </r>
        <r>
          <rPr>
            <b/>
            <sz val="9"/>
            <color indexed="81"/>
            <rFont val="Tahoma"/>
            <family val="2"/>
          </rPr>
          <t>NADA SE HACE SIN APROBACIÓN DE LA MÁXIMA AUTORIDAD</t>
        </r>
        <r>
          <rPr>
            <sz val="9"/>
            <color indexed="81"/>
            <rFont val="Tahoma"/>
            <charset val="1"/>
          </rPr>
          <t>.
EL RIESGO QUE EL PROYECTO SG-PDP FRACASE O SE DETENGA POR LA DECISIÓN DE LA MÁXIMA AUTORIDAD ES ALTO Y PROBABLE
Vulnerabilidad MEDIA-ALTA. Nivel de seguridad MEDIO-BAJO</t>
        </r>
      </text>
    </comment>
    <comment ref="F12" authorId="0" shapeId="0" xr:uid="{30DA9506-AD89-4591-A706-CF05FBF9E923}">
      <text>
        <r>
          <rPr>
            <b/>
            <sz val="9"/>
            <color indexed="81"/>
            <rFont val="Tahoma"/>
            <family val="2"/>
          </rPr>
          <t>MODELO PARA GESTIONAR RESULTADOS y riesgo asociado al proyecto SG-PDP.</t>
        </r>
        <r>
          <rPr>
            <sz val="9"/>
            <color indexed="81"/>
            <rFont val="Tahoma"/>
            <family val="2"/>
          </rPr>
          <t xml:space="preserve">
SE COMPLETA LA FASE I DEL PANSI (FASE DE PROFESIONALIZACIÓN QUE IMPACTA SOBRE LA GESTIÓN DE RESULTADOS)
LA TOME DE DECISIONES INFORMADAS DIRECCIONA Y ORDENA LA GESTIÓN DE RESULTADOS
SE FORTALECE EL TRABAJO EN EQUIPO SOBRE OBJETIVOS ORGANIZACIONALES CLAROS
EL RIESGO QUE EL PROYECTO SG-PDP FRACASE O SE DETENGA POR LA DECISIÓN NO INFORMADA ES MEDIO-BAJO Y POCO PROBABLE. 
Vulnerabilidad MEDIA-BAJA. Nivel de seguridad MEDIO-ALTO</t>
        </r>
      </text>
    </comment>
    <comment ref="G12" authorId="0" shapeId="0" xr:uid="{82F6D1F0-2253-41E4-9133-BB81470D48A8}">
      <text>
        <r>
          <rPr>
            <b/>
            <sz val="9"/>
            <color indexed="81"/>
            <rFont val="Tahoma"/>
            <family val="2"/>
          </rPr>
          <t>MODELO PARA GESTIONAR RESULTADOS y riesgo asociado al proyecto SG-PDP</t>
        </r>
        <r>
          <rPr>
            <sz val="9"/>
            <color indexed="81"/>
            <rFont val="Tahoma"/>
            <family val="2"/>
          </rPr>
          <t>.
LA GESTIÓN DE RESULTADOS SE REALIZA DE MANERA RIGUROSA SOBRE LAS TENDENCIAS MOSTRADAS POR LOS INDICADORES DE GESTIÓN
SE CUMPLE DE MANERA RIGUROSA EL CRONOGRAMA DE AUDITORÍAS Y MEJORA CONTINUA
LA DOCUMENTACIÓN DEL G-R-C SE ACTUALIZA Y SE AJUSTA GRACIAS A LA MEJORA CONTINUA
EL RIESGO QUE EL PROYECTO SG-PDP FRACASE O SE DETENGA POR LA DECISIÓN DE LA MÁXIMA AUTORIDAD ES BAJO Y POCO PROBABLE. 
Vulnerabilidad BAJA. Nivel de seguridad ALTO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TADO DE LA TÉCNICA y NIVEL DE SEGURIDAD.xlsx!EVALUACION_ET" type="102" refreshedVersion="8" minRefreshableVersion="5">
    <extLst>
      <ext xmlns:x15="http://schemas.microsoft.com/office/spreadsheetml/2010/11/main" uri="{DE250136-89BD-433C-8126-D09CA5730AF9}">
        <x15:connection id="EVALUACION_ET">
          <x15:rangePr sourceName="_xlcn.WorksheetConnection_ESTADODELATÉCNICAyNIVELDESEGURIDAD.xlsxEVALUACION_ET"/>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<sst xmlns="http://schemas.openxmlformats.org/spreadsheetml/2006/main" count="1243" uniqueCount="345">
  <si>
    <t>WEB</t>
  </si>
  <si>
    <t>DIGITAL</t>
  </si>
  <si>
    <t>PATD</t>
  </si>
  <si>
    <t>REMOTO</t>
  </si>
  <si>
    <t>EJERCICIO DE DERECHOS</t>
  </si>
  <si>
    <t>NORMAS CORPORATIVAS VINCULANTES</t>
  </si>
  <si>
    <t>ESTACIONES AUTOGESTIONADAS</t>
  </si>
  <si>
    <t>SANCIONES Y RECOMPENSAS</t>
  </si>
  <si>
    <t>MAPEO DE PATD</t>
  </si>
  <si>
    <t>CUARTO DE SERVIDORES</t>
  </si>
  <si>
    <t>REGISTROS PDP</t>
  </si>
  <si>
    <t>RUTINAS PDP</t>
  </si>
  <si>
    <t>MANTENIMIENTO GENERAL</t>
  </si>
  <si>
    <t>GESTIÓN DE CLAVES</t>
  </si>
  <si>
    <t>MODELO DE GESTIÓN</t>
  </si>
  <si>
    <t>TOMA DE DECISIONES</t>
  </si>
  <si>
    <t>ORGANIZATIVAS</t>
  </si>
  <si>
    <t>ADMINISTRATIVAS</t>
  </si>
  <si>
    <t>PSEUDO - PROFESIONAL</t>
  </si>
  <si>
    <t>CAÓTICO</t>
  </si>
  <si>
    <t>MEDIO BAJO</t>
  </si>
  <si>
    <t>MEDIO ALTO</t>
  </si>
  <si>
    <t>PROFESIONAL</t>
  </si>
  <si>
    <t>JERARQUIAS</t>
  </si>
  <si>
    <t>COMUNICADOS</t>
  </si>
  <si>
    <t>ROLES</t>
  </si>
  <si>
    <t>EVALUACIONES INTERNAS</t>
  </si>
  <si>
    <t>CONTRATOS</t>
  </si>
  <si>
    <t>DEFINICIÓN CONTEXTOS</t>
  </si>
  <si>
    <t>EVALUACIÓN 3ras PARTES</t>
  </si>
  <si>
    <t>RESPUESTAS</t>
  </si>
  <si>
    <t>IDENTIFICACIÓN 3ras PARTES</t>
  </si>
  <si>
    <t>INGRESOS Y DESVINCULACIÓN</t>
  </si>
  <si>
    <t>REGISTROS ANTE SPDP</t>
  </si>
  <si>
    <t>IDENTIFICACIÓN ÁMBITOS</t>
  </si>
  <si>
    <t>MEJORA CONTINUA Y RESILIENCIA</t>
  </si>
  <si>
    <t>EVALUACIONES JURÍDICAS</t>
  </si>
  <si>
    <t>GESTIÓN POR ÁMBITOS</t>
  </si>
  <si>
    <t>GESTIÓN DE INDICADORES</t>
  </si>
  <si>
    <t>ESTRATEGIA</t>
  </si>
  <si>
    <t>PLAN AUDITORÍAS INTERNAS</t>
  </si>
  <si>
    <t>POLÍTICAS MARCO LEGAL VIGENTE</t>
  </si>
  <si>
    <t>PLAN ESTRATÉGICO</t>
  </si>
  <si>
    <t>PLAN AUDITOÍAS 3ras PARTES</t>
  </si>
  <si>
    <t>PLAN CONTINUIDAD</t>
  </si>
  <si>
    <t>PLAN DE SIMULACROS</t>
  </si>
  <si>
    <t>GARANTIAS ADECUADAS</t>
  </si>
  <si>
    <t>DOCUMENTACIÓN GRC</t>
  </si>
  <si>
    <t>SIMULACROS 3ras PARTES</t>
  </si>
  <si>
    <t>GESTIÓN TALENTO</t>
  </si>
  <si>
    <t>GESTIÓN DEL CAMBIO</t>
  </si>
  <si>
    <t>CUMPLIMIENTO DOCUMENTAL</t>
  </si>
  <si>
    <t>MAPEO PATD</t>
  </si>
  <si>
    <t>INTERACCIÓN TITULAR-RESPO</t>
  </si>
  <si>
    <t xml:space="preserve"> AVISOS INTERACCIÓN TITULAR-RESPO</t>
  </si>
  <si>
    <t>SEGURIDAD FÍSICA PERIMETRAL</t>
  </si>
  <si>
    <t>PROGRAMA COMPETENCIAS</t>
  </si>
  <si>
    <t>PROGRAMA CONCIENCIACIÓN</t>
  </si>
  <si>
    <t>CABLEADOS Y DISPOSITIVOS</t>
  </si>
  <si>
    <t>CONTROL DE CAMBIOS</t>
  </si>
  <si>
    <t>GESTIÓN DE INFRAESTRUCTURAS CRÍTICAS</t>
  </si>
  <si>
    <t>PROGRAMA DE COMUNICACIÓN PDP</t>
  </si>
  <si>
    <t>MANTENIMIENTO CARTELERAS PDP</t>
  </si>
  <si>
    <t>TRIADA PDP</t>
  </si>
  <si>
    <t>INVENTARIO DE ACIVOS DE LOS DATOS E INFORMACIÓN</t>
  </si>
  <si>
    <t>SERIE ISO 27000</t>
  </si>
  <si>
    <t>GESTIÓN PLATAFORMAS DIGITALES</t>
  </si>
  <si>
    <t>NIS2, PLAN NACIONAL CIBERSEGURIDAD</t>
  </si>
  <si>
    <t>GESTIÓN SERVICIOS NUBE</t>
  </si>
  <si>
    <t>FUNDAMENTOS SISTEMAS DE GESTIÓN e ISO 19011</t>
  </si>
  <si>
    <t>GESTIÓN ACCESOS REMOTOS</t>
  </si>
  <si>
    <t>FUNDAMENTOS GESTIÓN DE PROYECTOS</t>
  </si>
  <si>
    <t>FUNDAMENTOS CONTROL ESTADÍSTICO DE PROCESOS</t>
  </si>
  <si>
    <t>GESTIÓN DE EQUIPOS CRÍTICOS</t>
  </si>
  <si>
    <t>GESTIÓN DE EQUIPOS PERSONALES (PATD)</t>
  </si>
  <si>
    <t>BUENAS PRÁCTICAS CIBERSEGURIDAD</t>
  </si>
  <si>
    <t>GESTIÓN DE PRIVILEGIOS (ZERO TRUST)</t>
  </si>
  <si>
    <t>GESTIÓN SIMULACROS Y CIBERSEGURIDAD</t>
  </si>
  <si>
    <t>ENCRIPTACIÓN Y SEUDONIMIZACIÓN</t>
  </si>
  <si>
    <t>CALIFICACIÓN</t>
  </si>
  <si>
    <t>POBRE</t>
  </si>
  <si>
    <t>JURIDICAS</t>
  </si>
  <si>
    <t>MEDIDAS</t>
  </si>
  <si>
    <t>SUB MEDIDAS</t>
  </si>
  <si>
    <t>NSI</t>
  </si>
  <si>
    <t>FISICAS - OPERATIVAS</t>
  </si>
  <si>
    <t xml:space="preserve">INTERACCIÓN  TITULAR-RESPONSABLE </t>
  </si>
  <si>
    <t>PROGRAMA CONCIENCIACIÓN (GENERAL, PATD y EQUIPO PDP)</t>
  </si>
  <si>
    <t>PROGRAMA DE CAPACITACIÓN  (GENERAL, PATD y EQUIPO PDP)</t>
  </si>
  <si>
    <t>FISICAS - INFRAESTRUCTURA</t>
  </si>
  <si>
    <t>Etiquetas de fila</t>
  </si>
  <si>
    <t xml:space="preserve"> WEB</t>
  </si>
  <si>
    <t xml:space="preserve"> DIGITAL</t>
  </si>
  <si>
    <t xml:space="preserve"> PATD</t>
  </si>
  <si>
    <t xml:space="preserve"> REMOTO</t>
  </si>
  <si>
    <t>FISICAS - OPERACIÓN</t>
  </si>
  <si>
    <t>Total general</t>
  </si>
  <si>
    <t>TÉCNICAS - COMPETENCIAS</t>
  </si>
  <si>
    <t>FUNDAMENTOS ADMINISTRACIÓN EMPRESAS (ESTRATEGIA, GRC, OTROS)</t>
  </si>
  <si>
    <t>TÉCNICAS - INFRAESTRUCTURA</t>
  </si>
  <si>
    <t xml:space="preserve"> CALIFICACIÓN</t>
  </si>
  <si>
    <t>SUBMEDIDA</t>
  </si>
  <si>
    <t>CALIFICACION</t>
  </si>
  <si>
    <t>INDICADOR</t>
  </si>
  <si>
    <t>AGUJA</t>
  </si>
  <si>
    <t>RESTO</t>
  </si>
  <si>
    <t>PROMEDIO</t>
  </si>
  <si>
    <t>ACCIONES MITIGADORAS</t>
  </si>
  <si>
    <t>RECURSOS NECESARIO</t>
  </si>
  <si>
    <t>COMPROMISOS DE APLICABILIDAD</t>
  </si>
  <si>
    <t>HUMANO</t>
  </si>
  <si>
    <t>TECNOLOGÍCO</t>
  </si>
  <si>
    <t>FINANCIERO</t>
  </si>
  <si>
    <t>COMENTARIOS</t>
  </si>
  <si>
    <r>
      <t xml:space="preserve">MEDIO BAJO                                        </t>
    </r>
    <r>
      <rPr>
        <b/>
        <sz val="16"/>
        <color theme="5"/>
        <rFont val="Segoe UI"/>
        <family val="2"/>
      </rPr>
      <t>2</t>
    </r>
  </si>
  <si>
    <r>
      <t xml:space="preserve">MEDIO ALTO                                       </t>
    </r>
    <r>
      <rPr>
        <b/>
        <sz val="16"/>
        <color theme="9"/>
        <rFont val="Segoe UI"/>
        <family val="2"/>
      </rPr>
      <t>3</t>
    </r>
  </si>
  <si>
    <t xml:space="preserve"> </t>
  </si>
  <si>
    <t>ESTADO DE LA TÉCNICA</t>
  </si>
  <si>
    <t>PANSI</t>
  </si>
  <si>
    <t>VULNERABILIDADES ORGANIZATIVAS</t>
  </si>
  <si>
    <t>INFRAESTRUCTURA</t>
  </si>
  <si>
    <t>ADECUACIÓN DEL NIVEL DE SEGURIDAD (PANSI)                                                                                                                                                 ÁREA:  ORGANIZATIVAS                   OBLIGACIÓN LOPDP:2021, ARTÍCULO 47.6</t>
  </si>
  <si>
    <t>EVALUACIÓN DEL ESTADO DE LA TECNICA                                                                                                                                          ÁREA ORGANIZATIVAS              REQUISITO LOPDP:2021, ARTÍCULO 10.j</t>
  </si>
  <si>
    <t>VULNERABILIDADES ADMINISTRATIVAS</t>
  </si>
  <si>
    <t>ADECUACIÓN DEL NIVEL DE SEGURIDAD (PANSI)                                                                                                                                                 ÁREA:  ADMINISTRATIVAS                   OBLIGACIÓN LOPDP:2021, ARTÍCULO 47.6</t>
  </si>
  <si>
    <t>EVALUACIÓN DEL ESTADO DE LA TECNICA                                                                                                                                          ÁREA:  ADMINISTRATIVAS             REQUISITO LOPDP:2021, ARTÍCULO 10.j</t>
  </si>
  <si>
    <t>VULNERABILIDADES JURÍDICAS</t>
  </si>
  <si>
    <t>ADECUACIÓN DEL NIVEL DE SEGURIDAD (PANSI)                                                                                                                                                 ÁREA:  JURÍDICAS                OBLIGACIÓN LOPDP:2021, ARTÍCULO 47.6</t>
  </si>
  <si>
    <t>EVALUACIÓN DEL ESTADO DE LA TECNICA                                                                                                                                          ÁREA:  JURÍDICAS             REQUISITO LOPDP:2021, ARTÍCULO 10.j</t>
  </si>
  <si>
    <t>ADECUACIÓN DEL NIVEL DE SEGURIDAD (PANSI)                                                                                                                                                 ÁREA:  FÍSICA-OPERATIVAS                OBLIGACIÓN LOPDP:2021, ARTÍCULO 47.6</t>
  </si>
  <si>
    <t>EVALUACIÓN DEL ESTADO DE LA TECNICA                                                                                                                                          ÁREA:  FÍSICA-OPERATIVAS             REQUISITO LOPDP:2021, ARTÍCULO 10.j</t>
  </si>
  <si>
    <t>VULNERABILIDADES  FÍSICAS - OPERATIVAS</t>
  </si>
  <si>
    <t>VULNERABILIDADES  FÍSICAS - INFRAESTRUCTURA</t>
  </si>
  <si>
    <t>EVALUACIÓN DEL ESTADO DE LA TECNICA                                                                                                                                          ÁREA:  FÍSICA-INFRAESTRUCTURA            REQUISITO LOPDP:2021, ARTÍCULO 10.j</t>
  </si>
  <si>
    <t>ADECUACIÓN DEL NIVEL DE SEGURIDAD (PANSI)                                                                                                                                                 ÁREA:  FÍSICA-INFRAESTRUCTURA               OBLIGACIÓN LOPDP:2021, ARTÍCULO 47.6</t>
  </si>
  <si>
    <t>VULNERABILIDADES TÉCNICAS - COMPETENCIAS</t>
  </si>
  <si>
    <t>ADECUACIÓN DEL NIVEL DE SEGURIDAD (PANSI)                                                                                                                                                 ÁREA:  TÉCNICAS - COMPETENCIAS                  OBLIGACIÓN LOPDP:2021, ARTÍCULO 47.6</t>
  </si>
  <si>
    <t>EVALUACIÓN DEL ESTADO DE LA TECNICA                                                                                                                                          ÁREA:  TÉCNICAS - COMPETENCIAS           REQUISITO LOPDP:2021, ARTÍCULO 10.j</t>
  </si>
  <si>
    <t>EVALUACIÓN DEL ESTADO DE LA TECNICA                                                                                                                                          ÁREA:  TÉCNICAS - TECNOLOGÍA          REQUISITO LOPDP:2021, ARTÍCULO 10.j</t>
  </si>
  <si>
    <t>VULNERABILIDADES TÉCNICAS - TECNOLOGÍA</t>
  </si>
  <si>
    <t>ADECUACIÓN DEL NIVEL DE SEGURIDAD (PANSI)                                                                                                                                                 ÁREA:  TÉCNICAS - TECNOLOGÍA                 OBLIGACIÓN LOPDP:2021, ARTÍCULO 47.6</t>
  </si>
  <si>
    <t>SISTEMA DE GESTIÓN PARA EL GRC</t>
  </si>
  <si>
    <t>MODELO PARA TOMA DE DECISIONES</t>
  </si>
  <si>
    <t>GESTIÓN DE RESULTADOS</t>
  </si>
  <si>
    <t>RASGOS ORGANIZACONALES</t>
  </si>
  <si>
    <t>CALIFICACIÓN DEL NIVEL DE SEGURIDAD SOBRE CUATRO RASGOS ORGANIZACIONALES</t>
  </si>
  <si>
    <t>COMENTARIOS - AMENAZAS - ALERTAS</t>
  </si>
  <si>
    <t>NIVEL INICIAL</t>
  </si>
  <si>
    <t>NIVEL ESPERADO</t>
  </si>
  <si>
    <r>
      <t>META</t>
    </r>
    <r>
      <rPr>
        <b/>
        <sz val="18"/>
        <color theme="9"/>
        <rFont val="Segoe UI"/>
        <family val="2"/>
      </rPr>
      <t xml:space="preserve"> &gt;3</t>
    </r>
  </si>
  <si>
    <t>PROYECTADO</t>
  </si>
  <si>
    <t>ETT</t>
  </si>
  <si>
    <t>NIVEL DE SEGURIDAD INICIAL</t>
  </si>
  <si>
    <t>NIVEL DE SEGURIDAD PROYECTADO</t>
  </si>
  <si>
    <t>PROMEDIO EET 2025</t>
  </si>
  <si>
    <t>PROMEDIO EET PROYECTADO (2026)</t>
  </si>
  <si>
    <t xml:space="preserve"> NIVEL DE SEGURIDAD 2025</t>
  </si>
  <si>
    <t>ORGANIZATIVAS PROYECTADA</t>
  </si>
  <si>
    <t>ADMINISTRATIVAS PROYECTADA</t>
  </si>
  <si>
    <t>JURIDICAS PROYECTADA</t>
  </si>
  <si>
    <t>FISICAS - OPERATIVAS PROYECTADA</t>
  </si>
  <si>
    <t>FISICAS - INFRAESTRUCTURA PROYECTADA</t>
  </si>
  <si>
    <t>TÉCNICAS - COMPETENCIAS PROYECTADA</t>
  </si>
  <si>
    <t>ORGANIZATIVAS  ETT    2025</t>
  </si>
  <si>
    <t>JURIDICAS ETT   2025</t>
  </si>
  <si>
    <t>FISICAS - OPERATIVAS ETT   2025</t>
  </si>
  <si>
    <t>FISICAS - INFRAESTRUCTURA ETT    2025</t>
  </si>
  <si>
    <t>TÉCNICAS - COMPETENCIAS ETT   2025</t>
  </si>
  <si>
    <t>ADMINISTRATIVAS  ETT   2025</t>
  </si>
  <si>
    <t>COMENTARIOS Y ACCIONES REQUERIDAS</t>
  </si>
  <si>
    <t>ESTADO DE LA TÉCNICA PROYECTADO 2026 POR AREAS</t>
  </si>
  <si>
    <t>ESTADO DE LA TÉCNICA POR AREAS 2025</t>
  </si>
  <si>
    <t>X</t>
  </si>
  <si>
    <t>NO EXISTE DOCUMENTACIÓN, NI MÉTODOS. ORGANIZACIÓN EMPÍRICA. CERO CAPACIDAD DE REACCIÓN</t>
  </si>
  <si>
    <t>EXISTEN DOCUMENTOS. HAY MÉTODOS SIN RIGUROSIDAD. NO HAY PROYECTO PDP. HAY UN DPD. NIVEL MÍNIMO DE SEGURIDAD. BAJA CAPACIDAD DE IDENTIFICAR Y RESTAURAR BRECHAS</t>
  </si>
  <si>
    <t>SG-PDP VALIDADO Y EN PRIMER TRIMESTE DE OPERACIÓN. NIVEL DE SEGURIDAD ADECUADO</t>
  </si>
  <si>
    <t>SG-PDP VALIDADO Y EN PRIMER TRIMESTRE OPERATIVO</t>
  </si>
  <si>
    <t>DOCUMENTACIÓN INEXISTENTE</t>
  </si>
  <si>
    <t>ESTATUS DEL COMPROMISO DE APLICABILIDAD</t>
  </si>
  <si>
    <t>CUMPLIDO</t>
  </si>
  <si>
    <t>DEMORADO</t>
  </si>
  <si>
    <t>EN PROCESO</t>
  </si>
  <si>
    <r>
      <t xml:space="preserve"> REQUISITO ARTÍCULO 22.2 -RESOLUCIÓN 2025-0028-R                                                                                                                                                         </t>
    </r>
    <r>
      <rPr>
        <b/>
        <sz val="12"/>
        <color theme="1"/>
        <rFont val="Segoe UI"/>
        <family val="2"/>
      </rPr>
      <t xml:space="preserve"> (GARANTÍA DE INDEPENDENCIA PARA DPO)</t>
    </r>
  </si>
  <si>
    <t>GRC DOCUMENTADO CON PDP INCLUIDO.                              PANSI FASE 1</t>
  </si>
  <si>
    <t>PROYECTO PDP EN FASE INICIAL PANSI. HAY DPD. HAY APOYO POR EL RTD. NIVEL MÍNIMO DESEADO DE SEGURIDAD. VULNERABILIDADES IDENTIFICADAS Y ATENDIDAS</t>
  </si>
  <si>
    <r>
      <t xml:space="preserve">MEDIO BAJO                                        </t>
    </r>
    <r>
      <rPr>
        <b/>
        <sz val="16"/>
        <rFont val="Segoe UI"/>
        <family val="2"/>
      </rPr>
      <t>2</t>
    </r>
  </si>
  <si>
    <r>
      <t xml:space="preserve">MEDIO ALTO                                       </t>
    </r>
    <r>
      <rPr>
        <b/>
        <sz val="16"/>
        <rFont val="Segoe UI"/>
        <family val="2"/>
      </rPr>
      <t>3</t>
    </r>
    <r>
      <rPr>
        <b/>
        <sz val="10"/>
        <rFont val="Segoe UI"/>
        <family val="2"/>
      </rPr>
      <t xml:space="preserve"> </t>
    </r>
    <r>
      <rPr>
        <b/>
        <sz val="10"/>
        <color theme="1"/>
        <rFont val="Segoe UI"/>
        <family val="2"/>
      </rPr>
      <t xml:space="preserve">                                         NIVEL SEGURIDAD MÍNIMO DESEADO</t>
    </r>
  </si>
  <si>
    <t>ESTADO DE LA TÉCNICA POR ÁREA DEL 47.2 LOPDP</t>
  </si>
  <si>
    <t>ESTADO DE LA TÉCNICA MUY BAJO. ELEVAR EL PROMEDIO HASTA EL VALOR DESEADO TOMARÁ 6&lt; MESES&lt;9</t>
  </si>
  <si>
    <t>ESTADO DE LA TÉCNICA MEDIO Y SIN DOCUMENTACIÓN PDP. ELEVAR EL PROMEDIO HASTA EL VALOR DESEADO TOMARÁ 3&lt; MESES&lt;6</t>
  </si>
  <si>
    <t>ESTADO DE LA TÉCNICA INCLUYE DOCUMENTACIÓN PDP. SE CUMPLE FASE I DEL PANSI. INICIA PROYECTO PDP Y TOMARÁ 6&lt; MESES&lt;9</t>
  </si>
  <si>
    <t>ESTADO DE LA TÉCNICA ALTO, MANTENIDO, MEJORADO Y RESILIENTE GRACIAS AL SG-PDP VALIDADO.</t>
  </si>
  <si>
    <r>
      <t xml:space="preserve">COMENTARIO RESULTADO DEL PROMEDIO DE LAS AREAS DEL 47.2 LOPDP </t>
    </r>
    <r>
      <rPr>
        <b/>
        <sz val="10"/>
        <color theme="1"/>
        <rFont val="Segoe UI"/>
        <family val="2"/>
      </rPr>
      <t>CALIFICACIÓN  PANSI</t>
    </r>
    <r>
      <rPr>
        <sz val="10"/>
        <color theme="1"/>
        <rFont val="Segoe UI"/>
        <family val="2"/>
      </rPr>
      <t xml:space="preserve"> </t>
    </r>
    <r>
      <rPr>
        <b/>
        <sz val="10"/>
        <color theme="1"/>
        <rFont val="Segoe UI"/>
        <family val="2"/>
      </rPr>
      <t>PARA EET</t>
    </r>
  </si>
  <si>
    <r>
      <t xml:space="preserve">RIESGO INHERENTE COMO RESULTADO DEL PROMEDIO DE LAS AREAS DEL 47.2 LOPDP </t>
    </r>
    <r>
      <rPr>
        <b/>
        <sz val="10"/>
        <color theme="1"/>
        <rFont val="Segoe UI"/>
        <family val="2"/>
      </rPr>
      <t>CALIFICACIÓN  PANSI</t>
    </r>
    <r>
      <rPr>
        <sz val="10"/>
        <color theme="1"/>
        <rFont val="Segoe UI"/>
        <family val="2"/>
      </rPr>
      <t xml:space="preserve"> </t>
    </r>
    <r>
      <rPr>
        <b/>
        <sz val="10"/>
        <color theme="1"/>
        <rFont val="Segoe UI"/>
        <family val="2"/>
      </rPr>
      <t>PARA SG</t>
    </r>
  </si>
  <si>
    <r>
      <t xml:space="preserve">RIESGO INHERENTE COMO RESULTADO DEL PROMEDIO DE LAS AREAS DEL 47.2 LOPDP </t>
    </r>
    <r>
      <rPr>
        <b/>
        <sz val="10"/>
        <color theme="1"/>
        <rFont val="Segoe UI"/>
        <family val="2"/>
      </rPr>
      <t>CALIFICACIÓN  PANSI PARA DECISIONES</t>
    </r>
  </si>
  <si>
    <r>
      <t xml:space="preserve">RIESGO INHERENTE COMO RESULTADO DEL PROMEDIO DE LAS AREAS DEL 47.2 LOPDP </t>
    </r>
    <r>
      <rPr>
        <b/>
        <sz val="10"/>
        <color theme="1"/>
        <rFont val="Segoe UI"/>
        <family val="2"/>
      </rPr>
      <t>CALIFICACIÓN  PANSI PARA RESULTADOS</t>
    </r>
  </si>
  <si>
    <t>NO HAY NINGÚN TIPO DE DOCUMENTACIÓN. NO HAY PLAN ESTRATEGICO. GESTIÓN POR REACCIÓN. FASE I PANSI TOMARÁ 6&lt; MESES&lt;9 Y LUEGO INICIA EL PROYECTO SG-PDP</t>
  </si>
  <si>
    <t>HAY PLAN ESTRATEGICO. SIN PLAN DE CONTINUIDAD DE NEGOCIO. SG VOLUNTARIO Y VALIDADO. FASE I PANSI TOMARÁ 3&lt; MESES&lt;6 Y LUEGO INICIA EL PROYECTO SG-PDP</t>
  </si>
  <si>
    <r>
      <t xml:space="preserve">FASE I PANSI COMPLETADA. INICIA PROYECTO SG-PDP TOMARÁ 6&lt; MESES&lt;9 PARA SER </t>
    </r>
    <r>
      <rPr>
        <b/>
        <sz val="10"/>
        <color theme="1"/>
        <rFont val="Segoe UI"/>
        <family val="2"/>
      </rPr>
      <t>VALIDADO CON 1ra AUDITORÍA INTERNA</t>
    </r>
  </si>
  <si>
    <t xml:space="preserve">SG-PDP MANTENIDO, MEJORADO Y RESILIENTE </t>
  </si>
  <si>
    <t>NO EXISTE NINGÚN MODELO PARA TOMAR DECISIONES INFORMADAS. LAS DECISIONES SON POR REACCIÓN, POR JERARQUÍA E IMPROVISACIÓN.</t>
  </si>
  <si>
    <t>ESTRUCTURA ORGANIZACIONAL RESPETADA Y JERARQUÍAS DEFINIDAS. NO HAY MÉTRICAS ASOCIADAS A PDP. NADA SE HACE SIN APROBACIÓN DE LA MÁXIMA AUTORIDAD.</t>
  </si>
  <si>
    <t>FASE I DEL PANSI IMPACTA SOBRE LA TOMA DE DECISIONES INFORMADAS. INCLUIDOS MÉTRICAS Y KPI's LAS DEL PANSI, EIPD. NO TODO LO DECIDE LA MÁXIMA AUTORIDAD.</t>
  </si>
  <si>
    <t>SE DECIDE RIGUROSAMENTE SOBRE LAS TENDENCIAS QUE MUESTREN LOS KPI DEL SG-PDP.  SE CUMPLE DE MANERA RIGUROSA EL CRONOGRAMA DE SIMULACROS Y EL CRONOGRAMA DE AUDITORÍAS.</t>
  </si>
  <si>
    <t>NO EXISTE NINGÚN MODELO PARA GESTIONAR RESULTADOS. SE ACTUA POR REACCIÓN, IMPROVISACIÓN Y SIN COMUNICACIÓN ENTRE ÁREAS</t>
  </si>
  <si>
    <t>MÉTRICAS Y KPI's CON POCA RIGUROSIDAD DE SEGUIMIENTO. NO INCLUYEN PDP. TODA ACCIÓN DEBE SER APROBADA POR LA MÁXIMA AUTORIDAD</t>
  </si>
  <si>
    <t>TOMA DE DECISIONES INFORMADAS DIRECCIONA Y ORDENA LA GESTIÓN DE RESULTADOS. TRABAJO EN EQUIPO SOBRE OBJETIVOS ORGAIZACIONALES CLAROS</t>
  </si>
  <si>
    <t>LA GESTIÓN DE RESULTADOS SE BASA RIGUROSAMENTE SOBRE LAS TENDENCIAS QUE MUESTREN LOS KPI DEL SG-PDP.  SE CUMPLE DE MANERA RIGUROSA EL CRONOGRAMA DE SIMULACROS Y EL CRONOGRAMA DE AUDITORÍAS.</t>
  </si>
  <si>
    <t>DOCUMENTACIÓN  SIN PDP INCLUIDO</t>
  </si>
  <si>
    <r>
      <t xml:space="preserve">PLAN ESTRATÉGICO                          </t>
    </r>
    <r>
      <rPr>
        <b/>
        <sz val="8"/>
        <color theme="1"/>
        <rFont val="Segoe UI"/>
        <family val="2"/>
      </rPr>
      <t xml:space="preserve"> Debe existir esta documentación:                 </t>
    </r>
    <r>
      <rPr>
        <sz val="8"/>
        <color theme="1"/>
        <rFont val="Segoe UI"/>
        <family val="2"/>
      </rPr>
      <t>(Objetivos estratégicos, Proyectos Inductores, Actividades, metas, tiempos y responsables, todo documentado y en ejecución)</t>
    </r>
  </si>
  <si>
    <r>
      <t xml:space="preserve">DOCUMENTACIÓN GRC                       </t>
    </r>
    <r>
      <rPr>
        <b/>
        <sz val="8"/>
        <color theme="1"/>
        <rFont val="Segoe UI"/>
        <family val="2"/>
      </rPr>
      <t xml:space="preserve">Debe existir esta documentación </t>
    </r>
    <r>
      <rPr>
        <b/>
        <sz val="12"/>
        <color theme="1"/>
        <rFont val="Segoe UI"/>
        <family val="2"/>
      </rPr>
      <t xml:space="preserve">
</t>
    </r>
    <r>
      <rPr>
        <sz val="8"/>
        <color theme="1"/>
        <rFont val="Segoe UI"/>
        <family val="2"/>
      </rPr>
      <t>(Políticas, gestión de indicadores claves, Registros y métricas, todo alineado con Continuidad de negocio, atención intermitencias y PDP),</t>
    </r>
  </si>
  <si>
    <r>
      <t xml:space="preserve">DEFINICIÓN CONTEXTOS                 
</t>
    </r>
    <r>
      <rPr>
        <b/>
        <sz val="8"/>
        <color theme="1"/>
        <rFont val="Segoe UI"/>
        <family val="2"/>
      </rPr>
      <t xml:space="preserve">Debe existir esta documentación 
</t>
    </r>
    <r>
      <rPr>
        <sz val="8"/>
        <color theme="1"/>
        <rFont val="Segoe UI"/>
        <family val="2"/>
      </rPr>
      <t>(Interno, Externo y PDP, caracterización de los ecosistemas de cada contexto, Ejercicio ABC de las figuras críticas de los ecosistemas)</t>
    </r>
  </si>
  <si>
    <r>
      <t xml:space="preserve">ESTRATEGIA                                        </t>
    </r>
    <r>
      <rPr>
        <b/>
        <sz val="8"/>
        <color theme="1"/>
        <rFont val="Segoe UI"/>
        <family val="2"/>
      </rPr>
      <t xml:space="preserve"> Debe existir esta documentación:</t>
    </r>
    <r>
      <rPr>
        <sz val="8"/>
        <color theme="1"/>
        <rFont val="Segoe UI"/>
        <family val="2"/>
      </rPr>
      <t xml:space="preserve">                                                 (Filosofía organizacional, Visión, Misión, Principios y Valores),</t>
    </r>
  </si>
  <si>
    <r>
      <t xml:space="preserve">GESTIÓN TALENTO                   </t>
    </r>
    <r>
      <rPr>
        <b/>
        <sz val="8"/>
        <color theme="1"/>
        <rFont val="Segoe UI"/>
        <family val="2"/>
      </rPr>
      <t xml:space="preserve">Debe existir esta documentación 
</t>
    </r>
    <r>
      <rPr>
        <sz val="8"/>
        <color theme="1"/>
        <rFont val="Segoe UI"/>
        <family val="2"/>
      </rPr>
      <t>(Cronogramas de conscienciación y capacitación, esquema de evaluación de la eficacia y eficiencia de ambos e impacto en SG-PDP,esto desde el G-R-C)</t>
    </r>
  </si>
  <si>
    <r>
      <t xml:space="preserve">TOMA DE DECISIONES                      </t>
    </r>
    <r>
      <rPr>
        <b/>
        <sz val="8"/>
        <color theme="1"/>
        <rFont val="Segoe UI"/>
        <family val="2"/>
      </rPr>
      <t xml:space="preserve">Debe existir esta documentación 
</t>
    </r>
    <r>
      <rPr>
        <sz val="8"/>
        <color theme="1"/>
        <rFont val="Segoe UI"/>
        <family val="2"/>
      </rPr>
      <t>(Política, procedimiento, registros y esquema de sanciones y recompensas para segumiento y control de métricas y KPI's relacionados al SG-PDP)</t>
    </r>
  </si>
  <si>
    <r>
      <t xml:space="preserve">SANCIONES Y RECOMPENSAS                                   </t>
    </r>
    <r>
      <rPr>
        <b/>
        <sz val="8"/>
        <color theme="1"/>
        <rFont val="Segoe UI"/>
        <family val="2"/>
      </rPr>
      <t xml:space="preserve">Debe existir esta documentación 
</t>
    </r>
    <r>
      <rPr>
        <sz val="8"/>
        <color theme="1"/>
        <rFont val="Segoe UI"/>
        <family val="2"/>
      </rPr>
      <t>(Políticas, procedimientos y registros que establezcan la gobernanza y cumplimiento del SG-PDP y el plan de continuidad del negocio)</t>
    </r>
  </si>
  <si>
    <r>
      <t xml:space="preserve">PLAN CONTINUIDAD                        </t>
    </r>
    <r>
      <rPr>
        <b/>
        <sz val="8"/>
        <color theme="1"/>
        <rFont val="Segoe UI"/>
        <family val="2"/>
      </rPr>
      <t xml:space="preserve">Debe existir esta documentación </t>
    </r>
    <r>
      <rPr>
        <b/>
        <sz val="12"/>
        <color theme="1"/>
        <rFont val="Segoe UI"/>
        <family val="2"/>
      </rPr>
      <t xml:space="preserve">
</t>
    </r>
    <r>
      <rPr>
        <sz val="8"/>
        <color theme="1"/>
        <rFont val="Segoe UI"/>
        <family val="2"/>
      </rPr>
      <t>(Evaluación de riesgos sobre el plan estratégico, Protocolo de crisis o plan de atención a intermitencias),</t>
    </r>
  </si>
  <si>
    <r>
      <t xml:space="preserve">ORGANIGRAMA                                   
</t>
    </r>
    <r>
      <rPr>
        <b/>
        <sz val="8"/>
        <color theme="1"/>
        <rFont val="Segoe UI"/>
        <family val="2"/>
      </rPr>
      <t xml:space="preserve">Debe existir esta documentación 
</t>
    </r>
    <r>
      <rPr>
        <sz val="8"/>
        <color theme="1"/>
        <rFont val="Segoe UI"/>
        <family val="2"/>
      </rPr>
      <t>(Estructura organizacional, departamental, mapa de procesos, niveles de autoridad, niveles de responsabilidad, todo desde la estructura G-R-C y SG-PDP)</t>
    </r>
  </si>
  <si>
    <r>
      <t xml:space="preserve">ROLES SEGREGADOS                          </t>
    </r>
    <r>
      <rPr>
        <b/>
        <sz val="8"/>
        <color theme="1"/>
        <rFont val="Segoe UI"/>
        <family val="2"/>
      </rPr>
      <t xml:space="preserve">Debe existir esta documentación 
</t>
    </r>
    <r>
      <rPr>
        <sz val="8"/>
        <color theme="1"/>
        <rFont val="Segoe UI"/>
        <family val="2"/>
      </rPr>
      <t>(desde el G-R-C definir responsabilidad, autoridad y ejecución sobre rutinas PDP, continuidad de negocio,  atención a intermitencias y relación con SG-PDP)</t>
    </r>
  </si>
  <si>
    <r>
      <t xml:space="preserve"> 3ras PARTES                                      </t>
    </r>
    <r>
      <rPr>
        <b/>
        <sz val="8"/>
        <color theme="1"/>
        <rFont val="Segoe UI"/>
        <family val="2"/>
      </rPr>
      <t xml:space="preserve">Debe existir esta documentación 
</t>
    </r>
    <r>
      <rPr>
        <sz val="8"/>
        <color theme="1"/>
        <rFont val="Segoe UI"/>
        <family val="2"/>
      </rPr>
      <t>(Estructura G-R-C para las relaciones contractuales con proveedores y cadena de subcontratistas asociadas para garanteizar Continuidad del negocio, Antencion a intermitencias Y PDP desde los cronogramas de auditoría y simulacros del SG-PDP)</t>
    </r>
  </si>
  <si>
    <t>MEDIDAS, HERRAMIENTAS Y CONTROLES                         para elevar el nivel del estado de la técnica</t>
  </si>
  <si>
    <t>TÉCNICAS - TECNOLOGÍA PROYECTADA</t>
  </si>
  <si>
    <t>TÉCNICAS - TECNOLOGÍA ETT   2025</t>
  </si>
  <si>
    <t>TIEMPO</t>
  </si>
  <si>
    <r>
      <t xml:space="preserve">INVERSIÓN ESTIMADA                      </t>
    </r>
    <r>
      <rPr>
        <b/>
        <sz val="8"/>
        <color theme="1"/>
        <rFont val="Segoe UI"/>
        <family val="2"/>
      </rPr>
      <t>HORAS - HOMBRE</t>
    </r>
  </si>
  <si>
    <r>
      <t xml:space="preserve">INVERSIÓN ESTIMADA                       </t>
    </r>
    <r>
      <rPr>
        <b/>
        <sz val="8"/>
        <color theme="1"/>
        <rFont val="Segoe UI"/>
        <family val="2"/>
      </rPr>
      <t>DINERO</t>
    </r>
  </si>
  <si>
    <t>FECHAS PROBABLES</t>
  </si>
  <si>
    <t>JUNIO 2026</t>
  </si>
  <si>
    <t>JULIO 2026</t>
  </si>
  <si>
    <t>AGOSTO 2026</t>
  </si>
  <si>
    <t>SEPTIEMBRE 2026</t>
  </si>
  <si>
    <t>OCTUBRE 2026</t>
  </si>
  <si>
    <t>NOVIEMBRE 2026</t>
  </si>
  <si>
    <t>DICIEMBRE 2026</t>
  </si>
  <si>
    <t>ENERO 2027</t>
  </si>
  <si>
    <t>FEBRERO 2027</t>
  </si>
  <si>
    <t>MARZO 2027</t>
  </si>
  <si>
    <t>ABRIL 2027</t>
  </si>
  <si>
    <t>MAYO 2027</t>
  </si>
  <si>
    <t>JUNIO 2027</t>
  </si>
  <si>
    <t>INVERSIÓN ESTIMADA       HORAS - HOMBRE</t>
  </si>
  <si>
    <t>4 HORAS SEMANALES X 12 MESES</t>
  </si>
  <si>
    <t>6 HORAS SEMANALES X 10 MESES</t>
  </si>
  <si>
    <t>8 HORAS SEMANALES X 9 MESES</t>
  </si>
  <si>
    <t>INVERSIÓN ESTIMADA       DINERO</t>
  </si>
  <si>
    <t>US$100&lt;MONTO&lt;US$500</t>
  </si>
  <si>
    <t>US$500&lt;MONTO&lt;US$1000</t>
  </si>
  <si>
    <t>US$1000&lt;MONTO&lt;US$1500</t>
  </si>
  <si>
    <t>US$1500&lt;MONTO&lt;US$2000</t>
  </si>
  <si>
    <t>US$2000&lt;MONTO&lt;US$2500</t>
  </si>
  <si>
    <t>US$2500&lt;MONTO&lt;US$3000</t>
  </si>
  <si>
    <t>US$3000&lt;MONTO&lt;US$3500</t>
  </si>
  <si>
    <t>US$3500&lt;MONTO&lt;US$4000</t>
  </si>
  <si>
    <t>US$4500&lt;MONTO&lt;US$5000</t>
  </si>
  <si>
    <t>US$5000&lt;MONTO&lt;US$5500</t>
  </si>
  <si>
    <t>FECHA PROBABLE     INICIO</t>
  </si>
  <si>
    <t>FECHA PROBABLE    CUMPLIMIENTO</t>
  </si>
  <si>
    <t>DESCRITO EN COMENTARIOS</t>
  </si>
  <si>
    <r>
      <t xml:space="preserve">GESTIÓN DEL TALENTO                                  </t>
    </r>
    <r>
      <rPr>
        <b/>
        <sz val="8"/>
        <color theme="1"/>
        <rFont val="Segoe UI"/>
        <family val="2"/>
      </rPr>
      <t>Debe existir esta documentación:</t>
    </r>
    <r>
      <rPr>
        <b/>
        <sz val="12"/>
        <color theme="1"/>
        <rFont val="Segoe UI"/>
        <family val="2"/>
      </rPr>
      <t xml:space="preserve">  </t>
    </r>
    <r>
      <rPr>
        <b/>
        <sz val="8"/>
        <color theme="1"/>
        <rFont val="Segoe UI"/>
        <family val="2"/>
      </rPr>
      <t>(INDICADORES  COMPETENCIA Y CONSCIENCIA)</t>
    </r>
  </si>
  <si>
    <r>
      <t xml:space="preserve">SANCIONES Y RECOMPENSAS                                            </t>
    </r>
    <r>
      <rPr>
        <b/>
        <sz val="8"/>
        <color theme="1"/>
        <rFont val="Segoe UI"/>
        <family val="2"/>
      </rPr>
      <t xml:space="preserve">Debe existir esta documentación:  </t>
    </r>
    <r>
      <rPr>
        <b/>
        <sz val="12"/>
        <color theme="1"/>
        <rFont val="Segoe UI"/>
        <family val="2"/>
      </rPr>
      <t xml:space="preserve">                       </t>
    </r>
    <r>
      <rPr>
        <b/>
        <sz val="8"/>
        <color theme="1"/>
        <rFont val="Segoe UI"/>
        <family val="2"/>
      </rPr>
      <t xml:space="preserve"> (INDICADORES DE EFICIENCIA Y EFICACIA DEL ESQUEMA)</t>
    </r>
  </si>
  <si>
    <r>
      <t xml:space="preserve">GESTIÓN INGRESOS Y DESVINCULACIÓN                                  </t>
    </r>
    <r>
      <rPr>
        <b/>
        <sz val="8"/>
        <color theme="1"/>
        <rFont val="Segoe UI"/>
        <family val="2"/>
      </rPr>
      <t>Debe existir esta documentación:    (INDICADORES DE EFICIENCIA Y EFICACIA DEL ESQUEMA)</t>
    </r>
  </si>
  <si>
    <r>
      <t xml:space="preserve">ESTRUCTURA DOCUMENTAL                                  </t>
    </r>
    <r>
      <rPr>
        <b/>
        <sz val="8"/>
        <color theme="1"/>
        <rFont val="Segoe UI"/>
        <family val="2"/>
      </rPr>
      <t>Debe existir esta documentación:</t>
    </r>
    <r>
      <rPr>
        <b/>
        <sz val="12"/>
        <color theme="1"/>
        <rFont val="Segoe UI"/>
        <family val="2"/>
      </rPr>
      <t xml:space="preserve"> </t>
    </r>
    <r>
      <rPr>
        <b/>
        <sz val="8"/>
        <color theme="1"/>
        <rFont val="Segoe UI"/>
        <family val="2"/>
      </rPr>
      <t>(ESQUEMA DE CONTROL DE DOCUMENTOS, LISTA MAESTRA REGISTROS, MÉTRICAS Y KPI's)</t>
    </r>
  </si>
  <si>
    <r>
      <t xml:space="preserve">ESQUEMA DE PROTECCIÓN DE DATOS - INFORMACIÓN                                   </t>
    </r>
    <r>
      <rPr>
        <b/>
        <sz val="8"/>
        <color theme="1"/>
        <rFont val="Segoe UI"/>
        <family val="2"/>
      </rPr>
      <t xml:space="preserve">Debe existir esta documentación: </t>
    </r>
    <r>
      <rPr>
        <b/>
        <sz val="12"/>
        <color theme="1"/>
        <rFont val="Segoe UI"/>
        <family val="2"/>
      </rPr>
      <t xml:space="preserve">                                      </t>
    </r>
    <r>
      <rPr>
        <b/>
        <sz val="8"/>
        <color theme="1"/>
        <rFont val="Segoe UI"/>
        <family val="2"/>
      </rPr>
      <t>(CICLO DE VIDA DE DATOS, MAPA DE PROCESOS, ESTACIONES AUTOGESTIONADAS, OTRO)</t>
    </r>
  </si>
  <si>
    <r>
      <t xml:space="preserve">GESTIÓN DE INDICADORES                                   </t>
    </r>
    <r>
      <rPr>
        <b/>
        <sz val="8"/>
        <color theme="1"/>
        <rFont val="Segoe UI"/>
        <family val="2"/>
      </rPr>
      <t>Debe existir esta documentación:        (MEJORA CONTINUA, RESILIENCIA y EJERCICIO DE DERECHOS, OTROS PDP)</t>
    </r>
  </si>
  <si>
    <r>
      <t xml:space="preserve">PLAN AUDITORÍAS INTERNAS                                  </t>
    </r>
    <r>
      <rPr>
        <b/>
        <sz val="8"/>
        <color theme="1"/>
        <rFont val="Segoe UI"/>
        <family val="2"/>
      </rPr>
      <t xml:space="preserve">Debe existir esta documentación:  </t>
    </r>
    <r>
      <rPr>
        <b/>
        <sz val="12"/>
        <color theme="1"/>
        <rFont val="Segoe UI"/>
        <family val="2"/>
      </rPr>
      <t xml:space="preserve">                                    </t>
    </r>
    <r>
      <rPr>
        <b/>
        <sz val="8"/>
        <color theme="1"/>
        <rFont val="Segoe UI"/>
        <family val="2"/>
      </rPr>
      <t xml:space="preserve"> (AUDITORÍAS AL SG 1ra y 2da PARTE, EVIDENCIA DE MEJORA CONTINUA)</t>
    </r>
  </si>
  <si>
    <r>
      <t xml:space="preserve">PLAN AUDITOÍAS 3ras PARTES                                  </t>
    </r>
    <r>
      <rPr>
        <b/>
        <sz val="8"/>
        <color theme="1"/>
        <rFont val="Segoe UI"/>
        <family val="2"/>
      </rPr>
      <t xml:space="preserve">Debe existir esta documentación:  </t>
    </r>
    <r>
      <rPr>
        <b/>
        <sz val="12"/>
        <color theme="1"/>
        <rFont val="Segoe UI"/>
        <family val="2"/>
      </rPr>
      <t xml:space="preserve">                                                </t>
    </r>
    <r>
      <rPr>
        <b/>
        <sz val="8"/>
        <color theme="1"/>
        <rFont val="Segoe UI"/>
        <family val="2"/>
      </rPr>
      <t xml:space="preserve">  (AUDITORÍAS 2da PARTE, A ENCARGADOS Y 3ros)</t>
    </r>
  </si>
  <si>
    <r>
      <t xml:space="preserve">PLAN DE SIMULACROS                                  </t>
    </r>
    <r>
      <rPr>
        <b/>
        <sz val="8"/>
        <color theme="1"/>
        <rFont val="Segoe UI"/>
        <family val="2"/>
      </rPr>
      <t xml:space="preserve">Debe existir esta documentación: </t>
    </r>
    <r>
      <rPr>
        <b/>
        <sz val="12"/>
        <color theme="1"/>
        <rFont val="Segoe UI"/>
        <family val="2"/>
      </rPr>
      <t xml:space="preserve"> </t>
    </r>
    <r>
      <rPr>
        <b/>
        <sz val="8"/>
        <color theme="1"/>
        <rFont val="Segoe UI"/>
        <family val="2"/>
      </rPr>
      <t xml:space="preserve">     (EFICACIA Y EFICIENCIA DE CONTROLES Y MEDIDAS DEL SG-PDP)</t>
    </r>
  </si>
  <si>
    <r>
      <t xml:space="preserve">SIMULACROS 3ras PARTES                                  </t>
    </r>
    <r>
      <rPr>
        <b/>
        <sz val="8"/>
        <color theme="1"/>
        <rFont val="Segoe UI"/>
        <family val="2"/>
      </rPr>
      <t>Debe existir esta documentación:</t>
    </r>
    <r>
      <rPr>
        <b/>
        <sz val="12"/>
        <color theme="1"/>
        <rFont val="Segoe UI"/>
        <family val="2"/>
      </rPr>
      <t xml:space="preserve"> </t>
    </r>
    <r>
      <rPr>
        <b/>
        <sz val="8"/>
        <color theme="1"/>
        <rFont val="Segoe UI"/>
        <family val="2"/>
      </rPr>
      <t xml:space="preserve">        (EFICACIA Y EFICIENCIA DE CONTROLES Y MEDIDAS 3ras PARTES)</t>
    </r>
  </si>
  <si>
    <r>
      <t xml:space="preserve">COMUNICADOS </t>
    </r>
    <r>
      <rPr>
        <b/>
        <sz val="8"/>
        <color theme="1"/>
        <rFont val="Segoe UI"/>
        <family val="2"/>
      </rPr>
      <t xml:space="preserve">                                 Debe existir esta documentación:                                                 </t>
    </r>
    <r>
      <rPr>
        <sz val="8"/>
        <color theme="1"/>
        <rFont val="Segoe UI"/>
        <family val="2"/>
      </rPr>
      <t>(AVISOS DE PRIVACIDAD, COMUNICACI[ON PREVIA A LA RECOGIDA DE DATOS, COMUNICADOS AL ECOSISTEMA PDP)</t>
    </r>
  </si>
  <si>
    <r>
      <t xml:space="preserve">CONTRATOS                               </t>
    </r>
    <r>
      <rPr>
        <b/>
        <sz val="8"/>
        <color theme="1"/>
        <rFont val="Segoe UI"/>
        <family val="2"/>
      </rPr>
      <t xml:space="preserve">Debe existir esta documentación:                                                 </t>
    </r>
    <r>
      <rPr>
        <sz val="8"/>
        <color theme="1"/>
        <rFont val="Segoe UI"/>
        <family val="2"/>
      </rPr>
      <t>(DEBEN INCLUIR REQUISITOS DE CLÁUSULAS R-006-2025 y R-005-2026)</t>
    </r>
  </si>
  <si>
    <r>
      <t xml:space="preserve">RESPUESTAS y NOTIFICACIONES                              </t>
    </r>
    <r>
      <rPr>
        <b/>
        <sz val="8"/>
        <color theme="1"/>
        <rFont val="Segoe UI"/>
        <family val="2"/>
      </rPr>
      <t xml:space="preserve">Debe existir esta documentación:                                                 </t>
    </r>
    <r>
      <rPr>
        <sz val="8"/>
        <color theme="1"/>
        <rFont val="Segoe UI"/>
        <family val="2"/>
      </rPr>
      <t>(EJERCICIO DE DERECHOS, NOTIFICACIÓN A ENTES DE CONTROL, TITULARES, CADENA 3ras PARTES)</t>
    </r>
  </si>
  <si>
    <r>
      <t xml:space="preserve">REGISTROS ANTE SPDP                               </t>
    </r>
    <r>
      <rPr>
        <b/>
        <sz val="8"/>
        <color theme="1"/>
        <rFont val="Segoe UI"/>
        <family val="2"/>
      </rPr>
      <t xml:space="preserve">Debe existir esta documentación:                                                 </t>
    </r>
    <r>
      <rPr>
        <sz val="8"/>
        <color theme="1"/>
        <rFont val="Segoe UI"/>
        <family val="2"/>
      </rPr>
      <t>(EVALUACIONES DE IMPACTO OBLIGATORIAS, DELEGADO DE PROTECCIÓN, BASES DE DATOS, RAT-MTGE)</t>
    </r>
  </si>
  <si>
    <r>
      <t xml:space="preserve">EVALUACIONES TÉCNICO- JURÍDICAS                               </t>
    </r>
    <r>
      <rPr>
        <b/>
        <sz val="8"/>
        <color theme="1"/>
        <rFont val="Segoe UI"/>
        <family val="2"/>
      </rPr>
      <t xml:space="preserve">Debe existir esta documentación:                                                 </t>
    </r>
    <r>
      <rPr>
        <sz val="8"/>
        <color theme="1"/>
        <rFont val="Segoe UI"/>
        <family val="2"/>
      </rPr>
      <t>(EVALUACIONES DE IMPACTO, EVALUACIONES DE INTERÉS LEGÍTIMO, EVALUACIONES TRANSFERENCIAS INTERNACIONALES)</t>
    </r>
  </si>
  <si>
    <r>
      <t xml:space="preserve">DOCUMENTACIÓN GRC                               </t>
    </r>
    <r>
      <rPr>
        <b/>
        <sz val="8"/>
        <color theme="1"/>
        <rFont val="Segoe UI"/>
        <family val="2"/>
      </rPr>
      <t xml:space="preserve">Debe existir esta documentación:                                                 </t>
    </r>
    <r>
      <rPr>
        <sz val="8"/>
        <color theme="1"/>
        <rFont val="Segoe UI"/>
        <family val="2"/>
      </rPr>
      <t>(REVISIÓN DE LAS POLÍTICAS, ESQUEMA SANCIONES Y RECOMPENSAS, OTROS)</t>
    </r>
  </si>
  <si>
    <r>
      <t xml:space="preserve">EJERCICIO DE DERECHOS Y BRECHAS                               </t>
    </r>
    <r>
      <rPr>
        <b/>
        <sz val="8"/>
        <color theme="1"/>
        <rFont val="Segoe UI"/>
        <family val="2"/>
      </rPr>
      <t xml:space="preserve">Debe existir esta documentación:                                                 </t>
    </r>
    <r>
      <rPr>
        <sz val="8"/>
        <color theme="1"/>
        <rFont val="Segoe UI"/>
        <family val="2"/>
      </rPr>
      <t>(REVISIÓN DOCUMENTADA DE LAS RESPUESTAS AUTORIZADAS POR EL ÁREA JURÍDICA)</t>
    </r>
  </si>
  <si>
    <r>
      <t xml:space="preserve">GARANTIAS ADECUADAS                               </t>
    </r>
    <r>
      <rPr>
        <b/>
        <sz val="8"/>
        <color theme="1"/>
        <rFont val="Segoe UI"/>
        <family val="2"/>
      </rPr>
      <t xml:space="preserve">Debe existir esta documentación:                                                 </t>
    </r>
    <r>
      <rPr>
        <sz val="8"/>
        <color theme="1"/>
        <rFont val="Segoe UI"/>
        <family val="2"/>
      </rPr>
      <t>(ASEGURARSE DE CUMPLIR CON EL PROCEDIMIENTO QUE ESTABLECE LA RESOLUCIÓN R-004-2026)</t>
    </r>
  </si>
  <si>
    <r>
      <t xml:space="preserve">NORMAS CORPORATIVAS VINCULANTES                               </t>
    </r>
    <r>
      <rPr>
        <b/>
        <sz val="8"/>
        <color theme="1"/>
        <rFont val="Segoe UI"/>
        <family val="2"/>
      </rPr>
      <t xml:space="preserve">Debe existir esta documentación:                                                 </t>
    </r>
    <r>
      <rPr>
        <sz val="8"/>
        <color theme="1"/>
        <rFont val="Segoe UI"/>
        <family val="2"/>
      </rPr>
      <t>(APLICA PARA ORGANIZACIONES QUE COMUNIQUEN DATOS PERSONALES A SUCURSALES EN OTROS PAISES)</t>
    </r>
  </si>
  <si>
    <r>
      <t>MAPEOS DEL SG-PDP</t>
    </r>
    <r>
      <rPr>
        <b/>
        <sz val="8"/>
        <color theme="1"/>
        <rFont val="Segoe UI"/>
        <family val="2"/>
      </rPr>
      <t xml:space="preserve">                               Debe existir esta documentación:</t>
    </r>
    <r>
      <rPr>
        <sz val="8"/>
        <color theme="1"/>
        <rFont val="Segoe UI"/>
        <family val="2"/>
      </rPr>
      <t xml:space="preserve">                                                 (PROCESOS, ECOSISTEMA PDP, ESTACIONES DE TRABAJO, CICLO DE VIDA DEL DATO, 3ras PARTES, OTROS)</t>
    </r>
  </si>
  <si>
    <r>
      <t xml:space="preserve">INTERACCIÓN TITULAR-RESPONSABLE </t>
    </r>
    <r>
      <rPr>
        <sz val="8"/>
        <color theme="1"/>
        <rFont val="Segoe UI"/>
        <family val="2"/>
      </rPr>
      <t xml:space="preserve">                               </t>
    </r>
    <r>
      <rPr>
        <b/>
        <sz val="8"/>
        <color theme="1"/>
        <rFont val="Segoe UI"/>
        <family val="2"/>
      </rPr>
      <t xml:space="preserve">  Debe existir esta documentación:  </t>
    </r>
    <r>
      <rPr>
        <sz val="8"/>
        <color theme="1"/>
        <rFont val="Segoe UI"/>
        <family val="2"/>
      </rPr>
      <t xml:space="preserve">                                               (CÁMARAS DE VIDEO, ESTACIONES DE TRABAJO, REDES SOCIALES, PLATAFORMAS, OTROS) </t>
    </r>
  </si>
  <si>
    <r>
      <t>MÉTRICAS Y REGISTROS</t>
    </r>
    <r>
      <rPr>
        <sz val="8"/>
        <color theme="1"/>
        <rFont val="Segoe UI"/>
        <family val="2"/>
      </rPr>
      <t xml:space="preserve">                                  </t>
    </r>
    <r>
      <rPr>
        <b/>
        <sz val="8"/>
        <color theme="1"/>
        <rFont val="Segoe UI"/>
        <family val="2"/>
      </rPr>
      <t xml:space="preserve">Debe existir esta documentación: </t>
    </r>
    <r>
      <rPr>
        <sz val="8"/>
        <color theme="1"/>
        <rFont val="Segoe UI"/>
        <family val="2"/>
      </rPr>
      <t xml:space="preserve">                                                (PANSI, RAT-MTGE, EIPD, PLAN SIMULACROS, PLAN COMPETENCIAS, EJERCICIO DE DERECHOS, OTROS )</t>
    </r>
  </si>
  <si>
    <r>
      <t xml:space="preserve">RUTINAS PDP                                                   </t>
    </r>
    <r>
      <rPr>
        <b/>
        <sz val="8"/>
        <color theme="1"/>
        <rFont val="Segoe UI"/>
        <family val="2"/>
      </rPr>
      <t>Debe existir esta documentación:</t>
    </r>
    <r>
      <rPr>
        <sz val="8"/>
        <color theme="1"/>
        <rFont val="Segoe UI"/>
        <family val="2"/>
      </rPr>
      <t xml:space="preserve">                                                 (PROCEDIMIENTOS DOCUMENTADOS DE LAS PRÁCTICAS SEGURAS PARA PDP POR CICLO DE VIDA, PROCESOS O ESTACIONES DE TRABAJO)</t>
    </r>
  </si>
  <si>
    <r>
      <t>PROGRAMA COMPETENCIAS</t>
    </r>
    <r>
      <rPr>
        <sz val="8"/>
        <color theme="1"/>
        <rFont val="Segoe UI"/>
        <family val="2"/>
      </rPr>
      <t xml:space="preserve">                                                  </t>
    </r>
    <r>
      <rPr>
        <b/>
        <sz val="8"/>
        <color theme="1"/>
        <rFont val="Segoe UI"/>
        <family val="2"/>
      </rPr>
      <t xml:space="preserve"> Debe existir esta documentación: </t>
    </r>
    <r>
      <rPr>
        <sz val="8"/>
        <color theme="1"/>
        <rFont val="Segoe UI"/>
        <family val="2"/>
      </rPr>
      <t xml:space="preserve">                                                (PROGRAMA PERSONALIZADO Y CATEGORIZADO DE FORTALECIMIENTO DE HABILIDADES Y CONOCIMIENTO TÉCNICO PARA MEJOR DESEMPEÑO INDIVIDUAL Y COLECTIVO)</t>
    </r>
  </si>
  <si>
    <r>
      <t>PROGRAMA CONCIENCIACIÓN</t>
    </r>
    <r>
      <rPr>
        <sz val="8"/>
        <color theme="1"/>
        <rFont val="Segoe UI"/>
        <family val="2"/>
      </rPr>
      <t xml:space="preserve">                                                  </t>
    </r>
    <r>
      <rPr>
        <b/>
        <sz val="8"/>
        <color theme="1"/>
        <rFont val="Segoe UI"/>
        <family val="2"/>
      </rPr>
      <t xml:space="preserve"> Debe existir esta documentación:</t>
    </r>
    <r>
      <rPr>
        <sz val="8"/>
        <color theme="1"/>
        <rFont val="Segoe UI"/>
        <family val="2"/>
      </rPr>
      <t xml:space="preserve">                                                 (PROGRAMA PERSONALIZADO Y CATEGORIZADO DE FORTALECIMIENTO DE ACTITUD Y LIDERAZGO PARA MEJOR DESEMPEÑO INDIVIDUAL Y COLECTIVO EN PDP)</t>
    </r>
  </si>
  <si>
    <r>
      <t>CONTROL DE CAMBIOS</t>
    </r>
    <r>
      <rPr>
        <sz val="8"/>
        <color theme="1"/>
        <rFont val="Segoe UI"/>
        <family val="2"/>
      </rPr>
      <t xml:space="preserve">                                                   </t>
    </r>
    <r>
      <rPr>
        <b/>
        <sz val="8"/>
        <color theme="1"/>
        <rFont val="Segoe UI"/>
        <family val="2"/>
      </rPr>
      <t>Debe existir esta documentación:</t>
    </r>
    <r>
      <rPr>
        <sz val="8"/>
        <color theme="1"/>
        <rFont val="Segoe UI"/>
        <family val="2"/>
      </rPr>
      <t xml:space="preserve">                                                 (PROCEDIMIENTOS DOCUMENTADOS DE LAS RUTINAS PARA CONTROLAR TRANSICIONES Y EVITAR INTERMITENCIAS Y BRECHAS DE DATOS PERSONALES)</t>
    </r>
  </si>
  <si>
    <r>
      <t>PROGRAMA DE COMUNICACIÓN PDP</t>
    </r>
    <r>
      <rPr>
        <sz val="8"/>
        <color theme="1"/>
        <rFont val="Segoe UI"/>
        <family val="2"/>
      </rPr>
      <t xml:space="preserve">                                                   </t>
    </r>
    <r>
      <rPr>
        <b/>
        <sz val="8"/>
        <color theme="1"/>
        <rFont val="Segoe UI"/>
        <family val="2"/>
      </rPr>
      <t xml:space="preserve">Debe existir esta documentación: </t>
    </r>
    <r>
      <rPr>
        <sz val="8"/>
        <color theme="1"/>
        <rFont val="Segoe UI"/>
        <family val="2"/>
      </rPr>
      <t xml:space="preserve">                                                (CRONOGRAMA DE ACTIVIDADES DISEÑADAS PARA INCULCAR LOS VALORES Y PRINCIPIOS ORGANIZACIONALES)</t>
    </r>
  </si>
  <si>
    <r>
      <t xml:space="preserve">CONTROL DE CAMBIOS                        </t>
    </r>
    <r>
      <rPr>
        <b/>
        <sz val="8"/>
        <color theme="1"/>
        <rFont val="Segoe UI"/>
        <family val="2"/>
      </rPr>
      <t xml:space="preserve">Debe existir esta documentación 
</t>
    </r>
    <r>
      <rPr>
        <sz val="8"/>
        <color theme="1"/>
        <rFont val="Segoe UI"/>
        <family val="2"/>
      </rPr>
      <t>(Política, procedimiento y registros que garanticen la PDP en eventos de cambio como vacaciones, ausencias, promociones, otros)</t>
    </r>
  </si>
  <si>
    <r>
      <t xml:space="preserve">CONTROL DE CAMBIO                        </t>
    </r>
    <r>
      <rPr>
        <b/>
        <sz val="8"/>
        <color theme="1"/>
        <rFont val="Segoe UI"/>
        <family val="2"/>
      </rPr>
      <t xml:space="preserve">Debe existir esta documentación 
</t>
    </r>
    <r>
      <rPr>
        <sz val="8"/>
        <color theme="1"/>
        <rFont val="Segoe UI"/>
        <family val="2"/>
      </rPr>
      <t>(Política, procedimiento y registros que garanticen la PDP en eventos de cambio como vacaciones, ausencias, promociones, otros)</t>
    </r>
  </si>
  <si>
    <r>
      <t xml:space="preserve"> AVISOS INTERACCIÓN TITULAR-RESPONSABLE</t>
    </r>
    <r>
      <rPr>
        <sz val="8"/>
        <color theme="1"/>
        <rFont val="Segoe UI"/>
        <family val="2"/>
      </rPr>
      <t xml:space="preserve">                                                        </t>
    </r>
    <r>
      <rPr>
        <b/>
        <sz val="8"/>
        <color theme="1"/>
        <rFont val="Segoe UI"/>
        <family val="2"/>
      </rPr>
      <t>Debe existir esta documentación:</t>
    </r>
    <r>
      <rPr>
        <sz val="8"/>
        <color theme="1"/>
        <rFont val="Segoe UI"/>
        <family val="2"/>
      </rPr>
      <t xml:space="preserve">                                                 (PLAN DE MANTENIMIENTO, ROTACIÓN, RESTAURACIÓN Y ACTUALIZACIÓN DE LOS AVISOS DE PDP PREVIOS A LA RECOGIDA DE DATOS PERSONALES)</t>
    </r>
  </si>
  <si>
    <r>
      <t>CUARTO DE SERVIDORES</t>
    </r>
    <r>
      <rPr>
        <sz val="8"/>
        <color theme="1"/>
        <rFont val="Segoe UI"/>
        <family val="2"/>
      </rPr>
      <t xml:space="preserve">                            </t>
    </r>
    <r>
      <rPr>
        <b/>
        <sz val="8"/>
        <color theme="1"/>
        <rFont val="Segoe UI"/>
        <family val="2"/>
      </rPr>
      <t>Debe existir esta documentación:</t>
    </r>
    <r>
      <rPr>
        <sz val="8"/>
        <color theme="1"/>
        <rFont val="Segoe UI"/>
        <family val="2"/>
      </rPr>
      <t xml:space="preserve">                                                 (PLAN DE MANTENIMIENTO, CONTRATO CON PROVEEDOR, CONTROL DE ACCESO, SISTEMA DE VIGILANCIA, ESQUEMA DE ORDEN Y LIMPIEZA)</t>
    </r>
  </si>
  <si>
    <r>
      <t>ARCHIVOS FÍSICOS</t>
    </r>
    <r>
      <rPr>
        <sz val="8"/>
        <color theme="1"/>
        <rFont val="Segoe UI"/>
        <family val="2"/>
      </rPr>
      <t xml:space="preserve">                            </t>
    </r>
    <r>
      <rPr>
        <b/>
        <sz val="8"/>
        <color theme="1"/>
        <rFont val="Segoe UI"/>
        <family val="2"/>
      </rPr>
      <t xml:space="preserve">Debe existir esta documentación: </t>
    </r>
    <r>
      <rPr>
        <sz val="8"/>
        <color theme="1"/>
        <rFont val="Segoe UI"/>
        <family val="2"/>
      </rPr>
      <t xml:space="preserve">                                                (PLAN DE MANTENIMIENTO, RESTAURACIÓN, CONTROL DE ACCESO, SISTEMA DE VIGILANCIA, OTROS)</t>
    </r>
  </si>
  <si>
    <r>
      <t>SEGURIDAD FÍSICA PERIMETRAL</t>
    </r>
    <r>
      <rPr>
        <sz val="8"/>
        <color theme="1"/>
        <rFont val="Segoe UI"/>
        <family val="2"/>
      </rPr>
      <t xml:space="preserve">                              </t>
    </r>
    <r>
      <rPr>
        <b/>
        <sz val="8"/>
        <color theme="1"/>
        <rFont val="Segoe UI"/>
        <family val="2"/>
      </rPr>
      <t xml:space="preserve"> Debe existir esta documentación:   </t>
    </r>
    <r>
      <rPr>
        <sz val="8"/>
        <color theme="1"/>
        <rFont val="Segoe UI"/>
        <family val="2"/>
      </rPr>
      <t xml:space="preserve">                                              (PLAN DE MANTENIMIENTO, RESTAURACIÓN, CONTROL DE ACCESO, SISTEMA DE VIGILANCIA Y MONITOREO, OTROS)</t>
    </r>
  </si>
  <si>
    <r>
      <t>RUTINAS PDP</t>
    </r>
    <r>
      <rPr>
        <sz val="8"/>
        <color theme="1"/>
        <rFont val="Segoe UI"/>
        <family val="2"/>
      </rPr>
      <t xml:space="preserve">                               </t>
    </r>
    <r>
      <rPr>
        <b/>
        <sz val="8"/>
        <color theme="1"/>
        <rFont val="Segoe UI"/>
        <family val="2"/>
      </rPr>
      <t xml:space="preserve">Debe existir esta documentación:  </t>
    </r>
    <r>
      <rPr>
        <sz val="8"/>
        <color theme="1"/>
        <rFont val="Segoe UI"/>
        <family val="2"/>
      </rPr>
      <t xml:space="preserve">                                               (PROCEDIMIENTOS Y REGISTROS QUE PERMITEN CUMPLIMIENTO DE MEDIDAS Y CONTROLES RECONOCIDOS INTERNACIONALMENTE PARA PROTECCIÓN DE DATOS E INFORMACIÓN)</t>
    </r>
  </si>
  <si>
    <r>
      <t>MANTENIMIENTO GENERAL</t>
    </r>
    <r>
      <rPr>
        <sz val="9"/>
        <color theme="1"/>
        <rFont val="Segoe UI"/>
        <family val="2"/>
      </rPr>
      <t xml:space="preserve">                               </t>
    </r>
    <r>
      <rPr>
        <b/>
        <sz val="9"/>
        <color theme="1"/>
        <rFont val="Segoe UI"/>
        <family val="2"/>
      </rPr>
      <t xml:space="preserve">Debe existir esta documentación: </t>
    </r>
    <r>
      <rPr>
        <sz val="9"/>
        <color theme="1"/>
        <rFont val="Segoe UI"/>
        <family val="2"/>
      </rPr>
      <t xml:space="preserve">                                                (PLAN DE MANTENIMIENTO, REGISTROS DE EJECUCIÓN, MÉTRICAS E INDICADORES QUE VALIDEN LA EFICACIA Y EFICIENCIA DEL PLAN)</t>
    </r>
  </si>
  <si>
    <r>
      <t>CABLEADOS Y DISPOSITIVOS</t>
    </r>
    <r>
      <rPr>
        <sz val="8"/>
        <color theme="1"/>
        <rFont val="Segoe UI"/>
        <family val="2"/>
      </rPr>
      <t xml:space="preserve">                               </t>
    </r>
    <r>
      <rPr>
        <b/>
        <sz val="8"/>
        <color theme="1"/>
        <rFont val="Segoe UI"/>
        <family val="2"/>
      </rPr>
      <t xml:space="preserve">Debe existir esta documentación: </t>
    </r>
    <r>
      <rPr>
        <sz val="8"/>
        <color theme="1"/>
        <rFont val="Segoe UI"/>
        <family val="2"/>
      </rPr>
      <t xml:space="preserve">                                                (PLAN DE MANTENIMIENTO, ROTACIÓN, RESTAURACIÓN Y ACTUALIZACIÓN DEL CABLEADO Y DISPOSITIVOS DE LA PLATAFORMA DIGITAL DE LA ORGANIZACIÓN)</t>
    </r>
  </si>
  <si>
    <r>
      <t>GESTIÓN DE INFRAESTRUCTURAS CRÍTICAS</t>
    </r>
    <r>
      <rPr>
        <sz val="8"/>
        <color theme="1"/>
        <rFont val="Segoe UI"/>
        <family val="2"/>
      </rPr>
      <t xml:space="preserve">                               </t>
    </r>
    <r>
      <rPr>
        <b/>
        <sz val="8"/>
        <color theme="1"/>
        <rFont val="Segoe UI"/>
        <family val="2"/>
      </rPr>
      <t xml:space="preserve">Debe existir esta documentación: </t>
    </r>
    <r>
      <rPr>
        <sz val="8"/>
        <color theme="1"/>
        <rFont val="Segoe UI"/>
        <family val="2"/>
      </rPr>
      <t xml:space="preserve">                                                (PLAN DE MANTENIMIENTO, ROTACIÓN, RESTAURACIÓN Y ACTUALIZACIÓN DE LAS ESTRUCTURAS CRÍTICAS PARA CONTINUIDAD DE NEGOCIO Y SEGURIDAD DE LOS DATOS E INFORMACIÓN)</t>
    </r>
  </si>
  <si>
    <r>
      <rPr>
        <b/>
        <sz val="10"/>
        <color theme="1"/>
        <rFont val="Segoe UI"/>
        <family val="2"/>
      </rPr>
      <t>MANTENIMIENTO INFRAESTRUCTURA PROGRAMA DE COMUNICACIÓN PDP</t>
    </r>
    <r>
      <rPr>
        <sz val="8"/>
        <color theme="1"/>
        <rFont val="Segoe UI"/>
        <family val="2"/>
      </rPr>
      <t xml:space="preserve">                              </t>
    </r>
    <r>
      <rPr>
        <b/>
        <sz val="8"/>
        <color theme="1"/>
        <rFont val="Segoe UI"/>
        <family val="2"/>
      </rPr>
      <t xml:space="preserve"> Debe existir esta documentación:</t>
    </r>
    <r>
      <rPr>
        <sz val="8"/>
        <color theme="1"/>
        <rFont val="Segoe UI"/>
        <family val="2"/>
      </rPr>
      <t xml:space="preserve">                                                 (PLAN DE MANTENIMIENTO, ROTACIÓN, RESTAURACIÓN Y ACTUALIZACIÓN DE LOS AVISOS, CARTELES Y ESPACIOS DONDE SE DESPLIEGA EL PROGRAMA DE COMUNICACIÓN PDP)</t>
    </r>
  </si>
  <si>
    <r>
      <t>TRIADA PDP</t>
    </r>
    <r>
      <rPr>
        <sz val="8"/>
        <color theme="1"/>
        <rFont val="Segoe UI"/>
        <family val="2"/>
      </rPr>
      <t xml:space="preserve">                                                       </t>
    </r>
    <r>
      <rPr>
        <b/>
        <sz val="8"/>
        <color theme="1"/>
        <rFont val="Segoe UI"/>
        <family val="2"/>
      </rPr>
      <t>Debe existir esta documentación:</t>
    </r>
    <r>
      <rPr>
        <sz val="8"/>
        <color theme="1"/>
        <rFont val="Segoe UI"/>
        <family val="2"/>
      </rPr>
      <t xml:space="preserve">                                                 (CAPACITACIÓN SOBRE FUNDAMENTOS BÁSICOS Y OBJETIVOS DE LA LOPDP, EL RGLOPDP Y LAS RESOLUCIONES EMITIDAS POR LA SPDP Y NORMATIVA APLICABLE EN MATERIA DE PDP)</t>
    </r>
  </si>
  <si>
    <r>
      <t>SERIE ISO 27000</t>
    </r>
    <r>
      <rPr>
        <sz val="8"/>
        <color theme="1"/>
        <rFont val="Segoe UI"/>
        <family val="2"/>
      </rPr>
      <t xml:space="preserve">                               Debe existir esta documentación:                                                 (CAPACITACIÓN SOBRE FUNDAMENTOS BÁSICOS Y OBJETIVOS LA NORMA ISO PARA SEGURIDAD DE LA INFORMACIÓN Y SU RELACIÓN CON UN SG-PDP)</t>
    </r>
  </si>
  <si>
    <r>
      <t>NIS2, PLAN NACIONAL CIBERSEGURIDAD</t>
    </r>
    <r>
      <rPr>
        <sz val="8"/>
        <color theme="1"/>
        <rFont val="Segoe UI"/>
        <family val="2"/>
      </rPr>
      <t xml:space="preserve">                                                       </t>
    </r>
    <r>
      <rPr>
        <b/>
        <sz val="8"/>
        <color theme="1"/>
        <rFont val="Segoe UI"/>
        <family val="2"/>
      </rPr>
      <t>Debe existir esta documentación:</t>
    </r>
    <r>
      <rPr>
        <sz val="8"/>
        <color theme="1"/>
        <rFont val="Segoe UI"/>
        <family val="2"/>
      </rPr>
      <t xml:space="preserve">                                                 (CAPACITACIÓN SOBRE FUNDAMENTOS BÁSICOS Y OBJETIVOS DE ESTANDARES INTERNACIONALES PARA APLICACIÓN DE CONTROLES PARA SEGURIDAD DE LA INFORMACIÓN Y SU RELACIÓN CON UN SG-PDP)</t>
    </r>
  </si>
  <si>
    <r>
      <t>FUNDAMENTOS SISTEMAS DE GESTIÓN e ISO 19011</t>
    </r>
    <r>
      <rPr>
        <sz val="8"/>
        <color theme="1"/>
        <rFont val="Segoe UI"/>
        <family val="2"/>
      </rPr>
      <t xml:space="preserve">                                                       </t>
    </r>
    <r>
      <rPr>
        <b/>
        <sz val="8"/>
        <color theme="1"/>
        <rFont val="Segoe UI"/>
        <family val="2"/>
      </rPr>
      <t>Debe existir esta documentación:</t>
    </r>
    <r>
      <rPr>
        <sz val="8"/>
        <color theme="1"/>
        <rFont val="Segoe UI"/>
        <family val="2"/>
      </rPr>
      <t xml:space="preserve">                                                 (CAPACITACIÓN SOBRE FUNDAMENTOS BÁSICOS Y OBJETIVOS DE LA NORMA ISO PARA REALIZACIÓN DE AUDITORÍAS A SISTEMAS DE GESTIÓN Y SU RELACIÓN CON UN SG-PDP)</t>
    </r>
  </si>
  <si>
    <r>
      <t>FUNDAMENTOS GESTIÓN DE PROYECTOS</t>
    </r>
    <r>
      <rPr>
        <sz val="8"/>
        <color theme="1"/>
        <rFont val="Segoe UI"/>
        <family val="2"/>
      </rPr>
      <t xml:space="preserve">                                                    </t>
    </r>
    <r>
      <rPr>
        <b/>
        <sz val="8"/>
        <color theme="1"/>
        <rFont val="Segoe UI"/>
        <family val="2"/>
      </rPr>
      <t xml:space="preserve">   Debe existir esta documentación:  </t>
    </r>
    <r>
      <rPr>
        <sz val="8"/>
        <color theme="1"/>
        <rFont val="Segoe UI"/>
        <family val="2"/>
      </rPr>
      <t xml:space="preserve">                                               (CAPACITACIÓN SOBRE FUNDAMENTOS BÁSICOS Y OBJETIVOS DE METODOLOGÍAS PARA GESTIONAR PROYECTOS COMPLEJOS Y SU RELACIÓN CON UN SG-PDP)</t>
    </r>
  </si>
  <si>
    <r>
      <t>FUNDAMENTOS CONTROL ESTADÍSTICO DE PROCESOS</t>
    </r>
    <r>
      <rPr>
        <sz val="8"/>
        <color theme="1"/>
        <rFont val="Segoe UI"/>
        <family val="2"/>
      </rPr>
      <t xml:space="preserve">                                                       </t>
    </r>
    <r>
      <rPr>
        <b/>
        <sz val="8"/>
        <color theme="1"/>
        <rFont val="Segoe UI"/>
        <family val="2"/>
      </rPr>
      <t>Debe existir esta documentación:</t>
    </r>
    <r>
      <rPr>
        <sz val="8"/>
        <color theme="1"/>
        <rFont val="Segoe UI"/>
        <family val="2"/>
      </rPr>
      <t xml:space="preserve">                                                 (CAPACITACIÓN SOBRE FUNDAMENTOS BÁSICOS Y OBJETIVOS DEL CONTROL ESTADISTICO DE PROCESOS Y SU RELACIÓN CON UN SG-PDP)</t>
    </r>
  </si>
  <si>
    <r>
      <t>FUNDAMENTOS ADMINISTRACIÓN EMPRESAS</t>
    </r>
    <r>
      <rPr>
        <sz val="8"/>
        <color theme="1"/>
        <rFont val="Segoe UI"/>
        <family val="2"/>
      </rPr>
      <t xml:space="preserve">                                                     </t>
    </r>
    <r>
      <rPr>
        <b/>
        <sz val="8"/>
        <color theme="1"/>
        <rFont val="Segoe UI"/>
        <family val="2"/>
      </rPr>
      <t xml:space="preserve">  Debe existir esta documentación:</t>
    </r>
    <r>
      <rPr>
        <sz val="8"/>
        <color theme="1"/>
        <rFont val="Segoe UI"/>
        <family val="2"/>
      </rPr>
      <t xml:space="preserve">                                                 (CAPACITACIÓN SOBRE FUNDAMENTOS BÁSICOS Y OBJETIVOS DE DISTINTAS METODOLOGÍAS Y HERRAMIENTAS PARA ADMINISTRACIÓN DE EMPRESAS Y SU RELACIÓN CON UN SG-PDP)</t>
    </r>
  </si>
  <si>
    <r>
      <t>BUENAS PRÁCTICAS CIBERSEGURIDAD</t>
    </r>
    <r>
      <rPr>
        <sz val="8"/>
        <color theme="1"/>
        <rFont val="Segoe UI"/>
        <family val="2"/>
      </rPr>
      <t xml:space="preserve">                                                       </t>
    </r>
    <r>
      <rPr>
        <b/>
        <sz val="8"/>
        <color theme="1"/>
        <rFont val="Segoe UI"/>
        <family val="2"/>
      </rPr>
      <t xml:space="preserve">Debe existir esta documentación:      </t>
    </r>
    <r>
      <rPr>
        <sz val="8"/>
        <color theme="1"/>
        <rFont val="Segoe UI"/>
        <family val="2"/>
      </rPr>
      <t xml:space="preserve">                                           (CAPACITACIÓN SOBRE FUNDAMENTOS BÁSICOS Y OBJETIVOS DE MEJORES PRÁCTICAS EN CIBERSEGURIDAD Y SU RELACIÓN CON UN SG-PDP)</t>
    </r>
  </si>
  <si>
    <r>
      <t>INVENTARIO DE ACTIVOS DE LOS DATOS</t>
    </r>
    <r>
      <rPr>
        <sz val="8"/>
        <color theme="1"/>
        <rFont val="Segoe UI"/>
        <family val="2"/>
      </rPr>
      <t xml:space="preserve">                                                      </t>
    </r>
    <r>
      <rPr>
        <b/>
        <sz val="8"/>
        <color theme="1"/>
        <rFont val="Segoe UI"/>
        <family val="2"/>
      </rPr>
      <t xml:space="preserve"> Debe existir esta documentación: </t>
    </r>
    <r>
      <rPr>
        <sz val="8"/>
        <color theme="1"/>
        <rFont val="Segoe UI"/>
        <family val="2"/>
      </rPr>
      <t xml:space="preserve">                                                (CÓDIGO DE ATIVO, DISPOSITIVO, CLASE, MARCA, RED ASOCIADA, CATEGORIA, POLÍTICA DE GESTIÓN, OTROS)</t>
    </r>
  </si>
  <si>
    <r>
      <t>GESTIÓN PLATAFORMAS DIGITALES</t>
    </r>
    <r>
      <rPr>
        <sz val="8"/>
        <color theme="1"/>
        <rFont val="Segoe UI"/>
        <family val="2"/>
      </rPr>
      <t xml:space="preserve">                                                       </t>
    </r>
    <r>
      <rPr>
        <b/>
        <sz val="8"/>
        <color theme="1"/>
        <rFont val="Segoe UI"/>
        <family val="2"/>
      </rPr>
      <t xml:space="preserve">Debe existir esta documentación: </t>
    </r>
    <r>
      <rPr>
        <sz val="8"/>
        <color theme="1"/>
        <rFont val="Segoe UI"/>
        <family val="2"/>
      </rPr>
      <t xml:space="preserve">                                                (CONTRATO CO PROVEEDOR, CLÁUSULA DE PDP, CARACTERIZACIÓN DE LA CADENA 3ras PARTES, EVIDENCIA DE ESQUEMA PDP, CARPETA DEL PROVEEDOR)</t>
    </r>
  </si>
  <si>
    <r>
      <t>GESTIÓN SERVICIOS NUBE</t>
    </r>
    <r>
      <rPr>
        <sz val="8"/>
        <color theme="1"/>
        <rFont val="Segoe UI"/>
        <family val="2"/>
      </rPr>
      <t xml:space="preserve">                                                       </t>
    </r>
    <r>
      <rPr>
        <b/>
        <sz val="8"/>
        <color theme="1"/>
        <rFont val="Segoe UI"/>
        <family val="2"/>
      </rPr>
      <t>Debe existir esta documentación:</t>
    </r>
    <r>
      <rPr>
        <sz val="8"/>
        <color theme="1"/>
        <rFont val="Segoe UI"/>
        <family val="2"/>
      </rPr>
      <t xml:space="preserve">                                                 (CONTRATO CO PROVEEDOR, CLÁUSULA DE PDP, CARACTERIZACIÓN DE LA CADENA 3ras PARTES, EVIDENCIA DE ESQUEMA PDP, CARPETA DEL PROVEEDOR)</t>
    </r>
  </si>
  <si>
    <r>
      <t>GESTIÓN ACCESOS REMOTOS</t>
    </r>
    <r>
      <rPr>
        <sz val="8"/>
        <color theme="1"/>
        <rFont val="Segoe UI"/>
        <family val="2"/>
      </rPr>
      <t xml:space="preserve">                                                       </t>
    </r>
    <r>
      <rPr>
        <b/>
        <sz val="8"/>
        <color theme="1"/>
        <rFont val="Segoe UI"/>
        <family val="2"/>
      </rPr>
      <t>Debe existir esta documentación:</t>
    </r>
    <r>
      <rPr>
        <sz val="8"/>
        <color theme="1"/>
        <rFont val="Segoe UI"/>
        <family val="2"/>
      </rPr>
      <t xml:space="preserve">                                                 (LISTADO DE ACTIVOS, LISTADO DE DISPOSITIVOS, LISTADO USUARIOS, PROTOCOLO DE ACCESOS, PROTOCOLO DE SIMULACROS)</t>
    </r>
  </si>
  <si>
    <r>
      <t>GESTIÓN DE CLAVES</t>
    </r>
    <r>
      <rPr>
        <sz val="8"/>
        <color theme="1"/>
        <rFont val="Segoe UI"/>
        <family val="2"/>
      </rPr>
      <t xml:space="preserve">                                                      </t>
    </r>
    <r>
      <rPr>
        <b/>
        <sz val="8"/>
        <color theme="1"/>
        <rFont val="Segoe UI"/>
        <family val="2"/>
      </rPr>
      <t xml:space="preserve"> Debe existir esta documentación: </t>
    </r>
    <r>
      <rPr>
        <sz val="8"/>
        <color theme="1"/>
        <rFont val="Segoe UI"/>
        <family val="2"/>
      </rPr>
      <t xml:space="preserve">                                                (LISTADO DE ACTIVOS, LISTADO DE DISPOSITIVOS, LISTADO USUARIOS, PROTOCOLO DE ACCESOS, PROTOCOLO DE SIMULACRO)</t>
    </r>
  </si>
  <si>
    <r>
      <t>GESTIÓN DE EQUIPOS CRÍTICO</t>
    </r>
    <r>
      <rPr>
        <sz val="8"/>
        <color theme="1"/>
        <rFont val="Segoe UI"/>
        <family val="2"/>
      </rPr>
      <t xml:space="preserve">                                                      </t>
    </r>
    <r>
      <rPr>
        <b/>
        <sz val="8"/>
        <color theme="1"/>
        <rFont val="Segoe UI"/>
        <family val="2"/>
      </rPr>
      <t xml:space="preserve"> Debe existir esta documentación: </t>
    </r>
    <r>
      <rPr>
        <sz val="8"/>
        <color theme="1"/>
        <rFont val="Segoe UI"/>
        <family val="2"/>
      </rPr>
      <t xml:space="preserve">                                                (LISTADO DE ACTIVOS, LISTADO DE DISPOSITIVOS, LISTADO USUARIOS, PLAN DE MANTENIMINETO, MÉTRICAS E INDICADORES, REGISTRO DE SIMULACROS)</t>
    </r>
  </si>
  <si>
    <r>
      <t>GESTIÓN DE EQUIPOS PERSONALES (PATD)</t>
    </r>
    <r>
      <rPr>
        <sz val="8"/>
        <color theme="1"/>
        <rFont val="Segoe UI"/>
        <family val="2"/>
      </rPr>
      <t xml:space="preserve">                                                       </t>
    </r>
    <r>
      <rPr>
        <b/>
        <sz val="8"/>
        <color theme="1"/>
        <rFont val="Segoe UI"/>
        <family val="2"/>
      </rPr>
      <t xml:space="preserve">Debe existir esta documentación: </t>
    </r>
    <r>
      <rPr>
        <sz val="8"/>
        <color theme="1"/>
        <rFont val="Segoe UI"/>
        <family val="2"/>
      </rPr>
      <t xml:space="preserve">                                                (LISTADO DE ACTIVOS, LISTADO DE DISPOSITIVOS, LISTADO USUARIOS, PLAN DE MANTENIMINETO, MÉTRICAS E INDICADORES, REGISTRO DE SIMULACROS)</t>
    </r>
  </si>
  <si>
    <r>
      <t>GESTIÓN DE PRIVILEGIOS (ZERO TRUST)</t>
    </r>
    <r>
      <rPr>
        <sz val="8"/>
        <color theme="1"/>
        <rFont val="Segoe UI"/>
        <family val="2"/>
      </rPr>
      <t xml:space="preserve">                                                      </t>
    </r>
    <r>
      <rPr>
        <b/>
        <sz val="8"/>
        <color theme="1"/>
        <rFont val="Segoe UI"/>
        <family val="2"/>
      </rPr>
      <t xml:space="preserve"> Debe existir esta documentación:</t>
    </r>
    <r>
      <rPr>
        <sz val="8"/>
        <color theme="1"/>
        <rFont val="Segoe UI"/>
        <family val="2"/>
      </rPr>
      <t xml:space="preserve">                                                 (LISTADO DE ACTIVOS, LISTADO DE DISPOSITIVOS, LISTADO USUARIOS, PLAN DE MANTENIMINETO, MÉTRICAS E INDICADORES, REGISTRO DE SIMULACROS)</t>
    </r>
  </si>
  <si>
    <r>
      <t>GESTIÓN SIMULACROS Y CIBERSEGURIDAD</t>
    </r>
    <r>
      <rPr>
        <sz val="8"/>
        <color theme="1"/>
        <rFont val="Segoe UI"/>
        <family val="2"/>
      </rPr>
      <t xml:space="preserve">                                                       </t>
    </r>
    <r>
      <rPr>
        <b/>
        <sz val="8"/>
        <color theme="1"/>
        <rFont val="Segoe UI"/>
        <family val="2"/>
      </rPr>
      <t>Debe existir esta documentación:</t>
    </r>
    <r>
      <rPr>
        <sz val="8"/>
        <color theme="1"/>
        <rFont val="Segoe UI"/>
        <family val="2"/>
      </rPr>
      <t xml:space="preserve">                                                (LISTADO DE ACTIVOS, LISTADO DE DISPOSITIVOS, LISTADO USUARIOS, PLAN DE MANTENIMINETO, MÉTRICAS E INDICADORES, REGISTRO DE SIMULACROS)</t>
    </r>
  </si>
  <si>
    <r>
      <t>ENCRIPTACIÓN Y SEUDONIMIZACIÓN</t>
    </r>
    <r>
      <rPr>
        <sz val="8"/>
        <color theme="1"/>
        <rFont val="Segoe UI"/>
        <family val="2"/>
      </rPr>
      <t xml:space="preserve">                                                       </t>
    </r>
    <r>
      <rPr>
        <b/>
        <sz val="8"/>
        <color theme="1"/>
        <rFont val="Segoe UI"/>
        <family val="2"/>
      </rPr>
      <t>Debe existir esta documentación:</t>
    </r>
    <r>
      <rPr>
        <sz val="8"/>
        <color theme="1"/>
        <rFont val="Segoe UI"/>
        <family val="2"/>
      </rPr>
      <t xml:space="preserve">                                                 (CUMPLIR CON LA RESOLUCIÓN No. SPDP-SPD-2025-0030-R)</t>
    </r>
  </si>
  <si>
    <r>
      <rPr>
        <b/>
        <sz val="10"/>
        <color theme="1"/>
        <rFont val="Segoe UI"/>
        <family val="2"/>
      </rPr>
      <t>1.-</t>
    </r>
    <r>
      <rPr>
        <sz val="10"/>
        <color theme="1"/>
        <rFont val="Segoe UI"/>
        <family val="2"/>
      </rPr>
      <t xml:space="preserve"> Los compromisos del primer trimestre deben ser cubiertos en su totalidad ya que son la base sobre la que se construirá el esquema sistémico para la protección de datos personales.                                                                                                                                                             </t>
    </r>
    <r>
      <rPr>
        <b/>
        <sz val="10"/>
        <color theme="1"/>
        <rFont val="Segoe UI"/>
        <family val="2"/>
      </rPr>
      <t>2.-</t>
    </r>
    <r>
      <rPr>
        <sz val="10"/>
        <color theme="1"/>
        <rFont val="Segoe UI"/>
        <family val="2"/>
      </rPr>
      <t xml:space="preserve"> La mayor inversión será la compra del esquema sistémico para protección de datos personales Skillman-PDP. Otras inversiones como señalética para avisos en puntos de interacció Titular-Responsable o programa de carteleras informativas PDP serán inculidos una vez se aprueben las cotizaciones presentadas y el presupuesto para cubrir estos rubros</t>
    </r>
  </si>
  <si>
    <r>
      <rPr>
        <b/>
        <sz val="10"/>
        <color theme="1"/>
        <rFont val="Segoe UI"/>
        <family val="2"/>
      </rPr>
      <t xml:space="preserve">1.- </t>
    </r>
    <r>
      <rPr>
        <sz val="10"/>
        <color theme="1"/>
        <rFont val="Segoe UI"/>
        <family val="2"/>
      </rPr>
      <t xml:space="preserve">Se inicia con la implantación de la documentación del esquema sistémico Skillman-PDP.                                                                                                                                                                                     </t>
    </r>
    <r>
      <rPr>
        <b/>
        <sz val="10"/>
        <color theme="1"/>
        <rFont val="Segoe UI"/>
        <family val="2"/>
      </rPr>
      <t>2.-</t>
    </r>
    <r>
      <rPr>
        <sz val="10"/>
        <color theme="1"/>
        <rFont val="Segoe UI"/>
        <family val="2"/>
      </rPr>
      <t xml:space="preserve"> La personalización de la documentación de Skillman-PDP puede extenderse hasta cuatro meses                                                                            </t>
    </r>
    <r>
      <rPr>
        <b/>
        <sz val="10"/>
        <color theme="1"/>
        <rFont val="Segoe UI"/>
        <family val="2"/>
      </rPr>
      <t>3.-</t>
    </r>
    <r>
      <rPr>
        <sz val="10"/>
        <color theme="1"/>
        <rFont val="Segoe UI"/>
        <family val="2"/>
      </rPr>
      <t xml:space="preserve"> Las métricas e indicadores de desempeño iniciales se alimentarán iniciando el cuarto trimestre 2026. El SG-PDP iniciaría con los indicadores Nivel de seguridad (47.6 LOPDP:2021) y Evaluación del DPO (22.2 de R-028-2025).                                                                                                                                                                                    </t>
    </r>
    <r>
      <rPr>
        <b/>
        <sz val="10"/>
        <color theme="1"/>
        <rFont val="Segoe UI"/>
        <family val="2"/>
      </rPr>
      <t xml:space="preserve">4.- </t>
    </r>
    <r>
      <rPr>
        <sz val="10"/>
        <color theme="1"/>
        <rFont val="Segoe UI"/>
        <family val="2"/>
      </rPr>
      <t>Para los meses de marzo 2027 o abril 2027 se estaría realizando la auditoría interna para validar el SG-PDP</t>
    </r>
  </si>
  <si>
    <r>
      <rPr>
        <b/>
        <sz val="10"/>
        <color theme="1"/>
        <rFont val="Segoe UI"/>
        <family val="2"/>
      </rPr>
      <t>1.-</t>
    </r>
    <r>
      <rPr>
        <sz val="10"/>
        <color theme="1"/>
        <rFont val="Segoe UI"/>
        <family val="2"/>
      </rPr>
      <t xml:space="preserve"> Los compromisos del primer trimestre deben ser cubiertos en su totalidad ya que el fortalecimiento del estado de la técnica, impacta de manera directa y positiva sobre el rasgo organizacional Toma de Desiciones Informadas.                                                                                                                                                                                </t>
    </r>
    <r>
      <rPr>
        <b/>
        <sz val="10"/>
        <color theme="1"/>
        <rFont val="Segoe UI"/>
        <family val="2"/>
      </rPr>
      <t>2.-</t>
    </r>
    <r>
      <rPr>
        <sz val="10"/>
        <color theme="1"/>
        <rFont val="Segoe UI"/>
        <family val="2"/>
      </rPr>
      <t xml:space="preserve"> Las métricas e indicadores de desempeño iniciales se alimentarán iniciando el cuarto trimestre 2026. El SG-PDP iniciaría con los indicadores Nivel de seguridad (47.6 LOPDP:2021) y Evaluación del DPO (22.2 de R-028-2025).                                                                                                                                                                                      </t>
    </r>
    <r>
      <rPr>
        <b/>
        <sz val="10"/>
        <color theme="1"/>
        <rFont val="Segoe UI"/>
        <family val="2"/>
      </rPr>
      <t>3.-</t>
    </r>
    <r>
      <rPr>
        <sz val="10"/>
        <color theme="1"/>
        <rFont val="Segoe UI"/>
        <family val="2"/>
      </rPr>
      <t xml:space="preserve"> El inicio de la toma de decisiones informadas depende de las capacitaciones del programa de profesionalización y cosncienciación. Para primer trimestre 2027 se podrán observar las tendencias iniciales de los indicadores Nivel de seguridad (47.6 LOPDP:2021) y Evaluación del DPO (22.2 de R-028-2025).                                                                                                                                                         </t>
    </r>
    <r>
      <rPr>
        <b/>
        <sz val="10"/>
        <color theme="1"/>
        <rFont val="Segoe UI"/>
        <family val="2"/>
      </rPr>
      <t>4.-</t>
    </r>
    <r>
      <rPr>
        <sz val="10"/>
        <color theme="1"/>
        <rFont val="Segoe UI"/>
        <family val="2"/>
      </rPr>
      <t xml:space="preserve"> LA garantía de que el nivel de madurez organizacional se mantenga y continue fortaleciendose dependerá de la continuidad que se le de a los programas de competencias técnicas y conscienciación derivado de los simulacros y las lecciones tomadas luego de su realización.</t>
    </r>
  </si>
  <si>
    <r>
      <rPr>
        <b/>
        <sz val="10"/>
        <color theme="1"/>
        <rFont val="Segoe UI"/>
        <family val="2"/>
      </rPr>
      <t>1.-</t>
    </r>
    <r>
      <rPr>
        <sz val="10"/>
        <color theme="1"/>
        <rFont val="Segoe UI"/>
        <family val="2"/>
      </rPr>
      <t xml:space="preserve"> Los compromisos del primer trimestre deben ser cubiertos en su totalidad ya que el fortalecimiento del estado de la técnica, impacta de manera directa y positiva sobre el rasgo organizacional Toma de Desiciones Informadas.                                                                                                                                                                                                          </t>
    </r>
    <r>
      <rPr>
        <b/>
        <sz val="10"/>
        <color theme="1"/>
        <rFont val="Segoe UI"/>
        <family val="2"/>
      </rPr>
      <t>2.-</t>
    </r>
    <r>
      <rPr>
        <sz val="10"/>
        <color theme="1"/>
        <rFont val="Segoe UI"/>
        <family val="2"/>
      </rPr>
      <t xml:space="preserve"> Con el fortalecimiento del estado de la técnica y el inicio del seguimiento a la tendencia de métricas e indicadores para su ajuste o reforzamiento, el rasgo organizacional Gestión de Resultados será fortalecido.</t>
    </r>
  </si>
  <si>
    <t>GESTIÓN DEL TALENTO                                  Debe existir esta documentación:  (INDICADORES  COMPETENCIA Y CONSCIENCIA)</t>
  </si>
  <si>
    <t>SANCIONES Y RECOMPENSAS                                            Debe existir esta documentación:                          (INDICADORES DE EFICIENCIA Y EFICACIA DEL ESQUEMA)</t>
  </si>
  <si>
    <t>Se solicitará al responsable del tratamiento los recursos para llevar el proyecto. Se comunicarán las horas que serán necesarias.</t>
  </si>
  <si>
    <t>GESTIÓN INGRESOS Y DESVINCULACIÓN                                  Debe existir esta documentación:    (INDICADORES DE EFICIENCIA Y EFICACIA DEL ESQUEMA)</t>
  </si>
  <si>
    <t>ESTRUCTURA DOCUMENTAL                                  Debe existir esta documentación: (ESQUEMA DE CONTROL DE DOCUMENTOS, LISTA MAESTRA REGISTROS, MÉTRICAS Y KPI's)</t>
  </si>
  <si>
    <t>ESQUEMA DE PROTECCIÓN DE DATOS - INFORMACIÓN                                   Debe existir esta documentación:                                       (CICLO DE VIDA DE DATOS, MAPA DE PROCESOS, ESTACIONES AUTOGESTIONADAS, OTRO)</t>
  </si>
  <si>
    <t>GESTIÓN DE INDICADORES                                   Debe existir esta documentación:        (MEJORA CONTINUA, RESILIENCIA y EJERCICIO DE DERECHOS, OTROS PDP)</t>
  </si>
  <si>
    <t>PLAN AUDITORÍAS INTERNAS                                  Debe existir esta documentación:                                       (AUDITORÍAS AL SG 1ra y 2da PARTE, EVIDENCIA DE MEJORA CONTINUA)</t>
  </si>
  <si>
    <t>PLAN DE SIMULACROS                                  Debe existir esta documentación:       (EFICACIA Y EFICIENCIA DE CONTROLES Y MEDIDAS DEL SG-PDP)</t>
  </si>
  <si>
    <t>SIMULACROS 3ras PARTES                                  Debe existir esta documentación:         (EFICACIA Y EFICIENCIA DE CONTROLES Y MEDIDAS 3ras PARTES)</t>
  </si>
  <si>
    <r>
      <t>MAPEOS DEL SG-PDP                               Debe existir esta documentación:</t>
    </r>
    <r>
      <rPr>
        <sz val="16"/>
        <color theme="1"/>
        <rFont val="Segoe UI"/>
        <family val="2"/>
      </rPr>
      <t xml:space="preserve">                                                 (PROCESOS, ECOSISTEMA PDP, ESTACIONES DE TRABAJO, CICLO DE VIDA DEL DATO, 3ras PARTES, OTROS)</t>
    </r>
  </si>
  <si>
    <r>
      <t xml:space="preserve">INTERACCIÓN TITULAR-RESPONSABLE </t>
    </r>
    <r>
      <rPr>
        <sz val="14"/>
        <color theme="1"/>
        <rFont val="Segoe UI"/>
        <family val="2"/>
      </rPr>
      <t xml:space="preserve">                               </t>
    </r>
    <r>
      <rPr>
        <b/>
        <sz val="14"/>
        <color theme="1"/>
        <rFont val="Segoe UI"/>
        <family val="2"/>
      </rPr>
      <t xml:space="preserve">  Debe existir esta documentación:  </t>
    </r>
    <r>
      <rPr>
        <sz val="14"/>
        <color theme="1"/>
        <rFont val="Segoe UI"/>
        <family val="2"/>
      </rPr>
      <t xml:space="preserve">                                               (PUNTOS DE CONTACTO DIRECTO CON EL TITULAR: CÁMARAS DE VIDEO, ESTACIONES DE TRABAJO, REDES SOCIALES, PLATAFORMAS, OTROS) </t>
    </r>
  </si>
  <si>
    <r>
      <t>MÉTRICAS Y REGISTROS</t>
    </r>
    <r>
      <rPr>
        <sz val="14"/>
        <color theme="1"/>
        <rFont val="Segoe UI"/>
        <family val="2"/>
      </rPr>
      <t xml:space="preserve">                                  </t>
    </r>
    <r>
      <rPr>
        <b/>
        <sz val="14"/>
        <color theme="1"/>
        <rFont val="Segoe UI"/>
        <family val="2"/>
      </rPr>
      <t xml:space="preserve">Debe existir esta documentación: </t>
    </r>
    <r>
      <rPr>
        <sz val="14"/>
        <color theme="1"/>
        <rFont val="Segoe UI"/>
        <family val="2"/>
      </rPr>
      <t xml:space="preserve">                                                (PANSI, RAT-MTGE, EIPD, PLAN SIMULACROS, PLAN COMPETENCIAS, EJERCICIO DE DERECHOS, OTROS )</t>
    </r>
  </si>
  <si>
    <r>
      <t>RUTINAS PDP                                                   Debe existir esta documentación:</t>
    </r>
    <r>
      <rPr>
        <sz val="14"/>
        <color theme="1"/>
        <rFont val="Segoe UI"/>
        <family val="2"/>
      </rPr>
      <t xml:space="preserve">                                                 (PROCEDIMIENTOS DOCUMENTADOS DE LAS PRÁCTICAS SEGURAS PARA PDP POR CICLO DE VIDA, PROCESOS O ESTACIONES DE TRABAJO, ACCESOS, MFA, OTROS)</t>
    </r>
  </si>
  <si>
    <r>
      <t>PROGRAMA COMPETENCIAS</t>
    </r>
    <r>
      <rPr>
        <sz val="14"/>
        <color theme="1"/>
        <rFont val="Segoe UI"/>
        <family val="2"/>
      </rPr>
      <t xml:space="preserve">                                                  </t>
    </r>
    <r>
      <rPr>
        <b/>
        <sz val="14"/>
        <color theme="1"/>
        <rFont val="Segoe UI"/>
        <family val="2"/>
      </rPr>
      <t xml:space="preserve"> Debe existir esta documentación: </t>
    </r>
    <r>
      <rPr>
        <sz val="14"/>
        <color theme="1"/>
        <rFont val="Segoe UI"/>
        <family val="2"/>
      </rPr>
      <t xml:space="preserve">                                                (PROGRAMA PERSONALIZADO Y CATEGORIZADO DE FORTALECIMIENTO DE HABILIDADES Y CONOCIMIENTO TÉCNICO PARA MEJOR DESEMPEÑO INDIVIDUAL Y COLECTIVO)</t>
    </r>
  </si>
  <si>
    <r>
      <t>PROGRAMA CONCIENCIACIÓN</t>
    </r>
    <r>
      <rPr>
        <sz val="14"/>
        <color theme="1"/>
        <rFont val="Segoe UI"/>
        <family val="2"/>
      </rPr>
      <t xml:space="preserve">                                                  </t>
    </r>
    <r>
      <rPr>
        <b/>
        <sz val="14"/>
        <color theme="1"/>
        <rFont val="Segoe UI"/>
        <family val="2"/>
      </rPr>
      <t xml:space="preserve"> Debe existir esta documentación:</t>
    </r>
    <r>
      <rPr>
        <sz val="14"/>
        <color theme="1"/>
        <rFont val="Segoe UI"/>
        <family val="2"/>
      </rPr>
      <t xml:space="preserve">                                                 (PROGRAMA PERSONALIZADO Y CATEGORIZADO DE FORTALECIMIENTO DE ACTITUD Y LIDERAZGO PARA MEJOR DESEMPEÑO INDIVIDUAL Y COLECTIVO EN PDP)</t>
    </r>
  </si>
  <si>
    <r>
      <t>CONTROL DE CAMBIOS</t>
    </r>
    <r>
      <rPr>
        <sz val="14"/>
        <color theme="1"/>
        <rFont val="Segoe UI"/>
        <family val="2"/>
      </rPr>
      <t xml:space="preserve">                                                   </t>
    </r>
    <r>
      <rPr>
        <b/>
        <sz val="14"/>
        <color theme="1"/>
        <rFont val="Segoe UI"/>
        <family val="2"/>
      </rPr>
      <t>Debe existir esta documentación:</t>
    </r>
    <r>
      <rPr>
        <sz val="14"/>
        <color theme="1"/>
        <rFont val="Segoe UI"/>
        <family val="2"/>
      </rPr>
      <t xml:space="preserve">                                                 (PROCEDIMIENTOS DOCUMENTADOS DE LAS RUTINAS PARA CONTROLAR TRANSICIONES Y EVITAR INTERMITENCIAS Y BRECHAS DE DATOS PERSONALES)</t>
    </r>
  </si>
  <si>
    <r>
      <t>PROGRAMA DE COMUNICACIÓN PDP</t>
    </r>
    <r>
      <rPr>
        <sz val="14"/>
        <color theme="1"/>
        <rFont val="Segoe UI"/>
        <family val="2"/>
      </rPr>
      <t xml:space="preserve">                                                   </t>
    </r>
    <r>
      <rPr>
        <b/>
        <sz val="14"/>
        <color theme="1"/>
        <rFont val="Segoe UI"/>
        <family val="2"/>
      </rPr>
      <t xml:space="preserve">Debe existir esta documentación: </t>
    </r>
    <r>
      <rPr>
        <sz val="14"/>
        <color theme="1"/>
        <rFont val="Segoe UI"/>
        <family val="2"/>
      </rPr>
      <t xml:space="preserve">                                                (CRONOGRAMA DE ACTIVIDADES DISEÑADAS PARA INCULCAR LOS VALORES Y PRINCIPIOS ORGANIZACIONALES)</t>
    </r>
  </si>
  <si>
    <r>
      <t>CUARTO DE SERVIDORES</t>
    </r>
    <r>
      <rPr>
        <sz val="16"/>
        <color theme="1"/>
        <rFont val="Segoe UI"/>
        <family val="2"/>
      </rPr>
      <t xml:space="preserve">                            </t>
    </r>
    <r>
      <rPr>
        <b/>
        <sz val="16"/>
        <color theme="1"/>
        <rFont val="Segoe UI"/>
        <family val="2"/>
      </rPr>
      <t>Debe existir esta documentación:</t>
    </r>
    <r>
      <rPr>
        <sz val="16"/>
        <color theme="1"/>
        <rFont val="Segoe UI"/>
        <family val="2"/>
      </rPr>
      <t xml:space="preserve">                                                 (PLAN DE MANTENIMIENTO, CONTRATO CON PROVEEDOR, CONTROL DE ACCESO, SISTEMA DE VIGILANCIA, ESQUEMA DE ORDEN Y LIMPIEZA)</t>
    </r>
  </si>
  <si>
    <r>
      <t>ARCHIVOS FÍSICOS</t>
    </r>
    <r>
      <rPr>
        <sz val="16"/>
        <color theme="1"/>
        <rFont val="Segoe UI"/>
        <family val="2"/>
      </rPr>
      <t xml:space="preserve">                            </t>
    </r>
    <r>
      <rPr>
        <b/>
        <sz val="16"/>
        <color theme="1"/>
        <rFont val="Segoe UI"/>
        <family val="2"/>
      </rPr>
      <t xml:space="preserve">Debe existir esta documentación: </t>
    </r>
    <r>
      <rPr>
        <sz val="16"/>
        <color theme="1"/>
        <rFont val="Segoe UI"/>
        <family val="2"/>
      </rPr>
      <t xml:space="preserve">                                                (PLAN DE MANTENIMIENTO, RESTAURACIÓN, CONTROL DE ACCESO, SISTEMA DE VIGILANCIA, OTROS)</t>
    </r>
  </si>
  <si>
    <r>
      <t xml:space="preserve"> AVISOS INTERACCIÓN TITULAR-RESPONSABLE</t>
    </r>
    <r>
      <rPr>
        <sz val="14"/>
        <color theme="1"/>
        <rFont val="Segoe UI"/>
        <family val="2"/>
      </rPr>
      <t xml:space="preserve">                                                        </t>
    </r>
    <r>
      <rPr>
        <b/>
        <sz val="14"/>
        <color theme="1"/>
        <rFont val="Segoe UI"/>
        <family val="2"/>
      </rPr>
      <t>Debe existir esta documentación:</t>
    </r>
    <r>
      <rPr>
        <sz val="14"/>
        <color theme="1"/>
        <rFont val="Segoe UI"/>
        <family val="2"/>
      </rPr>
      <t xml:space="preserve">                                                 (PLAN DE MANTENIMIENTO, ROTACIÓN, RESTAURACIÓN Y ACTUALIZACIÓN DE LOS AVISOS DE PDP PREVIOS A LA RECOGIDA DE DATOS PERSONALES)</t>
    </r>
  </si>
  <si>
    <r>
      <t>SEGURIDAD FÍSICA PERIMETRAL</t>
    </r>
    <r>
      <rPr>
        <sz val="16"/>
        <color theme="1"/>
        <rFont val="Segoe UI"/>
        <family val="2"/>
      </rPr>
      <t xml:space="preserve">                              </t>
    </r>
    <r>
      <rPr>
        <b/>
        <sz val="16"/>
        <color theme="1"/>
        <rFont val="Segoe UI"/>
        <family val="2"/>
      </rPr>
      <t xml:space="preserve"> Debe existir esta documentación:   </t>
    </r>
    <r>
      <rPr>
        <sz val="16"/>
        <color theme="1"/>
        <rFont val="Segoe UI"/>
        <family val="2"/>
      </rPr>
      <t xml:space="preserve">                                              (PLAN DE MANTENIMIENTO, RESTAURACIÓN, CONTROL DE ACCESO, SISTEMA DE VIGILANCIA Y MONITOREO, OTROS)</t>
    </r>
  </si>
  <si>
    <r>
      <t>RUTINAS PDP</t>
    </r>
    <r>
      <rPr>
        <sz val="14"/>
        <color theme="1"/>
        <rFont val="Segoe UI"/>
        <family val="2"/>
      </rPr>
      <t xml:space="preserve">                               </t>
    </r>
    <r>
      <rPr>
        <b/>
        <sz val="14"/>
        <color theme="1"/>
        <rFont val="Segoe UI"/>
        <family val="2"/>
      </rPr>
      <t xml:space="preserve">Debe existir esta documentación:  </t>
    </r>
    <r>
      <rPr>
        <sz val="14"/>
        <color theme="1"/>
        <rFont val="Segoe UI"/>
        <family val="2"/>
      </rPr>
      <t xml:space="preserve">                                               (PROCEDIMIENTOS Y REGISTROS QUE PERMITEN CUMPLIMIENTO DE MEDIDAS Y CONTROLES RECONOCIDOS INTERNACIONALMENTE PARA PROTECCIÓN DE DATOS E INFORMACIÓN)</t>
    </r>
  </si>
  <si>
    <r>
      <t>MANTENIMIENTO GENERAL</t>
    </r>
    <r>
      <rPr>
        <sz val="14"/>
        <color theme="1"/>
        <rFont val="Segoe UI"/>
        <family val="2"/>
      </rPr>
      <t xml:space="preserve">                               </t>
    </r>
    <r>
      <rPr>
        <b/>
        <sz val="14"/>
        <color theme="1"/>
        <rFont val="Segoe UI"/>
        <family val="2"/>
      </rPr>
      <t xml:space="preserve">Debe existir esta documentación: </t>
    </r>
    <r>
      <rPr>
        <sz val="14"/>
        <color theme="1"/>
        <rFont val="Segoe UI"/>
        <family val="2"/>
      </rPr>
      <t xml:space="preserve">                                                (PLAN DE MANTENIMIENTO, REGISTROS DE EJECUCIÓN, MÉTRICAS E INDICADORES QUE VALIDEN LA EFICACIA Y EFICIENCIA DEL PLAN)</t>
    </r>
  </si>
  <si>
    <r>
      <t>CABLEADOS Y DISPOSITIVOS</t>
    </r>
    <r>
      <rPr>
        <sz val="14"/>
        <color theme="1"/>
        <rFont val="Segoe UI"/>
        <family val="2"/>
      </rPr>
      <t xml:space="preserve">                               </t>
    </r>
    <r>
      <rPr>
        <b/>
        <sz val="14"/>
        <color theme="1"/>
        <rFont val="Segoe UI"/>
        <family val="2"/>
      </rPr>
      <t xml:space="preserve">Debe existir esta documentación: </t>
    </r>
    <r>
      <rPr>
        <sz val="14"/>
        <color theme="1"/>
        <rFont val="Segoe UI"/>
        <family val="2"/>
      </rPr>
      <t xml:space="preserve">                                                (PLAN DE MANTENIMIENTO, ROTACIÓN, RESTAURACIÓN Y ACTUALIZACIÓN DEL CABLEADO Y DISPOSITIVOS DE LA PLATAFORMA DIGITAL DE LA ORGANIZACIÓN)</t>
    </r>
  </si>
  <si>
    <r>
      <t>GESTIÓN DE INFRAESTRUCTURAS CRÍTICAS</t>
    </r>
    <r>
      <rPr>
        <sz val="14"/>
        <color theme="1"/>
        <rFont val="Segoe UI"/>
        <family val="2"/>
      </rPr>
      <t xml:space="preserve">                               </t>
    </r>
    <r>
      <rPr>
        <b/>
        <sz val="14"/>
        <color theme="1"/>
        <rFont val="Segoe UI"/>
        <family val="2"/>
      </rPr>
      <t xml:space="preserve">Debe existir esta documentación: </t>
    </r>
    <r>
      <rPr>
        <sz val="14"/>
        <color theme="1"/>
        <rFont val="Segoe UI"/>
        <family val="2"/>
      </rPr>
      <t xml:space="preserve">                                                (PLAN DE MANTENIMIENTO, ROTACIÓN, RESTAURACIÓN Y ACTUALIZACIÓN DE LAS ESTRUCTURAS CRÍTICAS PARA CONTINUIDAD DE NEGOCIO Y SEGURIDAD DE LOS DATOS E INFORMACIÓN)</t>
    </r>
  </si>
  <si>
    <r>
      <t>MANTENIMIENTO INFRAESTRUCTURA PROGRAMA DE COMUNICACIÓN PDP</t>
    </r>
    <r>
      <rPr>
        <sz val="14"/>
        <color theme="1"/>
        <rFont val="Segoe UI"/>
        <family val="2"/>
      </rPr>
      <t xml:space="preserve">                              </t>
    </r>
    <r>
      <rPr>
        <b/>
        <sz val="14"/>
        <color theme="1"/>
        <rFont val="Segoe UI"/>
        <family val="2"/>
      </rPr>
      <t xml:space="preserve"> Debe existir esta documentación:</t>
    </r>
    <r>
      <rPr>
        <sz val="14"/>
        <color theme="1"/>
        <rFont val="Segoe UI"/>
        <family val="2"/>
      </rPr>
      <t xml:space="preserve">                                                 (PLAN DE MANTENIMIENTO, ROTACIÓN, RESTAURACIÓN Y ACTUALIZACIÓN DE LOS AVISOS, CARTELES Y ESPACIOS DONDE SE DESPLIEGA EL PROGRAMA DE COMUNICACIÓN PDP)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</si>
</sst>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sz val="10"/>
      <color theme="1"/>
      <name val="Segoe UI"/>
      <family val="2"/>
    </font>
    <font>
      <b/>
      <sz val="12"/>
      <color theme="1"/>
      <name val="Segoe UI"/>
      <family val="2"/>
    </font>
    <font>
      <b/>
      <sz val="10"/>
      <color theme="1"/>
      <name val="Segoe UI"/>
      <family val="2"/>
    </font>
    <font>
      <b/>
      <sz val="8"/>
      <color theme="1"/>
      <name val="Segoe UI"/>
      <family val="2"/>
    </font>
    <font>
      <b/>
      <sz val="14"/>
      <color theme="1"/>
      <name val="Segoe UI"/>
      <family val="2"/>
    </font>
    <font>
      <sz val="14"/>
      <color theme="1"/>
      <name val="Segoe UI"/>
      <family val="2"/>
    </font>
    <font>
      <b/>
      <sz val="16"/>
      <color theme="1"/>
      <name val="Segoe UI"/>
      <family val="2"/>
    </font>
    <font>
      <b/>
      <sz val="16"/>
      <color rgb="FFFF0000"/>
      <name val="Segoe UI"/>
      <family val="2"/>
    </font>
    <font>
      <b/>
      <sz val="12"/>
      <name val="Segoe UI"/>
      <family val="2"/>
    </font>
    <font>
      <b/>
      <sz val="18"/>
      <name val="Segoe UI"/>
      <family val="2"/>
    </font>
    <font>
      <b/>
      <sz val="16"/>
      <color theme="9" tint="-0.249977111117893"/>
      <name val="Segoe UI"/>
      <family val="2"/>
    </font>
    <font>
      <sz val="10"/>
      <color rgb="FF000000"/>
      <name val="Segoe UI"/>
      <family val="2"/>
      <charset val="1"/>
    </font>
    <font>
      <b/>
      <sz val="11"/>
      <color theme="0"/>
      <name val="Calibri"/>
      <family val="2"/>
      <scheme val="minor"/>
    </font>
    <font>
      <b/>
      <sz val="20"/>
      <color theme="1"/>
      <name val="Calibri"/>
      <family val="2"/>
      <scheme val="minor"/>
    </font>
    <font>
      <sz val="18"/>
      <color theme="1"/>
      <name val="Segoe UI"/>
      <family val="2"/>
    </font>
    <font>
      <sz val="12"/>
      <name val="Segoe UI"/>
      <family val="2"/>
    </font>
    <font>
      <b/>
      <sz val="28"/>
      <color theme="7"/>
      <name val="Segoe UI"/>
      <family val="2"/>
    </font>
    <font>
      <b/>
      <sz val="16"/>
      <color theme="5"/>
      <name val="Segoe UI"/>
      <family val="2"/>
    </font>
    <font>
      <b/>
      <sz val="16"/>
      <color theme="9"/>
      <name val="Segoe UI"/>
      <family val="2"/>
    </font>
    <font>
      <b/>
      <sz val="16"/>
      <color theme="8" tint="-0.249977111117893"/>
      <name val="Segoe UI"/>
      <family val="2"/>
    </font>
    <font>
      <sz val="18"/>
      <name val="Segoe UI"/>
      <family val="2"/>
    </font>
    <font>
      <b/>
      <sz val="14"/>
      <color theme="5"/>
      <name val="Segoe UI"/>
      <family val="2"/>
    </font>
    <font>
      <b/>
      <sz val="14"/>
      <color theme="9"/>
      <name val="Segoe UI"/>
      <family val="2"/>
    </font>
    <font>
      <sz val="11"/>
      <color theme="1"/>
      <name val="Segoe UI Black"/>
      <family val="2"/>
    </font>
    <font>
      <b/>
      <sz val="18"/>
      <color theme="9"/>
      <name val="Segoe UI"/>
      <family val="2"/>
    </font>
    <font>
      <sz val="12"/>
      <color theme="1"/>
      <name val="Segoe UI"/>
      <family val="2"/>
    </font>
    <font>
      <b/>
      <sz val="18"/>
      <color theme="1"/>
      <name val="Segoe UI"/>
      <family val="2"/>
    </font>
    <font>
      <b/>
      <sz val="10"/>
      <name val="Segoe UI"/>
      <family val="2"/>
    </font>
    <font>
      <sz val="9"/>
      <color indexed="81"/>
      <name val="Tahoma"/>
      <family val="2"/>
    </font>
    <font>
      <b/>
      <sz val="9"/>
      <color indexed="81"/>
      <name val="Tahoma"/>
      <family val="2"/>
    </font>
    <font>
      <sz val="8"/>
      <color theme="1"/>
      <name val="Segoe UI"/>
      <family val="2"/>
    </font>
    <font>
      <b/>
      <sz val="18"/>
      <color theme="5"/>
      <name val="Segoe UI"/>
      <family val="2"/>
    </font>
    <font>
      <b/>
      <sz val="16"/>
      <name val="Segoe UI"/>
      <family val="2"/>
    </font>
    <font>
      <sz val="9"/>
      <color indexed="81"/>
      <name val="Tahoma"/>
      <charset val="1"/>
    </font>
    <font>
      <b/>
      <sz val="9"/>
      <color theme="0"/>
      <name val="Segoe UI"/>
      <family val="2"/>
    </font>
    <font>
      <b/>
      <sz val="10"/>
      <color theme="0"/>
      <name val="Segoe UI"/>
      <family val="2"/>
    </font>
    <font>
      <sz val="11"/>
      <color theme="1"/>
      <name val="Segoe UI"/>
      <family val="2"/>
    </font>
    <font>
      <b/>
      <sz val="22"/>
      <color theme="1"/>
      <name val="Segoe UI"/>
      <family val="2"/>
    </font>
    <font>
      <sz val="8"/>
      <name val="Calibri"/>
      <family val="2"/>
      <scheme val="minor"/>
    </font>
    <font>
      <b/>
      <sz val="12"/>
      <color indexed="81"/>
      <name val="Tahoma"/>
      <family val="2"/>
    </font>
    <font>
      <sz val="12"/>
      <color indexed="81"/>
      <name val="Tahoma"/>
      <family val="2"/>
    </font>
    <font>
      <b/>
      <sz val="9"/>
      <color theme="1"/>
      <name val="Segoe UI"/>
      <family val="2"/>
    </font>
    <font>
      <sz val="9"/>
      <color theme="1"/>
      <name val="Segoe UI"/>
      <family val="2"/>
    </font>
    <font>
      <b/>
      <sz val="13"/>
      <color theme="1"/>
      <name val="Segoe UI"/>
      <family val="2"/>
    </font>
    <font>
      <sz val="16"/>
      <color theme="1"/>
      <name val="Segoe UI"/>
      <family val="2"/>
    </font>
  </fonts>
  <fills count="13">
    <fill>
      <patternFill patternType="none"/>
    </fill>
    <fill>
      <patternFill patternType="gray125"/>
    </fill>
    <fill>
      <patternFill patternType="solid">
        <fgColor theme="5" tint="0.79998168889431442"/>
        <bgColor indexed="64"/>
      </patternFill>
    </fill>
    <fill>
      <patternFill patternType="solid">
        <fgColor theme="4"/>
        <bgColor theme="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8E5"/>
        <bgColor indexed="64"/>
      </patternFill>
    </fill>
    <fill>
      <patternFill patternType="solid">
        <fgColor theme="5"/>
        <bgColor indexed="64"/>
      </patternFill>
    </fill>
    <fill>
      <patternFill patternType="solid">
        <fgColor rgb="FFC00000"/>
        <bgColor indexed="64"/>
      </patternFill>
    </fill>
    <fill>
      <patternFill patternType="solid">
        <fgColor theme="9"/>
        <bgColor indexed="64"/>
      </patternFill>
    </fill>
    <fill>
      <patternFill patternType="solid">
        <fgColor theme="4"/>
        <bgColor indexed="64"/>
      </patternFill>
    </fill>
    <fill>
      <patternFill patternType="solid">
        <fgColor theme="0" tint="-4.9989318521683403E-2"/>
        <bgColor indexed="64"/>
      </patternFill>
    </fill>
  </fills>
  <borders count="26">
    <border>
      <left/>
      <right/>
      <top/>
      <bottom/>
      <diagonal/>
    </border>
    <border>
      <left/>
      <right/>
      <top style="medium">
        <color theme="9" tint="-0.24994659260841701"/>
      </top>
      <bottom style="medium">
        <color theme="9" tint="-0.24994659260841701"/>
      </bottom>
      <diagonal/>
    </border>
    <border>
      <left style="dotted">
        <color theme="9" tint="-0.24994659260841701"/>
      </left>
      <right style="dotted">
        <color theme="9" tint="-0.24994659260841701"/>
      </right>
      <top style="medium">
        <color theme="9" tint="-0.24994659260841701"/>
      </top>
      <bottom style="dotted">
        <color theme="9" tint="-0.24994659260841701"/>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top/>
      <bottom style="medium">
        <color theme="9" tint="-0.24994659260841701"/>
      </bottom>
      <diagonal/>
    </border>
    <border>
      <left/>
      <right style="dotted">
        <color theme="9" tint="-0.24994659260841701"/>
      </right>
      <top style="medium">
        <color theme="9" tint="-0.24994659260841701"/>
      </top>
      <bottom style="dotted">
        <color theme="9" tint="-0.24994659260841701"/>
      </bottom>
      <diagonal/>
    </border>
    <border>
      <left style="dotted">
        <color theme="9" tint="-0.24994659260841701"/>
      </left>
      <right/>
      <top style="medium">
        <color theme="9" tint="-0.24994659260841701"/>
      </top>
      <bottom style="dotted">
        <color theme="9" tint="-0.24994659260841701"/>
      </bottom>
      <diagonal/>
    </border>
    <border>
      <left/>
      <right style="dotted">
        <color theme="9" tint="-0.24994659260841701"/>
      </right>
      <top style="dotted">
        <color theme="9" tint="-0.24994659260841701"/>
      </top>
      <bottom style="dotted">
        <color theme="9" tint="-0.24994659260841701"/>
      </bottom>
      <diagonal/>
    </border>
    <border>
      <left style="dotted">
        <color theme="9" tint="-0.24994659260841701"/>
      </left>
      <right/>
      <top style="dotted">
        <color theme="9" tint="-0.24994659260841701"/>
      </top>
      <bottom style="dotted">
        <color theme="9" tint="-0.24994659260841701"/>
      </bottom>
      <diagonal/>
    </border>
    <border>
      <left style="dotted">
        <color theme="9" tint="-0.24994659260841701"/>
      </left>
      <right style="dotted">
        <color theme="9" tint="-0.24994659260841701"/>
      </right>
      <top/>
      <bottom style="dotted">
        <color theme="9" tint="-0.24994659260841701"/>
      </bottom>
      <diagonal/>
    </border>
    <border>
      <left/>
      <right style="dotted">
        <color theme="9" tint="-0.24994659260841701"/>
      </right>
      <top/>
      <bottom style="dotted">
        <color theme="9" tint="-0.24994659260841701"/>
      </bottom>
      <diagonal/>
    </border>
    <border>
      <left style="dotted">
        <color theme="9" tint="-0.24994659260841701"/>
      </left>
      <right/>
      <top/>
      <bottom style="dotted">
        <color theme="9" tint="-0.24994659260841701"/>
      </bottom>
      <diagonal/>
    </border>
    <border>
      <left style="dotted">
        <color rgb="FF548235"/>
      </left>
      <right/>
      <top style="dotted">
        <color rgb="FF548235"/>
      </top>
      <bottom style="dotted">
        <color rgb="FF548235"/>
      </bottom>
      <diagonal/>
    </border>
    <border>
      <left style="dotted">
        <color theme="9" tint="-0.24994659260841701"/>
      </left>
      <right/>
      <top style="dotted">
        <color theme="9" tint="-0.24994659260841701"/>
      </top>
      <bottom/>
      <diagonal/>
    </border>
    <border>
      <left style="thin">
        <color theme="4" tint="0.39997558519241921"/>
      </left>
      <right/>
      <top style="thin">
        <color theme="4" tint="0.39997558519241921"/>
      </top>
      <bottom style="thin">
        <color theme="4" tint="0.39997558519241921"/>
      </bottom>
      <diagonal/>
    </border>
    <border>
      <left/>
      <right/>
      <top style="medium">
        <color theme="9" tint="-0.24994659260841701"/>
      </top>
      <bottom style="dotted">
        <color theme="9" tint="-0.24994659260841701"/>
      </bottom>
      <diagonal/>
    </border>
    <border>
      <left/>
      <right/>
      <top style="medium">
        <color theme="9" tint="-0.24994659260841701"/>
      </top>
      <bottom/>
      <diagonal/>
    </border>
    <border>
      <left/>
      <right/>
      <top style="dotted">
        <color theme="9" tint="-0.24994659260841701"/>
      </top>
      <bottom/>
      <diagonal/>
    </border>
    <border>
      <left style="medium">
        <color theme="9"/>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theme="9"/>
      </left>
      <right/>
      <top/>
      <bottom style="dotted">
        <color theme="9"/>
      </bottom>
      <diagonal/>
    </border>
    <border>
      <left/>
      <right style="dotted">
        <color theme="9" tint="-0.24994659260841701"/>
      </right>
      <top/>
      <bottom style="dotted">
        <color theme="9"/>
      </bottom>
      <diagonal/>
    </border>
    <border>
      <left/>
      <right/>
      <top style="dotted">
        <color theme="9" tint="-0.24994659260841701"/>
      </top>
      <bottom style="dotted">
        <color theme="9" tint="-0.24994659260841701"/>
      </bottom>
      <diagonal/>
    </border>
    <border>
      <left/>
      <right/>
      <top/>
      <bottom style="thick">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2">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8" fillId="0" borderId="0" xfId="0" applyFont="1" applyAlignment="1">
      <alignment horizontal="center" vertical="center" wrapText="1"/>
    </xf>
    <xf numFmtId="0" fontId="9" fillId="0" borderId="0" xfId="0" applyFont="1"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7"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center"/>
    </xf>
    <xf numFmtId="0" fontId="3" fillId="2" borderId="2" xfId="0" applyFont="1" applyFill="1" applyBorder="1" applyAlignment="1">
      <alignment horizontal="center" vertical="center" wrapText="1"/>
    </xf>
    <xf numFmtId="0" fontId="3" fillId="0" borderId="10" xfId="0" applyFont="1" applyBorder="1" applyAlignment="1">
      <alignment horizontal="center" vertical="center" wrapText="1"/>
    </xf>
    <xf numFmtId="0" fontId="3" fillId="0" borderId="9" xfId="0" applyFont="1" applyBorder="1" applyAlignment="1">
      <alignment horizontal="center" vertical="center" wrapText="1"/>
    </xf>
    <xf numFmtId="0" fontId="6"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vertical="center" wrapText="1"/>
    </xf>
    <xf numFmtId="0" fontId="1" fillId="0" borderId="11" xfId="0" applyFont="1" applyBorder="1" applyAlignment="1">
      <alignment horizontal="center" vertical="center" wrapText="1"/>
    </xf>
    <xf numFmtId="0" fontId="5" fillId="0" borderId="0" xfId="0" applyFont="1" applyAlignment="1">
      <alignment horizontal="center" vertical="center" wrapText="1"/>
    </xf>
    <xf numFmtId="0" fontId="10" fillId="0" borderId="0" xfId="0" applyFont="1" applyAlignment="1">
      <alignment vertical="center" wrapText="1"/>
    </xf>
    <xf numFmtId="2" fontId="5" fillId="0" borderId="0" xfId="0" applyNumberFormat="1" applyFont="1" applyAlignment="1">
      <alignment horizontal="center" vertical="center" wrapText="1"/>
    </xf>
    <xf numFmtId="0" fontId="7" fillId="0" borderId="0" xfId="0" applyFont="1" applyAlignment="1">
      <alignment horizontal="center" vertical="center" wrapText="1"/>
    </xf>
    <xf numFmtId="0" fontId="3" fillId="0" borderId="0" xfId="0" applyFont="1" applyAlignment="1">
      <alignment horizontal="center" vertical="center" wrapText="1"/>
    </xf>
    <xf numFmtId="0" fontId="3" fillId="0" borderId="15" xfId="0" applyFont="1" applyBorder="1" applyAlignment="1">
      <alignment horizontal="center" vertical="center" wrapText="1"/>
    </xf>
    <xf numFmtId="0" fontId="3" fillId="4" borderId="10" xfId="0" applyFont="1" applyFill="1" applyBorder="1" applyAlignment="1">
      <alignment horizontal="center" vertical="center" wrapText="1"/>
    </xf>
    <xf numFmtId="0" fontId="1" fillId="4" borderId="8" xfId="0" applyFont="1" applyFill="1" applyBorder="1" applyAlignment="1">
      <alignment vertical="center" wrapText="1"/>
    </xf>
    <xf numFmtId="0" fontId="5" fillId="0" borderId="0" xfId="0" applyFont="1" applyAlignment="1">
      <alignment horizontal="center" vertical="center" textRotation="90" wrapText="1"/>
    </xf>
    <xf numFmtId="0" fontId="5" fillId="0" borderId="0" xfId="0" applyFont="1" applyAlignment="1">
      <alignment vertical="center" textRotation="90" wrapText="1"/>
    </xf>
    <xf numFmtId="0" fontId="5" fillId="0" borderId="0" xfId="0" applyFont="1" applyAlignment="1">
      <alignment horizontal="left" vertical="center" textRotation="90" wrapText="1"/>
    </xf>
    <xf numFmtId="0" fontId="1" fillId="5" borderId="0" xfId="0" applyFont="1" applyFill="1" applyAlignment="1">
      <alignment vertical="center" wrapText="1"/>
    </xf>
    <xf numFmtId="0" fontId="7" fillId="0" borderId="16" xfId="0" applyFont="1" applyBorder="1" applyAlignment="1">
      <alignment horizontal="center" vertical="center" wrapText="1"/>
    </xf>
    <xf numFmtId="0" fontId="7" fillId="0" borderId="4" xfId="0" applyFont="1" applyBorder="1" applyAlignment="1">
      <alignment horizontal="center" vertical="center" wrapText="1"/>
    </xf>
    <xf numFmtId="0" fontId="8" fillId="0" borderId="5" xfId="0" applyFont="1" applyBorder="1" applyAlignment="1">
      <alignment horizontal="center" vertical="center" wrapText="1"/>
    </xf>
    <xf numFmtId="0" fontId="20" fillId="0" borderId="2" xfId="0" applyFont="1" applyBorder="1" applyAlignment="1">
      <alignment horizontal="center" vertical="center" wrapText="1"/>
    </xf>
    <xf numFmtId="2" fontId="5" fillId="0" borderId="0" xfId="0" applyNumberFormat="1" applyFont="1" applyAlignment="1">
      <alignment horizontal="right" vertical="center" wrapText="1"/>
    </xf>
    <xf numFmtId="2" fontId="5" fillId="0" borderId="0" xfId="0" applyNumberFormat="1" applyFont="1" applyAlignment="1">
      <alignment horizontal="left" vertical="center" wrapText="1"/>
    </xf>
    <xf numFmtId="0" fontId="5" fillId="0" borderId="6" xfId="0" applyFont="1" applyBorder="1" applyAlignment="1">
      <alignment horizontal="center" vertical="center" wrapText="1"/>
    </xf>
    <xf numFmtId="0" fontId="7" fillId="0" borderId="6" xfId="0" applyFont="1" applyBorder="1" applyAlignment="1">
      <alignment horizontal="center" vertical="center" wrapText="1"/>
    </xf>
    <xf numFmtId="0" fontId="4" fillId="0" borderId="9" xfId="0" applyFont="1" applyBorder="1" applyAlignment="1">
      <alignment horizontal="center" vertical="center" wrapText="1"/>
    </xf>
    <xf numFmtId="0" fontId="5" fillId="0" borderId="17" xfId="0" applyFont="1" applyBorder="1" applyAlignment="1">
      <alignment horizontal="center" vertical="center" wrapText="1"/>
    </xf>
    <xf numFmtId="0" fontId="1" fillId="0" borderId="17" xfId="0" applyFont="1" applyBorder="1" applyAlignment="1">
      <alignment vertical="center" wrapText="1"/>
    </xf>
    <xf numFmtId="0" fontId="2" fillId="0" borderId="0" xfId="0" applyFont="1" applyAlignment="1">
      <alignment horizontal="left" vertical="center" wrapText="1"/>
    </xf>
    <xf numFmtId="0" fontId="0" fillId="5" borderId="0" xfId="0" applyFill="1"/>
    <xf numFmtId="0" fontId="3" fillId="5" borderId="10" xfId="0" applyFont="1" applyFill="1" applyBorder="1" applyAlignment="1">
      <alignment horizontal="center" vertical="center" wrapText="1"/>
    </xf>
    <xf numFmtId="0" fontId="1" fillId="5" borderId="8" xfId="0" applyFont="1" applyFill="1" applyBorder="1" applyAlignment="1">
      <alignment vertical="center" wrapText="1"/>
    </xf>
    <xf numFmtId="0" fontId="5" fillId="0" borderId="10" xfId="0" applyFont="1" applyBorder="1" applyAlignment="1">
      <alignment horizontal="center" vertical="center" wrapText="1"/>
    </xf>
    <xf numFmtId="0" fontId="24" fillId="0" borderId="0" xfId="0" applyFont="1" applyAlignment="1">
      <alignment horizontal="center" vertical="center"/>
    </xf>
    <xf numFmtId="0" fontId="5" fillId="6" borderId="10" xfId="0" applyFont="1" applyFill="1" applyBorder="1" applyAlignment="1">
      <alignment horizontal="center" vertical="center" wrapText="1"/>
    </xf>
    <xf numFmtId="0" fontId="23" fillId="7" borderId="10" xfId="0" applyFont="1" applyFill="1" applyBorder="1" applyAlignment="1">
      <alignment horizontal="center" vertical="center" wrapText="1"/>
    </xf>
    <xf numFmtId="0" fontId="26" fillId="0" borderId="0" xfId="0" applyFont="1" applyAlignment="1">
      <alignment horizontal="center" vertical="center" wrapText="1"/>
    </xf>
    <xf numFmtId="0" fontId="14" fillId="0" borderId="0" xfId="0" applyFont="1"/>
    <xf numFmtId="2" fontId="22" fillId="7" borderId="7" xfId="0" applyNumberFormat="1" applyFont="1" applyFill="1" applyBorder="1" applyAlignment="1">
      <alignment horizontal="center" vertical="center" wrapText="1"/>
    </xf>
    <xf numFmtId="0" fontId="27" fillId="0" borderId="3" xfId="0" applyFont="1" applyBorder="1" applyAlignment="1">
      <alignment horizontal="center" vertical="center" wrapText="1"/>
    </xf>
    <xf numFmtId="0" fontId="13" fillId="3" borderId="14" xfId="0" applyFont="1" applyFill="1" applyBorder="1" applyAlignment="1">
      <alignment vertical="center"/>
    </xf>
    <xf numFmtId="0" fontId="0" fillId="0" borderId="0" xfId="0" applyAlignment="1">
      <alignment vertical="center"/>
    </xf>
    <xf numFmtId="0" fontId="0" fillId="0" borderId="14" xfId="0" applyBorder="1" applyAlignment="1">
      <alignment vertical="center"/>
    </xf>
    <xf numFmtId="2" fontId="0" fillId="0" borderId="14" xfId="0" applyNumberFormat="1" applyBorder="1" applyAlignment="1">
      <alignment vertical="center"/>
    </xf>
    <xf numFmtId="2" fontId="0" fillId="0" borderId="0" xfId="0" applyNumberFormat="1" applyAlignment="1">
      <alignment horizontal="center" vertical="center"/>
    </xf>
    <xf numFmtId="2" fontId="0" fillId="0" borderId="0" xfId="0" applyNumberFormat="1" applyAlignment="1">
      <alignment vertical="center"/>
    </xf>
    <xf numFmtId="0" fontId="0" fillId="0" borderId="0" xfId="0" applyAlignment="1">
      <alignment horizontal="center" vertical="center"/>
    </xf>
    <xf numFmtId="2" fontId="0" fillId="0" borderId="0" xfId="0" applyNumberFormat="1" applyAlignment="1">
      <alignment horizontal="right" vertical="center"/>
    </xf>
    <xf numFmtId="0" fontId="0" fillId="0" borderId="0" xfId="0" applyAlignment="1">
      <alignment horizontal="right" vertical="center"/>
    </xf>
    <xf numFmtId="2" fontId="5" fillId="0" borderId="0" xfId="0" applyNumberFormat="1" applyFont="1" applyAlignment="1">
      <alignment vertical="center" wrapText="1"/>
    </xf>
    <xf numFmtId="2" fontId="16" fillId="0" borderId="17" xfId="0" applyNumberFormat="1" applyFont="1" applyBorder="1" applyAlignment="1">
      <alignment horizontal="left" vertical="center" wrapText="1"/>
    </xf>
    <xf numFmtId="0" fontId="15" fillId="0" borderId="17" xfId="0" applyFont="1" applyBorder="1" applyAlignment="1">
      <alignment horizontal="center" vertical="center" wrapText="1"/>
    </xf>
    <xf numFmtId="2" fontId="17" fillId="0" borderId="17" xfId="0" applyNumberFormat="1" applyFont="1" applyBorder="1" applyAlignment="1">
      <alignment horizontal="center" vertical="center" wrapText="1"/>
    </xf>
    <xf numFmtId="2" fontId="21" fillId="0" borderId="17" xfId="0" applyNumberFormat="1" applyFont="1" applyBorder="1" applyAlignment="1">
      <alignment horizontal="center" vertical="center" wrapText="1"/>
    </xf>
    <xf numFmtId="0" fontId="0" fillId="0" borderId="0" xfId="0" applyAlignment="1" applyProtection="1">
      <alignment vertical="center"/>
      <protection locked="0"/>
    </xf>
    <xf numFmtId="0" fontId="1" fillId="0" borderId="8" xfId="0" applyFont="1" applyBorder="1" applyAlignment="1" applyProtection="1">
      <alignment vertical="center" wrapText="1"/>
      <protection locked="0"/>
    </xf>
    <xf numFmtId="0" fontId="1" fillId="0" borderId="13" xfId="0" applyFont="1" applyBorder="1" applyAlignment="1" applyProtection="1">
      <alignment vertical="center" wrapText="1"/>
      <protection locked="0"/>
    </xf>
    <xf numFmtId="0" fontId="12" fillId="0" borderId="12" xfId="0" applyFont="1" applyBorder="1" applyAlignment="1" applyProtection="1">
      <alignment vertical="center" wrapText="1"/>
      <protection locked="0"/>
    </xf>
    <xf numFmtId="0" fontId="26" fillId="0" borderId="8" xfId="0" applyFont="1" applyBorder="1" applyAlignment="1" applyProtection="1">
      <alignment vertical="center" wrapText="1"/>
      <protection locked="0"/>
    </xf>
    <xf numFmtId="0" fontId="15" fillId="0" borderId="8" xfId="0" applyFont="1" applyBorder="1" applyAlignment="1" applyProtection="1">
      <alignment horizontal="center" vertical="center" wrapText="1"/>
      <protection locked="0"/>
    </xf>
    <xf numFmtId="0" fontId="1" fillId="4" borderId="8" xfId="0" applyFont="1" applyFill="1" applyBorder="1" applyAlignment="1" applyProtection="1">
      <alignment vertical="center" wrapText="1"/>
      <protection locked="0"/>
    </xf>
    <xf numFmtId="17" fontId="1" fillId="0" borderId="8" xfId="0" applyNumberFormat="1"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0" fillId="0" borderId="0" xfId="0" pivotButton="1" applyAlignment="1">
      <alignment vertical="center"/>
    </xf>
    <xf numFmtId="0" fontId="0" fillId="0" borderId="0" xfId="0" applyAlignment="1">
      <alignment horizontal="left" vertical="center"/>
    </xf>
    <xf numFmtId="1" fontId="0" fillId="0" borderId="0" xfId="0" applyNumberFormat="1" applyAlignment="1">
      <alignment vertical="center"/>
    </xf>
    <xf numFmtId="0" fontId="3" fillId="0" borderId="10" xfId="0" applyFont="1" applyBorder="1" applyAlignment="1" applyProtection="1">
      <alignment horizontal="left" vertical="center" wrapText="1"/>
      <protection locked="0"/>
    </xf>
    <xf numFmtId="0" fontId="7" fillId="0" borderId="15" xfId="0" applyFont="1" applyBorder="1" applyAlignment="1">
      <alignment horizontal="center" vertical="center" wrapText="1"/>
    </xf>
    <xf numFmtId="0" fontId="5" fillId="0" borderId="18" xfId="0" applyFont="1" applyBorder="1" applyAlignment="1">
      <alignment horizontal="left" vertical="center" wrapText="1"/>
    </xf>
    <xf numFmtId="0" fontId="2" fillId="0" borderId="0" xfId="0" applyFont="1" applyAlignment="1">
      <alignment horizontal="center" vertical="center" wrapText="1"/>
    </xf>
    <xf numFmtId="0" fontId="1" fillId="0" borderId="0" xfId="0" applyFont="1" applyAlignment="1" applyProtection="1">
      <alignment vertical="center" wrapText="1"/>
      <protection locked="0"/>
    </xf>
    <xf numFmtId="0" fontId="6" fillId="0" borderId="0" xfId="0" applyFont="1" applyAlignment="1">
      <alignment horizontal="center" vertical="center" wrapText="1"/>
    </xf>
    <xf numFmtId="0" fontId="15" fillId="0" borderId="8"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 xfId="0" applyFont="1" applyBorder="1" applyAlignment="1" applyProtection="1">
      <alignment horizontal="center" vertical="center" wrapText="1"/>
      <protection locked="0"/>
    </xf>
    <xf numFmtId="0" fontId="15" fillId="0" borderId="17" xfId="0" applyFont="1" applyBorder="1" applyAlignment="1" applyProtection="1">
      <alignment horizontal="center" vertical="center" wrapText="1"/>
      <protection locked="0"/>
    </xf>
    <xf numFmtId="0" fontId="31" fillId="0" borderId="7" xfId="0" applyFont="1" applyBorder="1" applyAlignment="1" applyProtection="1">
      <alignment horizontal="left" vertical="center" wrapText="1"/>
      <protection locked="0"/>
    </xf>
    <xf numFmtId="2" fontId="32" fillId="7" borderId="10" xfId="0" applyNumberFormat="1" applyFont="1" applyFill="1" applyBorder="1" applyAlignment="1" applyProtection="1">
      <alignment horizontal="center" vertical="center" wrapText="1"/>
      <protection locked="0"/>
    </xf>
    <xf numFmtId="0" fontId="23" fillId="7" borderId="3" xfId="0" applyFont="1" applyFill="1" applyBorder="1" applyAlignment="1">
      <alignment horizontal="center" vertical="center" wrapText="1"/>
    </xf>
    <xf numFmtId="2" fontId="32" fillId="7" borderId="3" xfId="0" applyNumberFormat="1" applyFont="1" applyFill="1" applyBorder="1" applyAlignment="1">
      <alignment horizontal="center" vertical="center" wrapText="1"/>
    </xf>
    <xf numFmtId="0" fontId="3" fillId="8" borderId="2" xfId="0" applyFont="1" applyFill="1" applyBorder="1" applyAlignment="1">
      <alignment horizontal="center" vertical="center" wrapText="1"/>
    </xf>
    <xf numFmtId="0" fontId="33" fillId="9" borderId="5"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3" fillId="11" borderId="2" xfId="0" applyFont="1" applyFill="1" applyBorder="1" applyAlignment="1">
      <alignment horizontal="center" vertical="center" wrapText="1"/>
    </xf>
    <xf numFmtId="2" fontId="32" fillId="7" borderId="8" xfId="0" applyNumberFormat="1" applyFont="1" applyFill="1" applyBorder="1" applyAlignment="1">
      <alignment horizontal="center" vertical="center" wrapText="1"/>
    </xf>
    <xf numFmtId="0" fontId="35" fillId="11" borderId="9" xfId="0" applyFont="1" applyFill="1" applyBorder="1" applyAlignment="1">
      <alignment horizontal="left" vertical="center" wrapText="1"/>
    </xf>
    <xf numFmtId="0" fontId="28" fillId="10" borderId="9" xfId="0" applyFont="1" applyFill="1" applyBorder="1" applyAlignment="1">
      <alignment horizontal="left" vertical="center" wrapText="1"/>
    </xf>
    <xf numFmtId="0" fontId="3" fillId="10" borderId="9" xfId="0" applyFont="1" applyFill="1" applyBorder="1" applyAlignment="1">
      <alignment horizontal="left" vertical="center" wrapText="1"/>
    </xf>
    <xf numFmtId="0" fontId="36" fillId="9" borderId="10" xfId="0" applyFont="1" applyFill="1" applyBorder="1" applyAlignment="1">
      <alignment horizontal="left" vertical="center" wrapText="1"/>
    </xf>
    <xf numFmtId="0" fontId="36" fillId="11" borderId="9" xfId="0" applyFont="1" applyFill="1" applyBorder="1" applyAlignment="1">
      <alignment horizontal="left" vertical="center" wrapText="1"/>
    </xf>
    <xf numFmtId="0" fontId="3" fillId="8" borderId="9" xfId="0" applyFont="1" applyFill="1" applyBorder="1" applyAlignment="1">
      <alignment horizontal="left" vertical="center" wrapText="1"/>
    </xf>
    <xf numFmtId="0" fontId="28" fillId="8" borderId="9" xfId="0" applyFont="1" applyFill="1" applyBorder="1" applyAlignment="1">
      <alignment horizontal="left" vertical="center" wrapText="1"/>
    </xf>
    <xf numFmtId="0" fontId="5" fillId="0" borderId="21" xfId="0" applyFont="1" applyBorder="1" applyAlignment="1">
      <alignment horizontal="left" vertical="center" wrapText="1"/>
    </xf>
    <xf numFmtId="0" fontId="36" fillId="9" borderId="22" xfId="0" applyFont="1" applyFill="1" applyBorder="1" applyAlignment="1">
      <alignment horizontal="left" vertical="center" wrapText="1"/>
    </xf>
    <xf numFmtId="0" fontId="1" fillId="0" borderId="8" xfId="0" applyFont="1" applyBorder="1" applyAlignment="1">
      <alignment vertical="center" wrapText="1"/>
    </xf>
    <xf numFmtId="0" fontId="3" fillId="8" borderId="9" xfId="0" applyFont="1" applyFill="1" applyBorder="1" applyAlignment="1">
      <alignment horizontal="center" vertical="center" wrapText="1"/>
    </xf>
    <xf numFmtId="0" fontId="3" fillId="10" borderId="9" xfId="0" applyFont="1" applyFill="1" applyBorder="1" applyAlignment="1">
      <alignment horizontal="center" vertical="center" wrapText="1"/>
    </xf>
    <xf numFmtId="0" fontId="36" fillId="9" borderId="10" xfId="0" applyFont="1" applyFill="1" applyBorder="1" applyAlignment="1">
      <alignment horizontal="center" vertical="center" wrapText="1"/>
    </xf>
    <xf numFmtId="0" fontId="36" fillId="11" borderId="9" xfId="0" applyFont="1" applyFill="1" applyBorder="1" applyAlignment="1">
      <alignment horizontal="center" vertical="center" wrapText="1"/>
    </xf>
    <xf numFmtId="0" fontId="5" fillId="0" borderId="9" xfId="0" applyFont="1" applyBorder="1" applyAlignment="1">
      <alignment horizontal="center" vertical="center" wrapText="1"/>
    </xf>
    <xf numFmtId="17" fontId="26" fillId="0" borderId="8" xfId="0" applyNumberFormat="1" applyFont="1" applyBorder="1" applyAlignment="1" applyProtection="1">
      <alignment vertical="center" wrapText="1"/>
      <protection locked="0"/>
    </xf>
    <xf numFmtId="0" fontId="0" fillId="0" borderId="24" xfId="0" applyBorder="1" applyAlignment="1">
      <alignment vertical="center"/>
    </xf>
    <xf numFmtId="2" fontId="0" fillId="0" borderId="24" xfId="0" applyNumberFormat="1"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horizontal="center" vertical="center"/>
    </xf>
    <xf numFmtId="0" fontId="38" fillId="0" borderId="8" xfId="0" applyFont="1" applyBorder="1" applyAlignment="1" applyProtection="1">
      <alignment horizontal="center" vertical="center" wrapText="1"/>
      <protection locked="0"/>
    </xf>
    <xf numFmtId="49" fontId="1" fillId="0" borderId="0" xfId="0" applyNumberFormat="1" applyFont="1" applyAlignment="1">
      <alignment vertical="center" wrapText="1"/>
    </xf>
    <xf numFmtId="0" fontId="1" fillId="0" borderId="25" xfId="0" applyFont="1" applyBorder="1" applyAlignment="1">
      <alignment vertical="center" wrapText="1"/>
    </xf>
    <xf numFmtId="17" fontId="1" fillId="0" borderId="8" xfId="0" applyNumberFormat="1" applyFont="1" applyBorder="1" applyAlignment="1" applyProtection="1">
      <alignment horizontal="left" vertical="center" wrapText="1"/>
      <protection locked="0"/>
    </xf>
    <xf numFmtId="0" fontId="5" fillId="0" borderId="0" xfId="0" applyFont="1" applyAlignment="1">
      <alignment horizontal="left" vertical="center" wrapText="1"/>
    </xf>
    <xf numFmtId="2" fontId="38" fillId="0" borderId="0" xfId="0" applyNumberFormat="1" applyFont="1" applyAlignment="1">
      <alignment horizontal="left" vertical="center" wrapText="1"/>
    </xf>
    <xf numFmtId="0" fontId="38" fillId="0" borderId="0" xfId="0" applyFont="1" applyAlignment="1">
      <alignment horizontal="center" vertical="center" wrapText="1"/>
    </xf>
    <xf numFmtId="0" fontId="37" fillId="0" borderId="8" xfId="0" applyFont="1" applyBorder="1" applyAlignment="1" applyProtection="1">
      <alignment vertical="center" wrapText="1"/>
      <protection locked="0"/>
    </xf>
    <xf numFmtId="0" fontId="44" fillId="0" borderId="0" xfId="0" applyFont="1" applyAlignment="1">
      <alignment vertical="center" wrapText="1"/>
    </xf>
    <xf numFmtId="0" fontId="7"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7" fillId="0" borderId="0" xfId="0" applyFont="1" applyAlignment="1">
      <alignment horizontal="center" vertical="center" textRotation="90" wrapText="1"/>
    </xf>
    <xf numFmtId="0" fontId="7" fillId="0" borderId="0" xfId="0" applyFont="1" applyAlignment="1">
      <alignment horizontal="right" vertical="center" wrapText="1"/>
    </xf>
    <xf numFmtId="0" fontId="1" fillId="0" borderId="8" xfId="0" applyFont="1" applyBorder="1" applyAlignment="1" applyProtection="1">
      <alignment horizontal="left" vertical="center" wrapText="1"/>
      <protection locked="0"/>
    </xf>
    <xf numFmtId="0" fontId="1" fillId="0" borderId="7" xfId="0" applyFont="1" applyBorder="1" applyAlignment="1" applyProtection="1">
      <alignment horizontal="left" vertical="center" wrapText="1"/>
      <protection locked="0"/>
    </xf>
    <xf numFmtId="0" fontId="7" fillId="0" borderId="1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8" xfId="0" applyFont="1" applyBorder="1" applyAlignment="1">
      <alignment horizontal="center" vertical="center" wrapText="1"/>
    </xf>
    <xf numFmtId="0" fontId="7" fillId="0" borderId="7"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19" xfId="0" applyFont="1" applyBorder="1" applyAlignment="1">
      <alignment horizontal="left" vertical="center" wrapText="1"/>
    </xf>
    <xf numFmtId="0" fontId="1" fillId="0" borderId="20" xfId="0" applyFont="1" applyBorder="1" applyAlignment="1">
      <alignment horizontal="left" vertical="center" wrapText="1"/>
    </xf>
    <xf numFmtId="2" fontId="21" fillId="0" borderId="17" xfId="0" applyNumberFormat="1" applyFont="1" applyBorder="1" applyAlignment="1">
      <alignment horizontal="left" vertical="center" wrapText="1"/>
    </xf>
    <xf numFmtId="0" fontId="1" fillId="0" borderId="8"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5" fillId="0" borderId="0" xfId="0" applyFont="1" applyAlignment="1">
      <alignment horizontal="center" vertical="center" textRotation="90" wrapText="1"/>
    </xf>
    <xf numFmtId="0" fontId="14" fillId="0" borderId="0" xfId="0" applyFont="1" applyAlignment="1">
      <alignment horizontal="center"/>
    </xf>
    <xf numFmtId="0" fontId="33" fillId="12" borderId="23" xfId="0" applyFont="1" applyFill="1" applyBorder="1" applyAlignment="1" applyProtection="1">
      <alignment horizontal="center" vertical="center" wrapText="1"/>
      <protection locked="0"/>
    </xf>
    <xf numFmtId="0" fontId="33" fillId="12" borderId="7" xfId="0" applyFont="1" applyFill="1" applyBorder="1" applyAlignment="1" applyProtection="1">
      <alignment horizontal="center" vertical="center" wrapText="1"/>
      <protection locked="0"/>
    </xf>
  </cellXfs>
  <cellStyles count="1">
    <cellStyle name="Normal" xfId="0" builtinId="0"/>
  </cellStyles>
  <dxfs count="31">
    <dxf>
      <font>
        <b/>
        <i val="0"/>
        <color theme="0"/>
      </font>
      <fill>
        <patternFill>
          <bgColor rgb="FFFF0000"/>
        </patternFill>
      </fill>
    </dxf>
    <dxf>
      <font>
        <b/>
        <i val="0"/>
        <color theme="1"/>
      </font>
      <fill>
        <patternFill>
          <bgColor rgb="FFFFC000"/>
        </patternFill>
      </fill>
    </dxf>
    <dxf>
      <font>
        <b/>
        <i val="0"/>
        <color theme="1"/>
      </font>
      <fill>
        <patternFill>
          <bgColor rgb="FF92D050"/>
        </patternFill>
      </fill>
    </dxf>
    <dxf>
      <font>
        <b/>
        <i val="0"/>
        <color theme="0"/>
      </font>
      <fill>
        <patternFill>
          <bgColor rgb="FF0070C0"/>
        </patternFill>
      </fill>
    </dxf>
    <dxf>
      <font>
        <color rgb="FFFF0000"/>
      </font>
    </dxf>
    <dxf>
      <font>
        <color rgb="FFFFC000"/>
      </font>
    </dxf>
    <dxf>
      <font>
        <color rgb="FF00B050"/>
      </font>
    </dxf>
    <dxf>
      <font>
        <color rgb="FF0070C0"/>
      </font>
    </dxf>
    <dxf>
      <font>
        <color rgb="FFFF0000"/>
      </font>
    </dxf>
    <dxf>
      <font>
        <color rgb="FFFFC000"/>
      </font>
    </dxf>
    <dxf>
      <font>
        <color rgb="FF00B050"/>
      </font>
    </dxf>
    <dxf>
      <font>
        <color rgb="FF0070C0"/>
      </font>
    </dxf>
    <dxf>
      <font>
        <color rgb="FFFF0000"/>
      </font>
    </dxf>
    <dxf>
      <font>
        <color rgb="FFFFC000"/>
      </font>
    </dxf>
    <dxf>
      <font>
        <color rgb="FF00B050"/>
      </font>
    </dxf>
    <dxf>
      <font>
        <color rgb="FF0070C0"/>
      </font>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s>
  <tableStyles count="0" defaultTableStyle="TableStyleMedium2" defaultPivotStyle="PivotStyleLight16"/>
  <colors>
    <mruColors>
      <color rgb="FFFFF8E5"/>
      <color rgb="FFFDF0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09B7-44B8-869B-3B4713CA73B8}"/>
              </c:ext>
            </c:extLst>
          </c:dPt>
          <c:dPt>
            <c:idx val="1"/>
            <c:bubble3D val="0"/>
            <c:spPr>
              <a:solidFill>
                <a:srgbClr val="FFC000"/>
              </a:solidFill>
              <a:ln w="19050">
                <a:noFill/>
              </a:ln>
              <a:effectLst/>
            </c:spPr>
            <c:extLst>
              <c:ext xmlns:c16="http://schemas.microsoft.com/office/drawing/2014/chart" uri="{C3380CC4-5D6E-409C-BE32-E72D297353CC}">
                <c16:uniqueId val="{00000003-09B7-44B8-869B-3B4713CA73B8}"/>
              </c:ext>
            </c:extLst>
          </c:dPt>
          <c:dPt>
            <c:idx val="2"/>
            <c:bubble3D val="0"/>
            <c:spPr>
              <a:solidFill>
                <a:srgbClr val="92D050"/>
              </a:solidFill>
              <a:ln w="19050">
                <a:noFill/>
              </a:ln>
              <a:effectLst/>
            </c:spPr>
            <c:extLst>
              <c:ext xmlns:c16="http://schemas.microsoft.com/office/drawing/2014/chart" uri="{C3380CC4-5D6E-409C-BE32-E72D297353CC}">
                <c16:uniqueId val="{00000005-09B7-44B8-869B-3B4713CA73B8}"/>
              </c:ext>
            </c:extLst>
          </c:dPt>
          <c:dPt>
            <c:idx val="3"/>
            <c:bubble3D val="0"/>
            <c:spPr>
              <a:solidFill>
                <a:srgbClr val="0070C0"/>
              </a:solidFill>
              <a:ln w="19050">
                <a:noFill/>
              </a:ln>
              <a:effectLst/>
            </c:spPr>
            <c:extLst>
              <c:ext xmlns:c16="http://schemas.microsoft.com/office/drawing/2014/chart" uri="{C3380CC4-5D6E-409C-BE32-E72D297353CC}">
                <c16:uniqueId val="{00000007-09B7-44B8-869B-3B4713CA73B8}"/>
              </c:ext>
            </c:extLst>
          </c:dPt>
          <c:dPt>
            <c:idx val="4"/>
            <c:bubble3D val="0"/>
            <c:spPr>
              <a:noFill/>
              <a:ln w="19050">
                <a:noFill/>
              </a:ln>
              <a:effectLst/>
            </c:spPr>
            <c:extLst>
              <c:ext xmlns:c16="http://schemas.microsoft.com/office/drawing/2014/chart" uri="{C3380CC4-5D6E-409C-BE32-E72D297353CC}">
                <c16:uniqueId val="{00000009-09B7-44B8-869B-3B4713CA73B8}"/>
              </c:ext>
            </c:extLst>
          </c:dPt>
          <c:dPt>
            <c:idx val="5"/>
            <c:bubble3D val="0"/>
            <c:spPr>
              <a:solidFill>
                <a:schemeClr val="accent6"/>
              </a:solidFill>
              <a:ln w="19050">
                <a:noFill/>
              </a:ln>
              <a:effectLst/>
            </c:spPr>
            <c:extLst>
              <c:ext xmlns:c16="http://schemas.microsoft.com/office/drawing/2014/chart" uri="{C3380CC4-5D6E-409C-BE32-E72D297353CC}">
                <c16:uniqueId val="{0000000B-09B7-44B8-869B-3B4713CA73B8}"/>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09B7-44B8-869B-3B4713CA73B8}"/>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09B7-44B8-869B-3B4713CA73B8}"/>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09B7-44B8-869B-3B4713CA73B8}"/>
              </c:ext>
            </c:extLst>
          </c:dPt>
          <c:dPt>
            <c:idx val="9"/>
            <c:bubble3D val="0"/>
            <c:spPr>
              <a:noFill/>
              <a:ln w="19050">
                <a:noFill/>
              </a:ln>
              <a:effectLst/>
            </c:spPr>
            <c:extLst>
              <c:ext xmlns:c16="http://schemas.microsoft.com/office/drawing/2014/chart" uri="{C3380CC4-5D6E-409C-BE32-E72D297353CC}">
                <c16:uniqueId val="{00000013-09B7-44B8-869B-3B4713CA73B8}"/>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09B7-44B8-869B-3B4713CA73B8}"/>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09B7-44B8-869B-3B4713CA73B8}"/>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09B7-44B8-869B-3B4713CA73B8}"/>
              </c:ext>
            </c:extLst>
          </c:dPt>
          <c:dPt>
            <c:idx val="2"/>
            <c:bubble3D val="0"/>
            <c:spPr>
              <a:noFill/>
              <a:ln w="19050">
                <a:noFill/>
              </a:ln>
              <a:effectLst/>
            </c:spPr>
            <c:extLst>
              <c:ext xmlns:c16="http://schemas.microsoft.com/office/drawing/2014/chart" uri="{C3380CC4-5D6E-409C-BE32-E72D297353CC}">
                <c16:uniqueId val="{0000001A-09B7-44B8-869B-3B4713CA73B8}"/>
              </c:ext>
            </c:extLst>
          </c:dPt>
          <c:dPt>
            <c:idx val="3"/>
            <c:bubble3D val="0"/>
            <c:spPr>
              <a:noFill/>
              <a:ln w="19050">
                <a:noFill/>
              </a:ln>
              <a:effectLst/>
            </c:spPr>
            <c:extLst>
              <c:ext xmlns:c16="http://schemas.microsoft.com/office/drawing/2014/chart" uri="{C3380CC4-5D6E-409C-BE32-E72D297353CC}">
                <c16:uniqueId val="{0000001C-09B7-44B8-869B-3B4713CA73B8}"/>
              </c:ext>
            </c:extLst>
          </c:dPt>
          <c:val>
            <c:numRef>
              <c:f>'Análisis NSI'!$H$10:$H$13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09B7-44B8-869B-3B4713CA73B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1024-4D74-B14F-F60063CFD145}"/>
              </c:ext>
            </c:extLst>
          </c:dPt>
          <c:dPt>
            <c:idx val="1"/>
            <c:bubble3D val="0"/>
            <c:spPr>
              <a:solidFill>
                <a:srgbClr val="FFC000"/>
              </a:solidFill>
              <a:ln w="19050">
                <a:noFill/>
              </a:ln>
              <a:effectLst/>
            </c:spPr>
            <c:extLst>
              <c:ext xmlns:c16="http://schemas.microsoft.com/office/drawing/2014/chart" uri="{C3380CC4-5D6E-409C-BE32-E72D297353CC}">
                <c16:uniqueId val="{00000003-1024-4D74-B14F-F60063CFD145}"/>
              </c:ext>
            </c:extLst>
          </c:dPt>
          <c:dPt>
            <c:idx val="2"/>
            <c:bubble3D val="0"/>
            <c:spPr>
              <a:solidFill>
                <a:srgbClr val="92D050"/>
              </a:solidFill>
              <a:ln w="19050">
                <a:noFill/>
              </a:ln>
              <a:effectLst/>
            </c:spPr>
            <c:extLst>
              <c:ext xmlns:c16="http://schemas.microsoft.com/office/drawing/2014/chart" uri="{C3380CC4-5D6E-409C-BE32-E72D297353CC}">
                <c16:uniqueId val="{00000005-1024-4D74-B14F-F60063CFD145}"/>
              </c:ext>
            </c:extLst>
          </c:dPt>
          <c:dPt>
            <c:idx val="3"/>
            <c:bubble3D val="0"/>
            <c:spPr>
              <a:solidFill>
                <a:srgbClr val="0070C0"/>
              </a:solidFill>
              <a:ln w="19050">
                <a:noFill/>
              </a:ln>
              <a:effectLst/>
            </c:spPr>
            <c:extLst>
              <c:ext xmlns:c16="http://schemas.microsoft.com/office/drawing/2014/chart" uri="{C3380CC4-5D6E-409C-BE32-E72D297353CC}">
                <c16:uniqueId val="{00000007-1024-4D74-B14F-F60063CFD145}"/>
              </c:ext>
            </c:extLst>
          </c:dPt>
          <c:dPt>
            <c:idx val="4"/>
            <c:bubble3D val="0"/>
            <c:spPr>
              <a:noFill/>
              <a:ln w="19050">
                <a:noFill/>
              </a:ln>
              <a:effectLst/>
            </c:spPr>
            <c:extLst>
              <c:ext xmlns:c16="http://schemas.microsoft.com/office/drawing/2014/chart" uri="{C3380CC4-5D6E-409C-BE32-E72D297353CC}">
                <c16:uniqueId val="{00000009-1024-4D74-B14F-F60063CFD145}"/>
              </c:ext>
            </c:extLst>
          </c:dPt>
          <c:dPt>
            <c:idx val="5"/>
            <c:bubble3D val="0"/>
            <c:spPr>
              <a:solidFill>
                <a:schemeClr val="accent6"/>
              </a:solidFill>
              <a:ln w="19050">
                <a:noFill/>
              </a:ln>
              <a:effectLst/>
            </c:spPr>
            <c:extLst>
              <c:ext xmlns:c16="http://schemas.microsoft.com/office/drawing/2014/chart" uri="{C3380CC4-5D6E-409C-BE32-E72D297353CC}">
                <c16:uniqueId val="{0000000B-1024-4D74-B14F-F60063CFD145}"/>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1024-4D74-B14F-F60063CFD145}"/>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1024-4D74-B14F-F60063CFD14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1024-4D74-B14F-F60063CFD145}"/>
              </c:ext>
            </c:extLst>
          </c:dPt>
          <c:dPt>
            <c:idx val="9"/>
            <c:bubble3D val="0"/>
            <c:spPr>
              <a:noFill/>
              <a:ln w="19050">
                <a:noFill/>
              </a:ln>
              <a:effectLst/>
            </c:spPr>
            <c:extLst>
              <c:ext xmlns:c16="http://schemas.microsoft.com/office/drawing/2014/chart" uri="{C3380CC4-5D6E-409C-BE32-E72D297353CC}">
                <c16:uniqueId val="{00000013-1024-4D74-B14F-F60063CFD145}"/>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1024-4D74-B14F-F60063CFD145}"/>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1024-4D74-B14F-F60063CFD145}"/>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1024-4D74-B14F-F60063CFD145}"/>
              </c:ext>
            </c:extLst>
          </c:dPt>
          <c:dPt>
            <c:idx val="2"/>
            <c:bubble3D val="0"/>
            <c:spPr>
              <a:noFill/>
              <a:ln w="19050">
                <a:noFill/>
              </a:ln>
              <a:effectLst/>
            </c:spPr>
            <c:extLst>
              <c:ext xmlns:c16="http://schemas.microsoft.com/office/drawing/2014/chart" uri="{C3380CC4-5D6E-409C-BE32-E72D297353CC}">
                <c16:uniqueId val="{0000001A-1024-4D74-B14F-F60063CFD145}"/>
              </c:ext>
            </c:extLst>
          </c:dPt>
          <c:dPt>
            <c:idx val="3"/>
            <c:bubble3D val="0"/>
            <c:spPr>
              <a:solidFill>
                <a:schemeClr val="accent4"/>
              </a:solidFill>
              <a:ln w="19050">
                <a:noFill/>
              </a:ln>
              <a:effectLst/>
            </c:spPr>
            <c:extLst>
              <c:ext xmlns:c16="http://schemas.microsoft.com/office/drawing/2014/chart" uri="{C3380CC4-5D6E-409C-BE32-E72D297353CC}">
                <c16:uniqueId val="{0000001C-1024-4D74-B14F-F60063CFD145}"/>
              </c:ext>
            </c:extLst>
          </c:dPt>
          <c:val>
            <c:numRef>
              <c:f>'Análisis NSI'!$K$10:$K$13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1024-4D74-B14F-F60063CFD14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9D6E-4659-8907-D6855CFE0B4C}"/>
              </c:ext>
            </c:extLst>
          </c:dPt>
          <c:dPt>
            <c:idx val="1"/>
            <c:bubble3D val="0"/>
            <c:spPr>
              <a:solidFill>
                <a:srgbClr val="FFC000"/>
              </a:solidFill>
              <a:ln w="19050">
                <a:noFill/>
              </a:ln>
              <a:effectLst/>
            </c:spPr>
            <c:extLst>
              <c:ext xmlns:c16="http://schemas.microsoft.com/office/drawing/2014/chart" uri="{C3380CC4-5D6E-409C-BE32-E72D297353CC}">
                <c16:uniqueId val="{00000003-9D6E-4659-8907-D6855CFE0B4C}"/>
              </c:ext>
            </c:extLst>
          </c:dPt>
          <c:dPt>
            <c:idx val="2"/>
            <c:bubble3D val="0"/>
            <c:spPr>
              <a:solidFill>
                <a:srgbClr val="92D050"/>
              </a:solidFill>
              <a:ln w="19050">
                <a:noFill/>
              </a:ln>
              <a:effectLst/>
            </c:spPr>
            <c:extLst>
              <c:ext xmlns:c16="http://schemas.microsoft.com/office/drawing/2014/chart" uri="{C3380CC4-5D6E-409C-BE32-E72D297353CC}">
                <c16:uniqueId val="{00000005-9D6E-4659-8907-D6855CFE0B4C}"/>
              </c:ext>
            </c:extLst>
          </c:dPt>
          <c:dPt>
            <c:idx val="3"/>
            <c:bubble3D val="0"/>
            <c:spPr>
              <a:solidFill>
                <a:srgbClr val="0070C0"/>
              </a:solidFill>
              <a:ln w="19050">
                <a:noFill/>
              </a:ln>
              <a:effectLst/>
            </c:spPr>
            <c:extLst>
              <c:ext xmlns:c16="http://schemas.microsoft.com/office/drawing/2014/chart" uri="{C3380CC4-5D6E-409C-BE32-E72D297353CC}">
                <c16:uniqueId val="{00000007-9D6E-4659-8907-D6855CFE0B4C}"/>
              </c:ext>
            </c:extLst>
          </c:dPt>
          <c:dPt>
            <c:idx val="4"/>
            <c:bubble3D val="0"/>
            <c:spPr>
              <a:noFill/>
              <a:ln w="19050">
                <a:noFill/>
              </a:ln>
              <a:effectLst/>
            </c:spPr>
            <c:extLst>
              <c:ext xmlns:c16="http://schemas.microsoft.com/office/drawing/2014/chart" uri="{C3380CC4-5D6E-409C-BE32-E72D297353CC}">
                <c16:uniqueId val="{00000009-9D6E-4659-8907-D6855CFE0B4C}"/>
              </c:ext>
            </c:extLst>
          </c:dPt>
          <c:dPt>
            <c:idx val="5"/>
            <c:bubble3D val="0"/>
            <c:spPr>
              <a:solidFill>
                <a:schemeClr val="accent6"/>
              </a:solidFill>
              <a:ln w="19050">
                <a:noFill/>
              </a:ln>
              <a:effectLst/>
            </c:spPr>
            <c:extLst>
              <c:ext xmlns:c16="http://schemas.microsoft.com/office/drawing/2014/chart" uri="{C3380CC4-5D6E-409C-BE32-E72D297353CC}">
                <c16:uniqueId val="{0000000B-9D6E-4659-8907-D6855CFE0B4C}"/>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9D6E-4659-8907-D6855CFE0B4C}"/>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9D6E-4659-8907-D6855CFE0B4C}"/>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9D6E-4659-8907-D6855CFE0B4C}"/>
              </c:ext>
            </c:extLst>
          </c:dPt>
          <c:dPt>
            <c:idx val="9"/>
            <c:bubble3D val="0"/>
            <c:spPr>
              <a:noFill/>
              <a:ln w="19050">
                <a:noFill/>
              </a:ln>
              <a:effectLst/>
            </c:spPr>
            <c:extLst>
              <c:ext xmlns:c16="http://schemas.microsoft.com/office/drawing/2014/chart" uri="{C3380CC4-5D6E-409C-BE32-E72D297353CC}">
                <c16:uniqueId val="{00000013-9D6E-4659-8907-D6855CFE0B4C}"/>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9D6E-4659-8907-D6855CFE0B4C}"/>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9D6E-4659-8907-D6855CFE0B4C}"/>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9D6E-4659-8907-D6855CFE0B4C}"/>
              </c:ext>
            </c:extLst>
          </c:dPt>
          <c:dPt>
            <c:idx val="2"/>
            <c:bubble3D val="0"/>
            <c:spPr>
              <a:noFill/>
              <a:ln w="19050">
                <a:noFill/>
              </a:ln>
              <a:effectLst/>
            </c:spPr>
            <c:extLst>
              <c:ext xmlns:c16="http://schemas.microsoft.com/office/drawing/2014/chart" uri="{C3380CC4-5D6E-409C-BE32-E72D297353CC}">
                <c16:uniqueId val="{0000001A-9D6E-4659-8907-D6855CFE0B4C}"/>
              </c:ext>
            </c:extLst>
          </c:dPt>
          <c:dPt>
            <c:idx val="3"/>
            <c:bubble3D val="0"/>
            <c:spPr>
              <a:solidFill>
                <a:schemeClr val="accent4"/>
              </a:solidFill>
              <a:ln w="19050">
                <a:noFill/>
              </a:ln>
              <a:effectLst/>
            </c:spPr>
            <c:extLst>
              <c:ext xmlns:c16="http://schemas.microsoft.com/office/drawing/2014/chart" uri="{C3380CC4-5D6E-409C-BE32-E72D297353CC}">
                <c16:uniqueId val="{0000001C-9D6E-4659-8907-D6855CFE0B4C}"/>
              </c:ext>
            </c:extLst>
          </c:dPt>
          <c:val>
            <c:numRef>
              <c:f>'Análisis NSI'!$N$10:$N$13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9D6E-4659-8907-D6855CFE0B4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F367-4E2A-ACE2-28ABF6A87770}"/>
              </c:ext>
            </c:extLst>
          </c:dPt>
          <c:dPt>
            <c:idx val="1"/>
            <c:bubble3D val="0"/>
            <c:spPr>
              <a:solidFill>
                <a:srgbClr val="FFC000"/>
              </a:solidFill>
              <a:ln w="19050">
                <a:noFill/>
              </a:ln>
              <a:effectLst/>
            </c:spPr>
            <c:extLst>
              <c:ext xmlns:c16="http://schemas.microsoft.com/office/drawing/2014/chart" uri="{C3380CC4-5D6E-409C-BE32-E72D297353CC}">
                <c16:uniqueId val="{00000003-F367-4E2A-ACE2-28ABF6A87770}"/>
              </c:ext>
            </c:extLst>
          </c:dPt>
          <c:dPt>
            <c:idx val="2"/>
            <c:bubble3D val="0"/>
            <c:spPr>
              <a:solidFill>
                <a:srgbClr val="92D050"/>
              </a:solidFill>
              <a:ln w="19050">
                <a:noFill/>
              </a:ln>
              <a:effectLst/>
            </c:spPr>
            <c:extLst>
              <c:ext xmlns:c16="http://schemas.microsoft.com/office/drawing/2014/chart" uri="{C3380CC4-5D6E-409C-BE32-E72D297353CC}">
                <c16:uniqueId val="{00000005-F367-4E2A-ACE2-28ABF6A87770}"/>
              </c:ext>
            </c:extLst>
          </c:dPt>
          <c:dPt>
            <c:idx val="3"/>
            <c:bubble3D val="0"/>
            <c:spPr>
              <a:solidFill>
                <a:srgbClr val="0070C0"/>
              </a:solidFill>
              <a:ln w="19050">
                <a:noFill/>
              </a:ln>
              <a:effectLst/>
            </c:spPr>
            <c:extLst>
              <c:ext xmlns:c16="http://schemas.microsoft.com/office/drawing/2014/chart" uri="{C3380CC4-5D6E-409C-BE32-E72D297353CC}">
                <c16:uniqueId val="{00000007-F367-4E2A-ACE2-28ABF6A87770}"/>
              </c:ext>
            </c:extLst>
          </c:dPt>
          <c:dPt>
            <c:idx val="4"/>
            <c:bubble3D val="0"/>
            <c:spPr>
              <a:noFill/>
              <a:ln w="19050">
                <a:noFill/>
              </a:ln>
              <a:effectLst/>
            </c:spPr>
            <c:extLst>
              <c:ext xmlns:c16="http://schemas.microsoft.com/office/drawing/2014/chart" uri="{C3380CC4-5D6E-409C-BE32-E72D297353CC}">
                <c16:uniqueId val="{00000009-F367-4E2A-ACE2-28ABF6A87770}"/>
              </c:ext>
            </c:extLst>
          </c:dPt>
          <c:dPt>
            <c:idx val="5"/>
            <c:bubble3D val="0"/>
            <c:spPr>
              <a:solidFill>
                <a:schemeClr val="accent6"/>
              </a:solidFill>
              <a:ln w="19050">
                <a:noFill/>
              </a:ln>
              <a:effectLst/>
            </c:spPr>
            <c:extLst>
              <c:ext xmlns:c16="http://schemas.microsoft.com/office/drawing/2014/chart" uri="{C3380CC4-5D6E-409C-BE32-E72D297353CC}">
                <c16:uniqueId val="{0000000B-F367-4E2A-ACE2-28ABF6A87770}"/>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F367-4E2A-ACE2-28ABF6A8777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F367-4E2A-ACE2-28ABF6A87770}"/>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F367-4E2A-ACE2-28ABF6A87770}"/>
              </c:ext>
            </c:extLst>
          </c:dPt>
          <c:dPt>
            <c:idx val="9"/>
            <c:bubble3D val="0"/>
            <c:spPr>
              <a:noFill/>
              <a:ln w="19050">
                <a:noFill/>
              </a:ln>
              <a:effectLst/>
            </c:spPr>
            <c:extLst>
              <c:ext xmlns:c16="http://schemas.microsoft.com/office/drawing/2014/chart" uri="{C3380CC4-5D6E-409C-BE32-E72D297353CC}">
                <c16:uniqueId val="{00000013-F367-4E2A-ACE2-28ABF6A87770}"/>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F367-4E2A-ACE2-28ABF6A87770}"/>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F367-4E2A-ACE2-28ABF6A87770}"/>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F367-4E2A-ACE2-28ABF6A87770}"/>
              </c:ext>
            </c:extLst>
          </c:dPt>
          <c:dPt>
            <c:idx val="2"/>
            <c:bubble3D val="0"/>
            <c:spPr>
              <a:noFill/>
              <a:ln w="19050">
                <a:noFill/>
              </a:ln>
              <a:effectLst/>
            </c:spPr>
            <c:extLst>
              <c:ext xmlns:c16="http://schemas.microsoft.com/office/drawing/2014/chart" uri="{C3380CC4-5D6E-409C-BE32-E72D297353CC}">
                <c16:uniqueId val="{0000001A-F367-4E2A-ACE2-28ABF6A87770}"/>
              </c:ext>
            </c:extLst>
          </c:dPt>
          <c:dPt>
            <c:idx val="3"/>
            <c:bubble3D val="0"/>
            <c:spPr>
              <a:solidFill>
                <a:schemeClr val="accent4"/>
              </a:solidFill>
              <a:ln w="19050">
                <a:noFill/>
              </a:ln>
              <a:effectLst/>
            </c:spPr>
            <c:extLst>
              <c:ext xmlns:c16="http://schemas.microsoft.com/office/drawing/2014/chart" uri="{C3380CC4-5D6E-409C-BE32-E72D297353CC}">
                <c16:uniqueId val="{0000001C-F367-4E2A-ACE2-28ABF6A87770}"/>
              </c:ext>
            </c:extLst>
          </c:dPt>
          <c:val>
            <c:numRef>
              <c:f>'Análisis NSI'!$Q$10:$Q$13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F367-4E2A-ACE2-28ABF6A8777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9D59-47CB-AFDF-EA7C28FB1EF1}"/>
              </c:ext>
            </c:extLst>
          </c:dPt>
          <c:dPt>
            <c:idx val="1"/>
            <c:bubble3D val="0"/>
            <c:spPr>
              <a:solidFill>
                <a:srgbClr val="FFC000"/>
              </a:solidFill>
              <a:ln w="19050">
                <a:noFill/>
              </a:ln>
              <a:effectLst/>
            </c:spPr>
            <c:extLst>
              <c:ext xmlns:c16="http://schemas.microsoft.com/office/drawing/2014/chart" uri="{C3380CC4-5D6E-409C-BE32-E72D297353CC}">
                <c16:uniqueId val="{00000003-9D59-47CB-AFDF-EA7C28FB1EF1}"/>
              </c:ext>
            </c:extLst>
          </c:dPt>
          <c:dPt>
            <c:idx val="2"/>
            <c:bubble3D val="0"/>
            <c:spPr>
              <a:solidFill>
                <a:srgbClr val="92D050"/>
              </a:solidFill>
              <a:ln w="19050">
                <a:noFill/>
              </a:ln>
              <a:effectLst/>
            </c:spPr>
            <c:extLst>
              <c:ext xmlns:c16="http://schemas.microsoft.com/office/drawing/2014/chart" uri="{C3380CC4-5D6E-409C-BE32-E72D297353CC}">
                <c16:uniqueId val="{00000005-9D59-47CB-AFDF-EA7C28FB1EF1}"/>
              </c:ext>
            </c:extLst>
          </c:dPt>
          <c:dPt>
            <c:idx val="3"/>
            <c:bubble3D val="0"/>
            <c:spPr>
              <a:solidFill>
                <a:srgbClr val="0070C0"/>
              </a:solidFill>
              <a:ln w="19050">
                <a:noFill/>
              </a:ln>
              <a:effectLst/>
            </c:spPr>
            <c:extLst>
              <c:ext xmlns:c16="http://schemas.microsoft.com/office/drawing/2014/chart" uri="{C3380CC4-5D6E-409C-BE32-E72D297353CC}">
                <c16:uniqueId val="{00000007-9D59-47CB-AFDF-EA7C28FB1EF1}"/>
              </c:ext>
            </c:extLst>
          </c:dPt>
          <c:dPt>
            <c:idx val="4"/>
            <c:bubble3D val="0"/>
            <c:spPr>
              <a:noFill/>
              <a:ln w="19050">
                <a:noFill/>
              </a:ln>
              <a:effectLst/>
            </c:spPr>
            <c:extLst>
              <c:ext xmlns:c16="http://schemas.microsoft.com/office/drawing/2014/chart" uri="{C3380CC4-5D6E-409C-BE32-E72D297353CC}">
                <c16:uniqueId val="{00000009-9D59-47CB-AFDF-EA7C28FB1EF1}"/>
              </c:ext>
            </c:extLst>
          </c:dPt>
          <c:dPt>
            <c:idx val="5"/>
            <c:bubble3D val="0"/>
            <c:spPr>
              <a:solidFill>
                <a:schemeClr val="accent6"/>
              </a:solidFill>
              <a:ln w="19050">
                <a:noFill/>
              </a:ln>
              <a:effectLst/>
            </c:spPr>
            <c:extLst>
              <c:ext xmlns:c16="http://schemas.microsoft.com/office/drawing/2014/chart" uri="{C3380CC4-5D6E-409C-BE32-E72D297353CC}">
                <c16:uniqueId val="{0000000B-9D59-47CB-AFDF-EA7C28FB1EF1}"/>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9D59-47CB-AFDF-EA7C28FB1EF1}"/>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9D59-47CB-AFDF-EA7C28FB1EF1}"/>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9D59-47CB-AFDF-EA7C28FB1EF1}"/>
              </c:ext>
            </c:extLst>
          </c:dPt>
          <c:dPt>
            <c:idx val="9"/>
            <c:bubble3D val="0"/>
            <c:spPr>
              <a:noFill/>
              <a:ln w="19050">
                <a:noFill/>
              </a:ln>
              <a:effectLst/>
            </c:spPr>
            <c:extLst>
              <c:ext xmlns:c16="http://schemas.microsoft.com/office/drawing/2014/chart" uri="{C3380CC4-5D6E-409C-BE32-E72D297353CC}">
                <c16:uniqueId val="{00000013-9D59-47CB-AFDF-EA7C28FB1EF1}"/>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9D59-47CB-AFDF-EA7C28FB1EF1}"/>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9D59-47CB-AFDF-EA7C28FB1EF1}"/>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9D59-47CB-AFDF-EA7C28FB1EF1}"/>
              </c:ext>
            </c:extLst>
          </c:dPt>
          <c:dPt>
            <c:idx val="2"/>
            <c:bubble3D val="0"/>
            <c:spPr>
              <a:noFill/>
              <a:ln w="19050">
                <a:noFill/>
              </a:ln>
              <a:effectLst/>
            </c:spPr>
            <c:extLst>
              <c:ext xmlns:c16="http://schemas.microsoft.com/office/drawing/2014/chart" uri="{C3380CC4-5D6E-409C-BE32-E72D297353CC}">
                <c16:uniqueId val="{0000001A-9D59-47CB-AFDF-EA7C28FB1EF1}"/>
              </c:ext>
            </c:extLst>
          </c:dPt>
          <c:dPt>
            <c:idx val="3"/>
            <c:bubble3D val="0"/>
            <c:spPr>
              <a:solidFill>
                <a:schemeClr val="accent4"/>
              </a:solidFill>
              <a:ln w="19050">
                <a:noFill/>
              </a:ln>
              <a:effectLst/>
            </c:spPr>
            <c:extLst>
              <c:ext xmlns:c16="http://schemas.microsoft.com/office/drawing/2014/chart" uri="{C3380CC4-5D6E-409C-BE32-E72D297353CC}">
                <c16:uniqueId val="{0000001C-9D59-47CB-AFDF-EA7C28FB1EF1}"/>
              </c:ext>
            </c:extLst>
          </c:dPt>
          <c:val>
            <c:numRef>
              <c:f>'Análisis NSI'!$T$10:$T$13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9D59-47CB-AFDF-EA7C28FB1EF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A01B-4976-8CD9-BC6512F9BB91}"/>
              </c:ext>
            </c:extLst>
          </c:dPt>
          <c:dPt>
            <c:idx val="1"/>
            <c:bubble3D val="0"/>
            <c:spPr>
              <a:solidFill>
                <a:srgbClr val="FFC000"/>
              </a:solidFill>
              <a:ln w="19050">
                <a:noFill/>
              </a:ln>
              <a:effectLst/>
            </c:spPr>
            <c:extLst>
              <c:ext xmlns:c16="http://schemas.microsoft.com/office/drawing/2014/chart" uri="{C3380CC4-5D6E-409C-BE32-E72D297353CC}">
                <c16:uniqueId val="{00000003-A01B-4976-8CD9-BC6512F9BB91}"/>
              </c:ext>
            </c:extLst>
          </c:dPt>
          <c:dPt>
            <c:idx val="2"/>
            <c:bubble3D val="0"/>
            <c:spPr>
              <a:solidFill>
                <a:srgbClr val="92D050"/>
              </a:solidFill>
              <a:ln w="19050">
                <a:noFill/>
              </a:ln>
              <a:effectLst/>
            </c:spPr>
            <c:extLst>
              <c:ext xmlns:c16="http://schemas.microsoft.com/office/drawing/2014/chart" uri="{C3380CC4-5D6E-409C-BE32-E72D297353CC}">
                <c16:uniqueId val="{00000005-A01B-4976-8CD9-BC6512F9BB91}"/>
              </c:ext>
            </c:extLst>
          </c:dPt>
          <c:dPt>
            <c:idx val="3"/>
            <c:bubble3D val="0"/>
            <c:spPr>
              <a:solidFill>
                <a:srgbClr val="0070C0"/>
              </a:solidFill>
              <a:ln w="19050">
                <a:noFill/>
              </a:ln>
              <a:effectLst/>
            </c:spPr>
            <c:extLst>
              <c:ext xmlns:c16="http://schemas.microsoft.com/office/drawing/2014/chart" uri="{C3380CC4-5D6E-409C-BE32-E72D297353CC}">
                <c16:uniqueId val="{00000007-A01B-4976-8CD9-BC6512F9BB91}"/>
              </c:ext>
            </c:extLst>
          </c:dPt>
          <c:dPt>
            <c:idx val="4"/>
            <c:bubble3D val="0"/>
            <c:spPr>
              <a:noFill/>
              <a:ln w="19050">
                <a:noFill/>
              </a:ln>
              <a:effectLst/>
            </c:spPr>
            <c:extLst>
              <c:ext xmlns:c16="http://schemas.microsoft.com/office/drawing/2014/chart" uri="{C3380CC4-5D6E-409C-BE32-E72D297353CC}">
                <c16:uniqueId val="{00000009-A01B-4976-8CD9-BC6512F9BB91}"/>
              </c:ext>
            </c:extLst>
          </c:dPt>
          <c:dPt>
            <c:idx val="5"/>
            <c:bubble3D val="0"/>
            <c:spPr>
              <a:solidFill>
                <a:schemeClr val="accent6"/>
              </a:solidFill>
              <a:ln w="19050">
                <a:noFill/>
              </a:ln>
              <a:effectLst/>
            </c:spPr>
            <c:extLst>
              <c:ext xmlns:c16="http://schemas.microsoft.com/office/drawing/2014/chart" uri="{C3380CC4-5D6E-409C-BE32-E72D297353CC}">
                <c16:uniqueId val="{0000000B-A01B-4976-8CD9-BC6512F9BB91}"/>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A01B-4976-8CD9-BC6512F9BB91}"/>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A01B-4976-8CD9-BC6512F9BB91}"/>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A01B-4976-8CD9-BC6512F9BB91}"/>
              </c:ext>
            </c:extLst>
          </c:dPt>
          <c:dPt>
            <c:idx val="9"/>
            <c:bubble3D val="0"/>
            <c:spPr>
              <a:noFill/>
              <a:ln w="19050">
                <a:noFill/>
              </a:ln>
              <a:effectLst/>
            </c:spPr>
            <c:extLst>
              <c:ext xmlns:c16="http://schemas.microsoft.com/office/drawing/2014/chart" uri="{C3380CC4-5D6E-409C-BE32-E72D297353CC}">
                <c16:uniqueId val="{00000013-A01B-4976-8CD9-BC6512F9BB91}"/>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A01B-4976-8CD9-BC6512F9BB91}"/>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A01B-4976-8CD9-BC6512F9BB91}"/>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A01B-4976-8CD9-BC6512F9BB91}"/>
              </c:ext>
            </c:extLst>
          </c:dPt>
          <c:dPt>
            <c:idx val="2"/>
            <c:bubble3D val="0"/>
            <c:explosion val="2"/>
            <c:spPr>
              <a:noFill/>
              <a:ln w="19050">
                <a:noFill/>
              </a:ln>
              <a:effectLst/>
            </c:spPr>
            <c:extLst>
              <c:ext xmlns:c16="http://schemas.microsoft.com/office/drawing/2014/chart" uri="{C3380CC4-5D6E-409C-BE32-E72D297353CC}">
                <c16:uniqueId val="{0000001A-A01B-4976-8CD9-BC6512F9BB91}"/>
              </c:ext>
            </c:extLst>
          </c:dPt>
          <c:dPt>
            <c:idx val="3"/>
            <c:bubble3D val="0"/>
            <c:spPr>
              <a:solidFill>
                <a:schemeClr val="accent4"/>
              </a:solidFill>
              <a:ln w="19050">
                <a:noFill/>
              </a:ln>
              <a:effectLst/>
            </c:spPr>
            <c:extLst>
              <c:ext xmlns:c16="http://schemas.microsoft.com/office/drawing/2014/chart" uri="{C3380CC4-5D6E-409C-BE32-E72D297353CC}">
                <c16:uniqueId val="{0000001C-A01B-4976-8CD9-BC6512F9BB91}"/>
              </c:ext>
            </c:extLst>
          </c:dPt>
          <c:val>
            <c:numRef>
              <c:f>'Análisis NSI'!$W$10:$W$13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A01B-4976-8CD9-BC6512F9BB9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4E91-4FCA-8AFA-D39E6F2234D4}"/>
              </c:ext>
            </c:extLst>
          </c:dPt>
          <c:dPt>
            <c:idx val="1"/>
            <c:bubble3D val="0"/>
            <c:spPr>
              <a:solidFill>
                <a:srgbClr val="FFC000"/>
              </a:solidFill>
              <a:ln w="19050">
                <a:noFill/>
              </a:ln>
              <a:effectLst/>
            </c:spPr>
            <c:extLst>
              <c:ext xmlns:c16="http://schemas.microsoft.com/office/drawing/2014/chart" uri="{C3380CC4-5D6E-409C-BE32-E72D297353CC}">
                <c16:uniqueId val="{00000003-4E91-4FCA-8AFA-D39E6F2234D4}"/>
              </c:ext>
            </c:extLst>
          </c:dPt>
          <c:dPt>
            <c:idx val="2"/>
            <c:bubble3D val="0"/>
            <c:spPr>
              <a:solidFill>
                <a:srgbClr val="92D050"/>
              </a:solidFill>
              <a:ln w="19050">
                <a:noFill/>
              </a:ln>
              <a:effectLst/>
            </c:spPr>
            <c:extLst>
              <c:ext xmlns:c16="http://schemas.microsoft.com/office/drawing/2014/chart" uri="{C3380CC4-5D6E-409C-BE32-E72D297353CC}">
                <c16:uniqueId val="{00000005-4E91-4FCA-8AFA-D39E6F2234D4}"/>
              </c:ext>
            </c:extLst>
          </c:dPt>
          <c:dPt>
            <c:idx val="3"/>
            <c:bubble3D val="0"/>
            <c:spPr>
              <a:solidFill>
                <a:srgbClr val="0070C0"/>
              </a:solidFill>
              <a:ln w="19050">
                <a:noFill/>
              </a:ln>
              <a:effectLst/>
            </c:spPr>
            <c:extLst>
              <c:ext xmlns:c16="http://schemas.microsoft.com/office/drawing/2014/chart" uri="{C3380CC4-5D6E-409C-BE32-E72D297353CC}">
                <c16:uniqueId val="{00000007-4E91-4FCA-8AFA-D39E6F2234D4}"/>
              </c:ext>
            </c:extLst>
          </c:dPt>
          <c:dPt>
            <c:idx val="4"/>
            <c:bubble3D val="0"/>
            <c:spPr>
              <a:noFill/>
              <a:ln w="19050">
                <a:noFill/>
              </a:ln>
              <a:effectLst/>
            </c:spPr>
            <c:extLst>
              <c:ext xmlns:c16="http://schemas.microsoft.com/office/drawing/2014/chart" uri="{C3380CC4-5D6E-409C-BE32-E72D297353CC}">
                <c16:uniqueId val="{00000009-4E91-4FCA-8AFA-D39E6F2234D4}"/>
              </c:ext>
            </c:extLst>
          </c:dPt>
          <c:dPt>
            <c:idx val="5"/>
            <c:bubble3D val="0"/>
            <c:spPr>
              <a:solidFill>
                <a:schemeClr val="accent6"/>
              </a:solidFill>
              <a:ln w="19050">
                <a:noFill/>
              </a:ln>
              <a:effectLst/>
            </c:spPr>
            <c:extLst>
              <c:ext xmlns:c16="http://schemas.microsoft.com/office/drawing/2014/chart" uri="{C3380CC4-5D6E-409C-BE32-E72D297353CC}">
                <c16:uniqueId val="{0000000B-4E91-4FCA-8AFA-D39E6F2234D4}"/>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4E91-4FCA-8AFA-D39E6F2234D4}"/>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4E91-4FCA-8AFA-D39E6F2234D4}"/>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4E91-4FCA-8AFA-D39E6F2234D4}"/>
              </c:ext>
            </c:extLst>
          </c:dPt>
          <c:dPt>
            <c:idx val="9"/>
            <c:bubble3D val="0"/>
            <c:spPr>
              <a:noFill/>
              <a:ln w="19050">
                <a:noFill/>
              </a:ln>
              <a:effectLst/>
            </c:spPr>
            <c:extLst>
              <c:ext xmlns:c16="http://schemas.microsoft.com/office/drawing/2014/chart" uri="{C3380CC4-5D6E-409C-BE32-E72D297353CC}">
                <c16:uniqueId val="{00000013-4E91-4FCA-8AFA-D39E6F2234D4}"/>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4E91-4FCA-8AFA-D39E6F2234D4}"/>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4E91-4FCA-8AFA-D39E6F2234D4}"/>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4E91-4FCA-8AFA-D39E6F2234D4}"/>
              </c:ext>
            </c:extLst>
          </c:dPt>
          <c:dPt>
            <c:idx val="2"/>
            <c:bubble3D val="0"/>
            <c:spPr>
              <a:noFill/>
              <a:ln w="19050">
                <a:noFill/>
              </a:ln>
              <a:effectLst/>
            </c:spPr>
            <c:extLst>
              <c:ext xmlns:c16="http://schemas.microsoft.com/office/drawing/2014/chart" uri="{C3380CC4-5D6E-409C-BE32-E72D297353CC}">
                <c16:uniqueId val="{0000001A-4E91-4FCA-8AFA-D39E6F2234D4}"/>
              </c:ext>
            </c:extLst>
          </c:dPt>
          <c:dPt>
            <c:idx val="3"/>
            <c:bubble3D val="0"/>
            <c:spPr>
              <a:solidFill>
                <a:schemeClr val="accent4"/>
              </a:solidFill>
              <a:ln w="19050">
                <a:noFill/>
              </a:ln>
              <a:effectLst/>
            </c:spPr>
            <c:extLst>
              <c:ext xmlns:c16="http://schemas.microsoft.com/office/drawing/2014/chart" uri="{C3380CC4-5D6E-409C-BE32-E72D297353CC}">
                <c16:uniqueId val="{0000001C-4E91-4FCA-8AFA-D39E6F2234D4}"/>
              </c:ext>
            </c:extLst>
          </c:dPt>
          <c:val>
            <c:numRef>
              <c:f>'Análisis NSI'!$Z$10:$Z$13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4E91-4FCA-8AFA-D39E6F2234D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669D-4323-8586-C78FFA4ADA6D}"/>
              </c:ext>
            </c:extLst>
          </c:dPt>
          <c:dPt>
            <c:idx val="1"/>
            <c:bubble3D val="0"/>
            <c:spPr>
              <a:solidFill>
                <a:srgbClr val="FFC000"/>
              </a:solidFill>
              <a:ln w="19050">
                <a:noFill/>
              </a:ln>
              <a:effectLst/>
            </c:spPr>
            <c:extLst>
              <c:ext xmlns:c16="http://schemas.microsoft.com/office/drawing/2014/chart" uri="{C3380CC4-5D6E-409C-BE32-E72D297353CC}">
                <c16:uniqueId val="{00000003-669D-4323-8586-C78FFA4ADA6D}"/>
              </c:ext>
            </c:extLst>
          </c:dPt>
          <c:dPt>
            <c:idx val="2"/>
            <c:bubble3D val="0"/>
            <c:spPr>
              <a:solidFill>
                <a:srgbClr val="92D050"/>
              </a:solidFill>
              <a:ln w="19050">
                <a:noFill/>
              </a:ln>
              <a:effectLst/>
            </c:spPr>
            <c:extLst>
              <c:ext xmlns:c16="http://schemas.microsoft.com/office/drawing/2014/chart" uri="{C3380CC4-5D6E-409C-BE32-E72D297353CC}">
                <c16:uniqueId val="{00000005-669D-4323-8586-C78FFA4ADA6D}"/>
              </c:ext>
            </c:extLst>
          </c:dPt>
          <c:dPt>
            <c:idx val="3"/>
            <c:bubble3D val="0"/>
            <c:spPr>
              <a:solidFill>
                <a:srgbClr val="0070C0"/>
              </a:solidFill>
              <a:ln w="19050">
                <a:noFill/>
              </a:ln>
              <a:effectLst/>
            </c:spPr>
            <c:extLst>
              <c:ext xmlns:c16="http://schemas.microsoft.com/office/drawing/2014/chart" uri="{C3380CC4-5D6E-409C-BE32-E72D297353CC}">
                <c16:uniqueId val="{00000007-669D-4323-8586-C78FFA4ADA6D}"/>
              </c:ext>
            </c:extLst>
          </c:dPt>
          <c:dPt>
            <c:idx val="4"/>
            <c:bubble3D val="0"/>
            <c:spPr>
              <a:noFill/>
              <a:ln w="19050">
                <a:noFill/>
              </a:ln>
              <a:effectLst/>
            </c:spPr>
            <c:extLst>
              <c:ext xmlns:c16="http://schemas.microsoft.com/office/drawing/2014/chart" uri="{C3380CC4-5D6E-409C-BE32-E72D297353CC}">
                <c16:uniqueId val="{00000009-669D-4323-8586-C78FFA4ADA6D}"/>
              </c:ext>
            </c:extLst>
          </c:dPt>
          <c:dPt>
            <c:idx val="5"/>
            <c:bubble3D val="0"/>
            <c:spPr>
              <a:solidFill>
                <a:schemeClr val="accent6"/>
              </a:solidFill>
              <a:ln w="19050">
                <a:noFill/>
              </a:ln>
              <a:effectLst/>
            </c:spPr>
            <c:extLst>
              <c:ext xmlns:c16="http://schemas.microsoft.com/office/drawing/2014/chart" uri="{C3380CC4-5D6E-409C-BE32-E72D297353CC}">
                <c16:uniqueId val="{0000000B-669D-4323-8586-C78FFA4ADA6D}"/>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669D-4323-8586-C78FFA4ADA6D}"/>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669D-4323-8586-C78FFA4ADA6D}"/>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669D-4323-8586-C78FFA4ADA6D}"/>
              </c:ext>
            </c:extLst>
          </c:dPt>
          <c:dPt>
            <c:idx val="9"/>
            <c:bubble3D val="0"/>
            <c:spPr>
              <a:noFill/>
              <a:ln w="19050">
                <a:noFill/>
              </a:ln>
              <a:effectLst/>
            </c:spPr>
            <c:extLst>
              <c:ext xmlns:c16="http://schemas.microsoft.com/office/drawing/2014/chart" uri="{C3380CC4-5D6E-409C-BE32-E72D297353CC}">
                <c16:uniqueId val="{00000013-669D-4323-8586-C78FFA4ADA6D}"/>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669D-4323-8586-C78FFA4ADA6D}"/>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669D-4323-8586-C78FFA4ADA6D}"/>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669D-4323-8586-C78FFA4ADA6D}"/>
              </c:ext>
            </c:extLst>
          </c:dPt>
          <c:dPt>
            <c:idx val="2"/>
            <c:bubble3D val="0"/>
            <c:spPr>
              <a:noFill/>
              <a:ln w="19050">
                <a:noFill/>
              </a:ln>
              <a:effectLst/>
            </c:spPr>
            <c:extLst>
              <c:ext xmlns:c16="http://schemas.microsoft.com/office/drawing/2014/chart" uri="{C3380CC4-5D6E-409C-BE32-E72D297353CC}">
                <c16:uniqueId val="{0000001A-669D-4323-8586-C78FFA4ADA6D}"/>
              </c:ext>
            </c:extLst>
          </c:dPt>
          <c:dPt>
            <c:idx val="3"/>
            <c:bubble3D val="0"/>
            <c:spPr>
              <a:solidFill>
                <a:schemeClr val="accent4"/>
              </a:solidFill>
              <a:ln w="19050">
                <a:noFill/>
              </a:ln>
              <a:effectLst/>
            </c:spPr>
            <c:extLst>
              <c:ext xmlns:c16="http://schemas.microsoft.com/office/drawing/2014/chart" uri="{C3380CC4-5D6E-409C-BE32-E72D297353CC}">
                <c16:uniqueId val="{0000001C-669D-4323-8586-C78FFA4ADA6D}"/>
              </c:ext>
            </c:extLst>
          </c:dPt>
          <c:val>
            <c:numRef>
              <c:f>'Análisis NSI'!$AC$10:$AC$13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669D-4323-8586-C78FFA4ADA6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18F9-4A88-877B-96E2070E1C10}"/>
              </c:ext>
            </c:extLst>
          </c:dPt>
          <c:dPt>
            <c:idx val="1"/>
            <c:bubble3D val="0"/>
            <c:spPr>
              <a:solidFill>
                <a:srgbClr val="FFC000"/>
              </a:solidFill>
              <a:ln w="19050">
                <a:noFill/>
              </a:ln>
              <a:effectLst/>
            </c:spPr>
            <c:extLst>
              <c:ext xmlns:c16="http://schemas.microsoft.com/office/drawing/2014/chart" uri="{C3380CC4-5D6E-409C-BE32-E72D297353CC}">
                <c16:uniqueId val="{00000003-18F9-4A88-877B-96E2070E1C10}"/>
              </c:ext>
            </c:extLst>
          </c:dPt>
          <c:dPt>
            <c:idx val="2"/>
            <c:bubble3D val="0"/>
            <c:spPr>
              <a:solidFill>
                <a:srgbClr val="92D050"/>
              </a:solidFill>
              <a:ln w="19050">
                <a:noFill/>
              </a:ln>
              <a:effectLst/>
            </c:spPr>
            <c:extLst>
              <c:ext xmlns:c16="http://schemas.microsoft.com/office/drawing/2014/chart" uri="{C3380CC4-5D6E-409C-BE32-E72D297353CC}">
                <c16:uniqueId val="{00000005-18F9-4A88-877B-96E2070E1C10}"/>
              </c:ext>
            </c:extLst>
          </c:dPt>
          <c:dPt>
            <c:idx val="3"/>
            <c:bubble3D val="0"/>
            <c:spPr>
              <a:solidFill>
                <a:srgbClr val="0070C0"/>
              </a:solidFill>
              <a:ln w="19050">
                <a:noFill/>
              </a:ln>
              <a:effectLst/>
            </c:spPr>
            <c:extLst>
              <c:ext xmlns:c16="http://schemas.microsoft.com/office/drawing/2014/chart" uri="{C3380CC4-5D6E-409C-BE32-E72D297353CC}">
                <c16:uniqueId val="{00000007-18F9-4A88-877B-96E2070E1C10}"/>
              </c:ext>
            </c:extLst>
          </c:dPt>
          <c:dPt>
            <c:idx val="4"/>
            <c:bubble3D val="0"/>
            <c:spPr>
              <a:noFill/>
              <a:ln w="19050">
                <a:noFill/>
              </a:ln>
              <a:effectLst/>
            </c:spPr>
            <c:extLst>
              <c:ext xmlns:c16="http://schemas.microsoft.com/office/drawing/2014/chart" uri="{C3380CC4-5D6E-409C-BE32-E72D297353CC}">
                <c16:uniqueId val="{00000009-18F9-4A88-877B-96E2070E1C10}"/>
              </c:ext>
            </c:extLst>
          </c:dPt>
          <c:dPt>
            <c:idx val="5"/>
            <c:bubble3D val="0"/>
            <c:spPr>
              <a:solidFill>
                <a:schemeClr val="accent6"/>
              </a:solidFill>
              <a:ln w="19050">
                <a:noFill/>
              </a:ln>
              <a:effectLst/>
            </c:spPr>
            <c:extLst>
              <c:ext xmlns:c16="http://schemas.microsoft.com/office/drawing/2014/chart" uri="{C3380CC4-5D6E-409C-BE32-E72D297353CC}">
                <c16:uniqueId val="{0000000B-18F9-4A88-877B-96E2070E1C10}"/>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18F9-4A88-877B-96E2070E1C1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18F9-4A88-877B-96E2070E1C10}"/>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18F9-4A88-877B-96E2070E1C10}"/>
              </c:ext>
            </c:extLst>
          </c:dPt>
          <c:dPt>
            <c:idx val="9"/>
            <c:bubble3D val="0"/>
            <c:spPr>
              <a:noFill/>
              <a:ln w="19050">
                <a:noFill/>
              </a:ln>
              <a:effectLst/>
            </c:spPr>
            <c:extLst>
              <c:ext xmlns:c16="http://schemas.microsoft.com/office/drawing/2014/chart" uri="{C3380CC4-5D6E-409C-BE32-E72D297353CC}">
                <c16:uniqueId val="{00000013-18F9-4A88-877B-96E2070E1C10}"/>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18F9-4A88-877B-96E2070E1C10}"/>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18F9-4A88-877B-96E2070E1C10}"/>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18F9-4A88-877B-96E2070E1C10}"/>
              </c:ext>
            </c:extLst>
          </c:dPt>
          <c:dPt>
            <c:idx val="2"/>
            <c:bubble3D val="0"/>
            <c:spPr>
              <a:noFill/>
              <a:ln w="19050">
                <a:noFill/>
              </a:ln>
              <a:effectLst/>
            </c:spPr>
            <c:extLst>
              <c:ext xmlns:c16="http://schemas.microsoft.com/office/drawing/2014/chart" uri="{C3380CC4-5D6E-409C-BE32-E72D297353CC}">
                <c16:uniqueId val="{0000001A-18F9-4A88-877B-96E2070E1C10}"/>
              </c:ext>
            </c:extLst>
          </c:dPt>
          <c:dPt>
            <c:idx val="3"/>
            <c:bubble3D val="0"/>
            <c:spPr>
              <a:noFill/>
              <a:ln w="19050">
                <a:noFill/>
              </a:ln>
              <a:effectLst/>
            </c:spPr>
            <c:extLst>
              <c:ext xmlns:c16="http://schemas.microsoft.com/office/drawing/2014/chart" uri="{C3380CC4-5D6E-409C-BE32-E72D297353CC}">
                <c16:uniqueId val="{0000001C-18F9-4A88-877B-96E2070E1C10}"/>
              </c:ext>
            </c:extLst>
          </c:dPt>
          <c:val>
            <c:numRef>
              <c:f>'Análisis NSI'!$H$39:$H$42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18F9-4A88-877B-96E2070E1C1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7684-4B5A-9158-822754930AFD}"/>
              </c:ext>
            </c:extLst>
          </c:dPt>
          <c:dPt>
            <c:idx val="1"/>
            <c:bubble3D val="0"/>
            <c:spPr>
              <a:solidFill>
                <a:srgbClr val="FFC000"/>
              </a:solidFill>
              <a:ln w="19050">
                <a:noFill/>
              </a:ln>
              <a:effectLst/>
            </c:spPr>
            <c:extLst>
              <c:ext xmlns:c16="http://schemas.microsoft.com/office/drawing/2014/chart" uri="{C3380CC4-5D6E-409C-BE32-E72D297353CC}">
                <c16:uniqueId val="{00000003-7684-4B5A-9158-822754930AFD}"/>
              </c:ext>
            </c:extLst>
          </c:dPt>
          <c:dPt>
            <c:idx val="2"/>
            <c:bubble3D val="0"/>
            <c:spPr>
              <a:solidFill>
                <a:srgbClr val="92D050"/>
              </a:solidFill>
              <a:ln w="19050">
                <a:noFill/>
              </a:ln>
              <a:effectLst/>
            </c:spPr>
            <c:extLst>
              <c:ext xmlns:c16="http://schemas.microsoft.com/office/drawing/2014/chart" uri="{C3380CC4-5D6E-409C-BE32-E72D297353CC}">
                <c16:uniqueId val="{00000005-7684-4B5A-9158-822754930AFD}"/>
              </c:ext>
            </c:extLst>
          </c:dPt>
          <c:dPt>
            <c:idx val="3"/>
            <c:bubble3D val="0"/>
            <c:spPr>
              <a:solidFill>
                <a:srgbClr val="0070C0"/>
              </a:solidFill>
              <a:ln w="19050">
                <a:noFill/>
              </a:ln>
              <a:effectLst/>
            </c:spPr>
            <c:extLst>
              <c:ext xmlns:c16="http://schemas.microsoft.com/office/drawing/2014/chart" uri="{C3380CC4-5D6E-409C-BE32-E72D297353CC}">
                <c16:uniqueId val="{00000007-7684-4B5A-9158-822754930AFD}"/>
              </c:ext>
            </c:extLst>
          </c:dPt>
          <c:dPt>
            <c:idx val="4"/>
            <c:bubble3D val="0"/>
            <c:spPr>
              <a:noFill/>
              <a:ln w="19050">
                <a:noFill/>
              </a:ln>
              <a:effectLst/>
            </c:spPr>
            <c:extLst>
              <c:ext xmlns:c16="http://schemas.microsoft.com/office/drawing/2014/chart" uri="{C3380CC4-5D6E-409C-BE32-E72D297353CC}">
                <c16:uniqueId val="{00000009-7684-4B5A-9158-822754930AFD}"/>
              </c:ext>
            </c:extLst>
          </c:dPt>
          <c:dPt>
            <c:idx val="5"/>
            <c:bubble3D val="0"/>
            <c:spPr>
              <a:solidFill>
                <a:schemeClr val="accent6"/>
              </a:solidFill>
              <a:ln w="19050">
                <a:noFill/>
              </a:ln>
              <a:effectLst/>
            </c:spPr>
            <c:extLst>
              <c:ext xmlns:c16="http://schemas.microsoft.com/office/drawing/2014/chart" uri="{C3380CC4-5D6E-409C-BE32-E72D297353CC}">
                <c16:uniqueId val="{0000000B-7684-4B5A-9158-822754930AFD}"/>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7684-4B5A-9158-822754930AFD}"/>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7684-4B5A-9158-822754930AFD}"/>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7684-4B5A-9158-822754930AFD}"/>
              </c:ext>
            </c:extLst>
          </c:dPt>
          <c:dPt>
            <c:idx val="9"/>
            <c:bubble3D val="0"/>
            <c:spPr>
              <a:noFill/>
              <a:ln w="19050">
                <a:noFill/>
              </a:ln>
              <a:effectLst/>
            </c:spPr>
            <c:extLst>
              <c:ext xmlns:c16="http://schemas.microsoft.com/office/drawing/2014/chart" uri="{C3380CC4-5D6E-409C-BE32-E72D297353CC}">
                <c16:uniqueId val="{00000013-7684-4B5A-9158-822754930AFD}"/>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7684-4B5A-9158-822754930AFD}"/>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7684-4B5A-9158-822754930AFD}"/>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7684-4B5A-9158-822754930AFD}"/>
              </c:ext>
            </c:extLst>
          </c:dPt>
          <c:dPt>
            <c:idx val="2"/>
            <c:bubble3D val="0"/>
            <c:spPr>
              <a:noFill/>
              <a:ln w="19050">
                <a:noFill/>
              </a:ln>
              <a:effectLst/>
            </c:spPr>
            <c:extLst>
              <c:ext xmlns:c16="http://schemas.microsoft.com/office/drawing/2014/chart" uri="{C3380CC4-5D6E-409C-BE32-E72D297353CC}">
                <c16:uniqueId val="{0000001A-7684-4B5A-9158-822754930AFD}"/>
              </c:ext>
            </c:extLst>
          </c:dPt>
          <c:dPt>
            <c:idx val="3"/>
            <c:bubble3D val="0"/>
            <c:spPr>
              <a:noFill/>
              <a:ln w="19050">
                <a:noFill/>
              </a:ln>
              <a:effectLst/>
            </c:spPr>
            <c:extLst>
              <c:ext xmlns:c16="http://schemas.microsoft.com/office/drawing/2014/chart" uri="{C3380CC4-5D6E-409C-BE32-E72D297353CC}">
                <c16:uniqueId val="{0000001C-7684-4B5A-9158-822754930AFD}"/>
              </c:ext>
            </c:extLst>
          </c:dPt>
          <c:val>
            <c:numRef>
              <c:f>'Análisis NSI'!$K$39:$K$42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7684-4B5A-9158-822754930AF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CAB1-41E7-8E63-D589BC1A0182}"/>
              </c:ext>
            </c:extLst>
          </c:dPt>
          <c:dPt>
            <c:idx val="1"/>
            <c:bubble3D val="0"/>
            <c:spPr>
              <a:solidFill>
                <a:srgbClr val="FFC000"/>
              </a:solidFill>
              <a:ln w="19050">
                <a:noFill/>
              </a:ln>
              <a:effectLst/>
            </c:spPr>
            <c:extLst>
              <c:ext xmlns:c16="http://schemas.microsoft.com/office/drawing/2014/chart" uri="{C3380CC4-5D6E-409C-BE32-E72D297353CC}">
                <c16:uniqueId val="{00000003-CAB1-41E7-8E63-D589BC1A0182}"/>
              </c:ext>
            </c:extLst>
          </c:dPt>
          <c:dPt>
            <c:idx val="2"/>
            <c:bubble3D val="0"/>
            <c:spPr>
              <a:solidFill>
                <a:srgbClr val="92D050"/>
              </a:solidFill>
              <a:ln w="19050">
                <a:noFill/>
              </a:ln>
              <a:effectLst/>
            </c:spPr>
            <c:extLst>
              <c:ext xmlns:c16="http://schemas.microsoft.com/office/drawing/2014/chart" uri="{C3380CC4-5D6E-409C-BE32-E72D297353CC}">
                <c16:uniqueId val="{00000005-CAB1-41E7-8E63-D589BC1A0182}"/>
              </c:ext>
            </c:extLst>
          </c:dPt>
          <c:dPt>
            <c:idx val="3"/>
            <c:bubble3D val="0"/>
            <c:spPr>
              <a:solidFill>
                <a:srgbClr val="0070C0"/>
              </a:solidFill>
              <a:ln w="19050">
                <a:noFill/>
              </a:ln>
              <a:effectLst/>
            </c:spPr>
            <c:extLst>
              <c:ext xmlns:c16="http://schemas.microsoft.com/office/drawing/2014/chart" uri="{C3380CC4-5D6E-409C-BE32-E72D297353CC}">
                <c16:uniqueId val="{00000007-CAB1-41E7-8E63-D589BC1A0182}"/>
              </c:ext>
            </c:extLst>
          </c:dPt>
          <c:dPt>
            <c:idx val="4"/>
            <c:bubble3D val="0"/>
            <c:spPr>
              <a:noFill/>
              <a:ln w="19050">
                <a:noFill/>
              </a:ln>
              <a:effectLst/>
            </c:spPr>
            <c:extLst>
              <c:ext xmlns:c16="http://schemas.microsoft.com/office/drawing/2014/chart" uri="{C3380CC4-5D6E-409C-BE32-E72D297353CC}">
                <c16:uniqueId val="{00000009-CAB1-41E7-8E63-D589BC1A0182}"/>
              </c:ext>
            </c:extLst>
          </c:dPt>
          <c:dPt>
            <c:idx val="5"/>
            <c:bubble3D val="0"/>
            <c:spPr>
              <a:solidFill>
                <a:schemeClr val="accent6"/>
              </a:solidFill>
              <a:ln w="19050">
                <a:noFill/>
              </a:ln>
              <a:effectLst/>
            </c:spPr>
            <c:extLst>
              <c:ext xmlns:c16="http://schemas.microsoft.com/office/drawing/2014/chart" uri="{C3380CC4-5D6E-409C-BE32-E72D297353CC}">
                <c16:uniqueId val="{0000000B-CAB1-41E7-8E63-D589BC1A0182}"/>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CAB1-41E7-8E63-D589BC1A0182}"/>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CAB1-41E7-8E63-D589BC1A0182}"/>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CAB1-41E7-8E63-D589BC1A0182}"/>
              </c:ext>
            </c:extLst>
          </c:dPt>
          <c:dPt>
            <c:idx val="9"/>
            <c:bubble3D val="0"/>
            <c:spPr>
              <a:noFill/>
              <a:ln w="19050">
                <a:noFill/>
              </a:ln>
              <a:effectLst/>
            </c:spPr>
            <c:extLst>
              <c:ext xmlns:c16="http://schemas.microsoft.com/office/drawing/2014/chart" uri="{C3380CC4-5D6E-409C-BE32-E72D297353CC}">
                <c16:uniqueId val="{00000013-CAB1-41E7-8E63-D589BC1A0182}"/>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CAB1-41E7-8E63-D589BC1A0182}"/>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CAB1-41E7-8E63-D589BC1A0182}"/>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CAB1-41E7-8E63-D589BC1A0182}"/>
              </c:ext>
            </c:extLst>
          </c:dPt>
          <c:dPt>
            <c:idx val="2"/>
            <c:bubble3D val="0"/>
            <c:spPr>
              <a:noFill/>
              <a:ln w="19050">
                <a:noFill/>
              </a:ln>
              <a:effectLst/>
            </c:spPr>
            <c:extLst>
              <c:ext xmlns:c16="http://schemas.microsoft.com/office/drawing/2014/chart" uri="{C3380CC4-5D6E-409C-BE32-E72D297353CC}">
                <c16:uniqueId val="{0000001A-CAB1-41E7-8E63-D589BC1A0182}"/>
              </c:ext>
            </c:extLst>
          </c:dPt>
          <c:dPt>
            <c:idx val="3"/>
            <c:bubble3D val="0"/>
            <c:spPr>
              <a:noFill/>
              <a:ln w="19050">
                <a:noFill/>
              </a:ln>
              <a:effectLst/>
            </c:spPr>
            <c:extLst>
              <c:ext xmlns:c16="http://schemas.microsoft.com/office/drawing/2014/chart" uri="{C3380CC4-5D6E-409C-BE32-E72D297353CC}">
                <c16:uniqueId val="{0000001C-CAB1-41E7-8E63-D589BC1A0182}"/>
              </c:ext>
            </c:extLst>
          </c:dPt>
          <c:val>
            <c:numRef>
              <c:f>'Análisis NSI'!$N$39:$N$42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CAB1-41E7-8E63-D589BC1A018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DB80-4B6E-95BC-4C98C875CB06}"/>
              </c:ext>
            </c:extLst>
          </c:dPt>
          <c:dPt>
            <c:idx val="1"/>
            <c:bubble3D val="0"/>
            <c:spPr>
              <a:solidFill>
                <a:srgbClr val="FFC000"/>
              </a:solidFill>
              <a:ln w="19050">
                <a:noFill/>
              </a:ln>
              <a:effectLst/>
            </c:spPr>
            <c:extLst>
              <c:ext xmlns:c16="http://schemas.microsoft.com/office/drawing/2014/chart" uri="{C3380CC4-5D6E-409C-BE32-E72D297353CC}">
                <c16:uniqueId val="{00000003-DB80-4B6E-95BC-4C98C875CB06}"/>
              </c:ext>
            </c:extLst>
          </c:dPt>
          <c:dPt>
            <c:idx val="2"/>
            <c:bubble3D val="0"/>
            <c:spPr>
              <a:solidFill>
                <a:srgbClr val="92D050"/>
              </a:solidFill>
              <a:ln w="19050">
                <a:noFill/>
              </a:ln>
              <a:effectLst/>
            </c:spPr>
            <c:extLst>
              <c:ext xmlns:c16="http://schemas.microsoft.com/office/drawing/2014/chart" uri="{C3380CC4-5D6E-409C-BE32-E72D297353CC}">
                <c16:uniqueId val="{00000005-DB80-4B6E-95BC-4C98C875CB06}"/>
              </c:ext>
            </c:extLst>
          </c:dPt>
          <c:dPt>
            <c:idx val="3"/>
            <c:bubble3D val="0"/>
            <c:spPr>
              <a:solidFill>
                <a:srgbClr val="0070C0"/>
              </a:solidFill>
              <a:ln w="19050">
                <a:noFill/>
              </a:ln>
              <a:effectLst/>
            </c:spPr>
            <c:extLst>
              <c:ext xmlns:c16="http://schemas.microsoft.com/office/drawing/2014/chart" uri="{C3380CC4-5D6E-409C-BE32-E72D297353CC}">
                <c16:uniqueId val="{00000007-DB80-4B6E-95BC-4C98C875CB06}"/>
              </c:ext>
            </c:extLst>
          </c:dPt>
          <c:dPt>
            <c:idx val="4"/>
            <c:bubble3D val="0"/>
            <c:spPr>
              <a:noFill/>
              <a:ln w="19050">
                <a:noFill/>
              </a:ln>
              <a:effectLst/>
            </c:spPr>
            <c:extLst>
              <c:ext xmlns:c16="http://schemas.microsoft.com/office/drawing/2014/chart" uri="{C3380CC4-5D6E-409C-BE32-E72D297353CC}">
                <c16:uniqueId val="{00000009-DB80-4B6E-95BC-4C98C875CB06}"/>
              </c:ext>
            </c:extLst>
          </c:dPt>
          <c:dPt>
            <c:idx val="5"/>
            <c:bubble3D val="0"/>
            <c:spPr>
              <a:solidFill>
                <a:schemeClr val="accent6"/>
              </a:solidFill>
              <a:ln w="19050">
                <a:noFill/>
              </a:ln>
              <a:effectLst/>
            </c:spPr>
            <c:extLst>
              <c:ext xmlns:c16="http://schemas.microsoft.com/office/drawing/2014/chart" uri="{C3380CC4-5D6E-409C-BE32-E72D297353CC}">
                <c16:uniqueId val="{0000000B-DB80-4B6E-95BC-4C98C875CB06}"/>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DB80-4B6E-95BC-4C98C875CB06}"/>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DB80-4B6E-95BC-4C98C875CB06}"/>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DB80-4B6E-95BC-4C98C875CB06}"/>
              </c:ext>
            </c:extLst>
          </c:dPt>
          <c:dPt>
            <c:idx val="9"/>
            <c:bubble3D val="0"/>
            <c:spPr>
              <a:noFill/>
              <a:ln w="19050">
                <a:noFill/>
              </a:ln>
              <a:effectLst/>
            </c:spPr>
            <c:extLst>
              <c:ext xmlns:c16="http://schemas.microsoft.com/office/drawing/2014/chart" uri="{C3380CC4-5D6E-409C-BE32-E72D297353CC}">
                <c16:uniqueId val="{00000013-DB80-4B6E-95BC-4C98C875CB06}"/>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DB80-4B6E-95BC-4C98C875CB06}"/>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DB80-4B6E-95BC-4C98C875CB06}"/>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DB80-4B6E-95BC-4C98C875CB06}"/>
              </c:ext>
            </c:extLst>
          </c:dPt>
          <c:dPt>
            <c:idx val="2"/>
            <c:bubble3D val="0"/>
            <c:spPr>
              <a:noFill/>
              <a:ln w="19050">
                <a:noFill/>
              </a:ln>
              <a:effectLst/>
            </c:spPr>
            <c:extLst>
              <c:ext xmlns:c16="http://schemas.microsoft.com/office/drawing/2014/chart" uri="{C3380CC4-5D6E-409C-BE32-E72D297353CC}">
                <c16:uniqueId val="{0000001A-DB80-4B6E-95BC-4C98C875CB06}"/>
              </c:ext>
            </c:extLst>
          </c:dPt>
          <c:dPt>
            <c:idx val="3"/>
            <c:bubble3D val="0"/>
            <c:spPr>
              <a:noFill/>
              <a:ln w="19050">
                <a:noFill/>
              </a:ln>
              <a:effectLst/>
            </c:spPr>
            <c:extLst>
              <c:ext xmlns:c16="http://schemas.microsoft.com/office/drawing/2014/chart" uri="{C3380CC4-5D6E-409C-BE32-E72D297353CC}">
                <c16:uniqueId val="{0000001C-DB80-4B6E-95BC-4C98C875CB06}"/>
              </c:ext>
            </c:extLst>
          </c:dPt>
          <c:val>
            <c:numRef>
              <c:f>'Análisis NSI'!$Q$39:$Q$42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DB80-4B6E-95BC-4C98C875CB0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B580-44DC-BC53-83C9A3EC890D}"/>
              </c:ext>
            </c:extLst>
          </c:dPt>
          <c:dPt>
            <c:idx val="1"/>
            <c:bubble3D val="0"/>
            <c:spPr>
              <a:solidFill>
                <a:srgbClr val="FFC000"/>
              </a:solidFill>
              <a:ln w="19050">
                <a:noFill/>
              </a:ln>
              <a:effectLst/>
            </c:spPr>
            <c:extLst>
              <c:ext xmlns:c16="http://schemas.microsoft.com/office/drawing/2014/chart" uri="{C3380CC4-5D6E-409C-BE32-E72D297353CC}">
                <c16:uniqueId val="{00000003-B580-44DC-BC53-83C9A3EC890D}"/>
              </c:ext>
            </c:extLst>
          </c:dPt>
          <c:dPt>
            <c:idx val="2"/>
            <c:bubble3D val="0"/>
            <c:spPr>
              <a:solidFill>
                <a:srgbClr val="92D050"/>
              </a:solidFill>
              <a:ln w="19050">
                <a:noFill/>
              </a:ln>
              <a:effectLst/>
            </c:spPr>
            <c:extLst>
              <c:ext xmlns:c16="http://schemas.microsoft.com/office/drawing/2014/chart" uri="{C3380CC4-5D6E-409C-BE32-E72D297353CC}">
                <c16:uniqueId val="{00000005-B580-44DC-BC53-83C9A3EC890D}"/>
              </c:ext>
            </c:extLst>
          </c:dPt>
          <c:dPt>
            <c:idx val="3"/>
            <c:bubble3D val="0"/>
            <c:spPr>
              <a:solidFill>
                <a:srgbClr val="0070C0"/>
              </a:solidFill>
              <a:ln w="19050">
                <a:noFill/>
              </a:ln>
              <a:effectLst/>
            </c:spPr>
            <c:extLst>
              <c:ext xmlns:c16="http://schemas.microsoft.com/office/drawing/2014/chart" uri="{C3380CC4-5D6E-409C-BE32-E72D297353CC}">
                <c16:uniqueId val="{00000007-B580-44DC-BC53-83C9A3EC890D}"/>
              </c:ext>
            </c:extLst>
          </c:dPt>
          <c:dPt>
            <c:idx val="4"/>
            <c:bubble3D val="0"/>
            <c:spPr>
              <a:noFill/>
              <a:ln w="19050">
                <a:noFill/>
              </a:ln>
              <a:effectLst/>
            </c:spPr>
            <c:extLst>
              <c:ext xmlns:c16="http://schemas.microsoft.com/office/drawing/2014/chart" uri="{C3380CC4-5D6E-409C-BE32-E72D297353CC}">
                <c16:uniqueId val="{00000009-B580-44DC-BC53-83C9A3EC890D}"/>
              </c:ext>
            </c:extLst>
          </c:dPt>
          <c:dPt>
            <c:idx val="5"/>
            <c:bubble3D val="0"/>
            <c:spPr>
              <a:solidFill>
                <a:schemeClr val="accent6"/>
              </a:solidFill>
              <a:ln w="19050">
                <a:noFill/>
              </a:ln>
              <a:effectLst/>
            </c:spPr>
            <c:extLst>
              <c:ext xmlns:c16="http://schemas.microsoft.com/office/drawing/2014/chart" uri="{C3380CC4-5D6E-409C-BE32-E72D297353CC}">
                <c16:uniqueId val="{0000000B-B580-44DC-BC53-83C9A3EC890D}"/>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B580-44DC-BC53-83C9A3EC890D}"/>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B580-44DC-BC53-83C9A3EC890D}"/>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B580-44DC-BC53-83C9A3EC890D}"/>
              </c:ext>
            </c:extLst>
          </c:dPt>
          <c:dPt>
            <c:idx val="9"/>
            <c:bubble3D val="0"/>
            <c:spPr>
              <a:noFill/>
              <a:ln w="19050">
                <a:noFill/>
              </a:ln>
              <a:effectLst/>
            </c:spPr>
            <c:extLst>
              <c:ext xmlns:c16="http://schemas.microsoft.com/office/drawing/2014/chart" uri="{C3380CC4-5D6E-409C-BE32-E72D297353CC}">
                <c16:uniqueId val="{00000013-B580-44DC-BC53-83C9A3EC890D}"/>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B580-44DC-BC53-83C9A3EC890D}"/>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B580-44DC-BC53-83C9A3EC890D}"/>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B580-44DC-BC53-83C9A3EC890D}"/>
              </c:ext>
            </c:extLst>
          </c:dPt>
          <c:dPt>
            <c:idx val="2"/>
            <c:bubble3D val="0"/>
            <c:spPr>
              <a:noFill/>
              <a:ln w="19050">
                <a:noFill/>
              </a:ln>
              <a:effectLst/>
            </c:spPr>
            <c:extLst>
              <c:ext xmlns:c16="http://schemas.microsoft.com/office/drawing/2014/chart" uri="{C3380CC4-5D6E-409C-BE32-E72D297353CC}">
                <c16:uniqueId val="{0000001A-B580-44DC-BC53-83C9A3EC890D}"/>
              </c:ext>
            </c:extLst>
          </c:dPt>
          <c:dPt>
            <c:idx val="3"/>
            <c:bubble3D val="0"/>
            <c:spPr>
              <a:noFill/>
              <a:ln w="19050">
                <a:noFill/>
              </a:ln>
              <a:effectLst/>
            </c:spPr>
            <c:extLst>
              <c:ext xmlns:c16="http://schemas.microsoft.com/office/drawing/2014/chart" uri="{C3380CC4-5D6E-409C-BE32-E72D297353CC}">
                <c16:uniqueId val="{0000001C-B580-44DC-BC53-83C9A3EC890D}"/>
              </c:ext>
            </c:extLst>
          </c:dPt>
          <c:val>
            <c:numRef>
              <c:f>'Análisis NSI'!$T$39:$T$42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B580-44DC-BC53-83C9A3EC890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1AF9-4374-891A-B0F36683057A}"/>
              </c:ext>
            </c:extLst>
          </c:dPt>
          <c:dPt>
            <c:idx val="1"/>
            <c:bubble3D val="0"/>
            <c:spPr>
              <a:solidFill>
                <a:srgbClr val="FFC000"/>
              </a:solidFill>
              <a:ln w="19050">
                <a:noFill/>
              </a:ln>
              <a:effectLst/>
            </c:spPr>
            <c:extLst>
              <c:ext xmlns:c16="http://schemas.microsoft.com/office/drawing/2014/chart" uri="{C3380CC4-5D6E-409C-BE32-E72D297353CC}">
                <c16:uniqueId val="{00000003-1AF9-4374-891A-B0F36683057A}"/>
              </c:ext>
            </c:extLst>
          </c:dPt>
          <c:dPt>
            <c:idx val="2"/>
            <c:bubble3D val="0"/>
            <c:spPr>
              <a:solidFill>
                <a:srgbClr val="92D050"/>
              </a:solidFill>
              <a:ln w="19050">
                <a:noFill/>
              </a:ln>
              <a:effectLst/>
            </c:spPr>
            <c:extLst>
              <c:ext xmlns:c16="http://schemas.microsoft.com/office/drawing/2014/chart" uri="{C3380CC4-5D6E-409C-BE32-E72D297353CC}">
                <c16:uniqueId val="{00000005-1AF9-4374-891A-B0F36683057A}"/>
              </c:ext>
            </c:extLst>
          </c:dPt>
          <c:dPt>
            <c:idx val="3"/>
            <c:bubble3D val="0"/>
            <c:spPr>
              <a:solidFill>
                <a:srgbClr val="0070C0"/>
              </a:solidFill>
              <a:ln w="19050">
                <a:noFill/>
              </a:ln>
              <a:effectLst/>
            </c:spPr>
            <c:extLst>
              <c:ext xmlns:c16="http://schemas.microsoft.com/office/drawing/2014/chart" uri="{C3380CC4-5D6E-409C-BE32-E72D297353CC}">
                <c16:uniqueId val="{00000007-1AF9-4374-891A-B0F36683057A}"/>
              </c:ext>
            </c:extLst>
          </c:dPt>
          <c:dPt>
            <c:idx val="4"/>
            <c:bubble3D val="0"/>
            <c:spPr>
              <a:noFill/>
              <a:ln w="19050">
                <a:noFill/>
              </a:ln>
              <a:effectLst/>
            </c:spPr>
            <c:extLst>
              <c:ext xmlns:c16="http://schemas.microsoft.com/office/drawing/2014/chart" uri="{C3380CC4-5D6E-409C-BE32-E72D297353CC}">
                <c16:uniqueId val="{00000009-1AF9-4374-891A-B0F36683057A}"/>
              </c:ext>
            </c:extLst>
          </c:dPt>
          <c:dPt>
            <c:idx val="5"/>
            <c:bubble3D val="0"/>
            <c:spPr>
              <a:solidFill>
                <a:schemeClr val="accent6"/>
              </a:solidFill>
              <a:ln w="19050">
                <a:noFill/>
              </a:ln>
              <a:effectLst/>
            </c:spPr>
            <c:extLst>
              <c:ext xmlns:c16="http://schemas.microsoft.com/office/drawing/2014/chart" uri="{C3380CC4-5D6E-409C-BE32-E72D297353CC}">
                <c16:uniqueId val="{0000000B-1AF9-4374-891A-B0F36683057A}"/>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1AF9-4374-891A-B0F36683057A}"/>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1AF9-4374-891A-B0F36683057A}"/>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1AF9-4374-891A-B0F36683057A}"/>
              </c:ext>
            </c:extLst>
          </c:dPt>
          <c:dPt>
            <c:idx val="9"/>
            <c:bubble3D val="0"/>
            <c:spPr>
              <a:noFill/>
              <a:ln w="19050">
                <a:noFill/>
              </a:ln>
              <a:effectLst/>
            </c:spPr>
            <c:extLst>
              <c:ext xmlns:c16="http://schemas.microsoft.com/office/drawing/2014/chart" uri="{C3380CC4-5D6E-409C-BE32-E72D297353CC}">
                <c16:uniqueId val="{00000013-1AF9-4374-891A-B0F36683057A}"/>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1AF9-4374-891A-B0F36683057A}"/>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1AF9-4374-891A-B0F36683057A}"/>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1AF9-4374-891A-B0F36683057A}"/>
              </c:ext>
            </c:extLst>
          </c:dPt>
          <c:dPt>
            <c:idx val="2"/>
            <c:bubble3D val="0"/>
            <c:spPr>
              <a:noFill/>
              <a:ln w="19050">
                <a:noFill/>
              </a:ln>
              <a:effectLst/>
            </c:spPr>
            <c:extLst>
              <c:ext xmlns:c16="http://schemas.microsoft.com/office/drawing/2014/chart" uri="{C3380CC4-5D6E-409C-BE32-E72D297353CC}">
                <c16:uniqueId val="{0000001A-1AF9-4374-891A-B0F36683057A}"/>
              </c:ext>
            </c:extLst>
          </c:dPt>
          <c:dPt>
            <c:idx val="3"/>
            <c:bubble3D val="0"/>
            <c:spPr>
              <a:noFill/>
              <a:ln w="19050">
                <a:noFill/>
              </a:ln>
              <a:effectLst/>
            </c:spPr>
            <c:extLst>
              <c:ext xmlns:c16="http://schemas.microsoft.com/office/drawing/2014/chart" uri="{C3380CC4-5D6E-409C-BE32-E72D297353CC}">
                <c16:uniqueId val="{0000001C-1AF9-4374-891A-B0F36683057A}"/>
              </c:ext>
            </c:extLst>
          </c:dPt>
          <c:val>
            <c:numRef>
              <c:f>'Análisis NSI'!$W$39:$W$42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1AF9-4374-891A-B0F36683057A}"/>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EC30-4D84-A8A6-7EE66A1097EE}"/>
              </c:ext>
            </c:extLst>
          </c:dPt>
          <c:dPt>
            <c:idx val="1"/>
            <c:bubble3D val="0"/>
            <c:spPr>
              <a:solidFill>
                <a:srgbClr val="FFC000"/>
              </a:solidFill>
              <a:ln w="19050">
                <a:noFill/>
              </a:ln>
              <a:effectLst/>
            </c:spPr>
            <c:extLst>
              <c:ext xmlns:c16="http://schemas.microsoft.com/office/drawing/2014/chart" uri="{C3380CC4-5D6E-409C-BE32-E72D297353CC}">
                <c16:uniqueId val="{00000003-EC30-4D84-A8A6-7EE66A1097EE}"/>
              </c:ext>
            </c:extLst>
          </c:dPt>
          <c:dPt>
            <c:idx val="2"/>
            <c:bubble3D val="0"/>
            <c:spPr>
              <a:solidFill>
                <a:srgbClr val="92D050"/>
              </a:solidFill>
              <a:ln w="19050">
                <a:noFill/>
              </a:ln>
              <a:effectLst/>
            </c:spPr>
            <c:extLst>
              <c:ext xmlns:c16="http://schemas.microsoft.com/office/drawing/2014/chart" uri="{C3380CC4-5D6E-409C-BE32-E72D297353CC}">
                <c16:uniqueId val="{00000005-EC30-4D84-A8A6-7EE66A1097EE}"/>
              </c:ext>
            </c:extLst>
          </c:dPt>
          <c:dPt>
            <c:idx val="3"/>
            <c:bubble3D val="0"/>
            <c:spPr>
              <a:solidFill>
                <a:srgbClr val="0070C0"/>
              </a:solidFill>
              <a:ln w="19050">
                <a:noFill/>
              </a:ln>
              <a:effectLst/>
            </c:spPr>
            <c:extLst>
              <c:ext xmlns:c16="http://schemas.microsoft.com/office/drawing/2014/chart" uri="{C3380CC4-5D6E-409C-BE32-E72D297353CC}">
                <c16:uniqueId val="{00000007-EC30-4D84-A8A6-7EE66A1097EE}"/>
              </c:ext>
            </c:extLst>
          </c:dPt>
          <c:dPt>
            <c:idx val="4"/>
            <c:bubble3D val="0"/>
            <c:spPr>
              <a:noFill/>
              <a:ln w="19050">
                <a:noFill/>
              </a:ln>
              <a:effectLst/>
            </c:spPr>
            <c:extLst>
              <c:ext xmlns:c16="http://schemas.microsoft.com/office/drawing/2014/chart" uri="{C3380CC4-5D6E-409C-BE32-E72D297353CC}">
                <c16:uniqueId val="{00000009-EC30-4D84-A8A6-7EE66A1097EE}"/>
              </c:ext>
            </c:extLst>
          </c:dPt>
          <c:dPt>
            <c:idx val="5"/>
            <c:bubble3D val="0"/>
            <c:spPr>
              <a:solidFill>
                <a:schemeClr val="accent6"/>
              </a:solidFill>
              <a:ln w="19050">
                <a:noFill/>
              </a:ln>
              <a:effectLst/>
            </c:spPr>
            <c:extLst>
              <c:ext xmlns:c16="http://schemas.microsoft.com/office/drawing/2014/chart" uri="{C3380CC4-5D6E-409C-BE32-E72D297353CC}">
                <c16:uniqueId val="{0000000B-EC30-4D84-A8A6-7EE66A1097EE}"/>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EC30-4D84-A8A6-7EE66A1097EE}"/>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EC30-4D84-A8A6-7EE66A1097EE}"/>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EC30-4D84-A8A6-7EE66A1097EE}"/>
              </c:ext>
            </c:extLst>
          </c:dPt>
          <c:dPt>
            <c:idx val="9"/>
            <c:bubble3D val="0"/>
            <c:spPr>
              <a:noFill/>
              <a:ln w="19050">
                <a:noFill/>
              </a:ln>
              <a:effectLst/>
            </c:spPr>
            <c:extLst>
              <c:ext xmlns:c16="http://schemas.microsoft.com/office/drawing/2014/chart" uri="{C3380CC4-5D6E-409C-BE32-E72D297353CC}">
                <c16:uniqueId val="{00000013-EC30-4D84-A8A6-7EE66A1097EE}"/>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EC30-4D84-A8A6-7EE66A1097EE}"/>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EC30-4D84-A8A6-7EE66A1097EE}"/>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EC30-4D84-A8A6-7EE66A1097EE}"/>
              </c:ext>
            </c:extLst>
          </c:dPt>
          <c:dPt>
            <c:idx val="2"/>
            <c:bubble3D val="0"/>
            <c:spPr>
              <a:noFill/>
              <a:ln w="19050">
                <a:noFill/>
              </a:ln>
              <a:effectLst/>
            </c:spPr>
            <c:extLst>
              <c:ext xmlns:c16="http://schemas.microsoft.com/office/drawing/2014/chart" uri="{C3380CC4-5D6E-409C-BE32-E72D297353CC}">
                <c16:uniqueId val="{0000001A-EC30-4D84-A8A6-7EE66A1097EE}"/>
              </c:ext>
            </c:extLst>
          </c:dPt>
          <c:dPt>
            <c:idx val="3"/>
            <c:bubble3D val="0"/>
            <c:spPr>
              <a:solidFill>
                <a:schemeClr val="accent4"/>
              </a:solidFill>
              <a:ln w="19050">
                <a:noFill/>
              </a:ln>
              <a:effectLst/>
            </c:spPr>
            <c:extLst>
              <c:ext xmlns:c16="http://schemas.microsoft.com/office/drawing/2014/chart" uri="{C3380CC4-5D6E-409C-BE32-E72D297353CC}">
                <c16:uniqueId val="{0000001C-EC30-4D84-A8A6-7EE66A1097EE}"/>
              </c:ext>
            </c:extLst>
          </c:dPt>
          <c:val>
            <c:numRef>
              <c:f>'Análisis NSI'!$Z$10:$Z$13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EC30-4D84-A8A6-7EE66A1097E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4F50-43C7-A0DB-491CB5F5B467}"/>
              </c:ext>
            </c:extLst>
          </c:dPt>
          <c:dPt>
            <c:idx val="1"/>
            <c:bubble3D val="0"/>
            <c:spPr>
              <a:solidFill>
                <a:srgbClr val="FFC000"/>
              </a:solidFill>
              <a:ln w="19050">
                <a:noFill/>
              </a:ln>
              <a:effectLst/>
            </c:spPr>
            <c:extLst>
              <c:ext xmlns:c16="http://schemas.microsoft.com/office/drawing/2014/chart" uri="{C3380CC4-5D6E-409C-BE32-E72D297353CC}">
                <c16:uniqueId val="{00000003-4F50-43C7-A0DB-491CB5F5B467}"/>
              </c:ext>
            </c:extLst>
          </c:dPt>
          <c:dPt>
            <c:idx val="2"/>
            <c:bubble3D val="0"/>
            <c:spPr>
              <a:solidFill>
                <a:srgbClr val="92D050"/>
              </a:solidFill>
              <a:ln w="19050">
                <a:noFill/>
              </a:ln>
              <a:effectLst/>
            </c:spPr>
            <c:extLst>
              <c:ext xmlns:c16="http://schemas.microsoft.com/office/drawing/2014/chart" uri="{C3380CC4-5D6E-409C-BE32-E72D297353CC}">
                <c16:uniqueId val="{00000005-4F50-43C7-A0DB-491CB5F5B467}"/>
              </c:ext>
            </c:extLst>
          </c:dPt>
          <c:dPt>
            <c:idx val="3"/>
            <c:bubble3D val="0"/>
            <c:spPr>
              <a:solidFill>
                <a:srgbClr val="0070C0"/>
              </a:solidFill>
              <a:ln w="19050">
                <a:noFill/>
              </a:ln>
              <a:effectLst/>
            </c:spPr>
            <c:extLst>
              <c:ext xmlns:c16="http://schemas.microsoft.com/office/drawing/2014/chart" uri="{C3380CC4-5D6E-409C-BE32-E72D297353CC}">
                <c16:uniqueId val="{00000007-4F50-43C7-A0DB-491CB5F5B467}"/>
              </c:ext>
            </c:extLst>
          </c:dPt>
          <c:dPt>
            <c:idx val="4"/>
            <c:bubble3D val="0"/>
            <c:spPr>
              <a:noFill/>
              <a:ln w="19050">
                <a:noFill/>
              </a:ln>
              <a:effectLst/>
            </c:spPr>
            <c:extLst>
              <c:ext xmlns:c16="http://schemas.microsoft.com/office/drawing/2014/chart" uri="{C3380CC4-5D6E-409C-BE32-E72D297353CC}">
                <c16:uniqueId val="{00000009-4F50-43C7-A0DB-491CB5F5B467}"/>
              </c:ext>
            </c:extLst>
          </c:dPt>
          <c:dPt>
            <c:idx val="5"/>
            <c:bubble3D val="0"/>
            <c:spPr>
              <a:solidFill>
                <a:schemeClr val="accent6"/>
              </a:solidFill>
              <a:ln w="19050">
                <a:noFill/>
              </a:ln>
              <a:effectLst/>
            </c:spPr>
            <c:extLst>
              <c:ext xmlns:c16="http://schemas.microsoft.com/office/drawing/2014/chart" uri="{C3380CC4-5D6E-409C-BE32-E72D297353CC}">
                <c16:uniqueId val="{0000000B-4F50-43C7-A0DB-491CB5F5B467}"/>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4F50-43C7-A0DB-491CB5F5B467}"/>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4F50-43C7-A0DB-491CB5F5B467}"/>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4F50-43C7-A0DB-491CB5F5B467}"/>
              </c:ext>
            </c:extLst>
          </c:dPt>
          <c:dPt>
            <c:idx val="9"/>
            <c:bubble3D val="0"/>
            <c:spPr>
              <a:noFill/>
              <a:ln w="19050">
                <a:noFill/>
              </a:ln>
              <a:effectLst/>
            </c:spPr>
            <c:extLst>
              <c:ext xmlns:c16="http://schemas.microsoft.com/office/drawing/2014/chart" uri="{C3380CC4-5D6E-409C-BE32-E72D297353CC}">
                <c16:uniqueId val="{00000013-4F50-43C7-A0DB-491CB5F5B467}"/>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4F50-43C7-A0DB-491CB5F5B467}"/>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4F50-43C7-A0DB-491CB5F5B467}"/>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4F50-43C7-A0DB-491CB5F5B467}"/>
              </c:ext>
            </c:extLst>
          </c:dPt>
          <c:dPt>
            <c:idx val="2"/>
            <c:bubble3D val="0"/>
            <c:spPr>
              <a:noFill/>
              <a:ln w="19050">
                <a:noFill/>
              </a:ln>
              <a:effectLst/>
            </c:spPr>
            <c:extLst>
              <c:ext xmlns:c16="http://schemas.microsoft.com/office/drawing/2014/chart" uri="{C3380CC4-5D6E-409C-BE32-E72D297353CC}">
                <c16:uniqueId val="{0000001A-4F50-43C7-A0DB-491CB5F5B467}"/>
              </c:ext>
            </c:extLst>
          </c:dPt>
          <c:dPt>
            <c:idx val="3"/>
            <c:bubble3D val="0"/>
            <c:spPr>
              <a:noFill/>
              <a:ln w="19050">
                <a:noFill/>
              </a:ln>
              <a:effectLst/>
            </c:spPr>
            <c:extLst>
              <c:ext xmlns:c16="http://schemas.microsoft.com/office/drawing/2014/chart" uri="{C3380CC4-5D6E-409C-BE32-E72D297353CC}">
                <c16:uniqueId val="{0000001C-4F50-43C7-A0DB-491CB5F5B467}"/>
              </c:ext>
            </c:extLst>
          </c:dPt>
          <c:val>
            <c:numRef>
              <c:f>'Análisis NSI'!$L$61:$L$64</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4F50-43C7-A0DB-491CB5F5B467}"/>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F149-48E3-B85E-BCCAEF31FAAC}"/>
              </c:ext>
            </c:extLst>
          </c:dPt>
          <c:dPt>
            <c:idx val="1"/>
            <c:bubble3D val="0"/>
            <c:spPr>
              <a:solidFill>
                <a:srgbClr val="FFC000"/>
              </a:solidFill>
              <a:ln w="19050">
                <a:noFill/>
              </a:ln>
              <a:effectLst/>
            </c:spPr>
            <c:extLst>
              <c:ext xmlns:c16="http://schemas.microsoft.com/office/drawing/2014/chart" uri="{C3380CC4-5D6E-409C-BE32-E72D297353CC}">
                <c16:uniqueId val="{00000003-F149-48E3-B85E-BCCAEF31FAAC}"/>
              </c:ext>
            </c:extLst>
          </c:dPt>
          <c:dPt>
            <c:idx val="2"/>
            <c:bubble3D val="0"/>
            <c:spPr>
              <a:solidFill>
                <a:srgbClr val="92D050"/>
              </a:solidFill>
              <a:ln w="19050">
                <a:noFill/>
              </a:ln>
              <a:effectLst/>
            </c:spPr>
            <c:extLst>
              <c:ext xmlns:c16="http://schemas.microsoft.com/office/drawing/2014/chart" uri="{C3380CC4-5D6E-409C-BE32-E72D297353CC}">
                <c16:uniqueId val="{00000005-F149-48E3-B85E-BCCAEF31FAAC}"/>
              </c:ext>
            </c:extLst>
          </c:dPt>
          <c:dPt>
            <c:idx val="3"/>
            <c:bubble3D val="0"/>
            <c:spPr>
              <a:solidFill>
                <a:srgbClr val="0070C0"/>
              </a:solidFill>
              <a:ln w="19050">
                <a:noFill/>
              </a:ln>
              <a:effectLst/>
            </c:spPr>
            <c:extLst>
              <c:ext xmlns:c16="http://schemas.microsoft.com/office/drawing/2014/chart" uri="{C3380CC4-5D6E-409C-BE32-E72D297353CC}">
                <c16:uniqueId val="{00000007-F149-48E3-B85E-BCCAEF31FAAC}"/>
              </c:ext>
            </c:extLst>
          </c:dPt>
          <c:dPt>
            <c:idx val="4"/>
            <c:bubble3D val="0"/>
            <c:spPr>
              <a:noFill/>
              <a:ln w="19050">
                <a:noFill/>
              </a:ln>
              <a:effectLst/>
            </c:spPr>
            <c:extLst>
              <c:ext xmlns:c16="http://schemas.microsoft.com/office/drawing/2014/chart" uri="{C3380CC4-5D6E-409C-BE32-E72D297353CC}">
                <c16:uniqueId val="{00000009-F149-48E3-B85E-BCCAEF31FAAC}"/>
              </c:ext>
            </c:extLst>
          </c:dPt>
          <c:dPt>
            <c:idx val="5"/>
            <c:bubble3D val="0"/>
            <c:spPr>
              <a:solidFill>
                <a:schemeClr val="accent6"/>
              </a:solidFill>
              <a:ln w="19050">
                <a:noFill/>
              </a:ln>
              <a:effectLst/>
            </c:spPr>
            <c:extLst>
              <c:ext xmlns:c16="http://schemas.microsoft.com/office/drawing/2014/chart" uri="{C3380CC4-5D6E-409C-BE32-E72D297353CC}">
                <c16:uniqueId val="{0000000B-F149-48E3-B85E-BCCAEF31FAAC}"/>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F149-48E3-B85E-BCCAEF31FAAC}"/>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F149-48E3-B85E-BCCAEF31FAAC}"/>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F149-48E3-B85E-BCCAEF31FAAC}"/>
              </c:ext>
            </c:extLst>
          </c:dPt>
          <c:dPt>
            <c:idx val="9"/>
            <c:bubble3D val="0"/>
            <c:spPr>
              <a:noFill/>
              <a:ln w="19050">
                <a:noFill/>
              </a:ln>
              <a:effectLst/>
            </c:spPr>
            <c:extLst>
              <c:ext xmlns:c16="http://schemas.microsoft.com/office/drawing/2014/chart" uri="{C3380CC4-5D6E-409C-BE32-E72D297353CC}">
                <c16:uniqueId val="{00000013-F149-48E3-B85E-BCCAEF31FAAC}"/>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F149-48E3-B85E-BCCAEF31FAAC}"/>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F149-48E3-B85E-BCCAEF31FAAC}"/>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F149-48E3-B85E-BCCAEF31FAAC}"/>
              </c:ext>
            </c:extLst>
          </c:dPt>
          <c:dPt>
            <c:idx val="2"/>
            <c:bubble3D val="0"/>
            <c:spPr>
              <a:noFill/>
              <a:ln w="19050">
                <a:noFill/>
              </a:ln>
              <a:effectLst/>
            </c:spPr>
            <c:extLst>
              <c:ext xmlns:c16="http://schemas.microsoft.com/office/drawing/2014/chart" uri="{C3380CC4-5D6E-409C-BE32-E72D297353CC}">
                <c16:uniqueId val="{0000001A-F149-48E3-B85E-BCCAEF31FAAC}"/>
              </c:ext>
            </c:extLst>
          </c:dPt>
          <c:dPt>
            <c:idx val="3"/>
            <c:bubble3D val="0"/>
            <c:spPr>
              <a:noFill/>
              <a:ln w="19050">
                <a:noFill/>
              </a:ln>
              <a:effectLst/>
            </c:spPr>
            <c:extLst>
              <c:ext xmlns:c16="http://schemas.microsoft.com/office/drawing/2014/chart" uri="{C3380CC4-5D6E-409C-BE32-E72D297353CC}">
                <c16:uniqueId val="{0000001C-F149-48E3-B85E-BCCAEF31FAAC}"/>
              </c:ext>
            </c:extLst>
          </c:dPt>
          <c:val>
            <c:numRef>
              <c:f>'Análisis NSI'!$H$10:$H$13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F149-48E3-B85E-BCCAEF31FAA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3C1D-4478-853B-DA0D4D3BD5D7}"/>
              </c:ext>
            </c:extLst>
          </c:dPt>
          <c:dPt>
            <c:idx val="1"/>
            <c:bubble3D val="0"/>
            <c:spPr>
              <a:solidFill>
                <a:srgbClr val="FFC000"/>
              </a:solidFill>
              <a:ln w="19050">
                <a:noFill/>
              </a:ln>
              <a:effectLst/>
            </c:spPr>
            <c:extLst>
              <c:ext xmlns:c16="http://schemas.microsoft.com/office/drawing/2014/chart" uri="{C3380CC4-5D6E-409C-BE32-E72D297353CC}">
                <c16:uniqueId val="{00000003-3C1D-4478-853B-DA0D4D3BD5D7}"/>
              </c:ext>
            </c:extLst>
          </c:dPt>
          <c:dPt>
            <c:idx val="2"/>
            <c:bubble3D val="0"/>
            <c:spPr>
              <a:solidFill>
                <a:srgbClr val="92D050"/>
              </a:solidFill>
              <a:ln w="19050">
                <a:noFill/>
              </a:ln>
              <a:effectLst/>
            </c:spPr>
            <c:extLst>
              <c:ext xmlns:c16="http://schemas.microsoft.com/office/drawing/2014/chart" uri="{C3380CC4-5D6E-409C-BE32-E72D297353CC}">
                <c16:uniqueId val="{00000005-3C1D-4478-853B-DA0D4D3BD5D7}"/>
              </c:ext>
            </c:extLst>
          </c:dPt>
          <c:dPt>
            <c:idx val="3"/>
            <c:bubble3D val="0"/>
            <c:spPr>
              <a:solidFill>
                <a:srgbClr val="0070C0"/>
              </a:solidFill>
              <a:ln w="19050">
                <a:noFill/>
              </a:ln>
              <a:effectLst/>
            </c:spPr>
            <c:extLst>
              <c:ext xmlns:c16="http://schemas.microsoft.com/office/drawing/2014/chart" uri="{C3380CC4-5D6E-409C-BE32-E72D297353CC}">
                <c16:uniqueId val="{00000007-3C1D-4478-853B-DA0D4D3BD5D7}"/>
              </c:ext>
            </c:extLst>
          </c:dPt>
          <c:dPt>
            <c:idx val="4"/>
            <c:bubble3D val="0"/>
            <c:spPr>
              <a:noFill/>
              <a:ln w="19050">
                <a:noFill/>
              </a:ln>
              <a:effectLst/>
            </c:spPr>
            <c:extLst>
              <c:ext xmlns:c16="http://schemas.microsoft.com/office/drawing/2014/chart" uri="{C3380CC4-5D6E-409C-BE32-E72D297353CC}">
                <c16:uniqueId val="{00000009-3C1D-4478-853B-DA0D4D3BD5D7}"/>
              </c:ext>
            </c:extLst>
          </c:dPt>
          <c:dPt>
            <c:idx val="5"/>
            <c:bubble3D val="0"/>
            <c:spPr>
              <a:solidFill>
                <a:schemeClr val="accent6"/>
              </a:solidFill>
              <a:ln w="19050">
                <a:noFill/>
              </a:ln>
              <a:effectLst/>
            </c:spPr>
            <c:extLst>
              <c:ext xmlns:c16="http://schemas.microsoft.com/office/drawing/2014/chart" uri="{C3380CC4-5D6E-409C-BE32-E72D297353CC}">
                <c16:uniqueId val="{0000000B-3C1D-4478-853B-DA0D4D3BD5D7}"/>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3C1D-4478-853B-DA0D4D3BD5D7}"/>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3C1D-4478-853B-DA0D4D3BD5D7}"/>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3C1D-4478-853B-DA0D4D3BD5D7}"/>
              </c:ext>
            </c:extLst>
          </c:dPt>
          <c:dPt>
            <c:idx val="9"/>
            <c:bubble3D val="0"/>
            <c:spPr>
              <a:noFill/>
              <a:ln w="19050">
                <a:noFill/>
              </a:ln>
              <a:effectLst/>
            </c:spPr>
            <c:extLst>
              <c:ext xmlns:c16="http://schemas.microsoft.com/office/drawing/2014/chart" uri="{C3380CC4-5D6E-409C-BE32-E72D297353CC}">
                <c16:uniqueId val="{00000013-3C1D-4478-853B-DA0D4D3BD5D7}"/>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3C1D-4478-853B-DA0D4D3BD5D7}"/>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3C1D-4478-853B-DA0D4D3BD5D7}"/>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3C1D-4478-853B-DA0D4D3BD5D7}"/>
              </c:ext>
            </c:extLst>
          </c:dPt>
          <c:dPt>
            <c:idx val="2"/>
            <c:bubble3D val="0"/>
            <c:spPr>
              <a:noFill/>
              <a:ln w="19050">
                <a:noFill/>
              </a:ln>
              <a:effectLst/>
            </c:spPr>
            <c:extLst>
              <c:ext xmlns:c16="http://schemas.microsoft.com/office/drawing/2014/chart" uri="{C3380CC4-5D6E-409C-BE32-E72D297353CC}">
                <c16:uniqueId val="{0000001A-3C1D-4478-853B-DA0D4D3BD5D7}"/>
              </c:ext>
            </c:extLst>
          </c:dPt>
          <c:dPt>
            <c:idx val="3"/>
            <c:bubble3D val="0"/>
            <c:spPr>
              <a:noFill/>
              <a:ln w="19050">
                <a:noFill/>
              </a:ln>
              <a:effectLst/>
            </c:spPr>
            <c:extLst>
              <c:ext xmlns:c16="http://schemas.microsoft.com/office/drawing/2014/chart" uri="{C3380CC4-5D6E-409C-BE32-E72D297353CC}">
                <c16:uniqueId val="{0000001C-3C1D-4478-853B-DA0D4D3BD5D7}"/>
              </c:ext>
            </c:extLst>
          </c:dPt>
          <c:val>
            <c:numRef>
              <c:f>'Análisis NSI'!$H$39:$H$42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3C1D-4478-853B-DA0D4D3BD5D7}"/>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839B-43B1-8C16-7F40F3A3515E}"/>
              </c:ext>
            </c:extLst>
          </c:dPt>
          <c:dPt>
            <c:idx val="1"/>
            <c:bubble3D val="0"/>
            <c:spPr>
              <a:solidFill>
                <a:srgbClr val="FFC000"/>
              </a:solidFill>
              <a:ln w="19050">
                <a:noFill/>
              </a:ln>
              <a:effectLst/>
            </c:spPr>
            <c:extLst>
              <c:ext xmlns:c16="http://schemas.microsoft.com/office/drawing/2014/chart" uri="{C3380CC4-5D6E-409C-BE32-E72D297353CC}">
                <c16:uniqueId val="{00000003-839B-43B1-8C16-7F40F3A3515E}"/>
              </c:ext>
            </c:extLst>
          </c:dPt>
          <c:dPt>
            <c:idx val="2"/>
            <c:bubble3D val="0"/>
            <c:spPr>
              <a:solidFill>
                <a:srgbClr val="92D050"/>
              </a:solidFill>
              <a:ln w="19050">
                <a:noFill/>
              </a:ln>
              <a:effectLst/>
            </c:spPr>
            <c:extLst>
              <c:ext xmlns:c16="http://schemas.microsoft.com/office/drawing/2014/chart" uri="{C3380CC4-5D6E-409C-BE32-E72D297353CC}">
                <c16:uniqueId val="{00000005-839B-43B1-8C16-7F40F3A3515E}"/>
              </c:ext>
            </c:extLst>
          </c:dPt>
          <c:dPt>
            <c:idx val="3"/>
            <c:bubble3D val="0"/>
            <c:spPr>
              <a:solidFill>
                <a:srgbClr val="0070C0"/>
              </a:solidFill>
              <a:ln w="19050">
                <a:noFill/>
              </a:ln>
              <a:effectLst/>
            </c:spPr>
            <c:extLst>
              <c:ext xmlns:c16="http://schemas.microsoft.com/office/drawing/2014/chart" uri="{C3380CC4-5D6E-409C-BE32-E72D297353CC}">
                <c16:uniqueId val="{00000007-839B-43B1-8C16-7F40F3A3515E}"/>
              </c:ext>
            </c:extLst>
          </c:dPt>
          <c:dPt>
            <c:idx val="4"/>
            <c:bubble3D val="0"/>
            <c:spPr>
              <a:noFill/>
              <a:ln w="19050">
                <a:noFill/>
              </a:ln>
              <a:effectLst/>
            </c:spPr>
            <c:extLst>
              <c:ext xmlns:c16="http://schemas.microsoft.com/office/drawing/2014/chart" uri="{C3380CC4-5D6E-409C-BE32-E72D297353CC}">
                <c16:uniqueId val="{00000009-839B-43B1-8C16-7F40F3A3515E}"/>
              </c:ext>
            </c:extLst>
          </c:dPt>
          <c:dPt>
            <c:idx val="5"/>
            <c:bubble3D val="0"/>
            <c:spPr>
              <a:solidFill>
                <a:schemeClr val="accent6"/>
              </a:solidFill>
              <a:ln w="19050">
                <a:noFill/>
              </a:ln>
              <a:effectLst/>
            </c:spPr>
            <c:extLst>
              <c:ext xmlns:c16="http://schemas.microsoft.com/office/drawing/2014/chart" uri="{C3380CC4-5D6E-409C-BE32-E72D297353CC}">
                <c16:uniqueId val="{0000000B-839B-43B1-8C16-7F40F3A3515E}"/>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839B-43B1-8C16-7F40F3A3515E}"/>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839B-43B1-8C16-7F40F3A3515E}"/>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839B-43B1-8C16-7F40F3A3515E}"/>
              </c:ext>
            </c:extLst>
          </c:dPt>
          <c:dPt>
            <c:idx val="9"/>
            <c:bubble3D val="0"/>
            <c:spPr>
              <a:noFill/>
              <a:ln w="19050">
                <a:noFill/>
              </a:ln>
              <a:effectLst/>
            </c:spPr>
            <c:extLst>
              <c:ext xmlns:c16="http://schemas.microsoft.com/office/drawing/2014/chart" uri="{C3380CC4-5D6E-409C-BE32-E72D297353CC}">
                <c16:uniqueId val="{00000013-839B-43B1-8C16-7F40F3A3515E}"/>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839B-43B1-8C16-7F40F3A3515E}"/>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839B-43B1-8C16-7F40F3A3515E}"/>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839B-43B1-8C16-7F40F3A3515E}"/>
              </c:ext>
            </c:extLst>
          </c:dPt>
          <c:dPt>
            <c:idx val="2"/>
            <c:bubble3D val="0"/>
            <c:spPr>
              <a:noFill/>
              <a:ln w="19050">
                <a:noFill/>
              </a:ln>
              <a:effectLst/>
            </c:spPr>
            <c:extLst>
              <c:ext xmlns:c16="http://schemas.microsoft.com/office/drawing/2014/chart" uri="{C3380CC4-5D6E-409C-BE32-E72D297353CC}">
                <c16:uniqueId val="{0000001A-839B-43B1-8C16-7F40F3A3515E}"/>
              </c:ext>
            </c:extLst>
          </c:dPt>
          <c:dPt>
            <c:idx val="3"/>
            <c:bubble3D val="0"/>
            <c:spPr>
              <a:solidFill>
                <a:schemeClr val="accent4"/>
              </a:solidFill>
              <a:ln w="19050">
                <a:noFill/>
              </a:ln>
              <a:effectLst/>
            </c:spPr>
            <c:extLst>
              <c:ext xmlns:c16="http://schemas.microsoft.com/office/drawing/2014/chart" uri="{C3380CC4-5D6E-409C-BE32-E72D297353CC}">
                <c16:uniqueId val="{0000001C-839B-43B1-8C16-7F40F3A3515E}"/>
              </c:ext>
            </c:extLst>
          </c:dPt>
          <c:val>
            <c:numRef>
              <c:f>'Análisis NSI'!$K$10:$K$13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839B-43B1-8C16-7F40F3A3515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C6E6-4C54-B268-481B9F5E6D61}"/>
              </c:ext>
            </c:extLst>
          </c:dPt>
          <c:dPt>
            <c:idx val="1"/>
            <c:bubble3D val="0"/>
            <c:spPr>
              <a:solidFill>
                <a:srgbClr val="FFC000"/>
              </a:solidFill>
              <a:ln w="19050">
                <a:noFill/>
              </a:ln>
              <a:effectLst/>
            </c:spPr>
            <c:extLst>
              <c:ext xmlns:c16="http://schemas.microsoft.com/office/drawing/2014/chart" uri="{C3380CC4-5D6E-409C-BE32-E72D297353CC}">
                <c16:uniqueId val="{00000003-C6E6-4C54-B268-481B9F5E6D61}"/>
              </c:ext>
            </c:extLst>
          </c:dPt>
          <c:dPt>
            <c:idx val="2"/>
            <c:bubble3D val="0"/>
            <c:spPr>
              <a:solidFill>
                <a:srgbClr val="92D050"/>
              </a:solidFill>
              <a:ln w="19050">
                <a:noFill/>
              </a:ln>
              <a:effectLst/>
            </c:spPr>
            <c:extLst>
              <c:ext xmlns:c16="http://schemas.microsoft.com/office/drawing/2014/chart" uri="{C3380CC4-5D6E-409C-BE32-E72D297353CC}">
                <c16:uniqueId val="{00000005-C6E6-4C54-B268-481B9F5E6D61}"/>
              </c:ext>
            </c:extLst>
          </c:dPt>
          <c:dPt>
            <c:idx val="3"/>
            <c:bubble3D val="0"/>
            <c:spPr>
              <a:solidFill>
                <a:srgbClr val="0070C0"/>
              </a:solidFill>
              <a:ln w="19050">
                <a:noFill/>
              </a:ln>
              <a:effectLst/>
            </c:spPr>
            <c:extLst>
              <c:ext xmlns:c16="http://schemas.microsoft.com/office/drawing/2014/chart" uri="{C3380CC4-5D6E-409C-BE32-E72D297353CC}">
                <c16:uniqueId val="{00000007-C6E6-4C54-B268-481B9F5E6D61}"/>
              </c:ext>
            </c:extLst>
          </c:dPt>
          <c:dPt>
            <c:idx val="4"/>
            <c:bubble3D val="0"/>
            <c:spPr>
              <a:noFill/>
              <a:ln w="19050">
                <a:noFill/>
              </a:ln>
              <a:effectLst/>
            </c:spPr>
            <c:extLst>
              <c:ext xmlns:c16="http://schemas.microsoft.com/office/drawing/2014/chart" uri="{C3380CC4-5D6E-409C-BE32-E72D297353CC}">
                <c16:uniqueId val="{00000009-C6E6-4C54-B268-481B9F5E6D61}"/>
              </c:ext>
            </c:extLst>
          </c:dPt>
          <c:dPt>
            <c:idx val="5"/>
            <c:bubble3D val="0"/>
            <c:spPr>
              <a:solidFill>
                <a:schemeClr val="accent6"/>
              </a:solidFill>
              <a:ln w="19050">
                <a:noFill/>
              </a:ln>
              <a:effectLst/>
            </c:spPr>
            <c:extLst>
              <c:ext xmlns:c16="http://schemas.microsoft.com/office/drawing/2014/chart" uri="{C3380CC4-5D6E-409C-BE32-E72D297353CC}">
                <c16:uniqueId val="{0000000B-C6E6-4C54-B268-481B9F5E6D61}"/>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C6E6-4C54-B268-481B9F5E6D61}"/>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C6E6-4C54-B268-481B9F5E6D61}"/>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C6E6-4C54-B268-481B9F5E6D61}"/>
              </c:ext>
            </c:extLst>
          </c:dPt>
          <c:dPt>
            <c:idx val="9"/>
            <c:bubble3D val="0"/>
            <c:spPr>
              <a:noFill/>
              <a:ln w="19050">
                <a:noFill/>
              </a:ln>
              <a:effectLst/>
            </c:spPr>
            <c:extLst>
              <c:ext xmlns:c16="http://schemas.microsoft.com/office/drawing/2014/chart" uri="{C3380CC4-5D6E-409C-BE32-E72D297353CC}">
                <c16:uniqueId val="{00000013-C6E6-4C54-B268-481B9F5E6D61}"/>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C6E6-4C54-B268-481B9F5E6D61}"/>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C6E6-4C54-B268-481B9F5E6D61}"/>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C6E6-4C54-B268-481B9F5E6D61}"/>
              </c:ext>
            </c:extLst>
          </c:dPt>
          <c:dPt>
            <c:idx val="2"/>
            <c:bubble3D val="0"/>
            <c:spPr>
              <a:noFill/>
              <a:ln w="19050">
                <a:noFill/>
              </a:ln>
              <a:effectLst/>
            </c:spPr>
            <c:extLst>
              <c:ext xmlns:c16="http://schemas.microsoft.com/office/drawing/2014/chart" uri="{C3380CC4-5D6E-409C-BE32-E72D297353CC}">
                <c16:uniqueId val="{0000001A-C6E6-4C54-B268-481B9F5E6D61}"/>
              </c:ext>
            </c:extLst>
          </c:dPt>
          <c:dPt>
            <c:idx val="3"/>
            <c:bubble3D val="0"/>
            <c:spPr>
              <a:noFill/>
              <a:ln w="19050">
                <a:noFill/>
              </a:ln>
              <a:effectLst/>
            </c:spPr>
            <c:extLst>
              <c:ext xmlns:c16="http://schemas.microsoft.com/office/drawing/2014/chart" uri="{C3380CC4-5D6E-409C-BE32-E72D297353CC}">
                <c16:uniqueId val="{0000001C-C6E6-4C54-B268-481B9F5E6D61}"/>
              </c:ext>
            </c:extLst>
          </c:dPt>
          <c:val>
            <c:numRef>
              <c:f>'Análisis NSI'!$K$39:$K$42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C6E6-4C54-B268-481B9F5E6D6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9712-458B-BAF3-1DD816067159}"/>
              </c:ext>
            </c:extLst>
          </c:dPt>
          <c:dPt>
            <c:idx val="1"/>
            <c:bubble3D val="0"/>
            <c:spPr>
              <a:solidFill>
                <a:srgbClr val="FFC000"/>
              </a:solidFill>
              <a:ln w="19050">
                <a:noFill/>
              </a:ln>
              <a:effectLst/>
            </c:spPr>
            <c:extLst>
              <c:ext xmlns:c16="http://schemas.microsoft.com/office/drawing/2014/chart" uri="{C3380CC4-5D6E-409C-BE32-E72D297353CC}">
                <c16:uniqueId val="{00000003-9712-458B-BAF3-1DD816067159}"/>
              </c:ext>
            </c:extLst>
          </c:dPt>
          <c:dPt>
            <c:idx val="2"/>
            <c:bubble3D val="0"/>
            <c:spPr>
              <a:solidFill>
                <a:srgbClr val="92D050"/>
              </a:solidFill>
              <a:ln w="19050">
                <a:noFill/>
              </a:ln>
              <a:effectLst/>
            </c:spPr>
            <c:extLst>
              <c:ext xmlns:c16="http://schemas.microsoft.com/office/drawing/2014/chart" uri="{C3380CC4-5D6E-409C-BE32-E72D297353CC}">
                <c16:uniqueId val="{00000005-9712-458B-BAF3-1DD816067159}"/>
              </c:ext>
            </c:extLst>
          </c:dPt>
          <c:dPt>
            <c:idx val="3"/>
            <c:bubble3D val="0"/>
            <c:spPr>
              <a:solidFill>
                <a:srgbClr val="0070C0"/>
              </a:solidFill>
              <a:ln w="19050">
                <a:noFill/>
              </a:ln>
              <a:effectLst/>
            </c:spPr>
            <c:extLst>
              <c:ext xmlns:c16="http://schemas.microsoft.com/office/drawing/2014/chart" uri="{C3380CC4-5D6E-409C-BE32-E72D297353CC}">
                <c16:uniqueId val="{00000007-9712-458B-BAF3-1DD816067159}"/>
              </c:ext>
            </c:extLst>
          </c:dPt>
          <c:dPt>
            <c:idx val="4"/>
            <c:bubble3D val="0"/>
            <c:spPr>
              <a:noFill/>
              <a:ln w="19050">
                <a:noFill/>
              </a:ln>
              <a:effectLst/>
            </c:spPr>
            <c:extLst>
              <c:ext xmlns:c16="http://schemas.microsoft.com/office/drawing/2014/chart" uri="{C3380CC4-5D6E-409C-BE32-E72D297353CC}">
                <c16:uniqueId val="{00000009-9712-458B-BAF3-1DD816067159}"/>
              </c:ext>
            </c:extLst>
          </c:dPt>
          <c:dPt>
            <c:idx val="5"/>
            <c:bubble3D val="0"/>
            <c:spPr>
              <a:solidFill>
                <a:schemeClr val="accent6"/>
              </a:solidFill>
              <a:ln w="19050">
                <a:noFill/>
              </a:ln>
              <a:effectLst/>
            </c:spPr>
            <c:extLst>
              <c:ext xmlns:c16="http://schemas.microsoft.com/office/drawing/2014/chart" uri="{C3380CC4-5D6E-409C-BE32-E72D297353CC}">
                <c16:uniqueId val="{0000000B-9712-458B-BAF3-1DD816067159}"/>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9712-458B-BAF3-1DD816067159}"/>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9712-458B-BAF3-1DD816067159}"/>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9712-458B-BAF3-1DD816067159}"/>
              </c:ext>
            </c:extLst>
          </c:dPt>
          <c:dPt>
            <c:idx val="9"/>
            <c:bubble3D val="0"/>
            <c:spPr>
              <a:noFill/>
              <a:ln w="19050">
                <a:noFill/>
              </a:ln>
              <a:effectLst/>
            </c:spPr>
            <c:extLst>
              <c:ext xmlns:c16="http://schemas.microsoft.com/office/drawing/2014/chart" uri="{C3380CC4-5D6E-409C-BE32-E72D297353CC}">
                <c16:uniqueId val="{00000013-9712-458B-BAF3-1DD816067159}"/>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9712-458B-BAF3-1DD816067159}"/>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9712-458B-BAF3-1DD816067159}"/>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9712-458B-BAF3-1DD816067159}"/>
              </c:ext>
            </c:extLst>
          </c:dPt>
          <c:dPt>
            <c:idx val="2"/>
            <c:bubble3D val="0"/>
            <c:spPr>
              <a:noFill/>
              <a:ln w="19050">
                <a:noFill/>
              </a:ln>
              <a:effectLst/>
            </c:spPr>
            <c:extLst>
              <c:ext xmlns:c16="http://schemas.microsoft.com/office/drawing/2014/chart" uri="{C3380CC4-5D6E-409C-BE32-E72D297353CC}">
                <c16:uniqueId val="{0000001A-9712-458B-BAF3-1DD816067159}"/>
              </c:ext>
            </c:extLst>
          </c:dPt>
          <c:dPt>
            <c:idx val="3"/>
            <c:bubble3D val="0"/>
            <c:spPr>
              <a:solidFill>
                <a:schemeClr val="accent4"/>
              </a:solidFill>
              <a:ln w="19050">
                <a:noFill/>
              </a:ln>
              <a:effectLst/>
            </c:spPr>
            <c:extLst>
              <c:ext xmlns:c16="http://schemas.microsoft.com/office/drawing/2014/chart" uri="{C3380CC4-5D6E-409C-BE32-E72D297353CC}">
                <c16:uniqueId val="{0000001C-9712-458B-BAF3-1DD816067159}"/>
              </c:ext>
            </c:extLst>
          </c:dPt>
          <c:val>
            <c:numRef>
              <c:f>'Análisis NSI'!$N$10:$N$13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9712-458B-BAF3-1DD816067159}"/>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5F36-4604-9215-5AE97B4057B6}"/>
              </c:ext>
            </c:extLst>
          </c:dPt>
          <c:dPt>
            <c:idx val="1"/>
            <c:bubble3D val="0"/>
            <c:spPr>
              <a:solidFill>
                <a:srgbClr val="FFC000"/>
              </a:solidFill>
              <a:ln w="19050">
                <a:noFill/>
              </a:ln>
              <a:effectLst/>
            </c:spPr>
            <c:extLst>
              <c:ext xmlns:c16="http://schemas.microsoft.com/office/drawing/2014/chart" uri="{C3380CC4-5D6E-409C-BE32-E72D297353CC}">
                <c16:uniqueId val="{00000003-5F36-4604-9215-5AE97B4057B6}"/>
              </c:ext>
            </c:extLst>
          </c:dPt>
          <c:dPt>
            <c:idx val="2"/>
            <c:bubble3D val="0"/>
            <c:spPr>
              <a:solidFill>
                <a:srgbClr val="92D050"/>
              </a:solidFill>
              <a:ln w="19050">
                <a:noFill/>
              </a:ln>
              <a:effectLst/>
            </c:spPr>
            <c:extLst>
              <c:ext xmlns:c16="http://schemas.microsoft.com/office/drawing/2014/chart" uri="{C3380CC4-5D6E-409C-BE32-E72D297353CC}">
                <c16:uniqueId val="{00000005-5F36-4604-9215-5AE97B4057B6}"/>
              </c:ext>
            </c:extLst>
          </c:dPt>
          <c:dPt>
            <c:idx val="3"/>
            <c:bubble3D val="0"/>
            <c:spPr>
              <a:solidFill>
                <a:srgbClr val="0070C0"/>
              </a:solidFill>
              <a:ln w="19050">
                <a:noFill/>
              </a:ln>
              <a:effectLst/>
            </c:spPr>
            <c:extLst>
              <c:ext xmlns:c16="http://schemas.microsoft.com/office/drawing/2014/chart" uri="{C3380CC4-5D6E-409C-BE32-E72D297353CC}">
                <c16:uniqueId val="{00000007-5F36-4604-9215-5AE97B4057B6}"/>
              </c:ext>
            </c:extLst>
          </c:dPt>
          <c:dPt>
            <c:idx val="4"/>
            <c:bubble3D val="0"/>
            <c:spPr>
              <a:noFill/>
              <a:ln w="19050">
                <a:noFill/>
              </a:ln>
              <a:effectLst/>
            </c:spPr>
            <c:extLst>
              <c:ext xmlns:c16="http://schemas.microsoft.com/office/drawing/2014/chart" uri="{C3380CC4-5D6E-409C-BE32-E72D297353CC}">
                <c16:uniqueId val="{00000009-5F36-4604-9215-5AE97B4057B6}"/>
              </c:ext>
            </c:extLst>
          </c:dPt>
          <c:dPt>
            <c:idx val="5"/>
            <c:bubble3D val="0"/>
            <c:spPr>
              <a:solidFill>
                <a:schemeClr val="accent6"/>
              </a:solidFill>
              <a:ln w="19050">
                <a:noFill/>
              </a:ln>
              <a:effectLst/>
            </c:spPr>
            <c:extLst>
              <c:ext xmlns:c16="http://schemas.microsoft.com/office/drawing/2014/chart" uri="{C3380CC4-5D6E-409C-BE32-E72D297353CC}">
                <c16:uniqueId val="{0000000B-5F36-4604-9215-5AE97B4057B6}"/>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5F36-4604-9215-5AE97B4057B6}"/>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5F36-4604-9215-5AE97B4057B6}"/>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5F36-4604-9215-5AE97B4057B6}"/>
              </c:ext>
            </c:extLst>
          </c:dPt>
          <c:dPt>
            <c:idx val="9"/>
            <c:bubble3D val="0"/>
            <c:spPr>
              <a:noFill/>
              <a:ln w="19050">
                <a:noFill/>
              </a:ln>
              <a:effectLst/>
            </c:spPr>
            <c:extLst>
              <c:ext xmlns:c16="http://schemas.microsoft.com/office/drawing/2014/chart" uri="{C3380CC4-5D6E-409C-BE32-E72D297353CC}">
                <c16:uniqueId val="{00000013-5F36-4604-9215-5AE97B4057B6}"/>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5F36-4604-9215-5AE97B4057B6}"/>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5F36-4604-9215-5AE97B4057B6}"/>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5F36-4604-9215-5AE97B4057B6}"/>
              </c:ext>
            </c:extLst>
          </c:dPt>
          <c:dPt>
            <c:idx val="2"/>
            <c:bubble3D val="0"/>
            <c:spPr>
              <a:noFill/>
              <a:ln w="19050">
                <a:noFill/>
              </a:ln>
              <a:effectLst/>
            </c:spPr>
            <c:extLst>
              <c:ext xmlns:c16="http://schemas.microsoft.com/office/drawing/2014/chart" uri="{C3380CC4-5D6E-409C-BE32-E72D297353CC}">
                <c16:uniqueId val="{0000001A-5F36-4604-9215-5AE97B4057B6}"/>
              </c:ext>
            </c:extLst>
          </c:dPt>
          <c:dPt>
            <c:idx val="3"/>
            <c:bubble3D val="0"/>
            <c:spPr>
              <a:noFill/>
              <a:ln w="19050">
                <a:noFill/>
              </a:ln>
              <a:effectLst/>
            </c:spPr>
            <c:extLst>
              <c:ext xmlns:c16="http://schemas.microsoft.com/office/drawing/2014/chart" uri="{C3380CC4-5D6E-409C-BE32-E72D297353CC}">
                <c16:uniqueId val="{0000001C-5F36-4604-9215-5AE97B4057B6}"/>
              </c:ext>
            </c:extLst>
          </c:dPt>
          <c:val>
            <c:numRef>
              <c:f>'Análisis NSI'!$N$39:$N$42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5F36-4604-9215-5AE97B4057B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EA78-4E37-BF1A-BB2B14A84C67}"/>
              </c:ext>
            </c:extLst>
          </c:dPt>
          <c:dPt>
            <c:idx val="1"/>
            <c:bubble3D val="0"/>
            <c:spPr>
              <a:solidFill>
                <a:srgbClr val="FFC000"/>
              </a:solidFill>
              <a:ln w="19050">
                <a:noFill/>
              </a:ln>
              <a:effectLst/>
            </c:spPr>
            <c:extLst>
              <c:ext xmlns:c16="http://schemas.microsoft.com/office/drawing/2014/chart" uri="{C3380CC4-5D6E-409C-BE32-E72D297353CC}">
                <c16:uniqueId val="{00000003-EA78-4E37-BF1A-BB2B14A84C67}"/>
              </c:ext>
            </c:extLst>
          </c:dPt>
          <c:dPt>
            <c:idx val="2"/>
            <c:bubble3D val="0"/>
            <c:spPr>
              <a:solidFill>
                <a:srgbClr val="92D050"/>
              </a:solidFill>
              <a:ln w="19050">
                <a:noFill/>
              </a:ln>
              <a:effectLst/>
            </c:spPr>
            <c:extLst>
              <c:ext xmlns:c16="http://schemas.microsoft.com/office/drawing/2014/chart" uri="{C3380CC4-5D6E-409C-BE32-E72D297353CC}">
                <c16:uniqueId val="{00000005-EA78-4E37-BF1A-BB2B14A84C67}"/>
              </c:ext>
            </c:extLst>
          </c:dPt>
          <c:dPt>
            <c:idx val="3"/>
            <c:bubble3D val="0"/>
            <c:spPr>
              <a:solidFill>
                <a:srgbClr val="0070C0"/>
              </a:solidFill>
              <a:ln w="19050">
                <a:noFill/>
              </a:ln>
              <a:effectLst/>
            </c:spPr>
            <c:extLst>
              <c:ext xmlns:c16="http://schemas.microsoft.com/office/drawing/2014/chart" uri="{C3380CC4-5D6E-409C-BE32-E72D297353CC}">
                <c16:uniqueId val="{00000007-EA78-4E37-BF1A-BB2B14A84C67}"/>
              </c:ext>
            </c:extLst>
          </c:dPt>
          <c:dPt>
            <c:idx val="4"/>
            <c:bubble3D val="0"/>
            <c:spPr>
              <a:noFill/>
              <a:ln w="19050">
                <a:noFill/>
              </a:ln>
              <a:effectLst/>
            </c:spPr>
            <c:extLst>
              <c:ext xmlns:c16="http://schemas.microsoft.com/office/drawing/2014/chart" uri="{C3380CC4-5D6E-409C-BE32-E72D297353CC}">
                <c16:uniqueId val="{00000009-EA78-4E37-BF1A-BB2B14A84C67}"/>
              </c:ext>
            </c:extLst>
          </c:dPt>
          <c:dPt>
            <c:idx val="5"/>
            <c:bubble3D val="0"/>
            <c:spPr>
              <a:solidFill>
                <a:schemeClr val="accent6"/>
              </a:solidFill>
              <a:ln w="19050">
                <a:noFill/>
              </a:ln>
              <a:effectLst/>
            </c:spPr>
            <c:extLst>
              <c:ext xmlns:c16="http://schemas.microsoft.com/office/drawing/2014/chart" uri="{C3380CC4-5D6E-409C-BE32-E72D297353CC}">
                <c16:uniqueId val="{0000000B-EA78-4E37-BF1A-BB2B14A84C67}"/>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EA78-4E37-BF1A-BB2B14A84C67}"/>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EA78-4E37-BF1A-BB2B14A84C67}"/>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EA78-4E37-BF1A-BB2B14A84C67}"/>
              </c:ext>
            </c:extLst>
          </c:dPt>
          <c:dPt>
            <c:idx val="9"/>
            <c:bubble3D val="0"/>
            <c:spPr>
              <a:noFill/>
              <a:ln w="19050">
                <a:noFill/>
              </a:ln>
              <a:effectLst/>
            </c:spPr>
            <c:extLst>
              <c:ext xmlns:c16="http://schemas.microsoft.com/office/drawing/2014/chart" uri="{C3380CC4-5D6E-409C-BE32-E72D297353CC}">
                <c16:uniqueId val="{00000013-EA78-4E37-BF1A-BB2B14A84C67}"/>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EA78-4E37-BF1A-BB2B14A84C67}"/>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EA78-4E37-BF1A-BB2B14A84C67}"/>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EA78-4E37-BF1A-BB2B14A84C67}"/>
              </c:ext>
            </c:extLst>
          </c:dPt>
          <c:dPt>
            <c:idx val="2"/>
            <c:bubble3D val="0"/>
            <c:spPr>
              <a:noFill/>
              <a:ln w="19050">
                <a:noFill/>
              </a:ln>
              <a:effectLst/>
            </c:spPr>
            <c:extLst>
              <c:ext xmlns:c16="http://schemas.microsoft.com/office/drawing/2014/chart" uri="{C3380CC4-5D6E-409C-BE32-E72D297353CC}">
                <c16:uniqueId val="{0000001A-EA78-4E37-BF1A-BB2B14A84C67}"/>
              </c:ext>
            </c:extLst>
          </c:dPt>
          <c:dPt>
            <c:idx val="3"/>
            <c:bubble3D val="0"/>
            <c:spPr>
              <a:solidFill>
                <a:schemeClr val="accent4"/>
              </a:solidFill>
              <a:ln w="19050">
                <a:noFill/>
              </a:ln>
              <a:effectLst/>
            </c:spPr>
            <c:extLst>
              <c:ext xmlns:c16="http://schemas.microsoft.com/office/drawing/2014/chart" uri="{C3380CC4-5D6E-409C-BE32-E72D297353CC}">
                <c16:uniqueId val="{0000001C-EA78-4E37-BF1A-BB2B14A84C67}"/>
              </c:ext>
            </c:extLst>
          </c:dPt>
          <c:val>
            <c:numRef>
              <c:f>'Análisis NSI'!$Q$10:$Q$13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EA78-4E37-BF1A-BB2B14A84C67}"/>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0A80-4AAB-B452-E47F3225BAE8}"/>
              </c:ext>
            </c:extLst>
          </c:dPt>
          <c:dPt>
            <c:idx val="1"/>
            <c:bubble3D val="0"/>
            <c:spPr>
              <a:solidFill>
                <a:srgbClr val="FFC000"/>
              </a:solidFill>
              <a:ln w="19050">
                <a:noFill/>
              </a:ln>
              <a:effectLst/>
            </c:spPr>
            <c:extLst>
              <c:ext xmlns:c16="http://schemas.microsoft.com/office/drawing/2014/chart" uri="{C3380CC4-5D6E-409C-BE32-E72D297353CC}">
                <c16:uniqueId val="{00000003-0A80-4AAB-B452-E47F3225BAE8}"/>
              </c:ext>
            </c:extLst>
          </c:dPt>
          <c:dPt>
            <c:idx val="2"/>
            <c:bubble3D val="0"/>
            <c:spPr>
              <a:solidFill>
                <a:srgbClr val="92D050"/>
              </a:solidFill>
              <a:ln w="19050">
                <a:noFill/>
              </a:ln>
              <a:effectLst/>
            </c:spPr>
            <c:extLst>
              <c:ext xmlns:c16="http://schemas.microsoft.com/office/drawing/2014/chart" uri="{C3380CC4-5D6E-409C-BE32-E72D297353CC}">
                <c16:uniqueId val="{00000005-0A80-4AAB-B452-E47F3225BAE8}"/>
              </c:ext>
            </c:extLst>
          </c:dPt>
          <c:dPt>
            <c:idx val="3"/>
            <c:bubble3D val="0"/>
            <c:spPr>
              <a:solidFill>
                <a:srgbClr val="0070C0"/>
              </a:solidFill>
              <a:ln w="19050">
                <a:noFill/>
              </a:ln>
              <a:effectLst/>
            </c:spPr>
            <c:extLst>
              <c:ext xmlns:c16="http://schemas.microsoft.com/office/drawing/2014/chart" uri="{C3380CC4-5D6E-409C-BE32-E72D297353CC}">
                <c16:uniqueId val="{00000007-0A80-4AAB-B452-E47F3225BAE8}"/>
              </c:ext>
            </c:extLst>
          </c:dPt>
          <c:dPt>
            <c:idx val="4"/>
            <c:bubble3D val="0"/>
            <c:spPr>
              <a:noFill/>
              <a:ln w="19050">
                <a:noFill/>
              </a:ln>
              <a:effectLst/>
            </c:spPr>
            <c:extLst>
              <c:ext xmlns:c16="http://schemas.microsoft.com/office/drawing/2014/chart" uri="{C3380CC4-5D6E-409C-BE32-E72D297353CC}">
                <c16:uniqueId val="{00000009-0A80-4AAB-B452-E47F3225BAE8}"/>
              </c:ext>
            </c:extLst>
          </c:dPt>
          <c:dPt>
            <c:idx val="5"/>
            <c:bubble3D val="0"/>
            <c:spPr>
              <a:solidFill>
                <a:schemeClr val="accent6"/>
              </a:solidFill>
              <a:ln w="19050">
                <a:noFill/>
              </a:ln>
              <a:effectLst/>
            </c:spPr>
            <c:extLst>
              <c:ext xmlns:c16="http://schemas.microsoft.com/office/drawing/2014/chart" uri="{C3380CC4-5D6E-409C-BE32-E72D297353CC}">
                <c16:uniqueId val="{0000000B-0A80-4AAB-B452-E47F3225BAE8}"/>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0A80-4AAB-B452-E47F3225BAE8}"/>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0A80-4AAB-B452-E47F3225BAE8}"/>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0A80-4AAB-B452-E47F3225BAE8}"/>
              </c:ext>
            </c:extLst>
          </c:dPt>
          <c:dPt>
            <c:idx val="9"/>
            <c:bubble3D val="0"/>
            <c:spPr>
              <a:noFill/>
              <a:ln w="19050">
                <a:noFill/>
              </a:ln>
              <a:effectLst/>
            </c:spPr>
            <c:extLst>
              <c:ext xmlns:c16="http://schemas.microsoft.com/office/drawing/2014/chart" uri="{C3380CC4-5D6E-409C-BE32-E72D297353CC}">
                <c16:uniqueId val="{00000013-0A80-4AAB-B452-E47F3225BAE8}"/>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0A80-4AAB-B452-E47F3225BAE8}"/>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0A80-4AAB-B452-E47F3225BAE8}"/>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0A80-4AAB-B452-E47F3225BAE8}"/>
              </c:ext>
            </c:extLst>
          </c:dPt>
          <c:dPt>
            <c:idx val="2"/>
            <c:bubble3D val="0"/>
            <c:spPr>
              <a:noFill/>
              <a:ln w="19050">
                <a:noFill/>
              </a:ln>
              <a:effectLst/>
            </c:spPr>
            <c:extLst>
              <c:ext xmlns:c16="http://schemas.microsoft.com/office/drawing/2014/chart" uri="{C3380CC4-5D6E-409C-BE32-E72D297353CC}">
                <c16:uniqueId val="{0000001A-0A80-4AAB-B452-E47F3225BAE8}"/>
              </c:ext>
            </c:extLst>
          </c:dPt>
          <c:dPt>
            <c:idx val="3"/>
            <c:bubble3D val="0"/>
            <c:spPr>
              <a:noFill/>
              <a:ln w="19050">
                <a:noFill/>
              </a:ln>
              <a:effectLst/>
            </c:spPr>
            <c:extLst>
              <c:ext xmlns:c16="http://schemas.microsoft.com/office/drawing/2014/chart" uri="{C3380CC4-5D6E-409C-BE32-E72D297353CC}">
                <c16:uniqueId val="{0000001C-0A80-4AAB-B452-E47F3225BAE8}"/>
              </c:ext>
            </c:extLst>
          </c:dPt>
          <c:val>
            <c:numRef>
              <c:f>'Análisis NSI'!$Q$39:$Q$42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0A80-4AAB-B452-E47F3225BAE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7116-4B09-96CC-4AB1CB7F7E4C}"/>
              </c:ext>
            </c:extLst>
          </c:dPt>
          <c:dPt>
            <c:idx val="1"/>
            <c:bubble3D val="0"/>
            <c:spPr>
              <a:solidFill>
                <a:srgbClr val="FFC000"/>
              </a:solidFill>
              <a:ln w="19050">
                <a:noFill/>
              </a:ln>
              <a:effectLst/>
            </c:spPr>
            <c:extLst>
              <c:ext xmlns:c16="http://schemas.microsoft.com/office/drawing/2014/chart" uri="{C3380CC4-5D6E-409C-BE32-E72D297353CC}">
                <c16:uniqueId val="{00000003-7116-4B09-96CC-4AB1CB7F7E4C}"/>
              </c:ext>
            </c:extLst>
          </c:dPt>
          <c:dPt>
            <c:idx val="2"/>
            <c:bubble3D val="0"/>
            <c:spPr>
              <a:solidFill>
                <a:srgbClr val="92D050"/>
              </a:solidFill>
              <a:ln w="19050">
                <a:noFill/>
              </a:ln>
              <a:effectLst/>
            </c:spPr>
            <c:extLst>
              <c:ext xmlns:c16="http://schemas.microsoft.com/office/drawing/2014/chart" uri="{C3380CC4-5D6E-409C-BE32-E72D297353CC}">
                <c16:uniqueId val="{00000005-7116-4B09-96CC-4AB1CB7F7E4C}"/>
              </c:ext>
            </c:extLst>
          </c:dPt>
          <c:dPt>
            <c:idx val="3"/>
            <c:bubble3D val="0"/>
            <c:spPr>
              <a:solidFill>
                <a:srgbClr val="0070C0"/>
              </a:solidFill>
              <a:ln w="19050">
                <a:noFill/>
              </a:ln>
              <a:effectLst/>
            </c:spPr>
            <c:extLst>
              <c:ext xmlns:c16="http://schemas.microsoft.com/office/drawing/2014/chart" uri="{C3380CC4-5D6E-409C-BE32-E72D297353CC}">
                <c16:uniqueId val="{00000007-7116-4B09-96CC-4AB1CB7F7E4C}"/>
              </c:ext>
            </c:extLst>
          </c:dPt>
          <c:dPt>
            <c:idx val="4"/>
            <c:bubble3D val="0"/>
            <c:spPr>
              <a:noFill/>
              <a:ln w="19050">
                <a:noFill/>
              </a:ln>
              <a:effectLst/>
            </c:spPr>
            <c:extLst>
              <c:ext xmlns:c16="http://schemas.microsoft.com/office/drawing/2014/chart" uri="{C3380CC4-5D6E-409C-BE32-E72D297353CC}">
                <c16:uniqueId val="{00000009-7116-4B09-96CC-4AB1CB7F7E4C}"/>
              </c:ext>
            </c:extLst>
          </c:dPt>
          <c:dPt>
            <c:idx val="5"/>
            <c:bubble3D val="0"/>
            <c:spPr>
              <a:solidFill>
                <a:schemeClr val="accent6"/>
              </a:solidFill>
              <a:ln w="19050">
                <a:noFill/>
              </a:ln>
              <a:effectLst/>
            </c:spPr>
            <c:extLst>
              <c:ext xmlns:c16="http://schemas.microsoft.com/office/drawing/2014/chart" uri="{C3380CC4-5D6E-409C-BE32-E72D297353CC}">
                <c16:uniqueId val="{0000000B-7116-4B09-96CC-4AB1CB7F7E4C}"/>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7116-4B09-96CC-4AB1CB7F7E4C}"/>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7116-4B09-96CC-4AB1CB7F7E4C}"/>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7116-4B09-96CC-4AB1CB7F7E4C}"/>
              </c:ext>
            </c:extLst>
          </c:dPt>
          <c:dPt>
            <c:idx val="9"/>
            <c:bubble3D val="0"/>
            <c:spPr>
              <a:noFill/>
              <a:ln w="19050">
                <a:noFill/>
              </a:ln>
              <a:effectLst/>
            </c:spPr>
            <c:extLst>
              <c:ext xmlns:c16="http://schemas.microsoft.com/office/drawing/2014/chart" uri="{C3380CC4-5D6E-409C-BE32-E72D297353CC}">
                <c16:uniqueId val="{00000013-7116-4B09-96CC-4AB1CB7F7E4C}"/>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7116-4B09-96CC-4AB1CB7F7E4C}"/>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7116-4B09-96CC-4AB1CB7F7E4C}"/>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7116-4B09-96CC-4AB1CB7F7E4C}"/>
              </c:ext>
            </c:extLst>
          </c:dPt>
          <c:dPt>
            <c:idx val="2"/>
            <c:bubble3D val="0"/>
            <c:spPr>
              <a:noFill/>
              <a:ln w="19050">
                <a:noFill/>
              </a:ln>
              <a:effectLst/>
            </c:spPr>
            <c:extLst>
              <c:ext xmlns:c16="http://schemas.microsoft.com/office/drawing/2014/chart" uri="{C3380CC4-5D6E-409C-BE32-E72D297353CC}">
                <c16:uniqueId val="{0000001A-7116-4B09-96CC-4AB1CB7F7E4C}"/>
              </c:ext>
            </c:extLst>
          </c:dPt>
          <c:dPt>
            <c:idx val="3"/>
            <c:bubble3D val="0"/>
            <c:spPr>
              <a:solidFill>
                <a:schemeClr val="accent4"/>
              </a:solidFill>
              <a:ln w="19050">
                <a:noFill/>
              </a:ln>
              <a:effectLst/>
            </c:spPr>
            <c:extLst>
              <c:ext xmlns:c16="http://schemas.microsoft.com/office/drawing/2014/chart" uri="{C3380CC4-5D6E-409C-BE32-E72D297353CC}">
                <c16:uniqueId val="{0000001C-7116-4B09-96CC-4AB1CB7F7E4C}"/>
              </c:ext>
            </c:extLst>
          </c:dPt>
          <c:val>
            <c:numRef>
              <c:f>'Análisis NSI'!$T$10:$T$13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7116-4B09-96CC-4AB1CB7F7E4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C8DF-4489-AA31-9D149CB0E76D}"/>
              </c:ext>
            </c:extLst>
          </c:dPt>
          <c:dPt>
            <c:idx val="1"/>
            <c:bubble3D val="0"/>
            <c:spPr>
              <a:solidFill>
                <a:srgbClr val="FFC000"/>
              </a:solidFill>
              <a:ln w="19050">
                <a:noFill/>
              </a:ln>
              <a:effectLst/>
            </c:spPr>
            <c:extLst>
              <c:ext xmlns:c16="http://schemas.microsoft.com/office/drawing/2014/chart" uri="{C3380CC4-5D6E-409C-BE32-E72D297353CC}">
                <c16:uniqueId val="{00000003-C8DF-4489-AA31-9D149CB0E76D}"/>
              </c:ext>
            </c:extLst>
          </c:dPt>
          <c:dPt>
            <c:idx val="2"/>
            <c:bubble3D val="0"/>
            <c:spPr>
              <a:solidFill>
                <a:srgbClr val="92D050"/>
              </a:solidFill>
              <a:ln w="19050">
                <a:noFill/>
              </a:ln>
              <a:effectLst/>
            </c:spPr>
            <c:extLst>
              <c:ext xmlns:c16="http://schemas.microsoft.com/office/drawing/2014/chart" uri="{C3380CC4-5D6E-409C-BE32-E72D297353CC}">
                <c16:uniqueId val="{00000005-C8DF-4489-AA31-9D149CB0E76D}"/>
              </c:ext>
            </c:extLst>
          </c:dPt>
          <c:dPt>
            <c:idx val="3"/>
            <c:bubble3D val="0"/>
            <c:spPr>
              <a:solidFill>
                <a:srgbClr val="0070C0"/>
              </a:solidFill>
              <a:ln w="19050">
                <a:noFill/>
              </a:ln>
              <a:effectLst/>
            </c:spPr>
            <c:extLst>
              <c:ext xmlns:c16="http://schemas.microsoft.com/office/drawing/2014/chart" uri="{C3380CC4-5D6E-409C-BE32-E72D297353CC}">
                <c16:uniqueId val="{00000007-C8DF-4489-AA31-9D149CB0E76D}"/>
              </c:ext>
            </c:extLst>
          </c:dPt>
          <c:dPt>
            <c:idx val="4"/>
            <c:bubble3D val="0"/>
            <c:spPr>
              <a:noFill/>
              <a:ln w="19050">
                <a:noFill/>
              </a:ln>
              <a:effectLst/>
            </c:spPr>
            <c:extLst>
              <c:ext xmlns:c16="http://schemas.microsoft.com/office/drawing/2014/chart" uri="{C3380CC4-5D6E-409C-BE32-E72D297353CC}">
                <c16:uniqueId val="{00000009-C8DF-4489-AA31-9D149CB0E76D}"/>
              </c:ext>
            </c:extLst>
          </c:dPt>
          <c:dPt>
            <c:idx val="5"/>
            <c:bubble3D val="0"/>
            <c:spPr>
              <a:solidFill>
                <a:schemeClr val="accent6"/>
              </a:solidFill>
              <a:ln w="19050">
                <a:noFill/>
              </a:ln>
              <a:effectLst/>
            </c:spPr>
            <c:extLst>
              <c:ext xmlns:c16="http://schemas.microsoft.com/office/drawing/2014/chart" uri="{C3380CC4-5D6E-409C-BE32-E72D297353CC}">
                <c16:uniqueId val="{0000000B-C8DF-4489-AA31-9D149CB0E76D}"/>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C8DF-4489-AA31-9D149CB0E76D}"/>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C8DF-4489-AA31-9D149CB0E76D}"/>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C8DF-4489-AA31-9D149CB0E76D}"/>
              </c:ext>
            </c:extLst>
          </c:dPt>
          <c:dPt>
            <c:idx val="9"/>
            <c:bubble3D val="0"/>
            <c:spPr>
              <a:noFill/>
              <a:ln w="19050">
                <a:noFill/>
              </a:ln>
              <a:effectLst/>
            </c:spPr>
            <c:extLst>
              <c:ext xmlns:c16="http://schemas.microsoft.com/office/drawing/2014/chart" uri="{C3380CC4-5D6E-409C-BE32-E72D297353CC}">
                <c16:uniqueId val="{00000013-C8DF-4489-AA31-9D149CB0E76D}"/>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C8DF-4489-AA31-9D149CB0E76D}"/>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C8DF-4489-AA31-9D149CB0E76D}"/>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C8DF-4489-AA31-9D149CB0E76D}"/>
              </c:ext>
            </c:extLst>
          </c:dPt>
          <c:dPt>
            <c:idx val="2"/>
            <c:bubble3D val="0"/>
            <c:spPr>
              <a:noFill/>
              <a:ln w="19050">
                <a:noFill/>
              </a:ln>
              <a:effectLst/>
            </c:spPr>
            <c:extLst>
              <c:ext xmlns:c16="http://schemas.microsoft.com/office/drawing/2014/chart" uri="{C3380CC4-5D6E-409C-BE32-E72D297353CC}">
                <c16:uniqueId val="{0000001A-C8DF-4489-AA31-9D149CB0E76D}"/>
              </c:ext>
            </c:extLst>
          </c:dPt>
          <c:dPt>
            <c:idx val="3"/>
            <c:bubble3D val="0"/>
            <c:spPr>
              <a:noFill/>
              <a:ln w="19050">
                <a:noFill/>
              </a:ln>
              <a:effectLst/>
            </c:spPr>
            <c:extLst>
              <c:ext xmlns:c16="http://schemas.microsoft.com/office/drawing/2014/chart" uri="{C3380CC4-5D6E-409C-BE32-E72D297353CC}">
                <c16:uniqueId val="{0000001C-C8DF-4489-AA31-9D149CB0E76D}"/>
              </c:ext>
            </c:extLst>
          </c:dPt>
          <c:val>
            <c:numRef>
              <c:f>'Análisis NSI'!$T$39:$T$42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C8DF-4489-AA31-9D149CB0E76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84EB-4CB8-9FF1-0E06F6DF7DD5}"/>
              </c:ext>
            </c:extLst>
          </c:dPt>
          <c:dPt>
            <c:idx val="1"/>
            <c:bubble3D val="0"/>
            <c:spPr>
              <a:solidFill>
                <a:srgbClr val="FFC000"/>
              </a:solidFill>
              <a:ln w="19050">
                <a:noFill/>
              </a:ln>
              <a:effectLst/>
            </c:spPr>
            <c:extLst>
              <c:ext xmlns:c16="http://schemas.microsoft.com/office/drawing/2014/chart" uri="{C3380CC4-5D6E-409C-BE32-E72D297353CC}">
                <c16:uniqueId val="{00000003-84EB-4CB8-9FF1-0E06F6DF7DD5}"/>
              </c:ext>
            </c:extLst>
          </c:dPt>
          <c:dPt>
            <c:idx val="2"/>
            <c:bubble3D val="0"/>
            <c:spPr>
              <a:solidFill>
                <a:srgbClr val="92D050"/>
              </a:solidFill>
              <a:ln w="19050">
                <a:noFill/>
              </a:ln>
              <a:effectLst/>
            </c:spPr>
            <c:extLst>
              <c:ext xmlns:c16="http://schemas.microsoft.com/office/drawing/2014/chart" uri="{C3380CC4-5D6E-409C-BE32-E72D297353CC}">
                <c16:uniqueId val="{00000005-84EB-4CB8-9FF1-0E06F6DF7DD5}"/>
              </c:ext>
            </c:extLst>
          </c:dPt>
          <c:dPt>
            <c:idx val="3"/>
            <c:bubble3D val="0"/>
            <c:spPr>
              <a:solidFill>
                <a:srgbClr val="0070C0"/>
              </a:solidFill>
              <a:ln w="19050">
                <a:noFill/>
              </a:ln>
              <a:effectLst/>
            </c:spPr>
            <c:extLst>
              <c:ext xmlns:c16="http://schemas.microsoft.com/office/drawing/2014/chart" uri="{C3380CC4-5D6E-409C-BE32-E72D297353CC}">
                <c16:uniqueId val="{00000007-84EB-4CB8-9FF1-0E06F6DF7DD5}"/>
              </c:ext>
            </c:extLst>
          </c:dPt>
          <c:dPt>
            <c:idx val="4"/>
            <c:bubble3D val="0"/>
            <c:spPr>
              <a:noFill/>
              <a:ln w="19050">
                <a:noFill/>
              </a:ln>
              <a:effectLst/>
            </c:spPr>
            <c:extLst>
              <c:ext xmlns:c16="http://schemas.microsoft.com/office/drawing/2014/chart" uri="{C3380CC4-5D6E-409C-BE32-E72D297353CC}">
                <c16:uniqueId val="{00000009-84EB-4CB8-9FF1-0E06F6DF7DD5}"/>
              </c:ext>
            </c:extLst>
          </c:dPt>
          <c:dPt>
            <c:idx val="5"/>
            <c:bubble3D val="0"/>
            <c:spPr>
              <a:solidFill>
                <a:schemeClr val="accent6"/>
              </a:solidFill>
              <a:ln w="19050">
                <a:noFill/>
              </a:ln>
              <a:effectLst/>
            </c:spPr>
            <c:extLst>
              <c:ext xmlns:c16="http://schemas.microsoft.com/office/drawing/2014/chart" uri="{C3380CC4-5D6E-409C-BE32-E72D297353CC}">
                <c16:uniqueId val="{0000000B-84EB-4CB8-9FF1-0E06F6DF7DD5}"/>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84EB-4CB8-9FF1-0E06F6DF7DD5}"/>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84EB-4CB8-9FF1-0E06F6DF7DD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84EB-4CB8-9FF1-0E06F6DF7DD5}"/>
              </c:ext>
            </c:extLst>
          </c:dPt>
          <c:dPt>
            <c:idx val="9"/>
            <c:bubble3D val="0"/>
            <c:spPr>
              <a:noFill/>
              <a:ln w="19050">
                <a:noFill/>
              </a:ln>
              <a:effectLst/>
            </c:spPr>
            <c:extLst>
              <c:ext xmlns:c16="http://schemas.microsoft.com/office/drawing/2014/chart" uri="{C3380CC4-5D6E-409C-BE32-E72D297353CC}">
                <c16:uniqueId val="{00000013-84EB-4CB8-9FF1-0E06F6DF7DD5}"/>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84EB-4CB8-9FF1-0E06F6DF7DD5}"/>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84EB-4CB8-9FF1-0E06F6DF7DD5}"/>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84EB-4CB8-9FF1-0E06F6DF7DD5}"/>
              </c:ext>
            </c:extLst>
          </c:dPt>
          <c:dPt>
            <c:idx val="2"/>
            <c:bubble3D val="0"/>
            <c:explosion val="2"/>
            <c:spPr>
              <a:noFill/>
              <a:ln w="19050">
                <a:noFill/>
              </a:ln>
              <a:effectLst/>
            </c:spPr>
            <c:extLst>
              <c:ext xmlns:c16="http://schemas.microsoft.com/office/drawing/2014/chart" uri="{C3380CC4-5D6E-409C-BE32-E72D297353CC}">
                <c16:uniqueId val="{0000001A-84EB-4CB8-9FF1-0E06F6DF7DD5}"/>
              </c:ext>
            </c:extLst>
          </c:dPt>
          <c:dPt>
            <c:idx val="3"/>
            <c:bubble3D val="0"/>
            <c:spPr>
              <a:solidFill>
                <a:schemeClr val="accent4"/>
              </a:solidFill>
              <a:ln w="19050">
                <a:noFill/>
              </a:ln>
              <a:effectLst/>
            </c:spPr>
            <c:extLst>
              <c:ext xmlns:c16="http://schemas.microsoft.com/office/drawing/2014/chart" uri="{C3380CC4-5D6E-409C-BE32-E72D297353CC}">
                <c16:uniqueId val="{0000001C-84EB-4CB8-9FF1-0E06F6DF7DD5}"/>
              </c:ext>
            </c:extLst>
          </c:dPt>
          <c:val>
            <c:numRef>
              <c:f>'Análisis NSI'!$W$10:$W$13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84EB-4CB8-9FF1-0E06F6DF7DD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41D7-4CA8-B0C3-A801666D7C8F}"/>
              </c:ext>
            </c:extLst>
          </c:dPt>
          <c:dPt>
            <c:idx val="1"/>
            <c:bubble3D val="0"/>
            <c:spPr>
              <a:solidFill>
                <a:srgbClr val="FFC000"/>
              </a:solidFill>
              <a:ln w="19050">
                <a:noFill/>
              </a:ln>
              <a:effectLst/>
            </c:spPr>
            <c:extLst>
              <c:ext xmlns:c16="http://schemas.microsoft.com/office/drawing/2014/chart" uri="{C3380CC4-5D6E-409C-BE32-E72D297353CC}">
                <c16:uniqueId val="{00000003-41D7-4CA8-B0C3-A801666D7C8F}"/>
              </c:ext>
            </c:extLst>
          </c:dPt>
          <c:dPt>
            <c:idx val="2"/>
            <c:bubble3D val="0"/>
            <c:spPr>
              <a:solidFill>
                <a:srgbClr val="92D050"/>
              </a:solidFill>
              <a:ln w="19050">
                <a:noFill/>
              </a:ln>
              <a:effectLst/>
            </c:spPr>
            <c:extLst>
              <c:ext xmlns:c16="http://schemas.microsoft.com/office/drawing/2014/chart" uri="{C3380CC4-5D6E-409C-BE32-E72D297353CC}">
                <c16:uniqueId val="{00000005-41D7-4CA8-B0C3-A801666D7C8F}"/>
              </c:ext>
            </c:extLst>
          </c:dPt>
          <c:dPt>
            <c:idx val="3"/>
            <c:bubble3D val="0"/>
            <c:spPr>
              <a:solidFill>
                <a:srgbClr val="0070C0"/>
              </a:solidFill>
              <a:ln w="19050">
                <a:noFill/>
              </a:ln>
              <a:effectLst/>
            </c:spPr>
            <c:extLst>
              <c:ext xmlns:c16="http://schemas.microsoft.com/office/drawing/2014/chart" uri="{C3380CC4-5D6E-409C-BE32-E72D297353CC}">
                <c16:uniqueId val="{00000007-41D7-4CA8-B0C3-A801666D7C8F}"/>
              </c:ext>
            </c:extLst>
          </c:dPt>
          <c:dPt>
            <c:idx val="4"/>
            <c:bubble3D val="0"/>
            <c:spPr>
              <a:noFill/>
              <a:ln w="19050">
                <a:noFill/>
              </a:ln>
              <a:effectLst/>
            </c:spPr>
            <c:extLst>
              <c:ext xmlns:c16="http://schemas.microsoft.com/office/drawing/2014/chart" uri="{C3380CC4-5D6E-409C-BE32-E72D297353CC}">
                <c16:uniqueId val="{00000009-41D7-4CA8-B0C3-A801666D7C8F}"/>
              </c:ext>
            </c:extLst>
          </c:dPt>
          <c:dPt>
            <c:idx val="5"/>
            <c:bubble3D val="0"/>
            <c:spPr>
              <a:solidFill>
                <a:schemeClr val="accent6"/>
              </a:solidFill>
              <a:ln w="19050">
                <a:noFill/>
              </a:ln>
              <a:effectLst/>
            </c:spPr>
            <c:extLst>
              <c:ext xmlns:c16="http://schemas.microsoft.com/office/drawing/2014/chart" uri="{C3380CC4-5D6E-409C-BE32-E72D297353CC}">
                <c16:uniqueId val="{0000000B-41D7-4CA8-B0C3-A801666D7C8F}"/>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41D7-4CA8-B0C3-A801666D7C8F}"/>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41D7-4CA8-B0C3-A801666D7C8F}"/>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41D7-4CA8-B0C3-A801666D7C8F}"/>
              </c:ext>
            </c:extLst>
          </c:dPt>
          <c:dPt>
            <c:idx val="9"/>
            <c:bubble3D val="0"/>
            <c:spPr>
              <a:noFill/>
              <a:ln w="19050">
                <a:noFill/>
              </a:ln>
              <a:effectLst/>
            </c:spPr>
            <c:extLst>
              <c:ext xmlns:c16="http://schemas.microsoft.com/office/drawing/2014/chart" uri="{C3380CC4-5D6E-409C-BE32-E72D297353CC}">
                <c16:uniqueId val="{00000013-41D7-4CA8-B0C3-A801666D7C8F}"/>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41D7-4CA8-B0C3-A801666D7C8F}"/>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41D7-4CA8-B0C3-A801666D7C8F}"/>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41D7-4CA8-B0C3-A801666D7C8F}"/>
              </c:ext>
            </c:extLst>
          </c:dPt>
          <c:dPt>
            <c:idx val="2"/>
            <c:bubble3D val="0"/>
            <c:spPr>
              <a:noFill/>
              <a:ln w="19050">
                <a:noFill/>
              </a:ln>
              <a:effectLst/>
            </c:spPr>
            <c:extLst>
              <c:ext xmlns:c16="http://schemas.microsoft.com/office/drawing/2014/chart" uri="{C3380CC4-5D6E-409C-BE32-E72D297353CC}">
                <c16:uniqueId val="{0000001A-41D7-4CA8-B0C3-A801666D7C8F}"/>
              </c:ext>
            </c:extLst>
          </c:dPt>
          <c:dPt>
            <c:idx val="3"/>
            <c:bubble3D val="0"/>
            <c:spPr>
              <a:noFill/>
              <a:ln w="19050">
                <a:noFill/>
              </a:ln>
              <a:effectLst/>
            </c:spPr>
            <c:extLst>
              <c:ext xmlns:c16="http://schemas.microsoft.com/office/drawing/2014/chart" uri="{C3380CC4-5D6E-409C-BE32-E72D297353CC}">
                <c16:uniqueId val="{0000001C-41D7-4CA8-B0C3-A801666D7C8F}"/>
              </c:ext>
            </c:extLst>
          </c:dPt>
          <c:val>
            <c:numRef>
              <c:f>'Análisis NSI'!$W$39:$W$42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41D7-4CA8-B0C3-A801666D7C8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FE4A-4681-9B7D-9AC3ABFEFF36}"/>
              </c:ext>
            </c:extLst>
          </c:dPt>
          <c:dPt>
            <c:idx val="1"/>
            <c:bubble3D val="0"/>
            <c:spPr>
              <a:solidFill>
                <a:srgbClr val="FFC000"/>
              </a:solidFill>
              <a:ln w="19050">
                <a:noFill/>
              </a:ln>
              <a:effectLst/>
            </c:spPr>
            <c:extLst>
              <c:ext xmlns:c16="http://schemas.microsoft.com/office/drawing/2014/chart" uri="{C3380CC4-5D6E-409C-BE32-E72D297353CC}">
                <c16:uniqueId val="{00000003-FE4A-4681-9B7D-9AC3ABFEFF36}"/>
              </c:ext>
            </c:extLst>
          </c:dPt>
          <c:dPt>
            <c:idx val="2"/>
            <c:bubble3D val="0"/>
            <c:spPr>
              <a:solidFill>
                <a:srgbClr val="92D050"/>
              </a:solidFill>
              <a:ln w="19050">
                <a:noFill/>
              </a:ln>
              <a:effectLst/>
            </c:spPr>
            <c:extLst>
              <c:ext xmlns:c16="http://schemas.microsoft.com/office/drawing/2014/chart" uri="{C3380CC4-5D6E-409C-BE32-E72D297353CC}">
                <c16:uniqueId val="{00000005-FE4A-4681-9B7D-9AC3ABFEFF36}"/>
              </c:ext>
            </c:extLst>
          </c:dPt>
          <c:dPt>
            <c:idx val="3"/>
            <c:bubble3D val="0"/>
            <c:spPr>
              <a:solidFill>
                <a:srgbClr val="0070C0"/>
              </a:solidFill>
              <a:ln w="19050">
                <a:noFill/>
              </a:ln>
              <a:effectLst/>
            </c:spPr>
            <c:extLst>
              <c:ext xmlns:c16="http://schemas.microsoft.com/office/drawing/2014/chart" uri="{C3380CC4-5D6E-409C-BE32-E72D297353CC}">
                <c16:uniqueId val="{00000007-FE4A-4681-9B7D-9AC3ABFEFF36}"/>
              </c:ext>
            </c:extLst>
          </c:dPt>
          <c:dPt>
            <c:idx val="4"/>
            <c:bubble3D val="0"/>
            <c:spPr>
              <a:noFill/>
              <a:ln w="19050">
                <a:noFill/>
              </a:ln>
              <a:effectLst/>
            </c:spPr>
            <c:extLst>
              <c:ext xmlns:c16="http://schemas.microsoft.com/office/drawing/2014/chart" uri="{C3380CC4-5D6E-409C-BE32-E72D297353CC}">
                <c16:uniqueId val="{00000009-FE4A-4681-9B7D-9AC3ABFEFF36}"/>
              </c:ext>
            </c:extLst>
          </c:dPt>
          <c:dPt>
            <c:idx val="5"/>
            <c:bubble3D val="0"/>
            <c:spPr>
              <a:solidFill>
                <a:schemeClr val="accent6"/>
              </a:solidFill>
              <a:ln w="19050">
                <a:noFill/>
              </a:ln>
              <a:effectLst/>
            </c:spPr>
            <c:extLst>
              <c:ext xmlns:c16="http://schemas.microsoft.com/office/drawing/2014/chart" uri="{C3380CC4-5D6E-409C-BE32-E72D297353CC}">
                <c16:uniqueId val="{0000000B-FE4A-4681-9B7D-9AC3ABFEFF36}"/>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FE4A-4681-9B7D-9AC3ABFEFF36}"/>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FE4A-4681-9B7D-9AC3ABFEFF36}"/>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FE4A-4681-9B7D-9AC3ABFEFF36}"/>
              </c:ext>
            </c:extLst>
          </c:dPt>
          <c:dPt>
            <c:idx val="9"/>
            <c:bubble3D val="0"/>
            <c:spPr>
              <a:noFill/>
              <a:ln w="19050">
                <a:noFill/>
              </a:ln>
              <a:effectLst/>
            </c:spPr>
            <c:extLst>
              <c:ext xmlns:c16="http://schemas.microsoft.com/office/drawing/2014/chart" uri="{C3380CC4-5D6E-409C-BE32-E72D297353CC}">
                <c16:uniqueId val="{00000013-FE4A-4681-9B7D-9AC3ABFEFF36}"/>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FE4A-4681-9B7D-9AC3ABFEFF36}"/>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FE4A-4681-9B7D-9AC3ABFEFF36}"/>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FE4A-4681-9B7D-9AC3ABFEFF36}"/>
              </c:ext>
            </c:extLst>
          </c:dPt>
          <c:dPt>
            <c:idx val="2"/>
            <c:bubble3D val="0"/>
            <c:spPr>
              <a:noFill/>
              <a:ln w="19050">
                <a:noFill/>
              </a:ln>
              <a:effectLst/>
            </c:spPr>
            <c:extLst>
              <c:ext xmlns:c16="http://schemas.microsoft.com/office/drawing/2014/chart" uri="{C3380CC4-5D6E-409C-BE32-E72D297353CC}">
                <c16:uniqueId val="{0000001A-FE4A-4681-9B7D-9AC3ABFEFF36}"/>
              </c:ext>
            </c:extLst>
          </c:dPt>
          <c:dPt>
            <c:idx val="3"/>
            <c:bubble3D val="0"/>
            <c:spPr>
              <a:solidFill>
                <a:schemeClr val="accent4"/>
              </a:solidFill>
              <a:ln w="19050">
                <a:noFill/>
              </a:ln>
              <a:effectLst/>
            </c:spPr>
            <c:extLst>
              <c:ext xmlns:c16="http://schemas.microsoft.com/office/drawing/2014/chart" uri="{C3380CC4-5D6E-409C-BE32-E72D297353CC}">
                <c16:uniqueId val="{0000001C-FE4A-4681-9B7D-9AC3ABFEFF36}"/>
              </c:ext>
            </c:extLst>
          </c:dPt>
          <c:val>
            <c:numRef>
              <c:f>'Análisis NSI'!$Z$10:$Z$13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FE4A-4681-9B7D-9AC3ABFEFF3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D139-4C62-AE54-84D949884D85}"/>
              </c:ext>
            </c:extLst>
          </c:dPt>
          <c:dPt>
            <c:idx val="1"/>
            <c:bubble3D val="0"/>
            <c:spPr>
              <a:solidFill>
                <a:srgbClr val="FFC000"/>
              </a:solidFill>
              <a:ln w="19050">
                <a:noFill/>
              </a:ln>
              <a:effectLst/>
            </c:spPr>
            <c:extLst>
              <c:ext xmlns:c16="http://schemas.microsoft.com/office/drawing/2014/chart" uri="{C3380CC4-5D6E-409C-BE32-E72D297353CC}">
                <c16:uniqueId val="{00000003-D139-4C62-AE54-84D949884D85}"/>
              </c:ext>
            </c:extLst>
          </c:dPt>
          <c:dPt>
            <c:idx val="2"/>
            <c:bubble3D val="0"/>
            <c:spPr>
              <a:solidFill>
                <a:srgbClr val="92D050"/>
              </a:solidFill>
              <a:ln w="19050">
                <a:noFill/>
              </a:ln>
              <a:effectLst/>
            </c:spPr>
            <c:extLst>
              <c:ext xmlns:c16="http://schemas.microsoft.com/office/drawing/2014/chart" uri="{C3380CC4-5D6E-409C-BE32-E72D297353CC}">
                <c16:uniqueId val="{00000005-D139-4C62-AE54-84D949884D85}"/>
              </c:ext>
            </c:extLst>
          </c:dPt>
          <c:dPt>
            <c:idx val="3"/>
            <c:bubble3D val="0"/>
            <c:spPr>
              <a:solidFill>
                <a:srgbClr val="0070C0"/>
              </a:solidFill>
              <a:ln w="19050">
                <a:noFill/>
              </a:ln>
              <a:effectLst/>
            </c:spPr>
            <c:extLst>
              <c:ext xmlns:c16="http://schemas.microsoft.com/office/drawing/2014/chart" uri="{C3380CC4-5D6E-409C-BE32-E72D297353CC}">
                <c16:uniqueId val="{00000007-D139-4C62-AE54-84D949884D85}"/>
              </c:ext>
            </c:extLst>
          </c:dPt>
          <c:dPt>
            <c:idx val="4"/>
            <c:bubble3D val="0"/>
            <c:spPr>
              <a:noFill/>
              <a:ln w="19050">
                <a:noFill/>
              </a:ln>
              <a:effectLst/>
            </c:spPr>
            <c:extLst>
              <c:ext xmlns:c16="http://schemas.microsoft.com/office/drawing/2014/chart" uri="{C3380CC4-5D6E-409C-BE32-E72D297353CC}">
                <c16:uniqueId val="{00000009-D139-4C62-AE54-84D949884D85}"/>
              </c:ext>
            </c:extLst>
          </c:dPt>
          <c:dPt>
            <c:idx val="5"/>
            <c:bubble3D val="0"/>
            <c:spPr>
              <a:solidFill>
                <a:schemeClr val="accent6"/>
              </a:solidFill>
              <a:ln w="19050">
                <a:noFill/>
              </a:ln>
              <a:effectLst/>
            </c:spPr>
            <c:extLst>
              <c:ext xmlns:c16="http://schemas.microsoft.com/office/drawing/2014/chart" uri="{C3380CC4-5D6E-409C-BE32-E72D297353CC}">
                <c16:uniqueId val="{0000000B-D139-4C62-AE54-84D949884D85}"/>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D139-4C62-AE54-84D949884D85}"/>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D139-4C62-AE54-84D949884D8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D139-4C62-AE54-84D949884D85}"/>
              </c:ext>
            </c:extLst>
          </c:dPt>
          <c:dPt>
            <c:idx val="9"/>
            <c:bubble3D val="0"/>
            <c:spPr>
              <a:noFill/>
              <a:ln w="19050">
                <a:noFill/>
              </a:ln>
              <a:effectLst/>
            </c:spPr>
            <c:extLst>
              <c:ext xmlns:c16="http://schemas.microsoft.com/office/drawing/2014/chart" uri="{C3380CC4-5D6E-409C-BE32-E72D297353CC}">
                <c16:uniqueId val="{00000013-D139-4C62-AE54-84D949884D85}"/>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D139-4C62-AE54-84D949884D85}"/>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D139-4C62-AE54-84D949884D85}"/>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D139-4C62-AE54-84D949884D85}"/>
              </c:ext>
            </c:extLst>
          </c:dPt>
          <c:dPt>
            <c:idx val="2"/>
            <c:bubble3D val="0"/>
            <c:spPr>
              <a:noFill/>
              <a:ln w="19050">
                <a:noFill/>
              </a:ln>
              <a:effectLst/>
            </c:spPr>
            <c:extLst>
              <c:ext xmlns:c16="http://schemas.microsoft.com/office/drawing/2014/chart" uri="{C3380CC4-5D6E-409C-BE32-E72D297353CC}">
                <c16:uniqueId val="{0000001A-D139-4C62-AE54-84D949884D85}"/>
              </c:ext>
            </c:extLst>
          </c:dPt>
          <c:dPt>
            <c:idx val="3"/>
            <c:bubble3D val="0"/>
            <c:spPr>
              <a:solidFill>
                <a:schemeClr val="accent4"/>
              </a:solidFill>
              <a:ln w="19050">
                <a:noFill/>
              </a:ln>
              <a:effectLst/>
            </c:spPr>
            <c:extLst>
              <c:ext xmlns:c16="http://schemas.microsoft.com/office/drawing/2014/chart" uri="{C3380CC4-5D6E-409C-BE32-E72D297353CC}">
                <c16:uniqueId val="{0000001C-D139-4C62-AE54-84D949884D85}"/>
              </c:ext>
            </c:extLst>
          </c:dPt>
          <c:val>
            <c:numRef>
              <c:f>'Análisis NSI'!$Z$10:$Z$13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D139-4C62-AE54-84D949884D8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6A69-482C-BF5D-9B61DE75FA2A}"/>
              </c:ext>
            </c:extLst>
          </c:dPt>
          <c:dPt>
            <c:idx val="1"/>
            <c:bubble3D val="0"/>
            <c:spPr>
              <a:solidFill>
                <a:srgbClr val="FFC000"/>
              </a:solidFill>
              <a:ln w="19050">
                <a:noFill/>
              </a:ln>
              <a:effectLst/>
            </c:spPr>
            <c:extLst>
              <c:ext xmlns:c16="http://schemas.microsoft.com/office/drawing/2014/chart" uri="{C3380CC4-5D6E-409C-BE32-E72D297353CC}">
                <c16:uniqueId val="{00000003-6A69-482C-BF5D-9B61DE75FA2A}"/>
              </c:ext>
            </c:extLst>
          </c:dPt>
          <c:dPt>
            <c:idx val="2"/>
            <c:bubble3D val="0"/>
            <c:spPr>
              <a:solidFill>
                <a:srgbClr val="92D050"/>
              </a:solidFill>
              <a:ln w="19050">
                <a:noFill/>
              </a:ln>
              <a:effectLst/>
            </c:spPr>
            <c:extLst>
              <c:ext xmlns:c16="http://schemas.microsoft.com/office/drawing/2014/chart" uri="{C3380CC4-5D6E-409C-BE32-E72D297353CC}">
                <c16:uniqueId val="{00000005-6A69-482C-BF5D-9B61DE75FA2A}"/>
              </c:ext>
            </c:extLst>
          </c:dPt>
          <c:dPt>
            <c:idx val="3"/>
            <c:bubble3D val="0"/>
            <c:spPr>
              <a:solidFill>
                <a:srgbClr val="0070C0"/>
              </a:solidFill>
              <a:ln w="19050">
                <a:noFill/>
              </a:ln>
              <a:effectLst/>
            </c:spPr>
            <c:extLst>
              <c:ext xmlns:c16="http://schemas.microsoft.com/office/drawing/2014/chart" uri="{C3380CC4-5D6E-409C-BE32-E72D297353CC}">
                <c16:uniqueId val="{00000007-6A69-482C-BF5D-9B61DE75FA2A}"/>
              </c:ext>
            </c:extLst>
          </c:dPt>
          <c:dPt>
            <c:idx val="4"/>
            <c:bubble3D val="0"/>
            <c:spPr>
              <a:noFill/>
              <a:ln w="19050">
                <a:noFill/>
              </a:ln>
              <a:effectLst/>
            </c:spPr>
            <c:extLst>
              <c:ext xmlns:c16="http://schemas.microsoft.com/office/drawing/2014/chart" uri="{C3380CC4-5D6E-409C-BE32-E72D297353CC}">
                <c16:uniqueId val="{00000009-6A69-482C-BF5D-9B61DE75FA2A}"/>
              </c:ext>
            </c:extLst>
          </c:dPt>
          <c:dPt>
            <c:idx val="5"/>
            <c:bubble3D val="0"/>
            <c:spPr>
              <a:solidFill>
                <a:schemeClr val="accent6"/>
              </a:solidFill>
              <a:ln w="19050">
                <a:noFill/>
              </a:ln>
              <a:effectLst/>
            </c:spPr>
            <c:extLst>
              <c:ext xmlns:c16="http://schemas.microsoft.com/office/drawing/2014/chart" uri="{C3380CC4-5D6E-409C-BE32-E72D297353CC}">
                <c16:uniqueId val="{0000000B-6A69-482C-BF5D-9B61DE75FA2A}"/>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6A69-482C-BF5D-9B61DE75FA2A}"/>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6A69-482C-BF5D-9B61DE75FA2A}"/>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6A69-482C-BF5D-9B61DE75FA2A}"/>
              </c:ext>
            </c:extLst>
          </c:dPt>
          <c:dPt>
            <c:idx val="9"/>
            <c:bubble3D val="0"/>
            <c:spPr>
              <a:noFill/>
              <a:ln w="19050">
                <a:noFill/>
              </a:ln>
              <a:effectLst/>
            </c:spPr>
            <c:extLst>
              <c:ext xmlns:c16="http://schemas.microsoft.com/office/drawing/2014/chart" uri="{C3380CC4-5D6E-409C-BE32-E72D297353CC}">
                <c16:uniqueId val="{00000013-6A69-482C-BF5D-9B61DE75FA2A}"/>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6A69-482C-BF5D-9B61DE75FA2A}"/>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6A69-482C-BF5D-9B61DE75FA2A}"/>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6A69-482C-BF5D-9B61DE75FA2A}"/>
              </c:ext>
            </c:extLst>
          </c:dPt>
          <c:dPt>
            <c:idx val="2"/>
            <c:bubble3D val="0"/>
            <c:spPr>
              <a:noFill/>
              <a:ln w="19050">
                <a:noFill/>
              </a:ln>
              <a:effectLst/>
            </c:spPr>
            <c:extLst>
              <c:ext xmlns:c16="http://schemas.microsoft.com/office/drawing/2014/chart" uri="{C3380CC4-5D6E-409C-BE32-E72D297353CC}">
                <c16:uniqueId val="{0000001A-6A69-482C-BF5D-9B61DE75FA2A}"/>
              </c:ext>
            </c:extLst>
          </c:dPt>
          <c:dPt>
            <c:idx val="3"/>
            <c:bubble3D val="0"/>
            <c:spPr>
              <a:noFill/>
              <a:ln w="19050">
                <a:noFill/>
              </a:ln>
              <a:effectLst/>
            </c:spPr>
            <c:extLst>
              <c:ext xmlns:c16="http://schemas.microsoft.com/office/drawing/2014/chart" uri="{C3380CC4-5D6E-409C-BE32-E72D297353CC}">
                <c16:uniqueId val="{0000001C-6A69-482C-BF5D-9B61DE75FA2A}"/>
              </c:ext>
            </c:extLst>
          </c:dPt>
          <c:val>
            <c:numRef>
              <c:f>'Análisis NSI'!$H$10:$H$13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6A69-482C-BF5D-9B61DE75FA2A}"/>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35F1-497A-A9AD-8FCA01AF27E0}"/>
              </c:ext>
            </c:extLst>
          </c:dPt>
          <c:dPt>
            <c:idx val="1"/>
            <c:bubble3D val="0"/>
            <c:spPr>
              <a:solidFill>
                <a:srgbClr val="FFC000"/>
              </a:solidFill>
              <a:ln w="19050">
                <a:noFill/>
              </a:ln>
              <a:effectLst/>
            </c:spPr>
            <c:extLst>
              <c:ext xmlns:c16="http://schemas.microsoft.com/office/drawing/2014/chart" uri="{C3380CC4-5D6E-409C-BE32-E72D297353CC}">
                <c16:uniqueId val="{00000003-35F1-497A-A9AD-8FCA01AF27E0}"/>
              </c:ext>
            </c:extLst>
          </c:dPt>
          <c:dPt>
            <c:idx val="2"/>
            <c:bubble3D val="0"/>
            <c:spPr>
              <a:solidFill>
                <a:srgbClr val="92D050"/>
              </a:solidFill>
              <a:ln w="19050">
                <a:noFill/>
              </a:ln>
              <a:effectLst/>
            </c:spPr>
            <c:extLst>
              <c:ext xmlns:c16="http://schemas.microsoft.com/office/drawing/2014/chart" uri="{C3380CC4-5D6E-409C-BE32-E72D297353CC}">
                <c16:uniqueId val="{00000005-35F1-497A-A9AD-8FCA01AF27E0}"/>
              </c:ext>
            </c:extLst>
          </c:dPt>
          <c:dPt>
            <c:idx val="3"/>
            <c:bubble3D val="0"/>
            <c:spPr>
              <a:solidFill>
                <a:srgbClr val="0070C0"/>
              </a:solidFill>
              <a:ln w="19050">
                <a:noFill/>
              </a:ln>
              <a:effectLst/>
            </c:spPr>
            <c:extLst>
              <c:ext xmlns:c16="http://schemas.microsoft.com/office/drawing/2014/chart" uri="{C3380CC4-5D6E-409C-BE32-E72D297353CC}">
                <c16:uniqueId val="{00000007-35F1-497A-A9AD-8FCA01AF27E0}"/>
              </c:ext>
            </c:extLst>
          </c:dPt>
          <c:dPt>
            <c:idx val="4"/>
            <c:bubble3D val="0"/>
            <c:spPr>
              <a:noFill/>
              <a:ln w="19050">
                <a:noFill/>
              </a:ln>
              <a:effectLst/>
            </c:spPr>
            <c:extLst>
              <c:ext xmlns:c16="http://schemas.microsoft.com/office/drawing/2014/chart" uri="{C3380CC4-5D6E-409C-BE32-E72D297353CC}">
                <c16:uniqueId val="{00000009-35F1-497A-A9AD-8FCA01AF27E0}"/>
              </c:ext>
            </c:extLst>
          </c:dPt>
          <c:dPt>
            <c:idx val="5"/>
            <c:bubble3D val="0"/>
            <c:spPr>
              <a:solidFill>
                <a:schemeClr val="accent6"/>
              </a:solidFill>
              <a:ln w="19050">
                <a:noFill/>
              </a:ln>
              <a:effectLst/>
            </c:spPr>
            <c:extLst>
              <c:ext xmlns:c16="http://schemas.microsoft.com/office/drawing/2014/chart" uri="{C3380CC4-5D6E-409C-BE32-E72D297353CC}">
                <c16:uniqueId val="{0000000B-35F1-497A-A9AD-8FCA01AF27E0}"/>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35F1-497A-A9AD-8FCA01AF27E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35F1-497A-A9AD-8FCA01AF27E0}"/>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35F1-497A-A9AD-8FCA01AF27E0}"/>
              </c:ext>
            </c:extLst>
          </c:dPt>
          <c:dPt>
            <c:idx val="9"/>
            <c:bubble3D val="0"/>
            <c:spPr>
              <a:noFill/>
              <a:ln w="19050">
                <a:noFill/>
              </a:ln>
              <a:effectLst/>
            </c:spPr>
            <c:extLst>
              <c:ext xmlns:c16="http://schemas.microsoft.com/office/drawing/2014/chart" uri="{C3380CC4-5D6E-409C-BE32-E72D297353CC}">
                <c16:uniqueId val="{00000013-35F1-497A-A9AD-8FCA01AF27E0}"/>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35F1-497A-A9AD-8FCA01AF27E0}"/>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35F1-497A-A9AD-8FCA01AF27E0}"/>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35F1-497A-A9AD-8FCA01AF27E0}"/>
              </c:ext>
            </c:extLst>
          </c:dPt>
          <c:dPt>
            <c:idx val="2"/>
            <c:bubble3D val="0"/>
            <c:spPr>
              <a:noFill/>
              <a:ln w="19050">
                <a:noFill/>
              </a:ln>
              <a:effectLst/>
            </c:spPr>
            <c:extLst>
              <c:ext xmlns:c16="http://schemas.microsoft.com/office/drawing/2014/chart" uri="{C3380CC4-5D6E-409C-BE32-E72D297353CC}">
                <c16:uniqueId val="{0000001A-35F1-497A-A9AD-8FCA01AF27E0}"/>
              </c:ext>
            </c:extLst>
          </c:dPt>
          <c:dPt>
            <c:idx val="3"/>
            <c:bubble3D val="0"/>
            <c:spPr>
              <a:solidFill>
                <a:schemeClr val="accent4"/>
              </a:solidFill>
              <a:ln w="19050">
                <a:noFill/>
              </a:ln>
              <a:effectLst/>
            </c:spPr>
            <c:extLst>
              <c:ext xmlns:c16="http://schemas.microsoft.com/office/drawing/2014/chart" uri="{C3380CC4-5D6E-409C-BE32-E72D297353CC}">
                <c16:uniqueId val="{0000001C-35F1-497A-A9AD-8FCA01AF27E0}"/>
              </c:ext>
            </c:extLst>
          </c:dPt>
          <c:val>
            <c:numRef>
              <c:f>'Análisis NSI'!$K$10:$K$13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35F1-497A-A9AD-8FCA01AF27E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C9BE-42E4-B588-AF4C0A13306D}"/>
              </c:ext>
            </c:extLst>
          </c:dPt>
          <c:dPt>
            <c:idx val="1"/>
            <c:bubble3D val="0"/>
            <c:spPr>
              <a:solidFill>
                <a:srgbClr val="FFC000"/>
              </a:solidFill>
              <a:ln w="19050">
                <a:noFill/>
              </a:ln>
              <a:effectLst/>
            </c:spPr>
            <c:extLst>
              <c:ext xmlns:c16="http://schemas.microsoft.com/office/drawing/2014/chart" uri="{C3380CC4-5D6E-409C-BE32-E72D297353CC}">
                <c16:uniqueId val="{00000003-C9BE-42E4-B588-AF4C0A13306D}"/>
              </c:ext>
            </c:extLst>
          </c:dPt>
          <c:dPt>
            <c:idx val="2"/>
            <c:bubble3D val="0"/>
            <c:spPr>
              <a:solidFill>
                <a:srgbClr val="92D050"/>
              </a:solidFill>
              <a:ln w="19050">
                <a:noFill/>
              </a:ln>
              <a:effectLst/>
            </c:spPr>
            <c:extLst>
              <c:ext xmlns:c16="http://schemas.microsoft.com/office/drawing/2014/chart" uri="{C3380CC4-5D6E-409C-BE32-E72D297353CC}">
                <c16:uniqueId val="{00000005-C9BE-42E4-B588-AF4C0A13306D}"/>
              </c:ext>
            </c:extLst>
          </c:dPt>
          <c:dPt>
            <c:idx val="3"/>
            <c:bubble3D val="0"/>
            <c:spPr>
              <a:solidFill>
                <a:srgbClr val="0070C0"/>
              </a:solidFill>
              <a:ln w="19050">
                <a:noFill/>
              </a:ln>
              <a:effectLst/>
            </c:spPr>
            <c:extLst>
              <c:ext xmlns:c16="http://schemas.microsoft.com/office/drawing/2014/chart" uri="{C3380CC4-5D6E-409C-BE32-E72D297353CC}">
                <c16:uniqueId val="{00000007-C9BE-42E4-B588-AF4C0A13306D}"/>
              </c:ext>
            </c:extLst>
          </c:dPt>
          <c:dPt>
            <c:idx val="4"/>
            <c:bubble3D val="0"/>
            <c:spPr>
              <a:noFill/>
              <a:ln w="19050">
                <a:noFill/>
              </a:ln>
              <a:effectLst/>
            </c:spPr>
            <c:extLst>
              <c:ext xmlns:c16="http://schemas.microsoft.com/office/drawing/2014/chart" uri="{C3380CC4-5D6E-409C-BE32-E72D297353CC}">
                <c16:uniqueId val="{00000009-C9BE-42E4-B588-AF4C0A13306D}"/>
              </c:ext>
            </c:extLst>
          </c:dPt>
          <c:dPt>
            <c:idx val="5"/>
            <c:bubble3D val="0"/>
            <c:spPr>
              <a:solidFill>
                <a:schemeClr val="accent6"/>
              </a:solidFill>
              <a:ln w="19050">
                <a:noFill/>
              </a:ln>
              <a:effectLst/>
            </c:spPr>
            <c:extLst>
              <c:ext xmlns:c16="http://schemas.microsoft.com/office/drawing/2014/chart" uri="{C3380CC4-5D6E-409C-BE32-E72D297353CC}">
                <c16:uniqueId val="{0000000B-C9BE-42E4-B588-AF4C0A13306D}"/>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C9BE-42E4-B588-AF4C0A13306D}"/>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C9BE-42E4-B588-AF4C0A13306D}"/>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C9BE-42E4-B588-AF4C0A13306D}"/>
              </c:ext>
            </c:extLst>
          </c:dPt>
          <c:dPt>
            <c:idx val="9"/>
            <c:bubble3D val="0"/>
            <c:spPr>
              <a:noFill/>
              <a:ln w="19050">
                <a:noFill/>
              </a:ln>
              <a:effectLst/>
            </c:spPr>
            <c:extLst>
              <c:ext xmlns:c16="http://schemas.microsoft.com/office/drawing/2014/chart" uri="{C3380CC4-5D6E-409C-BE32-E72D297353CC}">
                <c16:uniqueId val="{00000013-C9BE-42E4-B588-AF4C0A13306D}"/>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C9BE-42E4-B588-AF4C0A13306D}"/>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C9BE-42E4-B588-AF4C0A13306D}"/>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C9BE-42E4-B588-AF4C0A13306D}"/>
              </c:ext>
            </c:extLst>
          </c:dPt>
          <c:dPt>
            <c:idx val="2"/>
            <c:bubble3D val="0"/>
            <c:spPr>
              <a:noFill/>
              <a:ln w="19050">
                <a:noFill/>
              </a:ln>
              <a:effectLst/>
            </c:spPr>
            <c:extLst>
              <c:ext xmlns:c16="http://schemas.microsoft.com/office/drawing/2014/chart" uri="{C3380CC4-5D6E-409C-BE32-E72D297353CC}">
                <c16:uniqueId val="{0000001A-C9BE-42E4-B588-AF4C0A13306D}"/>
              </c:ext>
            </c:extLst>
          </c:dPt>
          <c:dPt>
            <c:idx val="3"/>
            <c:bubble3D val="0"/>
            <c:spPr>
              <a:solidFill>
                <a:schemeClr val="accent4"/>
              </a:solidFill>
              <a:ln w="19050">
                <a:noFill/>
              </a:ln>
              <a:effectLst/>
            </c:spPr>
            <c:extLst>
              <c:ext xmlns:c16="http://schemas.microsoft.com/office/drawing/2014/chart" uri="{C3380CC4-5D6E-409C-BE32-E72D297353CC}">
                <c16:uniqueId val="{0000001C-C9BE-42E4-B588-AF4C0A13306D}"/>
              </c:ext>
            </c:extLst>
          </c:dPt>
          <c:val>
            <c:numRef>
              <c:f>'Análisis NSI'!$N$10:$N$13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C9BE-42E4-B588-AF4C0A13306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00D6-4D56-80FF-2F8168F6903F}"/>
              </c:ext>
            </c:extLst>
          </c:dPt>
          <c:dPt>
            <c:idx val="1"/>
            <c:bubble3D val="0"/>
            <c:spPr>
              <a:solidFill>
                <a:srgbClr val="FFC000"/>
              </a:solidFill>
              <a:ln w="19050">
                <a:noFill/>
              </a:ln>
              <a:effectLst/>
            </c:spPr>
            <c:extLst>
              <c:ext xmlns:c16="http://schemas.microsoft.com/office/drawing/2014/chart" uri="{C3380CC4-5D6E-409C-BE32-E72D297353CC}">
                <c16:uniqueId val="{00000003-00D6-4D56-80FF-2F8168F6903F}"/>
              </c:ext>
            </c:extLst>
          </c:dPt>
          <c:dPt>
            <c:idx val="2"/>
            <c:bubble3D val="0"/>
            <c:spPr>
              <a:solidFill>
                <a:srgbClr val="92D050"/>
              </a:solidFill>
              <a:ln w="19050">
                <a:noFill/>
              </a:ln>
              <a:effectLst/>
            </c:spPr>
            <c:extLst>
              <c:ext xmlns:c16="http://schemas.microsoft.com/office/drawing/2014/chart" uri="{C3380CC4-5D6E-409C-BE32-E72D297353CC}">
                <c16:uniqueId val="{00000005-00D6-4D56-80FF-2F8168F6903F}"/>
              </c:ext>
            </c:extLst>
          </c:dPt>
          <c:dPt>
            <c:idx val="3"/>
            <c:bubble3D val="0"/>
            <c:spPr>
              <a:solidFill>
                <a:srgbClr val="0070C0"/>
              </a:solidFill>
              <a:ln w="19050">
                <a:noFill/>
              </a:ln>
              <a:effectLst/>
            </c:spPr>
            <c:extLst>
              <c:ext xmlns:c16="http://schemas.microsoft.com/office/drawing/2014/chart" uri="{C3380CC4-5D6E-409C-BE32-E72D297353CC}">
                <c16:uniqueId val="{00000007-00D6-4D56-80FF-2F8168F6903F}"/>
              </c:ext>
            </c:extLst>
          </c:dPt>
          <c:dPt>
            <c:idx val="4"/>
            <c:bubble3D val="0"/>
            <c:spPr>
              <a:noFill/>
              <a:ln w="19050">
                <a:noFill/>
              </a:ln>
              <a:effectLst/>
            </c:spPr>
            <c:extLst>
              <c:ext xmlns:c16="http://schemas.microsoft.com/office/drawing/2014/chart" uri="{C3380CC4-5D6E-409C-BE32-E72D297353CC}">
                <c16:uniqueId val="{00000009-00D6-4D56-80FF-2F8168F6903F}"/>
              </c:ext>
            </c:extLst>
          </c:dPt>
          <c:dPt>
            <c:idx val="5"/>
            <c:bubble3D val="0"/>
            <c:spPr>
              <a:solidFill>
                <a:schemeClr val="accent6"/>
              </a:solidFill>
              <a:ln w="19050">
                <a:noFill/>
              </a:ln>
              <a:effectLst/>
            </c:spPr>
            <c:extLst>
              <c:ext xmlns:c16="http://schemas.microsoft.com/office/drawing/2014/chart" uri="{C3380CC4-5D6E-409C-BE32-E72D297353CC}">
                <c16:uniqueId val="{0000000B-00D6-4D56-80FF-2F8168F6903F}"/>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00D6-4D56-80FF-2F8168F6903F}"/>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00D6-4D56-80FF-2F8168F6903F}"/>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00D6-4D56-80FF-2F8168F6903F}"/>
              </c:ext>
            </c:extLst>
          </c:dPt>
          <c:dPt>
            <c:idx val="9"/>
            <c:bubble3D val="0"/>
            <c:spPr>
              <a:noFill/>
              <a:ln w="19050">
                <a:noFill/>
              </a:ln>
              <a:effectLst/>
            </c:spPr>
            <c:extLst>
              <c:ext xmlns:c16="http://schemas.microsoft.com/office/drawing/2014/chart" uri="{C3380CC4-5D6E-409C-BE32-E72D297353CC}">
                <c16:uniqueId val="{00000013-00D6-4D56-80FF-2F8168F6903F}"/>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00D6-4D56-80FF-2F8168F6903F}"/>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00D6-4D56-80FF-2F8168F6903F}"/>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00D6-4D56-80FF-2F8168F6903F}"/>
              </c:ext>
            </c:extLst>
          </c:dPt>
          <c:dPt>
            <c:idx val="2"/>
            <c:bubble3D val="0"/>
            <c:spPr>
              <a:noFill/>
              <a:ln w="19050">
                <a:noFill/>
              </a:ln>
              <a:effectLst/>
            </c:spPr>
            <c:extLst>
              <c:ext xmlns:c16="http://schemas.microsoft.com/office/drawing/2014/chart" uri="{C3380CC4-5D6E-409C-BE32-E72D297353CC}">
                <c16:uniqueId val="{0000001A-00D6-4D56-80FF-2F8168F6903F}"/>
              </c:ext>
            </c:extLst>
          </c:dPt>
          <c:dPt>
            <c:idx val="3"/>
            <c:bubble3D val="0"/>
            <c:spPr>
              <a:solidFill>
                <a:schemeClr val="accent4"/>
              </a:solidFill>
              <a:ln w="19050">
                <a:noFill/>
              </a:ln>
              <a:effectLst/>
            </c:spPr>
            <c:extLst>
              <c:ext xmlns:c16="http://schemas.microsoft.com/office/drawing/2014/chart" uri="{C3380CC4-5D6E-409C-BE32-E72D297353CC}">
                <c16:uniqueId val="{0000001C-00D6-4D56-80FF-2F8168F6903F}"/>
              </c:ext>
            </c:extLst>
          </c:dPt>
          <c:val>
            <c:numRef>
              <c:f>'Análisis NSI'!$Q$10:$Q$13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00D6-4D56-80FF-2F8168F6903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2AA7-42EB-B12F-5452986B05F1}"/>
              </c:ext>
            </c:extLst>
          </c:dPt>
          <c:dPt>
            <c:idx val="1"/>
            <c:bubble3D val="0"/>
            <c:spPr>
              <a:solidFill>
                <a:srgbClr val="FFC000"/>
              </a:solidFill>
              <a:ln w="19050">
                <a:noFill/>
              </a:ln>
              <a:effectLst/>
            </c:spPr>
            <c:extLst>
              <c:ext xmlns:c16="http://schemas.microsoft.com/office/drawing/2014/chart" uri="{C3380CC4-5D6E-409C-BE32-E72D297353CC}">
                <c16:uniqueId val="{00000003-2AA7-42EB-B12F-5452986B05F1}"/>
              </c:ext>
            </c:extLst>
          </c:dPt>
          <c:dPt>
            <c:idx val="2"/>
            <c:bubble3D val="0"/>
            <c:spPr>
              <a:solidFill>
                <a:srgbClr val="92D050"/>
              </a:solidFill>
              <a:ln w="19050">
                <a:noFill/>
              </a:ln>
              <a:effectLst/>
            </c:spPr>
            <c:extLst>
              <c:ext xmlns:c16="http://schemas.microsoft.com/office/drawing/2014/chart" uri="{C3380CC4-5D6E-409C-BE32-E72D297353CC}">
                <c16:uniqueId val="{00000005-2AA7-42EB-B12F-5452986B05F1}"/>
              </c:ext>
            </c:extLst>
          </c:dPt>
          <c:dPt>
            <c:idx val="3"/>
            <c:bubble3D val="0"/>
            <c:spPr>
              <a:solidFill>
                <a:srgbClr val="0070C0"/>
              </a:solidFill>
              <a:ln w="19050">
                <a:noFill/>
              </a:ln>
              <a:effectLst/>
            </c:spPr>
            <c:extLst>
              <c:ext xmlns:c16="http://schemas.microsoft.com/office/drawing/2014/chart" uri="{C3380CC4-5D6E-409C-BE32-E72D297353CC}">
                <c16:uniqueId val="{00000007-2AA7-42EB-B12F-5452986B05F1}"/>
              </c:ext>
            </c:extLst>
          </c:dPt>
          <c:dPt>
            <c:idx val="4"/>
            <c:bubble3D val="0"/>
            <c:spPr>
              <a:noFill/>
              <a:ln w="19050">
                <a:noFill/>
              </a:ln>
              <a:effectLst/>
            </c:spPr>
            <c:extLst>
              <c:ext xmlns:c16="http://schemas.microsoft.com/office/drawing/2014/chart" uri="{C3380CC4-5D6E-409C-BE32-E72D297353CC}">
                <c16:uniqueId val="{00000009-2AA7-42EB-B12F-5452986B05F1}"/>
              </c:ext>
            </c:extLst>
          </c:dPt>
          <c:dPt>
            <c:idx val="5"/>
            <c:bubble3D val="0"/>
            <c:spPr>
              <a:solidFill>
                <a:schemeClr val="accent6"/>
              </a:solidFill>
              <a:ln w="19050">
                <a:noFill/>
              </a:ln>
              <a:effectLst/>
            </c:spPr>
            <c:extLst>
              <c:ext xmlns:c16="http://schemas.microsoft.com/office/drawing/2014/chart" uri="{C3380CC4-5D6E-409C-BE32-E72D297353CC}">
                <c16:uniqueId val="{0000000B-2AA7-42EB-B12F-5452986B05F1}"/>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2AA7-42EB-B12F-5452986B05F1}"/>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2AA7-42EB-B12F-5452986B05F1}"/>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2AA7-42EB-B12F-5452986B05F1}"/>
              </c:ext>
            </c:extLst>
          </c:dPt>
          <c:dPt>
            <c:idx val="9"/>
            <c:bubble3D val="0"/>
            <c:spPr>
              <a:noFill/>
              <a:ln w="19050">
                <a:noFill/>
              </a:ln>
              <a:effectLst/>
            </c:spPr>
            <c:extLst>
              <c:ext xmlns:c16="http://schemas.microsoft.com/office/drawing/2014/chart" uri="{C3380CC4-5D6E-409C-BE32-E72D297353CC}">
                <c16:uniqueId val="{00000013-2AA7-42EB-B12F-5452986B05F1}"/>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2AA7-42EB-B12F-5452986B05F1}"/>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2AA7-42EB-B12F-5452986B05F1}"/>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2AA7-42EB-B12F-5452986B05F1}"/>
              </c:ext>
            </c:extLst>
          </c:dPt>
          <c:dPt>
            <c:idx val="2"/>
            <c:bubble3D val="0"/>
            <c:spPr>
              <a:noFill/>
              <a:ln w="19050">
                <a:noFill/>
              </a:ln>
              <a:effectLst/>
            </c:spPr>
            <c:extLst>
              <c:ext xmlns:c16="http://schemas.microsoft.com/office/drawing/2014/chart" uri="{C3380CC4-5D6E-409C-BE32-E72D297353CC}">
                <c16:uniqueId val="{0000001A-2AA7-42EB-B12F-5452986B05F1}"/>
              </c:ext>
            </c:extLst>
          </c:dPt>
          <c:dPt>
            <c:idx val="3"/>
            <c:bubble3D val="0"/>
            <c:spPr>
              <a:solidFill>
                <a:schemeClr val="accent4"/>
              </a:solidFill>
              <a:ln w="19050">
                <a:noFill/>
              </a:ln>
              <a:effectLst/>
            </c:spPr>
            <c:extLst>
              <c:ext xmlns:c16="http://schemas.microsoft.com/office/drawing/2014/chart" uri="{C3380CC4-5D6E-409C-BE32-E72D297353CC}">
                <c16:uniqueId val="{0000001C-2AA7-42EB-B12F-5452986B05F1}"/>
              </c:ext>
            </c:extLst>
          </c:dPt>
          <c:val>
            <c:numRef>
              <c:f>'Análisis NSI'!$T$10:$T$13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2AA7-42EB-B12F-5452986B05F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1566-42C6-896E-497B2B6C8E69}"/>
              </c:ext>
            </c:extLst>
          </c:dPt>
          <c:dPt>
            <c:idx val="1"/>
            <c:bubble3D val="0"/>
            <c:spPr>
              <a:solidFill>
                <a:srgbClr val="FFC000"/>
              </a:solidFill>
              <a:ln w="19050">
                <a:noFill/>
              </a:ln>
              <a:effectLst/>
            </c:spPr>
            <c:extLst>
              <c:ext xmlns:c16="http://schemas.microsoft.com/office/drawing/2014/chart" uri="{C3380CC4-5D6E-409C-BE32-E72D297353CC}">
                <c16:uniqueId val="{00000003-1566-42C6-896E-497B2B6C8E69}"/>
              </c:ext>
            </c:extLst>
          </c:dPt>
          <c:dPt>
            <c:idx val="2"/>
            <c:bubble3D val="0"/>
            <c:spPr>
              <a:solidFill>
                <a:srgbClr val="92D050"/>
              </a:solidFill>
              <a:ln w="19050">
                <a:noFill/>
              </a:ln>
              <a:effectLst/>
            </c:spPr>
            <c:extLst>
              <c:ext xmlns:c16="http://schemas.microsoft.com/office/drawing/2014/chart" uri="{C3380CC4-5D6E-409C-BE32-E72D297353CC}">
                <c16:uniqueId val="{00000005-1566-42C6-896E-497B2B6C8E69}"/>
              </c:ext>
            </c:extLst>
          </c:dPt>
          <c:dPt>
            <c:idx val="3"/>
            <c:bubble3D val="0"/>
            <c:spPr>
              <a:solidFill>
                <a:srgbClr val="0070C0"/>
              </a:solidFill>
              <a:ln w="19050">
                <a:noFill/>
              </a:ln>
              <a:effectLst/>
            </c:spPr>
            <c:extLst>
              <c:ext xmlns:c16="http://schemas.microsoft.com/office/drawing/2014/chart" uri="{C3380CC4-5D6E-409C-BE32-E72D297353CC}">
                <c16:uniqueId val="{00000007-1566-42C6-896E-497B2B6C8E69}"/>
              </c:ext>
            </c:extLst>
          </c:dPt>
          <c:dPt>
            <c:idx val="4"/>
            <c:bubble3D val="0"/>
            <c:spPr>
              <a:noFill/>
              <a:ln w="19050">
                <a:noFill/>
              </a:ln>
              <a:effectLst/>
            </c:spPr>
            <c:extLst>
              <c:ext xmlns:c16="http://schemas.microsoft.com/office/drawing/2014/chart" uri="{C3380CC4-5D6E-409C-BE32-E72D297353CC}">
                <c16:uniqueId val="{00000009-1566-42C6-896E-497B2B6C8E69}"/>
              </c:ext>
            </c:extLst>
          </c:dPt>
          <c:dPt>
            <c:idx val="5"/>
            <c:bubble3D val="0"/>
            <c:spPr>
              <a:solidFill>
                <a:schemeClr val="accent6"/>
              </a:solidFill>
              <a:ln w="19050">
                <a:noFill/>
              </a:ln>
              <a:effectLst/>
            </c:spPr>
            <c:extLst>
              <c:ext xmlns:c16="http://schemas.microsoft.com/office/drawing/2014/chart" uri="{C3380CC4-5D6E-409C-BE32-E72D297353CC}">
                <c16:uniqueId val="{0000000B-1566-42C6-896E-497B2B6C8E69}"/>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1566-42C6-896E-497B2B6C8E69}"/>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1566-42C6-896E-497B2B6C8E69}"/>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1566-42C6-896E-497B2B6C8E69}"/>
              </c:ext>
            </c:extLst>
          </c:dPt>
          <c:dPt>
            <c:idx val="9"/>
            <c:bubble3D val="0"/>
            <c:spPr>
              <a:noFill/>
              <a:ln w="19050">
                <a:noFill/>
              </a:ln>
              <a:effectLst/>
            </c:spPr>
            <c:extLst>
              <c:ext xmlns:c16="http://schemas.microsoft.com/office/drawing/2014/chart" uri="{C3380CC4-5D6E-409C-BE32-E72D297353CC}">
                <c16:uniqueId val="{00000013-1566-42C6-896E-497B2B6C8E69}"/>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1566-42C6-896E-497B2B6C8E69}"/>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1566-42C6-896E-497B2B6C8E69}"/>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1566-42C6-896E-497B2B6C8E69}"/>
              </c:ext>
            </c:extLst>
          </c:dPt>
          <c:dPt>
            <c:idx val="2"/>
            <c:bubble3D val="0"/>
            <c:explosion val="2"/>
            <c:spPr>
              <a:noFill/>
              <a:ln w="19050">
                <a:noFill/>
              </a:ln>
              <a:effectLst/>
            </c:spPr>
            <c:extLst>
              <c:ext xmlns:c16="http://schemas.microsoft.com/office/drawing/2014/chart" uri="{C3380CC4-5D6E-409C-BE32-E72D297353CC}">
                <c16:uniqueId val="{0000001A-1566-42C6-896E-497B2B6C8E69}"/>
              </c:ext>
            </c:extLst>
          </c:dPt>
          <c:dPt>
            <c:idx val="3"/>
            <c:bubble3D val="0"/>
            <c:spPr>
              <a:solidFill>
                <a:schemeClr val="accent4"/>
              </a:solidFill>
              <a:ln w="19050">
                <a:noFill/>
              </a:ln>
              <a:effectLst/>
            </c:spPr>
            <c:extLst>
              <c:ext xmlns:c16="http://schemas.microsoft.com/office/drawing/2014/chart" uri="{C3380CC4-5D6E-409C-BE32-E72D297353CC}">
                <c16:uniqueId val="{0000001C-1566-42C6-896E-497B2B6C8E69}"/>
              </c:ext>
            </c:extLst>
          </c:dPt>
          <c:val>
            <c:numRef>
              <c:f>'Análisis NSI'!$W$10:$W$13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1566-42C6-896E-497B2B6C8E69}"/>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6AC8-48EF-8ECD-3695FFA98410}"/>
              </c:ext>
            </c:extLst>
          </c:dPt>
          <c:dPt>
            <c:idx val="1"/>
            <c:bubble3D val="0"/>
            <c:spPr>
              <a:solidFill>
                <a:srgbClr val="FFC000"/>
              </a:solidFill>
              <a:ln w="19050">
                <a:noFill/>
              </a:ln>
              <a:effectLst/>
            </c:spPr>
            <c:extLst>
              <c:ext xmlns:c16="http://schemas.microsoft.com/office/drawing/2014/chart" uri="{C3380CC4-5D6E-409C-BE32-E72D297353CC}">
                <c16:uniqueId val="{00000003-6AC8-48EF-8ECD-3695FFA98410}"/>
              </c:ext>
            </c:extLst>
          </c:dPt>
          <c:dPt>
            <c:idx val="2"/>
            <c:bubble3D val="0"/>
            <c:spPr>
              <a:solidFill>
                <a:srgbClr val="92D050"/>
              </a:solidFill>
              <a:ln w="19050">
                <a:noFill/>
              </a:ln>
              <a:effectLst/>
            </c:spPr>
            <c:extLst>
              <c:ext xmlns:c16="http://schemas.microsoft.com/office/drawing/2014/chart" uri="{C3380CC4-5D6E-409C-BE32-E72D297353CC}">
                <c16:uniqueId val="{00000005-6AC8-48EF-8ECD-3695FFA98410}"/>
              </c:ext>
            </c:extLst>
          </c:dPt>
          <c:dPt>
            <c:idx val="3"/>
            <c:bubble3D val="0"/>
            <c:spPr>
              <a:solidFill>
                <a:srgbClr val="0070C0"/>
              </a:solidFill>
              <a:ln w="19050">
                <a:noFill/>
              </a:ln>
              <a:effectLst/>
            </c:spPr>
            <c:extLst>
              <c:ext xmlns:c16="http://schemas.microsoft.com/office/drawing/2014/chart" uri="{C3380CC4-5D6E-409C-BE32-E72D297353CC}">
                <c16:uniqueId val="{00000007-6AC8-48EF-8ECD-3695FFA98410}"/>
              </c:ext>
            </c:extLst>
          </c:dPt>
          <c:dPt>
            <c:idx val="4"/>
            <c:bubble3D val="0"/>
            <c:spPr>
              <a:noFill/>
              <a:ln w="19050">
                <a:noFill/>
              </a:ln>
              <a:effectLst/>
            </c:spPr>
            <c:extLst>
              <c:ext xmlns:c16="http://schemas.microsoft.com/office/drawing/2014/chart" uri="{C3380CC4-5D6E-409C-BE32-E72D297353CC}">
                <c16:uniqueId val="{00000009-6AC8-48EF-8ECD-3695FFA98410}"/>
              </c:ext>
            </c:extLst>
          </c:dPt>
          <c:dPt>
            <c:idx val="5"/>
            <c:bubble3D val="0"/>
            <c:spPr>
              <a:solidFill>
                <a:schemeClr val="accent6"/>
              </a:solidFill>
              <a:ln w="19050">
                <a:noFill/>
              </a:ln>
              <a:effectLst/>
            </c:spPr>
            <c:extLst>
              <c:ext xmlns:c16="http://schemas.microsoft.com/office/drawing/2014/chart" uri="{C3380CC4-5D6E-409C-BE32-E72D297353CC}">
                <c16:uniqueId val="{0000000B-6AC8-48EF-8ECD-3695FFA98410}"/>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6AC8-48EF-8ECD-3695FFA9841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6AC8-48EF-8ECD-3695FFA98410}"/>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6AC8-48EF-8ECD-3695FFA98410}"/>
              </c:ext>
            </c:extLst>
          </c:dPt>
          <c:dPt>
            <c:idx val="9"/>
            <c:bubble3D val="0"/>
            <c:spPr>
              <a:noFill/>
              <a:ln w="19050">
                <a:noFill/>
              </a:ln>
              <a:effectLst/>
            </c:spPr>
            <c:extLst>
              <c:ext xmlns:c16="http://schemas.microsoft.com/office/drawing/2014/chart" uri="{C3380CC4-5D6E-409C-BE32-E72D297353CC}">
                <c16:uniqueId val="{00000013-6AC8-48EF-8ECD-3695FFA98410}"/>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6AC8-48EF-8ECD-3695FFA98410}"/>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6AC8-48EF-8ECD-3695FFA98410}"/>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6AC8-48EF-8ECD-3695FFA98410}"/>
              </c:ext>
            </c:extLst>
          </c:dPt>
          <c:dPt>
            <c:idx val="2"/>
            <c:bubble3D val="0"/>
            <c:spPr>
              <a:noFill/>
              <a:ln w="19050">
                <a:noFill/>
              </a:ln>
              <a:effectLst/>
            </c:spPr>
            <c:extLst>
              <c:ext xmlns:c16="http://schemas.microsoft.com/office/drawing/2014/chart" uri="{C3380CC4-5D6E-409C-BE32-E72D297353CC}">
                <c16:uniqueId val="{0000001A-6AC8-48EF-8ECD-3695FFA98410}"/>
              </c:ext>
            </c:extLst>
          </c:dPt>
          <c:dPt>
            <c:idx val="3"/>
            <c:bubble3D val="0"/>
            <c:spPr>
              <a:solidFill>
                <a:schemeClr val="accent4"/>
              </a:solidFill>
              <a:ln w="19050">
                <a:noFill/>
              </a:ln>
              <a:effectLst/>
            </c:spPr>
            <c:extLst>
              <c:ext xmlns:c16="http://schemas.microsoft.com/office/drawing/2014/chart" uri="{C3380CC4-5D6E-409C-BE32-E72D297353CC}">
                <c16:uniqueId val="{0000001C-6AC8-48EF-8ECD-3695FFA98410}"/>
              </c:ext>
            </c:extLst>
          </c:dPt>
          <c:val>
            <c:numRef>
              <c:f>'Análisis NSI'!$Z$10:$Z$13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6AC8-48EF-8ECD-3695FFA9841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D8CC-4C87-A784-EE0CE45424CC}"/>
              </c:ext>
            </c:extLst>
          </c:dPt>
          <c:dPt>
            <c:idx val="1"/>
            <c:bubble3D val="0"/>
            <c:spPr>
              <a:solidFill>
                <a:srgbClr val="FFC000"/>
              </a:solidFill>
              <a:ln w="19050">
                <a:noFill/>
              </a:ln>
              <a:effectLst/>
            </c:spPr>
            <c:extLst>
              <c:ext xmlns:c16="http://schemas.microsoft.com/office/drawing/2014/chart" uri="{C3380CC4-5D6E-409C-BE32-E72D297353CC}">
                <c16:uniqueId val="{00000003-D8CC-4C87-A784-EE0CE45424CC}"/>
              </c:ext>
            </c:extLst>
          </c:dPt>
          <c:dPt>
            <c:idx val="2"/>
            <c:bubble3D val="0"/>
            <c:spPr>
              <a:solidFill>
                <a:srgbClr val="92D050"/>
              </a:solidFill>
              <a:ln w="19050">
                <a:noFill/>
              </a:ln>
              <a:effectLst/>
            </c:spPr>
            <c:extLst>
              <c:ext xmlns:c16="http://schemas.microsoft.com/office/drawing/2014/chart" uri="{C3380CC4-5D6E-409C-BE32-E72D297353CC}">
                <c16:uniqueId val="{00000005-D8CC-4C87-A784-EE0CE45424CC}"/>
              </c:ext>
            </c:extLst>
          </c:dPt>
          <c:dPt>
            <c:idx val="3"/>
            <c:bubble3D val="0"/>
            <c:spPr>
              <a:solidFill>
                <a:srgbClr val="0070C0"/>
              </a:solidFill>
              <a:ln w="19050">
                <a:noFill/>
              </a:ln>
              <a:effectLst/>
            </c:spPr>
            <c:extLst>
              <c:ext xmlns:c16="http://schemas.microsoft.com/office/drawing/2014/chart" uri="{C3380CC4-5D6E-409C-BE32-E72D297353CC}">
                <c16:uniqueId val="{00000007-D8CC-4C87-A784-EE0CE45424CC}"/>
              </c:ext>
            </c:extLst>
          </c:dPt>
          <c:dPt>
            <c:idx val="4"/>
            <c:bubble3D val="0"/>
            <c:spPr>
              <a:noFill/>
              <a:ln w="19050">
                <a:noFill/>
              </a:ln>
              <a:effectLst/>
            </c:spPr>
            <c:extLst>
              <c:ext xmlns:c16="http://schemas.microsoft.com/office/drawing/2014/chart" uri="{C3380CC4-5D6E-409C-BE32-E72D297353CC}">
                <c16:uniqueId val="{00000009-D8CC-4C87-A784-EE0CE45424CC}"/>
              </c:ext>
            </c:extLst>
          </c:dPt>
          <c:dPt>
            <c:idx val="5"/>
            <c:bubble3D val="0"/>
            <c:spPr>
              <a:solidFill>
                <a:schemeClr val="accent6"/>
              </a:solidFill>
              <a:ln w="19050">
                <a:noFill/>
              </a:ln>
              <a:effectLst/>
            </c:spPr>
            <c:extLst>
              <c:ext xmlns:c16="http://schemas.microsoft.com/office/drawing/2014/chart" uri="{C3380CC4-5D6E-409C-BE32-E72D297353CC}">
                <c16:uniqueId val="{0000000B-D8CC-4C87-A784-EE0CE45424CC}"/>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D8CC-4C87-A784-EE0CE45424CC}"/>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D8CC-4C87-A784-EE0CE45424CC}"/>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D8CC-4C87-A784-EE0CE45424CC}"/>
              </c:ext>
            </c:extLst>
          </c:dPt>
          <c:dPt>
            <c:idx val="9"/>
            <c:bubble3D val="0"/>
            <c:spPr>
              <a:noFill/>
              <a:ln w="19050">
                <a:noFill/>
              </a:ln>
              <a:effectLst/>
            </c:spPr>
            <c:extLst>
              <c:ext xmlns:c16="http://schemas.microsoft.com/office/drawing/2014/chart" uri="{C3380CC4-5D6E-409C-BE32-E72D297353CC}">
                <c16:uniqueId val="{00000013-D8CC-4C87-A784-EE0CE45424CC}"/>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D8CC-4C87-A784-EE0CE45424CC}"/>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D8CC-4C87-A784-EE0CE45424CC}"/>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D8CC-4C87-A784-EE0CE45424CC}"/>
              </c:ext>
            </c:extLst>
          </c:dPt>
          <c:dPt>
            <c:idx val="2"/>
            <c:bubble3D val="0"/>
            <c:spPr>
              <a:noFill/>
              <a:ln w="19050">
                <a:noFill/>
              </a:ln>
              <a:effectLst/>
            </c:spPr>
            <c:extLst>
              <c:ext xmlns:c16="http://schemas.microsoft.com/office/drawing/2014/chart" uri="{C3380CC4-5D6E-409C-BE32-E72D297353CC}">
                <c16:uniqueId val="{0000001A-D8CC-4C87-A784-EE0CE45424CC}"/>
              </c:ext>
            </c:extLst>
          </c:dPt>
          <c:dPt>
            <c:idx val="3"/>
            <c:bubble3D val="0"/>
            <c:spPr>
              <a:solidFill>
                <a:schemeClr val="accent4"/>
              </a:solidFill>
              <a:ln w="19050">
                <a:noFill/>
              </a:ln>
              <a:effectLst/>
            </c:spPr>
            <c:extLst>
              <c:ext xmlns:c16="http://schemas.microsoft.com/office/drawing/2014/chart" uri="{C3380CC4-5D6E-409C-BE32-E72D297353CC}">
                <c16:uniqueId val="{0000001C-D8CC-4C87-A784-EE0CE45424CC}"/>
              </c:ext>
            </c:extLst>
          </c:dPt>
          <c:val>
            <c:numRef>
              <c:f>'Análisis NSI'!$AC$10:$AC$13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D8CC-4C87-A784-EE0CE45424C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CE2E-482E-AAC4-89B03683467A}"/>
              </c:ext>
            </c:extLst>
          </c:dPt>
          <c:dPt>
            <c:idx val="1"/>
            <c:bubble3D val="0"/>
            <c:spPr>
              <a:solidFill>
                <a:srgbClr val="FFC000"/>
              </a:solidFill>
              <a:ln w="19050">
                <a:noFill/>
              </a:ln>
              <a:effectLst/>
            </c:spPr>
            <c:extLst>
              <c:ext xmlns:c16="http://schemas.microsoft.com/office/drawing/2014/chart" uri="{C3380CC4-5D6E-409C-BE32-E72D297353CC}">
                <c16:uniqueId val="{00000003-CE2E-482E-AAC4-89B03683467A}"/>
              </c:ext>
            </c:extLst>
          </c:dPt>
          <c:dPt>
            <c:idx val="2"/>
            <c:bubble3D val="0"/>
            <c:spPr>
              <a:solidFill>
                <a:srgbClr val="92D050"/>
              </a:solidFill>
              <a:ln w="19050">
                <a:noFill/>
              </a:ln>
              <a:effectLst/>
            </c:spPr>
            <c:extLst>
              <c:ext xmlns:c16="http://schemas.microsoft.com/office/drawing/2014/chart" uri="{C3380CC4-5D6E-409C-BE32-E72D297353CC}">
                <c16:uniqueId val="{00000005-CE2E-482E-AAC4-89B03683467A}"/>
              </c:ext>
            </c:extLst>
          </c:dPt>
          <c:dPt>
            <c:idx val="3"/>
            <c:bubble3D val="0"/>
            <c:spPr>
              <a:solidFill>
                <a:srgbClr val="0070C0"/>
              </a:solidFill>
              <a:ln w="19050">
                <a:noFill/>
              </a:ln>
              <a:effectLst/>
            </c:spPr>
            <c:extLst>
              <c:ext xmlns:c16="http://schemas.microsoft.com/office/drawing/2014/chart" uri="{C3380CC4-5D6E-409C-BE32-E72D297353CC}">
                <c16:uniqueId val="{00000007-CE2E-482E-AAC4-89B03683467A}"/>
              </c:ext>
            </c:extLst>
          </c:dPt>
          <c:dPt>
            <c:idx val="4"/>
            <c:bubble3D val="0"/>
            <c:spPr>
              <a:noFill/>
              <a:ln w="19050">
                <a:noFill/>
              </a:ln>
              <a:effectLst/>
            </c:spPr>
            <c:extLst>
              <c:ext xmlns:c16="http://schemas.microsoft.com/office/drawing/2014/chart" uri="{C3380CC4-5D6E-409C-BE32-E72D297353CC}">
                <c16:uniqueId val="{00000009-CE2E-482E-AAC4-89B03683467A}"/>
              </c:ext>
            </c:extLst>
          </c:dPt>
          <c:dPt>
            <c:idx val="5"/>
            <c:bubble3D val="0"/>
            <c:spPr>
              <a:solidFill>
                <a:schemeClr val="accent6"/>
              </a:solidFill>
              <a:ln w="19050">
                <a:noFill/>
              </a:ln>
              <a:effectLst/>
            </c:spPr>
            <c:extLst>
              <c:ext xmlns:c16="http://schemas.microsoft.com/office/drawing/2014/chart" uri="{C3380CC4-5D6E-409C-BE32-E72D297353CC}">
                <c16:uniqueId val="{0000000B-CE2E-482E-AAC4-89B03683467A}"/>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CE2E-482E-AAC4-89B03683467A}"/>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CE2E-482E-AAC4-89B03683467A}"/>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CE2E-482E-AAC4-89B03683467A}"/>
              </c:ext>
            </c:extLst>
          </c:dPt>
          <c:dPt>
            <c:idx val="9"/>
            <c:bubble3D val="0"/>
            <c:spPr>
              <a:noFill/>
              <a:ln w="19050">
                <a:noFill/>
              </a:ln>
              <a:effectLst/>
            </c:spPr>
            <c:extLst>
              <c:ext xmlns:c16="http://schemas.microsoft.com/office/drawing/2014/chart" uri="{C3380CC4-5D6E-409C-BE32-E72D297353CC}">
                <c16:uniqueId val="{00000013-CE2E-482E-AAC4-89B03683467A}"/>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CE2E-482E-AAC4-89B03683467A}"/>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CE2E-482E-AAC4-89B03683467A}"/>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CE2E-482E-AAC4-89B03683467A}"/>
              </c:ext>
            </c:extLst>
          </c:dPt>
          <c:dPt>
            <c:idx val="2"/>
            <c:bubble3D val="0"/>
            <c:spPr>
              <a:noFill/>
              <a:ln w="19050">
                <a:noFill/>
              </a:ln>
              <a:effectLst/>
            </c:spPr>
            <c:extLst>
              <c:ext xmlns:c16="http://schemas.microsoft.com/office/drawing/2014/chart" uri="{C3380CC4-5D6E-409C-BE32-E72D297353CC}">
                <c16:uniqueId val="{0000001A-CE2E-482E-AAC4-89B03683467A}"/>
              </c:ext>
            </c:extLst>
          </c:dPt>
          <c:dPt>
            <c:idx val="3"/>
            <c:bubble3D val="0"/>
            <c:spPr>
              <a:noFill/>
              <a:ln w="19050">
                <a:noFill/>
              </a:ln>
              <a:effectLst/>
            </c:spPr>
            <c:extLst>
              <c:ext xmlns:c16="http://schemas.microsoft.com/office/drawing/2014/chart" uri="{C3380CC4-5D6E-409C-BE32-E72D297353CC}">
                <c16:uniqueId val="{0000001C-CE2E-482E-AAC4-89B03683467A}"/>
              </c:ext>
            </c:extLst>
          </c:dPt>
          <c:val>
            <c:numRef>
              <c:f>'Análisis NSI'!$L$61:$L$64</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CE2E-482E-AAC4-89B03683467A}"/>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B268-4660-9C5D-1B9FCEEB0AEF}"/>
              </c:ext>
            </c:extLst>
          </c:dPt>
          <c:dPt>
            <c:idx val="1"/>
            <c:bubble3D val="0"/>
            <c:spPr>
              <a:solidFill>
                <a:srgbClr val="FFC000"/>
              </a:solidFill>
              <a:ln w="19050">
                <a:noFill/>
              </a:ln>
              <a:effectLst/>
            </c:spPr>
            <c:extLst>
              <c:ext xmlns:c16="http://schemas.microsoft.com/office/drawing/2014/chart" uri="{C3380CC4-5D6E-409C-BE32-E72D297353CC}">
                <c16:uniqueId val="{00000003-B268-4660-9C5D-1B9FCEEB0AEF}"/>
              </c:ext>
            </c:extLst>
          </c:dPt>
          <c:dPt>
            <c:idx val="2"/>
            <c:bubble3D val="0"/>
            <c:spPr>
              <a:solidFill>
                <a:srgbClr val="92D050"/>
              </a:solidFill>
              <a:ln w="19050">
                <a:noFill/>
              </a:ln>
              <a:effectLst/>
            </c:spPr>
            <c:extLst>
              <c:ext xmlns:c16="http://schemas.microsoft.com/office/drawing/2014/chart" uri="{C3380CC4-5D6E-409C-BE32-E72D297353CC}">
                <c16:uniqueId val="{00000005-B268-4660-9C5D-1B9FCEEB0AEF}"/>
              </c:ext>
            </c:extLst>
          </c:dPt>
          <c:dPt>
            <c:idx val="3"/>
            <c:bubble3D val="0"/>
            <c:spPr>
              <a:solidFill>
                <a:srgbClr val="0070C0"/>
              </a:solidFill>
              <a:ln w="19050">
                <a:noFill/>
              </a:ln>
              <a:effectLst/>
            </c:spPr>
            <c:extLst>
              <c:ext xmlns:c16="http://schemas.microsoft.com/office/drawing/2014/chart" uri="{C3380CC4-5D6E-409C-BE32-E72D297353CC}">
                <c16:uniqueId val="{00000007-B268-4660-9C5D-1B9FCEEB0AEF}"/>
              </c:ext>
            </c:extLst>
          </c:dPt>
          <c:dPt>
            <c:idx val="4"/>
            <c:bubble3D val="0"/>
            <c:spPr>
              <a:noFill/>
              <a:ln w="19050">
                <a:noFill/>
              </a:ln>
              <a:effectLst/>
            </c:spPr>
            <c:extLst>
              <c:ext xmlns:c16="http://schemas.microsoft.com/office/drawing/2014/chart" uri="{C3380CC4-5D6E-409C-BE32-E72D297353CC}">
                <c16:uniqueId val="{00000009-B268-4660-9C5D-1B9FCEEB0AEF}"/>
              </c:ext>
            </c:extLst>
          </c:dPt>
          <c:dPt>
            <c:idx val="5"/>
            <c:bubble3D val="0"/>
            <c:spPr>
              <a:solidFill>
                <a:schemeClr val="accent6"/>
              </a:solidFill>
              <a:ln w="19050">
                <a:noFill/>
              </a:ln>
              <a:effectLst/>
            </c:spPr>
            <c:extLst>
              <c:ext xmlns:c16="http://schemas.microsoft.com/office/drawing/2014/chart" uri="{C3380CC4-5D6E-409C-BE32-E72D297353CC}">
                <c16:uniqueId val="{0000000B-B268-4660-9C5D-1B9FCEEB0AEF}"/>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B268-4660-9C5D-1B9FCEEB0AEF}"/>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B268-4660-9C5D-1B9FCEEB0AEF}"/>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B268-4660-9C5D-1B9FCEEB0AEF}"/>
              </c:ext>
            </c:extLst>
          </c:dPt>
          <c:dPt>
            <c:idx val="9"/>
            <c:bubble3D val="0"/>
            <c:spPr>
              <a:noFill/>
              <a:ln w="19050">
                <a:noFill/>
              </a:ln>
              <a:effectLst/>
            </c:spPr>
            <c:extLst>
              <c:ext xmlns:c16="http://schemas.microsoft.com/office/drawing/2014/chart" uri="{C3380CC4-5D6E-409C-BE32-E72D297353CC}">
                <c16:uniqueId val="{00000013-B268-4660-9C5D-1B9FCEEB0AEF}"/>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B268-4660-9C5D-1B9FCEEB0AEF}"/>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B268-4660-9C5D-1B9FCEEB0AEF}"/>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B268-4660-9C5D-1B9FCEEB0AEF}"/>
              </c:ext>
            </c:extLst>
          </c:dPt>
          <c:dPt>
            <c:idx val="2"/>
            <c:bubble3D val="0"/>
            <c:spPr>
              <a:noFill/>
              <a:ln w="19050">
                <a:noFill/>
              </a:ln>
              <a:effectLst/>
            </c:spPr>
            <c:extLst>
              <c:ext xmlns:c16="http://schemas.microsoft.com/office/drawing/2014/chart" uri="{C3380CC4-5D6E-409C-BE32-E72D297353CC}">
                <c16:uniqueId val="{0000001A-B268-4660-9C5D-1B9FCEEB0AEF}"/>
              </c:ext>
            </c:extLst>
          </c:dPt>
          <c:dPt>
            <c:idx val="3"/>
            <c:bubble3D val="0"/>
            <c:spPr>
              <a:noFill/>
              <a:ln w="19050">
                <a:noFill/>
              </a:ln>
              <a:effectLst/>
            </c:spPr>
            <c:extLst>
              <c:ext xmlns:c16="http://schemas.microsoft.com/office/drawing/2014/chart" uri="{C3380CC4-5D6E-409C-BE32-E72D297353CC}">
                <c16:uniqueId val="{0000001C-B268-4660-9C5D-1B9FCEEB0AEF}"/>
              </c:ext>
            </c:extLst>
          </c:dPt>
          <c:val>
            <c:numRef>
              <c:f>'Análisis NSI'!$H$39:$H$42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B268-4660-9C5D-1B9FCEEB0AE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userShapes r:id="rId3"/>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2C22-4447-A70B-97229C074FA0}"/>
              </c:ext>
            </c:extLst>
          </c:dPt>
          <c:dPt>
            <c:idx val="1"/>
            <c:bubble3D val="0"/>
            <c:spPr>
              <a:solidFill>
                <a:srgbClr val="FFC000"/>
              </a:solidFill>
              <a:ln w="19050">
                <a:noFill/>
              </a:ln>
              <a:effectLst/>
            </c:spPr>
            <c:extLst>
              <c:ext xmlns:c16="http://schemas.microsoft.com/office/drawing/2014/chart" uri="{C3380CC4-5D6E-409C-BE32-E72D297353CC}">
                <c16:uniqueId val="{00000003-2C22-4447-A70B-97229C074FA0}"/>
              </c:ext>
            </c:extLst>
          </c:dPt>
          <c:dPt>
            <c:idx val="2"/>
            <c:bubble3D val="0"/>
            <c:spPr>
              <a:solidFill>
                <a:srgbClr val="92D050"/>
              </a:solidFill>
              <a:ln w="19050">
                <a:noFill/>
              </a:ln>
              <a:effectLst/>
            </c:spPr>
            <c:extLst>
              <c:ext xmlns:c16="http://schemas.microsoft.com/office/drawing/2014/chart" uri="{C3380CC4-5D6E-409C-BE32-E72D297353CC}">
                <c16:uniqueId val="{00000005-2C22-4447-A70B-97229C074FA0}"/>
              </c:ext>
            </c:extLst>
          </c:dPt>
          <c:dPt>
            <c:idx val="3"/>
            <c:bubble3D val="0"/>
            <c:spPr>
              <a:solidFill>
                <a:srgbClr val="0070C0"/>
              </a:solidFill>
              <a:ln w="19050">
                <a:noFill/>
              </a:ln>
              <a:effectLst/>
            </c:spPr>
            <c:extLst>
              <c:ext xmlns:c16="http://schemas.microsoft.com/office/drawing/2014/chart" uri="{C3380CC4-5D6E-409C-BE32-E72D297353CC}">
                <c16:uniqueId val="{00000007-2C22-4447-A70B-97229C074FA0}"/>
              </c:ext>
            </c:extLst>
          </c:dPt>
          <c:dPt>
            <c:idx val="4"/>
            <c:bubble3D val="0"/>
            <c:spPr>
              <a:noFill/>
              <a:ln w="19050">
                <a:noFill/>
              </a:ln>
              <a:effectLst/>
            </c:spPr>
            <c:extLst>
              <c:ext xmlns:c16="http://schemas.microsoft.com/office/drawing/2014/chart" uri="{C3380CC4-5D6E-409C-BE32-E72D297353CC}">
                <c16:uniqueId val="{00000009-2C22-4447-A70B-97229C074FA0}"/>
              </c:ext>
            </c:extLst>
          </c:dPt>
          <c:dPt>
            <c:idx val="5"/>
            <c:bubble3D val="0"/>
            <c:spPr>
              <a:solidFill>
                <a:schemeClr val="accent6"/>
              </a:solidFill>
              <a:ln w="19050">
                <a:noFill/>
              </a:ln>
              <a:effectLst/>
            </c:spPr>
            <c:extLst>
              <c:ext xmlns:c16="http://schemas.microsoft.com/office/drawing/2014/chart" uri="{C3380CC4-5D6E-409C-BE32-E72D297353CC}">
                <c16:uniqueId val="{0000000B-2C22-4447-A70B-97229C074FA0}"/>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2C22-4447-A70B-97229C074FA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2C22-4447-A70B-97229C074FA0}"/>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2C22-4447-A70B-97229C074FA0}"/>
              </c:ext>
            </c:extLst>
          </c:dPt>
          <c:dPt>
            <c:idx val="9"/>
            <c:bubble3D val="0"/>
            <c:spPr>
              <a:noFill/>
              <a:ln w="19050">
                <a:noFill/>
              </a:ln>
              <a:effectLst/>
            </c:spPr>
            <c:extLst>
              <c:ext xmlns:c16="http://schemas.microsoft.com/office/drawing/2014/chart" uri="{C3380CC4-5D6E-409C-BE32-E72D297353CC}">
                <c16:uniqueId val="{00000013-2C22-4447-A70B-97229C074FA0}"/>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2C22-4447-A70B-97229C074FA0}"/>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2C22-4447-A70B-97229C074FA0}"/>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2C22-4447-A70B-97229C074FA0}"/>
              </c:ext>
            </c:extLst>
          </c:dPt>
          <c:dPt>
            <c:idx val="2"/>
            <c:bubble3D val="0"/>
            <c:spPr>
              <a:noFill/>
              <a:ln w="19050">
                <a:noFill/>
              </a:ln>
              <a:effectLst/>
            </c:spPr>
            <c:extLst>
              <c:ext xmlns:c16="http://schemas.microsoft.com/office/drawing/2014/chart" uri="{C3380CC4-5D6E-409C-BE32-E72D297353CC}">
                <c16:uniqueId val="{0000001A-2C22-4447-A70B-97229C074FA0}"/>
              </c:ext>
            </c:extLst>
          </c:dPt>
          <c:dPt>
            <c:idx val="3"/>
            <c:bubble3D val="0"/>
            <c:spPr>
              <a:noFill/>
              <a:ln w="19050">
                <a:noFill/>
              </a:ln>
              <a:effectLst/>
            </c:spPr>
            <c:extLst>
              <c:ext xmlns:c16="http://schemas.microsoft.com/office/drawing/2014/chart" uri="{C3380CC4-5D6E-409C-BE32-E72D297353CC}">
                <c16:uniqueId val="{0000001C-2C22-4447-A70B-97229C074FA0}"/>
              </c:ext>
            </c:extLst>
          </c:dPt>
          <c:val>
            <c:numRef>
              <c:f>'Análisis NSI'!$K$39:$K$42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2C22-4447-A70B-97229C074FA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3633-4D03-A494-AF07DA0AC398}"/>
              </c:ext>
            </c:extLst>
          </c:dPt>
          <c:dPt>
            <c:idx val="1"/>
            <c:bubble3D val="0"/>
            <c:spPr>
              <a:solidFill>
                <a:srgbClr val="FFC000"/>
              </a:solidFill>
              <a:ln w="19050">
                <a:noFill/>
              </a:ln>
              <a:effectLst/>
            </c:spPr>
            <c:extLst>
              <c:ext xmlns:c16="http://schemas.microsoft.com/office/drawing/2014/chart" uri="{C3380CC4-5D6E-409C-BE32-E72D297353CC}">
                <c16:uniqueId val="{00000003-3633-4D03-A494-AF07DA0AC398}"/>
              </c:ext>
            </c:extLst>
          </c:dPt>
          <c:dPt>
            <c:idx val="2"/>
            <c:bubble3D val="0"/>
            <c:spPr>
              <a:solidFill>
                <a:srgbClr val="92D050"/>
              </a:solidFill>
              <a:ln w="19050">
                <a:noFill/>
              </a:ln>
              <a:effectLst/>
            </c:spPr>
            <c:extLst>
              <c:ext xmlns:c16="http://schemas.microsoft.com/office/drawing/2014/chart" uri="{C3380CC4-5D6E-409C-BE32-E72D297353CC}">
                <c16:uniqueId val="{00000005-3633-4D03-A494-AF07DA0AC398}"/>
              </c:ext>
            </c:extLst>
          </c:dPt>
          <c:dPt>
            <c:idx val="3"/>
            <c:bubble3D val="0"/>
            <c:spPr>
              <a:solidFill>
                <a:srgbClr val="0070C0"/>
              </a:solidFill>
              <a:ln w="19050">
                <a:noFill/>
              </a:ln>
              <a:effectLst/>
            </c:spPr>
            <c:extLst>
              <c:ext xmlns:c16="http://schemas.microsoft.com/office/drawing/2014/chart" uri="{C3380CC4-5D6E-409C-BE32-E72D297353CC}">
                <c16:uniqueId val="{00000007-3633-4D03-A494-AF07DA0AC398}"/>
              </c:ext>
            </c:extLst>
          </c:dPt>
          <c:dPt>
            <c:idx val="4"/>
            <c:bubble3D val="0"/>
            <c:spPr>
              <a:noFill/>
              <a:ln w="19050">
                <a:noFill/>
              </a:ln>
              <a:effectLst/>
            </c:spPr>
            <c:extLst>
              <c:ext xmlns:c16="http://schemas.microsoft.com/office/drawing/2014/chart" uri="{C3380CC4-5D6E-409C-BE32-E72D297353CC}">
                <c16:uniqueId val="{00000009-3633-4D03-A494-AF07DA0AC398}"/>
              </c:ext>
            </c:extLst>
          </c:dPt>
          <c:dPt>
            <c:idx val="5"/>
            <c:bubble3D val="0"/>
            <c:spPr>
              <a:solidFill>
                <a:schemeClr val="accent6"/>
              </a:solidFill>
              <a:ln w="19050">
                <a:noFill/>
              </a:ln>
              <a:effectLst/>
            </c:spPr>
            <c:extLst>
              <c:ext xmlns:c16="http://schemas.microsoft.com/office/drawing/2014/chart" uri="{C3380CC4-5D6E-409C-BE32-E72D297353CC}">
                <c16:uniqueId val="{0000000B-3633-4D03-A494-AF07DA0AC398}"/>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3633-4D03-A494-AF07DA0AC398}"/>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3633-4D03-A494-AF07DA0AC398}"/>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3633-4D03-A494-AF07DA0AC398}"/>
              </c:ext>
            </c:extLst>
          </c:dPt>
          <c:dPt>
            <c:idx val="9"/>
            <c:bubble3D val="0"/>
            <c:spPr>
              <a:noFill/>
              <a:ln w="19050">
                <a:noFill/>
              </a:ln>
              <a:effectLst/>
            </c:spPr>
            <c:extLst>
              <c:ext xmlns:c16="http://schemas.microsoft.com/office/drawing/2014/chart" uri="{C3380CC4-5D6E-409C-BE32-E72D297353CC}">
                <c16:uniqueId val="{00000013-3633-4D03-A494-AF07DA0AC398}"/>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3633-4D03-A494-AF07DA0AC398}"/>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3633-4D03-A494-AF07DA0AC398}"/>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3633-4D03-A494-AF07DA0AC398}"/>
              </c:ext>
            </c:extLst>
          </c:dPt>
          <c:dPt>
            <c:idx val="2"/>
            <c:bubble3D val="0"/>
            <c:spPr>
              <a:noFill/>
              <a:ln w="19050">
                <a:noFill/>
              </a:ln>
              <a:effectLst/>
            </c:spPr>
            <c:extLst>
              <c:ext xmlns:c16="http://schemas.microsoft.com/office/drawing/2014/chart" uri="{C3380CC4-5D6E-409C-BE32-E72D297353CC}">
                <c16:uniqueId val="{0000001A-3633-4D03-A494-AF07DA0AC398}"/>
              </c:ext>
            </c:extLst>
          </c:dPt>
          <c:dPt>
            <c:idx val="3"/>
            <c:bubble3D val="0"/>
            <c:spPr>
              <a:noFill/>
              <a:ln w="19050">
                <a:noFill/>
              </a:ln>
              <a:effectLst/>
            </c:spPr>
            <c:extLst>
              <c:ext xmlns:c16="http://schemas.microsoft.com/office/drawing/2014/chart" uri="{C3380CC4-5D6E-409C-BE32-E72D297353CC}">
                <c16:uniqueId val="{0000001C-3633-4D03-A494-AF07DA0AC398}"/>
              </c:ext>
            </c:extLst>
          </c:dPt>
          <c:val>
            <c:numRef>
              <c:f>'Análisis NSI'!$N$39:$N$42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3633-4D03-A494-AF07DA0AC39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A37C-4051-BDF3-7EF7129CA6AE}"/>
              </c:ext>
            </c:extLst>
          </c:dPt>
          <c:dPt>
            <c:idx val="1"/>
            <c:bubble3D val="0"/>
            <c:spPr>
              <a:solidFill>
                <a:srgbClr val="FFC000"/>
              </a:solidFill>
              <a:ln w="19050">
                <a:noFill/>
              </a:ln>
              <a:effectLst/>
            </c:spPr>
            <c:extLst>
              <c:ext xmlns:c16="http://schemas.microsoft.com/office/drawing/2014/chart" uri="{C3380CC4-5D6E-409C-BE32-E72D297353CC}">
                <c16:uniqueId val="{00000003-A37C-4051-BDF3-7EF7129CA6AE}"/>
              </c:ext>
            </c:extLst>
          </c:dPt>
          <c:dPt>
            <c:idx val="2"/>
            <c:bubble3D val="0"/>
            <c:spPr>
              <a:solidFill>
                <a:srgbClr val="92D050"/>
              </a:solidFill>
              <a:ln w="19050">
                <a:noFill/>
              </a:ln>
              <a:effectLst/>
            </c:spPr>
            <c:extLst>
              <c:ext xmlns:c16="http://schemas.microsoft.com/office/drawing/2014/chart" uri="{C3380CC4-5D6E-409C-BE32-E72D297353CC}">
                <c16:uniqueId val="{00000005-A37C-4051-BDF3-7EF7129CA6AE}"/>
              </c:ext>
            </c:extLst>
          </c:dPt>
          <c:dPt>
            <c:idx val="3"/>
            <c:bubble3D val="0"/>
            <c:spPr>
              <a:solidFill>
                <a:srgbClr val="0070C0"/>
              </a:solidFill>
              <a:ln w="19050">
                <a:noFill/>
              </a:ln>
              <a:effectLst/>
            </c:spPr>
            <c:extLst>
              <c:ext xmlns:c16="http://schemas.microsoft.com/office/drawing/2014/chart" uri="{C3380CC4-5D6E-409C-BE32-E72D297353CC}">
                <c16:uniqueId val="{00000007-A37C-4051-BDF3-7EF7129CA6AE}"/>
              </c:ext>
            </c:extLst>
          </c:dPt>
          <c:dPt>
            <c:idx val="4"/>
            <c:bubble3D val="0"/>
            <c:spPr>
              <a:noFill/>
              <a:ln w="19050">
                <a:noFill/>
              </a:ln>
              <a:effectLst/>
            </c:spPr>
            <c:extLst>
              <c:ext xmlns:c16="http://schemas.microsoft.com/office/drawing/2014/chart" uri="{C3380CC4-5D6E-409C-BE32-E72D297353CC}">
                <c16:uniqueId val="{00000009-A37C-4051-BDF3-7EF7129CA6AE}"/>
              </c:ext>
            </c:extLst>
          </c:dPt>
          <c:dPt>
            <c:idx val="5"/>
            <c:bubble3D val="0"/>
            <c:spPr>
              <a:solidFill>
                <a:schemeClr val="accent6"/>
              </a:solidFill>
              <a:ln w="19050">
                <a:noFill/>
              </a:ln>
              <a:effectLst/>
            </c:spPr>
            <c:extLst>
              <c:ext xmlns:c16="http://schemas.microsoft.com/office/drawing/2014/chart" uri="{C3380CC4-5D6E-409C-BE32-E72D297353CC}">
                <c16:uniqueId val="{0000000B-A37C-4051-BDF3-7EF7129CA6AE}"/>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A37C-4051-BDF3-7EF7129CA6AE}"/>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A37C-4051-BDF3-7EF7129CA6AE}"/>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A37C-4051-BDF3-7EF7129CA6AE}"/>
              </c:ext>
            </c:extLst>
          </c:dPt>
          <c:dPt>
            <c:idx val="9"/>
            <c:bubble3D val="0"/>
            <c:spPr>
              <a:noFill/>
              <a:ln w="19050">
                <a:noFill/>
              </a:ln>
              <a:effectLst/>
            </c:spPr>
            <c:extLst>
              <c:ext xmlns:c16="http://schemas.microsoft.com/office/drawing/2014/chart" uri="{C3380CC4-5D6E-409C-BE32-E72D297353CC}">
                <c16:uniqueId val="{00000013-A37C-4051-BDF3-7EF7129CA6AE}"/>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A37C-4051-BDF3-7EF7129CA6AE}"/>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A37C-4051-BDF3-7EF7129CA6AE}"/>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A37C-4051-BDF3-7EF7129CA6AE}"/>
              </c:ext>
            </c:extLst>
          </c:dPt>
          <c:dPt>
            <c:idx val="2"/>
            <c:bubble3D val="0"/>
            <c:spPr>
              <a:noFill/>
              <a:ln w="19050">
                <a:noFill/>
              </a:ln>
              <a:effectLst/>
            </c:spPr>
            <c:extLst>
              <c:ext xmlns:c16="http://schemas.microsoft.com/office/drawing/2014/chart" uri="{C3380CC4-5D6E-409C-BE32-E72D297353CC}">
                <c16:uniqueId val="{0000001A-A37C-4051-BDF3-7EF7129CA6AE}"/>
              </c:ext>
            </c:extLst>
          </c:dPt>
          <c:dPt>
            <c:idx val="3"/>
            <c:bubble3D val="0"/>
            <c:spPr>
              <a:noFill/>
              <a:ln w="19050">
                <a:noFill/>
              </a:ln>
              <a:effectLst/>
            </c:spPr>
            <c:extLst>
              <c:ext xmlns:c16="http://schemas.microsoft.com/office/drawing/2014/chart" uri="{C3380CC4-5D6E-409C-BE32-E72D297353CC}">
                <c16:uniqueId val="{0000001C-A37C-4051-BDF3-7EF7129CA6AE}"/>
              </c:ext>
            </c:extLst>
          </c:dPt>
          <c:val>
            <c:numRef>
              <c:f>'Análisis NSI'!$Q$39:$Q$42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A37C-4051-BDF3-7EF7129CA6A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E55A-466B-A42B-D652BCE8CE33}"/>
              </c:ext>
            </c:extLst>
          </c:dPt>
          <c:dPt>
            <c:idx val="1"/>
            <c:bubble3D val="0"/>
            <c:spPr>
              <a:solidFill>
                <a:srgbClr val="FFC000"/>
              </a:solidFill>
              <a:ln w="19050">
                <a:noFill/>
              </a:ln>
              <a:effectLst/>
            </c:spPr>
            <c:extLst>
              <c:ext xmlns:c16="http://schemas.microsoft.com/office/drawing/2014/chart" uri="{C3380CC4-5D6E-409C-BE32-E72D297353CC}">
                <c16:uniqueId val="{00000003-E55A-466B-A42B-D652BCE8CE33}"/>
              </c:ext>
            </c:extLst>
          </c:dPt>
          <c:dPt>
            <c:idx val="2"/>
            <c:bubble3D val="0"/>
            <c:spPr>
              <a:solidFill>
                <a:srgbClr val="92D050"/>
              </a:solidFill>
              <a:ln w="19050">
                <a:noFill/>
              </a:ln>
              <a:effectLst/>
            </c:spPr>
            <c:extLst>
              <c:ext xmlns:c16="http://schemas.microsoft.com/office/drawing/2014/chart" uri="{C3380CC4-5D6E-409C-BE32-E72D297353CC}">
                <c16:uniqueId val="{00000005-E55A-466B-A42B-D652BCE8CE33}"/>
              </c:ext>
            </c:extLst>
          </c:dPt>
          <c:dPt>
            <c:idx val="3"/>
            <c:bubble3D val="0"/>
            <c:spPr>
              <a:solidFill>
                <a:srgbClr val="0070C0"/>
              </a:solidFill>
              <a:ln w="19050">
                <a:noFill/>
              </a:ln>
              <a:effectLst/>
            </c:spPr>
            <c:extLst>
              <c:ext xmlns:c16="http://schemas.microsoft.com/office/drawing/2014/chart" uri="{C3380CC4-5D6E-409C-BE32-E72D297353CC}">
                <c16:uniqueId val="{00000007-E55A-466B-A42B-D652BCE8CE33}"/>
              </c:ext>
            </c:extLst>
          </c:dPt>
          <c:dPt>
            <c:idx val="4"/>
            <c:bubble3D val="0"/>
            <c:spPr>
              <a:noFill/>
              <a:ln w="19050">
                <a:noFill/>
              </a:ln>
              <a:effectLst/>
            </c:spPr>
            <c:extLst>
              <c:ext xmlns:c16="http://schemas.microsoft.com/office/drawing/2014/chart" uri="{C3380CC4-5D6E-409C-BE32-E72D297353CC}">
                <c16:uniqueId val="{00000009-E55A-466B-A42B-D652BCE8CE33}"/>
              </c:ext>
            </c:extLst>
          </c:dPt>
          <c:dPt>
            <c:idx val="5"/>
            <c:bubble3D val="0"/>
            <c:spPr>
              <a:solidFill>
                <a:schemeClr val="accent6"/>
              </a:solidFill>
              <a:ln w="19050">
                <a:noFill/>
              </a:ln>
              <a:effectLst/>
            </c:spPr>
            <c:extLst>
              <c:ext xmlns:c16="http://schemas.microsoft.com/office/drawing/2014/chart" uri="{C3380CC4-5D6E-409C-BE32-E72D297353CC}">
                <c16:uniqueId val="{0000000B-E55A-466B-A42B-D652BCE8CE33}"/>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E55A-466B-A42B-D652BCE8CE33}"/>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E55A-466B-A42B-D652BCE8CE33}"/>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E55A-466B-A42B-D652BCE8CE33}"/>
              </c:ext>
            </c:extLst>
          </c:dPt>
          <c:dPt>
            <c:idx val="9"/>
            <c:bubble3D val="0"/>
            <c:spPr>
              <a:noFill/>
              <a:ln w="19050">
                <a:noFill/>
              </a:ln>
              <a:effectLst/>
            </c:spPr>
            <c:extLst>
              <c:ext xmlns:c16="http://schemas.microsoft.com/office/drawing/2014/chart" uri="{C3380CC4-5D6E-409C-BE32-E72D297353CC}">
                <c16:uniqueId val="{00000013-E55A-466B-A42B-D652BCE8CE33}"/>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E55A-466B-A42B-D652BCE8CE33}"/>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E55A-466B-A42B-D652BCE8CE33}"/>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E55A-466B-A42B-D652BCE8CE33}"/>
              </c:ext>
            </c:extLst>
          </c:dPt>
          <c:dPt>
            <c:idx val="2"/>
            <c:bubble3D val="0"/>
            <c:spPr>
              <a:noFill/>
              <a:ln w="19050">
                <a:noFill/>
              </a:ln>
              <a:effectLst/>
            </c:spPr>
            <c:extLst>
              <c:ext xmlns:c16="http://schemas.microsoft.com/office/drawing/2014/chart" uri="{C3380CC4-5D6E-409C-BE32-E72D297353CC}">
                <c16:uniqueId val="{0000001A-E55A-466B-A42B-D652BCE8CE33}"/>
              </c:ext>
            </c:extLst>
          </c:dPt>
          <c:dPt>
            <c:idx val="3"/>
            <c:bubble3D val="0"/>
            <c:spPr>
              <a:noFill/>
              <a:ln w="19050">
                <a:noFill/>
              </a:ln>
              <a:effectLst/>
            </c:spPr>
            <c:extLst>
              <c:ext xmlns:c16="http://schemas.microsoft.com/office/drawing/2014/chart" uri="{C3380CC4-5D6E-409C-BE32-E72D297353CC}">
                <c16:uniqueId val="{0000001C-E55A-466B-A42B-D652BCE8CE33}"/>
              </c:ext>
            </c:extLst>
          </c:dPt>
          <c:val>
            <c:numRef>
              <c:f>'Análisis NSI'!$T$39:$T$42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E55A-466B-A42B-D652BCE8CE3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34A9-42AB-A592-6545CCC2BD73}"/>
              </c:ext>
            </c:extLst>
          </c:dPt>
          <c:dPt>
            <c:idx val="1"/>
            <c:bubble3D val="0"/>
            <c:spPr>
              <a:solidFill>
                <a:srgbClr val="FFC000"/>
              </a:solidFill>
              <a:ln w="19050">
                <a:noFill/>
              </a:ln>
              <a:effectLst/>
            </c:spPr>
            <c:extLst>
              <c:ext xmlns:c16="http://schemas.microsoft.com/office/drawing/2014/chart" uri="{C3380CC4-5D6E-409C-BE32-E72D297353CC}">
                <c16:uniqueId val="{00000003-34A9-42AB-A592-6545CCC2BD73}"/>
              </c:ext>
            </c:extLst>
          </c:dPt>
          <c:dPt>
            <c:idx val="2"/>
            <c:bubble3D val="0"/>
            <c:spPr>
              <a:solidFill>
                <a:srgbClr val="92D050"/>
              </a:solidFill>
              <a:ln w="19050">
                <a:noFill/>
              </a:ln>
              <a:effectLst/>
            </c:spPr>
            <c:extLst>
              <c:ext xmlns:c16="http://schemas.microsoft.com/office/drawing/2014/chart" uri="{C3380CC4-5D6E-409C-BE32-E72D297353CC}">
                <c16:uniqueId val="{00000005-34A9-42AB-A592-6545CCC2BD73}"/>
              </c:ext>
            </c:extLst>
          </c:dPt>
          <c:dPt>
            <c:idx val="3"/>
            <c:bubble3D val="0"/>
            <c:spPr>
              <a:solidFill>
                <a:srgbClr val="0070C0"/>
              </a:solidFill>
              <a:ln w="19050">
                <a:noFill/>
              </a:ln>
              <a:effectLst/>
            </c:spPr>
            <c:extLst>
              <c:ext xmlns:c16="http://schemas.microsoft.com/office/drawing/2014/chart" uri="{C3380CC4-5D6E-409C-BE32-E72D297353CC}">
                <c16:uniqueId val="{00000007-34A9-42AB-A592-6545CCC2BD73}"/>
              </c:ext>
            </c:extLst>
          </c:dPt>
          <c:dPt>
            <c:idx val="4"/>
            <c:bubble3D val="0"/>
            <c:spPr>
              <a:noFill/>
              <a:ln w="19050">
                <a:noFill/>
              </a:ln>
              <a:effectLst/>
            </c:spPr>
            <c:extLst>
              <c:ext xmlns:c16="http://schemas.microsoft.com/office/drawing/2014/chart" uri="{C3380CC4-5D6E-409C-BE32-E72D297353CC}">
                <c16:uniqueId val="{00000009-34A9-42AB-A592-6545CCC2BD73}"/>
              </c:ext>
            </c:extLst>
          </c:dPt>
          <c:dPt>
            <c:idx val="5"/>
            <c:bubble3D val="0"/>
            <c:spPr>
              <a:solidFill>
                <a:schemeClr val="accent6"/>
              </a:solidFill>
              <a:ln w="19050">
                <a:noFill/>
              </a:ln>
              <a:effectLst/>
            </c:spPr>
            <c:extLst>
              <c:ext xmlns:c16="http://schemas.microsoft.com/office/drawing/2014/chart" uri="{C3380CC4-5D6E-409C-BE32-E72D297353CC}">
                <c16:uniqueId val="{0000000B-34A9-42AB-A592-6545CCC2BD73}"/>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34A9-42AB-A592-6545CCC2BD73}"/>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34A9-42AB-A592-6545CCC2BD73}"/>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34A9-42AB-A592-6545CCC2BD73}"/>
              </c:ext>
            </c:extLst>
          </c:dPt>
          <c:dPt>
            <c:idx val="9"/>
            <c:bubble3D val="0"/>
            <c:spPr>
              <a:noFill/>
              <a:ln w="19050">
                <a:noFill/>
              </a:ln>
              <a:effectLst/>
            </c:spPr>
            <c:extLst>
              <c:ext xmlns:c16="http://schemas.microsoft.com/office/drawing/2014/chart" uri="{C3380CC4-5D6E-409C-BE32-E72D297353CC}">
                <c16:uniqueId val="{00000013-34A9-42AB-A592-6545CCC2BD73}"/>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34A9-42AB-A592-6545CCC2BD73}"/>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34A9-42AB-A592-6545CCC2BD73}"/>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34A9-42AB-A592-6545CCC2BD73}"/>
              </c:ext>
            </c:extLst>
          </c:dPt>
          <c:dPt>
            <c:idx val="2"/>
            <c:bubble3D val="0"/>
            <c:spPr>
              <a:noFill/>
              <a:ln w="19050">
                <a:noFill/>
              </a:ln>
              <a:effectLst/>
            </c:spPr>
            <c:extLst>
              <c:ext xmlns:c16="http://schemas.microsoft.com/office/drawing/2014/chart" uri="{C3380CC4-5D6E-409C-BE32-E72D297353CC}">
                <c16:uniqueId val="{0000001A-34A9-42AB-A592-6545CCC2BD73}"/>
              </c:ext>
            </c:extLst>
          </c:dPt>
          <c:dPt>
            <c:idx val="3"/>
            <c:bubble3D val="0"/>
            <c:spPr>
              <a:noFill/>
              <a:ln w="19050">
                <a:noFill/>
              </a:ln>
              <a:effectLst/>
            </c:spPr>
            <c:extLst>
              <c:ext xmlns:c16="http://schemas.microsoft.com/office/drawing/2014/chart" uri="{C3380CC4-5D6E-409C-BE32-E72D297353CC}">
                <c16:uniqueId val="{0000001C-34A9-42AB-A592-6545CCC2BD73}"/>
              </c:ext>
            </c:extLst>
          </c:dPt>
          <c:val>
            <c:numRef>
              <c:f>'Análisis NSI'!$W$39:$W$42</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34A9-42AB-A592-6545CCC2BD7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F36F-4AA7-9920-1575DCB21B64}"/>
              </c:ext>
            </c:extLst>
          </c:dPt>
          <c:dPt>
            <c:idx val="1"/>
            <c:bubble3D val="0"/>
            <c:spPr>
              <a:solidFill>
                <a:srgbClr val="FFC000"/>
              </a:solidFill>
              <a:ln w="19050">
                <a:noFill/>
              </a:ln>
              <a:effectLst/>
            </c:spPr>
            <c:extLst>
              <c:ext xmlns:c16="http://schemas.microsoft.com/office/drawing/2014/chart" uri="{C3380CC4-5D6E-409C-BE32-E72D297353CC}">
                <c16:uniqueId val="{00000003-F36F-4AA7-9920-1575DCB21B64}"/>
              </c:ext>
            </c:extLst>
          </c:dPt>
          <c:dPt>
            <c:idx val="2"/>
            <c:bubble3D val="0"/>
            <c:spPr>
              <a:solidFill>
                <a:srgbClr val="92D050"/>
              </a:solidFill>
              <a:ln w="19050">
                <a:noFill/>
              </a:ln>
              <a:effectLst/>
            </c:spPr>
            <c:extLst>
              <c:ext xmlns:c16="http://schemas.microsoft.com/office/drawing/2014/chart" uri="{C3380CC4-5D6E-409C-BE32-E72D297353CC}">
                <c16:uniqueId val="{00000005-F36F-4AA7-9920-1575DCB21B64}"/>
              </c:ext>
            </c:extLst>
          </c:dPt>
          <c:dPt>
            <c:idx val="3"/>
            <c:bubble3D val="0"/>
            <c:spPr>
              <a:solidFill>
                <a:srgbClr val="0070C0"/>
              </a:solidFill>
              <a:ln w="19050">
                <a:noFill/>
              </a:ln>
              <a:effectLst/>
            </c:spPr>
            <c:extLst>
              <c:ext xmlns:c16="http://schemas.microsoft.com/office/drawing/2014/chart" uri="{C3380CC4-5D6E-409C-BE32-E72D297353CC}">
                <c16:uniqueId val="{00000007-F36F-4AA7-9920-1575DCB21B64}"/>
              </c:ext>
            </c:extLst>
          </c:dPt>
          <c:dPt>
            <c:idx val="4"/>
            <c:bubble3D val="0"/>
            <c:spPr>
              <a:noFill/>
              <a:ln w="19050">
                <a:noFill/>
              </a:ln>
              <a:effectLst/>
            </c:spPr>
            <c:extLst>
              <c:ext xmlns:c16="http://schemas.microsoft.com/office/drawing/2014/chart" uri="{C3380CC4-5D6E-409C-BE32-E72D297353CC}">
                <c16:uniqueId val="{00000009-F36F-4AA7-9920-1575DCB21B64}"/>
              </c:ext>
            </c:extLst>
          </c:dPt>
          <c:dPt>
            <c:idx val="5"/>
            <c:bubble3D val="0"/>
            <c:spPr>
              <a:solidFill>
                <a:schemeClr val="accent6"/>
              </a:solidFill>
              <a:ln w="19050">
                <a:noFill/>
              </a:ln>
              <a:effectLst/>
            </c:spPr>
            <c:extLst>
              <c:ext xmlns:c16="http://schemas.microsoft.com/office/drawing/2014/chart" uri="{C3380CC4-5D6E-409C-BE32-E72D297353CC}">
                <c16:uniqueId val="{0000000B-F36F-4AA7-9920-1575DCB21B64}"/>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F36F-4AA7-9920-1575DCB21B64}"/>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F36F-4AA7-9920-1575DCB21B64}"/>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F36F-4AA7-9920-1575DCB21B64}"/>
              </c:ext>
            </c:extLst>
          </c:dPt>
          <c:dPt>
            <c:idx val="9"/>
            <c:bubble3D val="0"/>
            <c:spPr>
              <a:noFill/>
              <a:ln w="19050">
                <a:noFill/>
              </a:ln>
              <a:effectLst/>
            </c:spPr>
            <c:extLst>
              <c:ext xmlns:c16="http://schemas.microsoft.com/office/drawing/2014/chart" uri="{C3380CC4-5D6E-409C-BE32-E72D297353CC}">
                <c16:uniqueId val="{00000013-F36F-4AA7-9920-1575DCB21B64}"/>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F36F-4AA7-9920-1575DCB21B64}"/>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F36F-4AA7-9920-1575DCB21B64}"/>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F36F-4AA7-9920-1575DCB21B64}"/>
              </c:ext>
            </c:extLst>
          </c:dPt>
          <c:dPt>
            <c:idx val="2"/>
            <c:bubble3D val="0"/>
            <c:spPr>
              <a:noFill/>
              <a:ln w="19050">
                <a:noFill/>
              </a:ln>
              <a:effectLst/>
            </c:spPr>
            <c:extLst>
              <c:ext xmlns:c16="http://schemas.microsoft.com/office/drawing/2014/chart" uri="{C3380CC4-5D6E-409C-BE32-E72D297353CC}">
                <c16:uniqueId val="{0000001A-F36F-4AA7-9920-1575DCB21B64}"/>
              </c:ext>
            </c:extLst>
          </c:dPt>
          <c:dPt>
            <c:idx val="3"/>
            <c:bubble3D val="0"/>
            <c:spPr>
              <a:solidFill>
                <a:schemeClr val="accent4"/>
              </a:solidFill>
              <a:ln w="19050">
                <a:noFill/>
              </a:ln>
              <a:effectLst/>
            </c:spPr>
            <c:extLst>
              <c:ext xmlns:c16="http://schemas.microsoft.com/office/drawing/2014/chart" uri="{C3380CC4-5D6E-409C-BE32-E72D297353CC}">
                <c16:uniqueId val="{0000001C-F36F-4AA7-9920-1575DCB21B64}"/>
              </c:ext>
            </c:extLst>
          </c:dPt>
          <c:val>
            <c:numRef>
              <c:f>'Análisis NSI'!$Z$10:$Z$13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F36F-4AA7-9920-1575DCB21B6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C923-4362-BB76-010028709EB1}"/>
              </c:ext>
            </c:extLst>
          </c:dPt>
          <c:dPt>
            <c:idx val="1"/>
            <c:bubble3D val="0"/>
            <c:spPr>
              <a:solidFill>
                <a:srgbClr val="FFC000"/>
              </a:solidFill>
              <a:ln w="19050">
                <a:noFill/>
              </a:ln>
              <a:effectLst/>
            </c:spPr>
            <c:extLst>
              <c:ext xmlns:c16="http://schemas.microsoft.com/office/drawing/2014/chart" uri="{C3380CC4-5D6E-409C-BE32-E72D297353CC}">
                <c16:uniqueId val="{00000003-C923-4362-BB76-010028709EB1}"/>
              </c:ext>
            </c:extLst>
          </c:dPt>
          <c:dPt>
            <c:idx val="2"/>
            <c:bubble3D val="0"/>
            <c:spPr>
              <a:solidFill>
                <a:srgbClr val="92D050"/>
              </a:solidFill>
              <a:ln w="19050">
                <a:noFill/>
              </a:ln>
              <a:effectLst/>
            </c:spPr>
            <c:extLst>
              <c:ext xmlns:c16="http://schemas.microsoft.com/office/drawing/2014/chart" uri="{C3380CC4-5D6E-409C-BE32-E72D297353CC}">
                <c16:uniqueId val="{00000005-C923-4362-BB76-010028709EB1}"/>
              </c:ext>
            </c:extLst>
          </c:dPt>
          <c:dPt>
            <c:idx val="3"/>
            <c:bubble3D val="0"/>
            <c:spPr>
              <a:solidFill>
                <a:srgbClr val="0070C0"/>
              </a:solidFill>
              <a:ln w="19050">
                <a:noFill/>
              </a:ln>
              <a:effectLst/>
            </c:spPr>
            <c:extLst>
              <c:ext xmlns:c16="http://schemas.microsoft.com/office/drawing/2014/chart" uri="{C3380CC4-5D6E-409C-BE32-E72D297353CC}">
                <c16:uniqueId val="{00000007-C923-4362-BB76-010028709EB1}"/>
              </c:ext>
            </c:extLst>
          </c:dPt>
          <c:dPt>
            <c:idx val="4"/>
            <c:bubble3D val="0"/>
            <c:spPr>
              <a:noFill/>
              <a:ln w="19050">
                <a:noFill/>
              </a:ln>
              <a:effectLst/>
            </c:spPr>
            <c:extLst>
              <c:ext xmlns:c16="http://schemas.microsoft.com/office/drawing/2014/chart" uri="{C3380CC4-5D6E-409C-BE32-E72D297353CC}">
                <c16:uniqueId val="{00000009-C923-4362-BB76-010028709EB1}"/>
              </c:ext>
            </c:extLst>
          </c:dPt>
          <c:dPt>
            <c:idx val="5"/>
            <c:bubble3D val="0"/>
            <c:spPr>
              <a:solidFill>
                <a:schemeClr val="accent6"/>
              </a:solidFill>
              <a:ln w="19050">
                <a:noFill/>
              </a:ln>
              <a:effectLst/>
            </c:spPr>
            <c:extLst>
              <c:ext xmlns:c16="http://schemas.microsoft.com/office/drawing/2014/chart" uri="{C3380CC4-5D6E-409C-BE32-E72D297353CC}">
                <c16:uniqueId val="{0000000B-C923-4362-BB76-010028709EB1}"/>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C923-4362-BB76-010028709EB1}"/>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C923-4362-BB76-010028709EB1}"/>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C923-4362-BB76-010028709EB1}"/>
              </c:ext>
            </c:extLst>
          </c:dPt>
          <c:dPt>
            <c:idx val="9"/>
            <c:bubble3D val="0"/>
            <c:spPr>
              <a:noFill/>
              <a:ln w="19050">
                <a:noFill/>
              </a:ln>
              <a:effectLst/>
            </c:spPr>
            <c:extLst>
              <c:ext xmlns:c16="http://schemas.microsoft.com/office/drawing/2014/chart" uri="{C3380CC4-5D6E-409C-BE32-E72D297353CC}">
                <c16:uniqueId val="{00000013-C923-4362-BB76-010028709EB1}"/>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C923-4362-BB76-010028709EB1}"/>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a:ln>
              <a:noFill/>
            </a:ln>
          </c:spPr>
          <c:dPt>
            <c:idx val="0"/>
            <c:bubble3D val="0"/>
            <c:spPr>
              <a:noFill/>
              <a:ln w="19050">
                <a:noFill/>
              </a:ln>
              <a:effectLst/>
            </c:spPr>
            <c:extLst>
              <c:ext xmlns:c16="http://schemas.microsoft.com/office/drawing/2014/chart" uri="{C3380CC4-5D6E-409C-BE32-E72D297353CC}">
                <c16:uniqueId val="{00000016-C923-4362-BB76-010028709EB1}"/>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C923-4362-BB76-010028709EB1}"/>
              </c:ext>
            </c:extLst>
          </c:dPt>
          <c:dPt>
            <c:idx val="2"/>
            <c:bubble3D val="0"/>
            <c:spPr>
              <a:noFill/>
              <a:ln w="19050">
                <a:noFill/>
              </a:ln>
              <a:effectLst/>
            </c:spPr>
            <c:extLst>
              <c:ext xmlns:c16="http://schemas.microsoft.com/office/drawing/2014/chart" uri="{C3380CC4-5D6E-409C-BE32-E72D297353CC}">
                <c16:uniqueId val="{0000001A-C923-4362-BB76-010028709EB1}"/>
              </c:ext>
            </c:extLst>
          </c:dPt>
          <c:dPt>
            <c:idx val="3"/>
            <c:bubble3D val="0"/>
            <c:spPr>
              <a:noFill/>
              <a:ln w="19050">
                <a:noFill/>
              </a:ln>
              <a:effectLst/>
            </c:spPr>
            <c:extLst>
              <c:ext xmlns:c16="http://schemas.microsoft.com/office/drawing/2014/chart" uri="{C3380CC4-5D6E-409C-BE32-E72D297353CC}">
                <c16:uniqueId val="{0000001C-C923-4362-BB76-010028709EB1}"/>
              </c:ext>
            </c:extLst>
          </c:dPt>
          <c:val>
            <c:numRef>
              <c:f>'Análisis NSI'!$L$61:$L$64</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C923-4362-BB76-010028709EB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0000"/>
              </a:solidFill>
              <a:ln w="19050">
                <a:noFill/>
              </a:ln>
              <a:effectLst/>
            </c:spPr>
            <c:extLst>
              <c:ext xmlns:c16="http://schemas.microsoft.com/office/drawing/2014/chart" uri="{C3380CC4-5D6E-409C-BE32-E72D297353CC}">
                <c16:uniqueId val="{00000001-B4C2-45EE-95C5-F312D44FBA90}"/>
              </c:ext>
            </c:extLst>
          </c:dPt>
          <c:dPt>
            <c:idx val="1"/>
            <c:bubble3D val="0"/>
            <c:spPr>
              <a:solidFill>
                <a:srgbClr val="FFC000"/>
              </a:solidFill>
              <a:ln w="19050">
                <a:noFill/>
              </a:ln>
              <a:effectLst/>
            </c:spPr>
            <c:extLst>
              <c:ext xmlns:c16="http://schemas.microsoft.com/office/drawing/2014/chart" uri="{C3380CC4-5D6E-409C-BE32-E72D297353CC}">
                <c16:uniqueId val="{00000003-B4C2-45EE-95C5-F312D44FBA90}"/>
              </c:ext>
            </c:extLst>
          </c:dPt>
          <c:dPt>
            <c:idx val="2"/>
            <c:bubble3D val="0"/>
            <c:spPr>
              <a:solidFill>
                <a:srgbClr val="92D050"/>
              </a:solidFill>
              <a:ln w="19050">
                <a:noFill/>
              </a:ln>
              <a:effectLst/>
            </c:spPr>
            <c:extLst>
              <c:ext xmlns:c16="http://schemas.microsoft.com/office/drawing/2014/chart" uri="{C3380CC4-5D6E-409C-BE32-E72D297353CC}">
                <c16:uniqueId val="{00000005-B4C2-45EE-95C5-F312D44FBA90}"/>
              </c:ext>
            </c:extLst>
          </c:dPt>
          <c:dPt>
            <c:idx val="3"/>
            <c:bubble3D val="0"/>
            <c:spPr>
              <a:solidFill>
                <a:srgbClr val="0070C0"/>
              </a:solidFill>
              <a:ln w="19050">
                <a:noFill/>
              </a:ln>
              <a:effectLst/>
            </c:spPr>
            <c:extLst>
              <c:ext xmlns:c16="http://schemas.microsoft.com/office/drawing/2014/chart" uri="{C3380CC4-5D6E-409C-BE32-E72D297353CC}">
                <c16:uniqueId val="{00000007-B4C2-45EE-95C5-F312D44FBA90}"/>
              </c:ext>
            </c:extLst>
          </c:dPt>
          <c:dPt>
            <c:idx val="4"/>
            <c:bubble3D val="0"/>
            <c:spPr>
              <a:noFill/>
              <a:ln w="19050">
                <a:noFill/>
              </a:ln>
              <a:effectLst/>
            </c:spPr>
            <c:extLst>
              <c:ext xmlns:c16="http://schemas.microsoft.com/office/drawing/2014/chart" uri="{C3380CC4-5D6E-409C-BE32-E72D297353CC}">
                <c16:uniqueId val="{00000009-B4C2-45EE-95C5-F312D44FBA90}"/>
              </c:ext>
            </c:extLst>
          </c:dPt>
          <c:dPt>
            <c:idx val="5"/>
            <c:bubble3D val="0"/>
            <c:spPr>
              <a:solidFill>
                <a:schemeClr val="accent6"/>
              </a:solidFill>
              <a:ln w="19050">
                <a:noFill/>
              </a:ln>
              <a:effectLst/>
            </c:spPr>
            <c:extLst>
              <c:ext xmlns:c16="http://schemas.microsoft.com/office/drawing/2014/chart" uri="{C3380CC4-5D6E-409C-BE32-E72D297353CC}">
                <c16:uniqueId val="{0000000B-B4C2-45EE-95C5-F312D44FBA90}"/>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B4C2-45EE-95C5-F312D44FBA9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B4C2-45EE-95C5-F312D44FBA90}"/>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B4C2-45EE-95C5-F312D44FBA90}"/>
              </c:ext>
            </c:extLst>
          </c:dPt>
          <c:dPt>
            <c:idx val="9"/>
            <c:bubble3D val="0"/>
            <c:spPr>
              <a:noFill/>
              <a:ln w="19050">
                <a:noFill/>
              </a:ln>
              <a:effectLst/>
            </c:spPr>
            <c:extLst>
              <c:ext xmlns:c16="http://schemas.microsoft.com/office/drawing/2014/chart" uri="{C3380CC4-5D6E-409C-BE32-E72D297353CC}">
                <c16:uniqueId val="{00000013-B4C2-45EE-95C5-F312D44FBA90}"/>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B4C2-45EE-95C5-F312D44FBA90}"/>
            </c:ext>
          </c:extLst>
        </c:ser>
        <c:dLbls>
          <c:showLegendKey val="0"/>
          <c:showVal val="0"/>
          <c:showCatName val="0"/>
          <c:showSerName val="0"/>
          <c:showPercent val="0"/>
          <c:showBubbleSize val="0"/>
          <c:showLeaderLines val="1"/>
        </c:dLbls>
        <c:firstSliceAng val="270"/>
        <c:holeSize val="65"/>
      </c:doughnutChart>
      <c:pie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6-B4C2-45EE-95C5-F312D44FBA90}"/>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18-B4C2-45EE-95C5-F312D44FBA90}"/>
              </c:ext>
            </c:extLst>
          </c:dPt>
          <c:dPt>
            <c:idx val="2"/>
            <c:bubble3D val="0"/>
            <c:spPr>
              <a:noFill/>
              <a:ln w="19050">
                <a:noFill/>
              </a:ln>
              <a:effectLst/>
            </c:spPr>
            <c:extLst>
              <c:ext xmlns:c16="http://schemas.microsoft.com/office/drawing/2014/chart" uri="{C3380CC4-5D6E-409C-BE32-E72D297353CC}">
                <c16:uniqueId val="{0000001A-B4C2-45EE-95C5-F312D44FBA90}"/>
              </c:ext>
            </c:extLst>
          </c:dPt>
          <c:dPt>
            <c:idx val="3"/>
            <c:bubble3D val="0"/>
            <c:spPr>
              <a:solidFill>
                <a:schemeClr val="accent4"/>
              </a:solidFill>
              <a:ln w="19050">
                <a:noFill/>
              </a:ln>
              <a:effectLst/>
            </c:spPr>
            <c:extLst>
              <c:ext xmlns:c16="http://schemas.microsoft.com/office/drawing/2014/chart" uri="{C3380CC4-5D6E-409C-BE32-E72D297353CC}">
                <c16:uniqueId val="{0000001C-B4C2-45EE-95C5-F312D44FBA90}"/>
              </c:ext>
            </c:extLst>
          </c:dPt>
          <c:val>
            <c:numRef>
              <c:f>'Análisis NSI'!$AC$10:$AC$13</c:f>
              <c:numCache>
                <c:formatCode>General</c:formatCode>
                <c:ptCount val="4"/>
                <c:pt idx="0" formatCode="0.00">
                  <c:v>0</c:v>
                </c:pt>
                <c:pt idx="1">
                  <c:v>0.1</c:v>
                </c:pt>
                <c:pt idx="2" formatCode="0.00">
                  <c:v>0</c:v>
                </c:pt>
              </c:numCache>
            </c:numRef>
          </c:val>
          <c:extLst>
            <c:ext xmlns:c16="http://schemas.microsoft.com/office/drawing/2014/chart" uri="{C3380CC4-5D6E-409C-BE32-E72D297353CC}">
              <c16:uniqueId val="{0000001D-B4C2-45EE-95C5-F312D44FBA9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6DA6-4306-8B8D-ED95D58BF6CC}"/>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6DA6-4306-8B8D-ED95D58BF6CC}"/>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6DA6-4306-8B8D-ED95D58BF6CC}"/>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7-6DA6-4306-8B8D-ED95D58BF6CC}"/>
              </c:ext>
            </c:extLst>
          </c:dPt>
          <c:dPt>
            <c:idx val="4"/>
            <c:bubble3D val="0"/>
            <c:spPr>
              <a:noFill/>
              <a:ln w="19050">
                <a:solidFill>
                  <a:schemeClr val="lt1"/>
                </a:solidFill>
              </a:ln>
              <a:effectLst/>
            </c:spPr>
            <c:extLst>
              <c:ext xmlns:c16="http://schemas.microsoft.com/office/drawing/2014/chart" uri="{C3380CC4-5D6E-409C-BE32-E72D297353CC}">
                <c16:uniqueId val="{00000009-6DA6-4306-8B8D-ED95D58BF6C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DA6-4306-8B8D-ED95D58BF6C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DA6-4306-8B8D-ED95D58BF6C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DA6-4306-8B8D-ED95D58BF6C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DA6-4306-8B8D-ED95D58BF6CC}"/>
              </c:ext>
            </c:extLst>
          </c:dPt>
          <c:dPt>
            <c:idx val="9"/>
            <c:bubble3D val="0"/>
            <c:spPr>
              <a:noFill/>
              <a:ln w="19050">
                <a:solidFill>
                  <a:schemeClr val="lt1"/>
                </a:solidFill>
              </a:ln>
              <a:effectLst/>
            </c:spPr>
            <c:extLst>
              <c:ext xmlns:c16="http://schemas.microsoft.com/office/drawing/2014/chart" uri="{C3380CC4-5D6E-409C-BE32-E72D297353CC}">
                <c16:uniqueId val="{00000013-6DA6-4306-8B8D-ED95D58BF6CC}"/>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6DA6-4306-8B8D-ED95D58BF6CC}"/>
            </c:ext>
          </c:extLst>
        </c:ser>
        <c:dLbls>
          <c:showLegendKey val="0"/>
          <c:showVal val="0"/>
          <c:showCatName val="0"/>
          <c:showSerName val="0"/>
          <c:showPercent val="0"/>
          <c:showBubbleSize val="0"/>
          <c:showLeaderLines val="1"/>
        </c:dLbls>
        <c:firstSliceAng val="270"/>
        <c:holeSize val="65"/>
      </c:doughnutChart>
      <c:pieChart>
        <c:varyColors val="1"/>
        <c:ser>
          <c:idx val="1"/>
          <c:order val="1"/>
          <c:spPr>
            <a:noFill/>
          </c:spPr>
          <c:dPt>
            <c:idx val="0"/>
            <c:bubble3D val="0"/>
            <c:spPr>
              <a:noFill/>
              <a:ln w="19050">
                <a:solidFill>
                  <a:schemeClr val="lt1"/>
                </a:solidFill>
              </a:ln>
              <a:effectLst/>
            </c:spPr>
            <c:extLst>
              <c:ext xmlns:c16="http://schemas.microsoft.com/office/drawing/2014/chart" uri="{C3380CC4-5D6E-409C-BE32-E72D297353CC}">
                <c16:uniqueId val="{00000016-6DA6-4306-8B8D-ED95D58BF6CC}"/>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18-6DA6-4306-8B8D-ED95D58BF6CC}"/>
              </c:ext>
            </c:extLst>
          </c:dPt>
          <c:dPt>
            <c:idx val="2"/>
            <c:bubble3D val="0"/>
            <c:spPr>
              <a:noFill/>
              <a:ln w="19050">
                <a:solidFill>
                  <a:schemeClr val="lt1"/>
                </a:solidFill>
              </a:ln>
              <a:effectLst/>
            </c:spPr>
            <c:extLst>
              <c:ext xmlns:c16="http://schemas.microsoft.com/office/drawing/2014/chart" uri="{C3380CC4-5D6E-409C-BE32-E72D297353CC}">
                <c16:uniqueId val="{0000001A-6DA6-4306-8B8D-ED95D58BF6CC}"/>
              </c:ext>
            </c:extLst>
          </c:dPt>
          <c:dPt>
            <c:idx val="3"/>
            <c:bubble3D val="0"/>
            <c:spPr>
              <a:noFill/>
              <a:ln w="19050">
                <a:solidFill>
                  <a:schemeClr val="lt1"/>
                </a:solidFill>
              </a:ln>
              <a:effectLst/>
            </c:spPr>
            <c:extLst>
              <c:ext xmlns:c16="http://schemas.microsoft.com/office/drawing/2014/chart" uri="{C3380CC4-5D6E-409C-BE32-E72D297353CC}">
                <c16:uniqueId val="{0000001C-6DA6-4306-8B8D-ED95D58BF6CC}"/>
              </c:ext>
            </c:extLst>
          </c:dPt>
          <c:val>
            <c:numRef>
              <c:f>'Análisis 2 (2)'!$L$10:$L$13</c:f>
              <c:numCache>
                <c:formatCode>General</c:formatCode>
                <c:ptCount val="4"/>
                <c:pt idx="0">
                  <c:v>13.5</c:v>
                </c:pt>
                <c:pt idx="1">
                  <c:v>0.25</c:v>
                </c:pt>
                <c:pt idx="2">
                  <c:v>-5.75</c:v>
                </c:pt>
              </c:numCache>
            </c:numRef>
          </c:val>
          <c:extLst>
            <c:ext xmlns:c16="http://schemas.microsoft.com/office/drawing/2014/chart" uri="{C3380CC4-5D6E-409C-BE32-E72D297353CC}">
              <c16:uniqueId val="{0000001D-6DA6-4306-8B8D-ED95D58BF6C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userShapes r:id="rId3"/>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71DA-403F-B7ED-AF6D28FBFD99}"/>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71DA-403F-B7ED-AF6D28FBFD99}"/>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71DA-403F-B7ED-AF6D28FBFD99}"/>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7-71DA-403F-B7ED-AF6D28FBFD99}"/>
              </c:ext>
            </c:extLst>
          </c:dPt>
          <c:dPt>
            <c:idx val="4"/>
            <c:bubble3D val="0"/>
            <c:spPr>
              <a:noFill/>
              <a:ln w="19050">
                <a:solidFill>
                  <a:schemeClr val="lt1"/>
                </a:solidFill>
              </a:ln>
              <a:effectLst/>
            </c:spPr>
            <c:extLst>
              <c:ext xmlns:c16="http://schemas.microsoft.com/office/drawing/2014/chart" uri="{C3380CC4-5D6E-409C-BE32-E72D297353CC}">
                <c16:uniqueId val="{00000009-71DA-403F-B7ED-AF6D28FBFD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DA-403F-B7ED-AF6D28FBFD9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DA-403F-B7ED-AF6D28FBFD9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1DA-403F-B7ED-AF6D28FBFD9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1DA-403F-B7ED-AF6D28FBFD99}"/>
              </c:ext>
            </c:extLst>
          </c:dPt>
          <c:dPt>
            <c:idx val="9"/>
            <c:bubble3D val="0"/>
            <c:spPr>
              <a:noFill/>
              <a:ln w="19050">
                <a:solidFill>
                  <a:schemeClr val="lt1"/>
                </a:solidFill>
              </a:ln>
              <a:effectLst/>
            </c:spPr>
            <c:extLst>
              <c:ext xmlns:c16="http://schemas.microsoft.com/office/drawing/2014/chart" uri="{C3380CC4-5D6E-409C-BE32-E72D297353CC}">
                <c16:uniqueId val="{00000013-71DA-403F-B7ED-AF6D28FBFD99}"/>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71DA-403F-B7ED-AF6D28FBFD99}"/>
            </c:ext>
          </c:extLst>
        </c:ser>
        <c:dLbls>
          <c:showLegendKey val="0"/>
          <c:showVal val="0"/>
          <c:showCatName val="0"/>
          <c:showSerName val="0"/>
          <c:showPercent val="0"/>
          <c:showBubbleSize val="0"/>
          <c:showLeaderLines val="1"/>
        </c:dLbls>
        <c:firstSliceAng val="270"/>
        <c:holeSize val="65"/>
      </c:doughnutChart>
      <c:pieChart>
        <c:varyColors val="1"/>
        <c:ser>
          <c:idx val="1"/>
          <c:order val="1"/>
          <c:dPt>
            <c:idx val="0"/>
            <c:bubble3D val="0"/>
            <c:spPr>
              <a:noFill/>
              <a:ln w="19050">
                <a:solidFill>
                  <a:schemeClr val="lt1"/>
                </a:solidFill>
              </a:ln>
              <a:effectLst/>
            </c:spPr>
            <c:extLst>
              <c:ext xmlns:c16="http://schemas.microsoft.com/office/drawing/2014/chart" uri="{C3380CC4-5D6E-409C-BE32-E72D297353CC}">
                <c16:uniqueId val="{00000016-71DA-403F-B7ED-AF6D28FBFD99}"/>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18-71DA-403F-B7ED-AF6D28FBFD99}"/>
              </c:ext>
            </c:extLst>
          </c:dPt>
          <c:dPt>
            <c:idx val="2"/>
            <c:bubble3D val="0"/>
            <c:spPr>
              <a:noFill/>
              <a:ln w="19050">
                <a:solidFill>
                  <a:schemeClr val="lt1"/>
                </a:solidFill>
              </a:ln>
              <a:effectLst/>
            </c:spPr>
            <c:extLst>
              <c:ext xmlns:c16="http://schemas.microsoft.com/office/drawing/2014/chart" uri="{C3380CC4-5D6E-409C-BE32-E72D297353CC}">
                <c16:uniqueId val="{0000001A-71DA-403F-B7ED-AF6D28FBFD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71DA-403F-B7ED-AF6D28FBFD99}"/>
              </c:ext>
            </c:extLst>
          </c:dPt>
          <c:val>
            <c:numRef>
              <c:f>'Análisis 2 (2)'!$O$10:$O$13</c:f>
              <c:numCache>
                <c:formatCode>General</c:formatCode>
                <c:ptCount val="4"/>
                <c:pt idx="0">
                  <c:v>14.5</c:v>
                </c:pt>
                <c:pt idx="1">
                  <c:v>0.25</c:v>
                </c:pt>
                <c:pt idx="2">
                  <c:v>-6.75</c:v>
                </c:pt>
              </c:numCache>
            </c:numRef>
          </c:val>
          <c:extLst>
            <c:ext xmlns:c16="http://schemas.microsoft.com/office/drawing/2014/chart" uri="{C3380CC4-5D6E-409C-BE32-E72D297353CC}">
              <c16:uniqueId val="{0000001D-71DA-403F-B7ED-AF6D28FBFD99}"/>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8780-4B88-9C26-ED72D1312B9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8780-4B88-9C26-ED72D1312B96}"/>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8780-4B88-9C26-ED72D1312B96}"/>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7-8780-4B88-9C26-ED72D1312B96}"/>
              </c:ext>
            </c:extLst>
          </c:dPt>
          <c:dPt>
            <c:idx val="4"/>
            <c:bubble3D val="0"/>
            <c:spPr>
              <a:noFill/>
              <a:ln w="19050">
                <a:solidFill>
                  <a:schemeClr val="lt1"/>
                </a:solidFill>
              </a:ln>
              <a:effectLst/>
            </c:spPr>
            <c:extLst>
              <c:ext xmlns:c16="http://schemas.microsoft.com/office/drawing/2014/chart" uri="{C3380CC4-5D6E-409C-BE32-E72D297353CC}">
                <c16:uniqueId val="{00000009-8780-4B88-9C26-ED72D1312B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780-4B88-9C26-ED72D1312B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780-4B88-9C26-ED72D1312B9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780-4B88-9C26-ED72D1312B9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780-4B88-9C26-ED72D1312B96}"/>
              </c:ext>
            </c:extLst>
          </c:dPt>
          <c:dPt>
            <c:idx val="9"/>
            <c:bubble3D val="0"/>
            <c:spPr>
              <a:noFill/>
              <a:ln w="19050">
                <a:solidFill>
                  <a:schemeClr val="lt1"/>
                </a:solidFill>
              </a:ln>
              <a:effectLst/>
            </c:spPr>
            <c:extLst>
              <c:ext xmlns:c16="http://schemas.microsoft.com/office/drawing/2014/chart" uri="{C3380CC4-5D6E-409C-BE32-E72D297353CC}">
                <c16:uniqueId val="{00000013-8780-4B88-9C26-ED72D1312B96}"/>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8780-4B88-9C26-ED72D1312B96}"/>
            </c:ext>
          </c:extLst>
        </c:ser>
        <c:dLbls>
          <c:showLegendKey val="0"/>
          <c:showVal val="0"/>
          <c:showCatName val="0"/>
          <c:showSerName val="0"/>
          <c:showPercent val="0"/>
          <c:showBubbleSize val="0"/>
          <c:showLeaderLines val="1"/>
        </c:dLbls>
        <c:firstSliceAng val="270"/>
        <c:holeSize val="65"/>
      </c:doughnutChart>
      <c:pieChart>
        <c:varyColors val="1"/>
        <c:ser>
          <c:idx val="1"/>
          <c:order val="1"/>
          <c:dPt>
            <c:idx val="0"/>
            <c:bubble3D val="0"/>
            <c:spPr>
              <a:noFill/>
              <a:ln w="19050">
                <a:solidFill>
                  <a:schemeClr val="lt1"/>
                </a:solidFill>
              </a:ln>
              <a:effectLst/>
            </c:spPr>
            <c:extLst>
              <c:ext xmlns:c16="http://schemas.microsoft.com/office/drawing/2014/chart" uri="{C3380CC4-5D6E-409C-BE32-E72D297353CC}">
                <c16:uniqueId val="{00000016-8780-4B88-9C26-ED72D1312B96}"/>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18-8780-4B88-9C26-ED72D1312B96}"/>
              </c:ext>
            </c:extLst>
          </c:dPt>
          <c:dPt>
            <c:idx val="2"/>
            <c:bubble3D val="0"/>
            <c:spPr>
              <a:noFill/>
              <a:ln w="19050">
                <a:solidFill>
                  <a:schemeClr val="lt1"/>
                </a:solidFill>
              </a:ln>
              <a:effectLst/>
            </c:spPr>
            <c:extLst>
              <c:ext xmlns:c16="http://schemas.microsoft.com/office/drawing/2014/chart" uri="{C3380CC4-5D6E-409C-BE32-E72D297353CC}">
                <c16:uniqueId val="{0000001A-8780-4B88-9C26-ED72D1312B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8780-4B88-9C26-ED72D1312B96}"/>
              </c:ext>
            </c:extLst>
          </c:dPt>
          <c:val>
            <c:numRef>
              <c:f>'Análisis 2 (2)'!$R$10:$R$13</c:f>
              <c:numCache>
                <c:formatCode>General</c:formatCode>
                <c:ptCount val="4"/>
                <c:pt idx="0">
                  <c:v>12.5</c:v>
                </c:pt>
                <c:pt idx="1">
                  <c:v>0.25</c:v>
                </c:pt>
                <c:pt idx="2">
                  <c:v>-4.75</c:v>
                </c:pt>
              </c:numCache>
            </c:numRef>
          </c:val>
          <c:extLst>
            <c:ext xmlns:c16="http://schemas.microsoft.com/office/drawing/2014/chart" uri="{C3380CC4-5D6E-409C-BE32-E72D297353CC}">
              <c16:uniqueId val="{0000001D-8780-4B88-9C26-ED72D1312B9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BC47-41F2-BFF8-BA9C50C9661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BC47-41F2-BFF8-BA9C50C96616}"/>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BC47-41F2-BFF8-BA9C50C96616}"/>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7-BC47-41F2-BFF8-BA9C50C96616}"/>
              </c:ext>
            </c:extLst>
          </c:dPt>
          <c:dPt>
            <c:idx val="4"/>
            <c:bubble3D val="0"/>
            <c:spPr>
              <a:noFill/>
              <a:ln w="19050">
                <a:solidFill>
                  <a:schemeClr val="lt1"/>
                </a:solidFill>
              </a:ln>
              <a:effectLst/>
            </c:spPr>
            <c:extLst>
              <c:ext xmlns:c16="http://schemas.microsoft.com/office/drawing/2014/chart" uri="{C3380CC4-5D6E-409C-BE32-E72D297353CC}">
                <c16:uniqueId val="{00000009-BC47-41F2-BFF8-BA9C50C9661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47-41F2-BFF8-BA9C50C9661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C47-41F2-BFF8-BA9C50C9661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C47-41F2-BFF8-BA9C50C9661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C47-41F2-BFF8-BA9C50C96616}"/>
              </c:ext>
            </c:extLst>
          </c:dPt>
          <c:dPt>
            <c:idx val="9"/>
            <c:bubble3D val="0"/>
            <c:spPr>
              <a:noFill/>
              <a:ln w="19050">
                <a:solidFill>
                  <a:schemeClr val="lt1"/>
                </a:solidFill>
              </a:ln>
              <a:effectLst/>
            </c:spPr>
            <c:extLst>
              <c:ext xmlns:c16="http://schemas.microsoft.com/office/drawing/2014/chart" uri="{C3380CC4-5D6E-409C-BE32-E72D297353CC}">
                <c16:uniqueId val="{00000013-BC47-41F2-BFF8-BA9C50C96616}"/>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BC47-41F2-BFF8-BA9C50C96616}"/>
            </c:ext>
          </c:extLst>
        </c:ser>
        <c:dLbls>
          <c:showLegendKey val="0"/>
          <c:showVal val="0"/>
          <c:showCatName val="0"/>
          <c:showSerName val="0"/>
          <c:showPercent val="0"/>
          <c:showBubbleSize val="0"/>
          <c:showLeaderLines val="1"/>
        </c:dLbls>
        <c:firstSliceAng val="270"/>
        <c:holeSize val="65"/>
      </c:doughnutChart>
      <c:pieChart>
        <c:varyColors val="1"/>
        <c:ser>
          <c:idx val="1"/>
          <c:order val="1"/>
          <c:dPt>
            <c:idx val="0"/>
            <c:bubble3D val="0"/>
            <c:spPr>
              <a:noFill/>
              <a:ln w="19050">
                <a:solidFill>
                  <a:schemeClr val="lt1"/>
                </a:solidFill>
              </a:ln>
              <a:effectLst/>
            </c:spPr>
            <c:extLst>
              <c:ext xmlns:c16="http://schemas.microsoft.com/office/drawing/2014/chart" uri="{C3380CC4-5D6E-409C-BE32-E72D297353CC}">
                <c16:uniqueId val="{00000016-BC47-41F2-BFF8-BA9C50C96616}"/>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18-BC47-41F2-BFF8-BA9C50C96616}"/>
              </c:ext>
            </c:extLst>
          </c:dPt>
          <c:dPt>
            <c:idx val="2"/>
            <c:bubble3D val="0"/>
            <c:spPr>
              <a:noFill/>
              <a:ln w="19050">
                <a:solidFill>
                  <a:schemeClr val="lt1"/>
                </a:solidFill>
              </a:ln>
              <a:effectLst/>
            </c:spPr>
            <c:extLst>
              <c:ext xmlns:c16="http://schemas.microsoft.com/office/drawing/2014/chart" uri="{C3380CC4-5D6E-409C-BE32-E72D297353CC}">
                <c16:uniqueId val="{0000001A-BC47-41F2-BFF8-BA9C50C966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BC47-41F2-BFF8-BA9C50C96616}"/>
              </c:ext>
            </c:extLst>
          </c:dPt>
          <c:val>
            <c:numRef>
              <c:f>'Análisis 2 (2)'!$U$10:$U$13</c:f>
              <c:numCache>
                <c:formatCode>General</c:formatCode>
                <c:ptCount val="4"/>
                <c:pt idx="0">
                  <c:v>17.5</c:v>
                </c:pt>
                <c:pt idx="1">
                  <c:v>0.25</c:v>
                </c:pt>
                <c:pt idx="2">
                  <c:v>-9.75</c:v>
                </c:pt>
              </c:numCache>
            </c:numRef>
          </c:val>
          <c:extLst>
            <c:ext xmlns:c16="http://schemas.microsoft.com/office/drawing/2014/chart" uri="{C3380CC4-5D6E-409C-BE32-E72D297353CC}">
              <c16:uniqueId val="{0000001D-BC47-41F2-BFF8-BA9C50C9661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84CA-415E-A678-E09C647C4835}"/>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84CA-415E-A678-E09C647C4835}"/>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84CA-415E-A678-E09C647C4835}"/>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7-84CA-415E-A678-E09C647C4835}"/>
              </c:ext>
            </c:extLst>
          </c:dPt>
          <c:dPt>
            <c:idx val="4"/>
            <c:bubble3D val="0"/>
            <c:spPr>
              <a:noFill/>
              <a:ln w="19050">
                <a:solidFill>
                  <a:schemeClr val="lt1"/>
                </a:solidFill>
              </a:ln>
              <a:effectLst/>
            </c:spPr>
            <c:extLst>
              <c:ext xmlns:c16="http://schemas.microsoft.com/office/drawing/2014/chart" uri="{C3380CC4-5D6E-409C-BE32-E72D297353CC}">
                <c16:uniqueId val="{00000009-84CA-415E-A678-E09C647C483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4CA-415E-A678-E09C647C483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4CA-415E-A678-E09C647C483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4CA-415E-A678-E09C647C483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4CA-415E-A678-E09C647C4835}"/>
              </c:ext>
            </c:extLst>
          </c:dPt>
          <c:dPt>
            <c:idx val="9"/>
            <c:bubble3D val="0"/>
            <c:spPr>
              <a:noFill/>
              <a:ln w="19050">
                <a:solidFill>
                  <a:schemeClr val="lt1"/>
                </a:solidFill>
              </a:ln>
              <a:effectLst/>
            </c:spPr>
            <c:extLst>
              <c:ext xmlns:c16="http://schemas.microsoft.com/office/drawing/2014/chart" uri="{C3380CC4-5D6E-409C-BE32-E72D297353CC}">
                <c16:uniqueId val="{00000013-84CA-415E-A678-E09C647C4835}"/>
              </c:ext>
            </c:extLst>
          </c:dPt>
          <c:val>
            <c:numLit>
              <c:formatCode>General</c:formatCode>
              <c:ptCount val="5"/>
              <c:pt idx="0">
                <c:v>1</c:v>
              </c:pt>
              <c:pt idx="1">
                <c:v>1</c:v>
              </c:pt>
              <c:pt idx="2">
                <c:v>1</c:v>
              </c:pt>
              <c:pt idx="3">
                <c:v>1</c:v>
              </c:pt>
              <c:pt idx="4">
                <c:v>4</c:v>
              </c:pt>
            </c:numLit>
          </c:val>
          <c:extLst>
            <c:ext xmlns:c16="http://schemas.microsoft.com/office/drawing/2014/chart" uri="{C3380CC4-5D6E-409C-BE32-E72D297353CC}">
              <c16:uniqueId val="{00000014-84CA-415E-A678-E09C647C4835}"/>
            </c:ext>
          </c:extLst>
        </c:ser>
        <c:dLbls>
          <c:showLegendKey val="0"/>
          <c:showVal val="0"/>
          <c:showCatName val="0"/>
          <c:showSerName val="0"/>
          <c:showPercent val="0"/>
          <c:showBubbleSize val="0"/>
          <c:showLeaderLines val="1"/>
        </c:dLbls>
        <c:firstSliceAng val="270"/>
        <c:holeSize val="65"/>
      </c:doughnutChart>
      <c:pieChart>
        <c:varyColors val="1"/>
        <c:ser>
          <c:idx val="1"/>
          <c:order val="1"/>
          <c:dPt>
            <c:idx val="0"/>
            <c:bubble3D val="0"/>
            <c:spPr>
              <a:noFill/>
              <a:ln w="19050">
                <a:solidFill>
                  <a:schemeClr val="lt1"/>
                </a:solidFill>
              </a:ln>
              <a:effectLst/>
            </c:spPr>
            <c:extLst>
              <c:ext xmlns:c16="http://schemas.microsoft.com/office/drawing/2014/chart" uri="{C3380CC4-5D6E-409C-BE32-E72D297353CC}">
                <c16:uniqueId val="{00000016-84CA-415E-A678-E09C647C4835}"/>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18-84CA-415E-A678-E09C647C4835}"/>
              </c:ext>
            </c:extLst>
          </c:dPt>
          <c:dPt>
            <c:idx val="2"/>
            <c:bubble3D val="0"/>
            <c:spPr>
              <a:noFill/>
              <a:ln w="19050">
                <a:solidFill>
                  <a:schemeClr val="lt1"/>
                </a:solidFill>
              </a:ln>
              <a:effectLst/>
            </c:spPr>
            <c:extLst>
              <c:ext xmlns:c16="http://schemas.microsoft.com/office/drawing/2014/chart" uri="{C3380CC4-5D6E-409C-BE32-E72D297353CC}">
                <c16:uniqueId val="{0000001A-84CA-415E-A678-E09C647C48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84CA-415E-A678-E09C647C4835}"/>
              </c:ext>
            </c:extLst>
          </c:dPt>
          <c:val>
            <c:numRef>
              <c:f>'Análisis 2 (2)'!$X$10:$X$13</c:f>
              <c:numCache>
                <c:formatCode>General</c:formatCode>
                <c:ptCount val="4"/>
                <c:pt idx="0">
                  <c:v>3.5</c:v>
                </c:pt>
                <c:pt idx="1">
                  <c:v>0.25</c:v>
                </c:pt>
                <c:pt idx="2">
                  <c:v>4.25</c:v>
                </c:pt>
              </c:numCache>
            </c:numRef>
          </c:val>
          <c:extLst>
            <c:ext xmlns:c16="http://schemas.microsoft.com/office/drawing/2014/chart" uri="{C3380CC4-5D6E-409C-BE32-E72D297353CC}">
              <c16:uniqueId val="{0000001D-84CA-415E-A678-E09C647C483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3.jpg"/><Relationship Id="rId4"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image" Target="../media/image5.jpeg"/><Relationship Id="rId1" Type="http://schemas.openxmlformats.org/officeDocument/2006/relationships/image" Target="../media/image4.jpeg"/><Relationship Id="rId5" Type="http://schemas.openxmlformats.org/officeDocument/2006/relationships/image" Target="../media/image3.jpg"/><Relationship Id="rId4"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image" Target="../media/image7.jpeg"/><Relationship Id="rId1" Type="http://schemas.openxmlformats.org/officeDocument/2006/relationships/image" Target="../media/image6.jpeg"/><Relationship Id="rId5" Type="http://schemas.openxmlformats.org/officeDocument/2006/relationships/image" Target="../media/image3.jpg"/><Relationship Id="rId4"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image" Target="../media/image2.jpeg"/><Relationship Id="rId1" Type="http://schemas.openxmlformats.org/officeDocument/2006/relationships/image" Target="../media/image8.jpeg"/><Relationship Id="rId5" Type="http://schemas.openxmlformats.org/officeDocument/2006/relationships/image" Target="../media/image3.jpg"/><Relationship Id="rId4" Type="http://schemas.openxmlformats.org/officeDocument/2006/relationships/chart" Target="../charts/chart2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image" Target="../media/image10.jpeg"/><Relationship Id="rId1" Type="http://schemas.openxmlformats.org/officeDocument/2006/relationships/image" Target="../media/image9.jpeg"/><Relationship Id="rId5" Type="http://schemas.openxmlformats.org/officeDocument/2006/relationships/image" Target="../media/image3.jpg"/><Relationship Id="rId4" Type="http://schemas.openxmlformats.org/officeDocument/2006/relationships/chart" Target="../charts/chart26.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image" Target="../media/image12.jpeg"/><Relationship Id="rId1" Type="http://schemas.openxmlformats.org/officeDocument/2006/relationships/image" Target="../media/image11.jpeg"/><Relationship Id="rId5" Type="http://schemas.openxmlformats.org/officeDocument/2006/relationships/image" Target="../media/image3.jpg"/><Relationship Id="rId4" Type="http://schemas.openxmlformats.org/officeDocument/2006/relationships/chart" Target="../charts/chart28.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image" Target="../media/image14.jpeg"/><Relationship Id="rId1" Type="http://schemas.openxmlformats.org/officeDocument/2006/relationships/image" Target="../media/image13.jpeg"/><Relationship Id="rId5" Type="http://schemas.openxmlformats.org/officeDocument/2006/relationships/image" Target="../media/image3.jpg"/><Relationship Id="rId4" Type="http://schemas.openxmlformats.org/officeDocument/2006/relationships/chart" Target="../charts/chart30.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38.xml"/><Relationship Id="rId13" Type="http://schemas.openxmlformats.org/officeDocument/2006/relationships/chart" Target="../charts/chart43.xml"/><Relationship Id="rId3" Type="http://schemas.openxmlformats.org/officeDocument/2006/relationships/chart" Target="../charts/chart33.xml"/><Relationship Id="rId7" Type="http://schemas.openxmlformats.org/officeDocument/2006/relationships/chart" Target="../charts/chart37.xml"/><Relationship Id="rId12" Type="http://schemas.openxmlformats.org/officeDocument/2006/relationships/chart" Target="../charts/chart42.xml"/><Relationship Id="rId2" Type="http://schemas.openxmlformats.org/officeDocument/2006/relationships/chart" Target="../charts/chart32.xml"/><Relationship Id="rId16" Type="http://schemas.openxmlformats.org/officeDocument/2006/relationships/chart" Target="../charts/chart46.xml"/><Relationship Id="rId1" Type="http://schemas.openxmlformats.org/officeDocument/2006/relationships/chart" Target="../charts/chart31.xml"/><Relationship Id="rId6" Type="http://schemas.openxmlformats.org/officeDocument/2006/relationships/chart" Target="../charts/chart36.xml"/><Relationship Id="rId11" Type="http://schemas.openxmlformats.org/officeDocument/2006/relationships/chart" Target="../charts/chart41.xml"/><Relationship Id="rId5" Type="http://schemas.openxmlformats.org/officeDocument/2006/relationships/chart" Target="../charts/chart35.xml"/><Relationship Id="rId15" Type="http://schemas.openxmlformats.org/officeDocument/2006/relationships/chart" Target="../charts/chart45.xml"/><Relationship Id="rId10" Type="http://schemas.openxmlformats.org/officeDocument/2006/relationships/chart" Target="../charts/chart40.xml"/><Relationship Id="rId4" Type="http://schemas.openxmlformats.org/officeDocument/2006/relationships/chart" Target="../charts/chart34.xml"/><Relationship Id="rId9" Type="http://schemas.openxmlformats.org/officeDocument/2006/relationships/chart" Target="../charts/chart39.xml"/><Relationship Id="rId14" Type="http://schemas.openxmlformats.org/officeDocument/2006/relationships/chart" Target="../charts/chart44.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image" Target="../media/image15.jpeg"/><Relationship Id="rId4" Type="http://schemas.openxmlformats.org/officeDocument/2006/relationships/image" Target="../media/image3.jpg"/></Relationships>
</file>

<file path=xl/drawings/_rels/drawing18.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5" Type="http://schemas.openxmlformats.org/officeDocument/2006/relationships/chart" Target="../charts/chart53.xml"/><Relationship Id="rId4"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4</xdr:col>
      <xdr:colOff>137160</xdr:colOff>
      <xdr:row>12</xdr:row>
      <xdr:rowOff>118110</xdr:rowOff>
    </xdr:from>
    <xdr:to>
      <xdr:col>8</xdr:col>
      <xdr:colOff>236220</xdr:colOff>
      <xdr:row>24</xdr:row>
      <xdr:rowOff>114300</xdr:rowOff>
    </xdr:to>
    <xdr:graphicFrame macro="">
      <xdr:nvGraphicFramePr>
        <xdr:cNvPr id="4" name="Gráfico 3">
          <a:extLst>
            <a:ext uri="{FF2B5EF4-FFF2-40B4-BE49-F238E27FC236}">
              <a16:creationId xmlns:a16="http://schemas.microsoft.com/office/drawing/2014/main" id="{456A22DC-8C66-414B-B9F4-4B95CAECC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289560</xdr:colOff>
      <xdr:row>12</xdr:row>
      <xdr:rowOff>114300</xdr:rowOff>
    </xdr:from>
    <xdr:to>
      <xdr:col>11</xdr:col>
      <xdr:colOff>457200</xdr:colOff>
      <xdr:row>24</xdr:row>
      <xdr:rowOff>110490</xdr:rowOff>
    </xdr:to>
    <xdr:grpSp>
      <xdr:nvGrpSpPr>
        <xdr:cNvPr id="5" name="Grupo 4">
          <a:extLst>
            <a:ext uri="{FF2B5EF4-FFF2-40B4-BE49-F238E27FC236}">
              <a16:creationId xmlns:a16="http://schemas.microsoft.com/office/drawing/2014/main" id="{C68E8FB8-9386-4773-A2C1-5C7EE46693FF}"/>
            </a:ext>
          </a:extLst>
        </xdr:cNvPr>
        <xdr:cNvGrpSpPr/>
      </xdr:nvGrpSpPr>
      <xdr:grpSpPr>
        <a:xfrm>
          <a:off x="5541917" y="3189514"/>
          <a:ext cx="2331176" cy="2282190"/>
          <a:chOff x="13075920" y="2430780"/>
          <a:chExt cx="2255520" cy="2190750"/>
        </a:xfrm>
      </xdr:grpSpPr>
      <xdr:graphicFrame macro="">
        <xdr:nvGraphicFramePr>
          <xdr:cNvPr id="6" name="Gráfico 5">
            <a:extLst>
              <a:ext uri="{FF2B5EF4-FFF2-40B4-BE49-F238E27FC236}">
                <a16:creationId xmlns:a16="http://schemas.microsoft.com/office/drawing/2014/main" id="{CF474489-915B-9713-08C5-8216E286DAC5}"/>
              </a:ext>
            </a:extLst>
          </xdr:cNvPr>
          <xdr:cNvGraphicFramePr>
            <a:graphicFrameLocks/>
          </xdr:cNvGraphicFramePr>
        </xdr:nvGraphicFramePr>
        <xdr:xfrm>
          <a:off x="13075920" y="2430780"/>
          <a:ext cx="2255520" cy="2190750"/>
        </xdr:xfrm>
        <a:graphic>
          <a:graphicData uri="http://schemas.openxmlformats.org/drawingml/2006/chart">
            <c:chart xmlns:c="http://schemas.openxmlformats.org/drawingml/2006/chart" xmlns:r="http://schemas.openxmlformats.org/officeDocument/2006/relationships" r:id="rId2"/>
          </a:graphicData>
        </a:graphic>
      </xdr:graphicFrame>
      <xdr:sp macro="" textlink="$I$4">
        <xdr:nvSpPr>
          <xdr:cNvPr id="7" name="CuadroTexto 1">
            <a:extLst>
              <a:ext uri="{FF2B5EF4-FFF2-40B4-BE49-F238E27FC236}">
                <a16:creationId xmlns:a16="http://schemas.microsoft.com/office/drawing/2014/main" id="{04879F85-CF3F-26AB-1EF8-5267FD87C5F6}"/>
              </a:ext>
            </a:extLst>
          </xdr:cNvPr>
          <xdr:cNvSpPr txBox="1"/>
        </xdr:nvSpPr>
        <xdr:spPr>
          <a:xfrm>
            <a:off x="13341698" y="3733800"/>
            <a:ext cx="1731147"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AB623427-AD6C-41A7-BC20-1238F0ABD2DB}" type="TxLink">
              <a:rPr lang="en-US" sz="1600" b="1" i="0" u="none" strike="noStrike" kern="1200">
                <a:solidFill>
                  <a:srgbClr val="000000"/>
                </a:solidFill>
                <a:latin typeface="Calibri"/>
                <a:ea typeface="Calibri"/>
                <a:cs typeface="Calibri"/>
              </a:rPr>
              <a:pPr algn="ctr"/>
              <a:t>ADMINISTRATIVAS  ETT   2025</a:t>
            </a:fld>
            <a:endParaRPr lang="es-EC" sz="3600" b="1" kern="1200"/>
          </a:p>
        </xdr:txBody>
      </xdr:sp>
      <xdr:sp macro="" textlink="'Análisis NSI'!$I$5">
        <xdr:nvSpPr>
          <xdr:cNvPr id="8" name="CuadroTexto 2">
            <a:extLst>
              <a:ext uri="{FF2B5EF4-FFF2-40B4-BE49-F238E27FC236}">
                <a16:creationId xmlns:a16="http://schemas.microsoft.com/office/drawing/2014/main" id="{20AF88FD-A46D-485D-4E44-348829A8097A}"/>
              </a:ext>
            </a:extLst>
          </xdr:cNvPr>
          <xdr:cNvSpPr txBox="1"/>
        </xdr:nvSpPr>
        <xdr:spPr>
          <a:xfrm>
            <a:off x="13936980" y="3421380"/>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F8508518-1506-4365-AAD1-2443FB7C647C}" type="TxLink">
              <a:rPr lang="en-US" sz="1600" b="1" i="0" u="none" strike="noStrike" kern="1200">
                <a:solidFill>
                  <a:srgbClr val="000000"/>
                </a:solidFill>
                <a:latin typeface="Calibri"/>
                <a:ea typeface="Calibri"/>
                <a:cs typeface="Calibri"/>
              </a:rPr>
              <a:pPr algn="ctr"/>
              <a:t>#DIV/0!</a:t>
            </a:fld>
            <a:endParaRPr lang="es-EC" sz="2400" b="1" kern="1200"/>
          </a:p>
        </xdr:txBody>
      </xdr:sp>
    </xdr:grpSp>
    <xdr:clientData/>
  </xdr:twoCellAnchor>
  <xdr:twoCellAnchor>
    <xdr:from>
      <xdr:col>12</xdr:col>
      <xdr:colOff>0</xdr:colOff>
      <xdr:row>12</xdr:row>
      <xdr:rowOff>160020</xdr:rowOff>
    </xdr:from>
    <xdr:to>
      <xdr:col>15</xdr:col>
      <xdr:colOff>198120</xdr:colOff>
      <xdr:row>24</xdr:row>
      <xdr:rowOff>156210</xdr:rowOff>
    </xdr:to>
    <xdr:grpSp>
      <xdr:nvGrpSpPr>
        <xdr:cNvPr id="9" name="Grupo 8">
          <a:extLst>
            <a:ext uri="{FF2B5EF4-FFF2-40B4-BE49-F238E27FC236}">
              <a16:creationId xmlns:a16="http://schemas.microsoft.com/office/drawing/2014/main" id="{03C195BD-4F36-42AD-99A4-F2A5A0B74941}"/>
            </a:ext>
          </a:extLst>
        </xdr:cNvPr>
        <xdr:cNvGrpSpPr/>
      </xdr:nvGrpSpPr>
      <xdr:grpSpPr>
        <a:xfrm>
          <a:off x="8082643" y="3235234"/>
          <a:ext cx="2198370" cy="2282190"/>
          <a:chOff x="15377160" y="2293620"/>
          <a:chExt cx="2255520" cy="2190750"/>
        </a:xfrm>
      </xdr:grpSpPr>
      <xdr:graphicFrame macro="">
        <xdr:nvGraphicFramePr>
          <xdr:cNvPr id="10" name="Gráfico 9">
            <a:extLst>
              <a:ext uri="{FF2B5EF4-FFF2-40B4-BE49-F238E27FC236}">
                <a16:creationId xmlns:a16="http://schemas.microsoft.com/office/drawing/2014/main" id="{F0CD07E2-CBAB-403E-E700-79A5D6B8C22B}"/>
              </a:ext>
            </a:extLst>
          </xdr:cNvPr>
          <xdr:cNvGraphicFramePr>
            <a:graphicFrameLocks/>
          </xdr:cNvGraphicFramePr>
        </xdr:nvGraphicFramePr>
        <xdr:xfrm>
          <a:off x="15377160" y="2293620"/>
          <a:ext cx="2255520" cy="2190750"/>
        </xdr:xfrm>
        <a:graphic>
          <a:graphicData uri="http://schemas.openxmlformats.org/drawingml/2006/chart">
            <c:chart xmlns:c="http://schemas.openxmlformats.org/drawingml/2006/chart" xmlns:r="http://schemas.openxmlformats.org/officeDocument/2006/relationships" r:id="rId3"/>
          </a:graphicData>
        </a:graphic>
      </xdr:graphicFrame>
      <xdr:sp macro="" textlink="$J$4">
        <xdr:nvSpPr>
          <xdr:cNvPr id="11" name="CuadroTexto 1">
            <a:extLst>
              <a:ext uri="{FF2B5EF4-FFF2-40B4-BE49-F238E27FC236}">
                <a16:creationId xmlns:a16="http://schemas.microsoft.com/office/drawing/2014/main" id="{34C35C4B-FB88-1BDD-959F-AEA20EBDB1AB}"/>
              </a:ext>
            </a:extLst>
          </xdr:cNvPr>
          <xdr:cNvSpPr txBox="1"/>
        </xdr:nvSpPr>
        <xdr:spPr>
          <a:xfrm>
            <a:off x="15956280" y="3634740"/>
            <a:ext cx="1104900" cy="312420"/>
          </a:xfrm>
          <a:prstGeom prst="rect">
            <a:avLst/>
          </a:prstGeom>
        </xdr:spPr>
        <xdr:txBody>
          <a:bodyPr wrap="square" rtlCol="0"/>
          <a:lstStyle/>
          <a:p>
            <a:fld id="{84D57348-9820-4011-8257-0A25EFE54E6E}" type="TxLink">
              <a:rPr lang="en-US" sz="1600" b="1" i="0" u="none" strike="noStrike" kern="1200">
                <a:solidFill>
                  <a:srgbClr val="000000"/>
                </a:solidFill>
                <a:latin typeface="Calibri"/>
                <a:ea typeface="Calibri"/>
                <a:cs typeface="Calibri"/>
              </a:rPr>
              <a:pPr/>
              <a:t>JURIDICAS ETT   2025</a:t>
            </a:fld>
            <a:endParaRPr lang="en-US" sz="1600" b="1" i="0" u="none" strike="noStrike" kern="1200">
              <a:solidFill>
                <a:srgbClr val="000000"/>
              </a:solidFill>
              <a:latin typeface="Calibri"/>
              <a:ea typeface="Calibri"/>
              <a:cs typeface="Calibri"/>
            </a:endParaRPr>
          </a:p>
        </xdr:txBody>
      </xdr:sp>
      <xdr:sp macro="" textlink="'Análisis NSI'!$J$5">
        <xdr:nvSpPr>
          <xdr:cNvPr id="12" name="CuadroTexto 2">
            <a:extLst>
              <a:ext uri="{FF2B5EF4-FFF2-40B4-BE49-F238E27FC236}">
                <a16:creationId xmlns:a16="http://schemas.microsoft.com/office/drawing/2014/main" id="{955FD42F-5A02-BE89-5E29-A79D7E0DF683}"/>
              </a:ext>
            </a:extLst>
          </xdr:cNvPr>
          <xdr:cNvSpPr txBox="1"/>
        </xdr:nvSpPr>
        <xdr:spPr>
          <a:xfrm>
            <a:off x="16222980" y="335280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B02A28D3-DA70-4EF8-9589-A33EE967889B}" type="TxLink">
              <a:rPr lang="en-US" sz="1600" b="1" i="0" u="none" strike="noStrike" kern="1200">
                <a:solidFill>
                  <a:srgbClr val="000000"/>
                </a:solidFill>
                <a:latin typeface="Calibri"/>
                <a:ea typeface="Calibri"/>
                <a:cs typeface="Calibri"/>
              </a:rPr>
              <a:pPr algn="ctr"/>
              <a:t>#DIV/0!</a:t>
            </a:fld>
            <a:endParaRPr lang="es-EC" sz="2400" b="1" kern="1200"/>
          </a:p>
        </xdr:txBody>
      </xdr:sp>
    </xdr:grpSp>
    <xdr:clientData/>
  </xdr:twoCellAnchor>
  <xdr:twoCellAnchor>
    <xdr:from>
      <xdr:col>15</xdr:col>
      <xdr:colOff>480060</xdr:colOff>
      <xdr:row>13</xdr:row>
      <xdr:rowOff>38100</xdr:rowOff>
    </xdr:from>
    <xdr:to>
      <xdr:col>18</xdr:col>
      <xdr:colOff>678180</xdr:colOff>
      <xdr:row>25</xdr:row>
      <xdr:rowOff>34290</xdr:rowOff>
    </xdr:to>
    <xdr:grpSp>
      <xdr:nvGrpSpPr>
        <xdr:cNvPr id="13" name="Grupo 12">
          <a:extLst>
            <a:ext uri="{FF2B5EF4-FFF2-40B4-BE49-F238E27FC236}">
              <a16:creationId xmlns:a16="http://schemas.microsoft.com/office/drawing/2014/main" id="{2CF437C8-C705-4141-B53B-8FE3C4FFDB07}"/>
            </a:ext>
          </a:extLst>
        </xdr:cNvPr>
        <xdr:cNvGrpSpPr/>
      </xdr:nvGrpSpPr>
      <xdr:grpSpPr>
        <a:xfrm>
          <a:off x="10562953" y="3303814"/>
          <a:ext cx="2188845" cy="2282190"/>
          <a:chOff x="18112740" y="2392680"/>
          <a:chExt cx="2255520" cy="2190750"/>
        </a:xfrm>
      </xdr:grpSpPr>
      <xdr:graphicFrame macro="">
        <xdr:nvGraphicFramePr>
          <xdr:cNvPr id="14" name="Gráfico 13">
            <a:extLst>
              <a:ext uri="{FF2B5EF4-FFF2-40B4-BE49-F238E27FC236}">
                <a16:creationId xmlns:a16="http://schemas.microsoft.com/office/drawing/2014/main" id="{FC811E92-5A06-CBCE-9574-2AFE8D238E50}"/>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4"/>
          </a:graphicData>
        </a:graphic>
      </xdr:graphicFrame>
      <xdr:sp macro="" textlink="'Análisis NSI'!$K$5">
        <xdr:nvSpPr>
          <xdr:cNvPr id="15" name="CuadroTexto 2">
            <a:extLst>
              <a:ext uri="{FF2B5EF4-FFF2-40B4-BE49-F238E27FC236}">
                <a16:creationId xmlns:a16="http://schemas.microsoft.com/office/drawing/2014/main" id="{79EA2E45-22F8-8EB5-85EC-70C8DB326E61}"/>
              </a:ext>
            </a:extLst>
          </xdr:cNvPr>
          <xdr:cNvSpPr txBox="1"/>
        </xdr:nvSpPr>
        <xdr:spPr>
          <a:xfrm>
            <a:off x="18966180" y="3444240"/>
            <a:ext cx="6096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C193E67D-4C9C-4998-8063-6D74EA8B4237}" type="TxLink">
              <a:rPr lang="en-US" sz="1600" b="1" i="0" u="none" strike="noStrike" kern="1200">
                <a:solidFill>
                  <a:srgbClr val="000000"/>
                </a:solidFill>
                <a:latin typeface="Calibri"/>
                <a:ea typeface="Calibri"/>
                <a:cs typeface="Calibri"/>
              </a:rPr>
              <a:pPr algn="ctr"/>
              <a:t>#DIV/0!</a:t>
            </a:fld>
            <a:endParaRPr lang="es-EC" sz="2400" b="1" kern="1200"/>
          </a:p>
        </xdr:txBody>
      </xdr:sp>
      <xdr:sp macro="" textlink="$K$4">
        <xdr:nvSpPr>
          <xdr:cNvPr id="16" name="CuadroTexto 1">
            <a:extLst>
              <a:ext uri="{FF2B5EF4-FFF2-40B4-BE49-F238E27FC236}">
                <a16:creationId xmlns:a16="http://schemas.microsoft.com/office/drawing/2014/main" id="{5816235B-7179-7786-3E69-231151EBB181}"/>
              </a:ext>
            </a:extLst>
          </xdr:cNvPr>
          <xdr:cNvSpPr txBox="1"/>
        </xdr:nvSpPr>
        <xdr:spPr>
          <a:xfrm>
            <a:off x="18227040" y="3726180"/>
            <a:ext cx="2057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E3DC20FA-0737-4BBA-8BE1-29D2FBC25503}" type="TxLink">
              <a:rPr lang="en-US" sz="1600" b="1" i="0" u="none" strike="noStrike" kern="1200">
                <a:solidFill>
                  <a:srgbClr val="000000"/>
                </a:solidFill>
                <a:latin typeface="Calibri"/>
                <a:ea typeface="Calibri"/>
                <a:cs typeface="Calibri"/>
              </a:rPr>
              <a:pPr algn="ctr"/>
              <a:t>FISICAS - OPERATIVAS ETT   2025</a:t>
            </a:fld>
            <a:endParaRPr lang="es-EC" sz="1600" b="1" kern="1200"/>
          </a:p>
        </xdr:txBody>
      </xdr:sp>
    </xdr:grpSp>
    <xdr:clientData/>
  </xdr:twoCellAnchor>
  <xdr:twoCellAnchor>
    <xdr:from>
      <xdr:col>19</xdr:col>
      <xdr:colOff>91440</xdr:colOff>
      <xdr:row>13</xdr:row>
      <xdr:rowOff>0</xdr:rowOff>
    </xdr:from>
    <xdr:to>
      <xdr:col>20</xdr:col>
      <xdr:colOff>1059180</xdr:colOff>
      <xdr:row>24</xdr:row>
      <xdr:rowOff>179070</xdr:rowOff>
    </xdr:to>
    <xdr:grpSp>
      <xdr:nvGrpSpPr>
        <xdr:cNvPr id="17" name="Grupo 16">
          <a:extLst>
            <a:ext uri="{FF2B5EF4-FFF2-40B4-BE49-F238E27FC236}">
              <a16:creationId xmlns:a16="http://schemas.microsoft.com/office/drawing/2014/main" id="{80C5419F-D49C-4A78-8701-1AE579833A61}"/>
            </a:ext>
          </a:extLst>
        </xdr:cNvPr>
        <xdr:cNvGrpSpPr/>
      </xdr:nvGrpSpPr>
      <xdr:grpSpPr>
        <a:xfrm>
          <a:off x="12841333" y="3265714"/>
          <a:ext cx="2219597" cy="2274570"/>
          <a:chOff x="18112740" y="2392680"/>
          <a:chExt cx="2255520" cy="2190750"/>
        </a:xfrm>
      </xdr:grpSpPr>
      <xdr:graphicFrame macro="">
        <xdr:nvGraphicFramePr>
          <xdr:cNvPr id="18" name="Gráfico 17">
            <a:extLst>
              <a:ext uri="{FF2B5EF4-FFF2-40B4-BE49-F238E27FC236}">
                <a16:creationId xmlns:a16="http://schemas.microsoft.com/office/drawing/2014/main" id="{C75255B9-B664-98CD-8433-C8E92551D6DA}"/>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5"/>
          </a:graphicData>
        </a:graphic>
      </xdr:graphicFrame>
      <xdr:sp macro="" textlink="'Análisis NSI'!$L$5">
        <xdr:nvSpPr>
          <xdr:cNvPr id="19" name="CuadroTexto 2">
            <a:extLst>
              <a:ext uri="{FF2B5EF4-FFF2-40B4-BE49-F238E27FC236}">
                <a16:creationId xmlns:a16="http://schemas.microsoft.com/office/drawing/2014/main" id="{3231C4D8-DCF4-C197-E711-B235AB1F31CB}"/>
              </a:ext>
            </a:extLst>
          </xdr:cNvPr>
          <xdr:cNvSpPr txBox="1"/>
        </xdr:nvSpPr>
        <xdr:spPr>
          <a:xfrm>
            <a:off x="18966180" y="3444240"/>
            <a:ext cx="61722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6216502D-054E-405D-95B1-E7831DF943C1}" type="TxLink">
              <a:rPr lang="en-US" sz="1600" b="1" i="0" u="none" strike="noStrike" kern="1200">
                <a:solidFill>
                  <a:srgbClr val="000000"/>
                </a:solidFill>
                <a:latin typeface="Calibri"/>
                <a:ea typeface="Calibri"/>
                <a:cs typeface="Calibri"/>
              </a:rPr>
              <a:pPr algn="ctr"/>
              <a:t>#DIV/0!</a:t>
            </a:fld>
            <a:endParaRPr lang="es-EC" sz="2400" b="1" kern="1200"/>
          </a:p>
        </xdr:txBody>
      </xdr:sp>
      <xdr:sp macro="" textlink="$L$4">
        <xdr:nvSpPr>
          <xdr:cNvPr id="20" name="CuadroTexto 1">
            <a:extLst>
              <a:ext uri="{FF2B5EF4-FFF2-40B4-BE49-F238E27FC236}">
                <a16:creationId xmlns:a16="http://schemas.microsoft.com/office/drawing/2014/main" id="{FC261483-B7E2-704D-CCAC-B6520941D2BF}"/>
              </a:ext>
            </a:extLst>
          </xdr:cNvPr>
          <xdr:cNvSpPr txBox="1"/>
        </xdr:nvSpPr>
        <xdr:spPr>
          <a:xfrm>
            <a:off x="18143220" y="3749040"/>
            <a:ext cx="21945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2FAA20CD-1FEF-44A6-9653-AE7F0B77925D}" type="TxLink">
              <a:rPr lang="en-US" sz="1600" b="1" i="0" u="none" strike="noStrike" kern="1200">
                <a:solidFill>
                  <a:srgbClr val="000000"/>
                </a:solidFill>
                <a:latin typeface="Calibri"/>
                <a:ea typeface="Calibri"/>
                <a:cs typeface="Calibri"/>
              </a:rPr>
              <a:pPr algn="ctr"/>
              <a:t>FISICAS - INFRAESTRUCTURA ETT    2025</a:t>
            </a:fld>
            <a:endParaRPr lang="es-EC" sz="1600" b="1" kern="1200"/>
          </a:p>
        </xdr:txBody>
      </xdr:sp>
    </xdr:grpSp>
    <xdr:clientData/>
  </xdr:twoCellAnchor>
  <xdr:twoCellAnchor>
    <xdr:from>
      <xdr:col>21</xdr:col>
      <xdr:colOff>68580</xdr:colOff>
      <xdr:row>12</xdr:row>
      <xdr:rowOff>167640</xdr:rowOff>
    </xdr:from>
    <xdr:to>
      <xdr:col>23</xdr:col>
      <xdr:colOff>68580</xdr:colOff>
      <xdr:row>24</xdr:row>
      <xdr:rowOff>163830</xdr:rowOff>
    </xdr:to>
    <xdr:grpSp>
      <xdr:nvGrpSpPr>
        <xdr:cNvPr id="21" name="Grupo 20">
          <a:extLst>
            <a:ext uri="{FF2B5EF4-FFF2-40B4-BE49-F238E27FC236}">
              <a16:creationId xmlns:a16="http://schemas.microsoft.com/office/drawing/2014/main" id="{E31AC80F-CCC4-4684-B1D8-13780CA03CC9}"/>
            </a:ext>
          </a:extLst>
        </xdr:cNvPr>
        <xdr:cNvGrpSpPr/>
      </xdr:nvGrpSpPr>
      <xdr:grpSpPr>
        <a:xfrm>
          <a:off x="15172509" y="3242854"/>
          <a:ext cx="2204357" cy="2282190"/>
          <a:chOff x="18112740" y="2392680"/>
          <a:chExt cx="2255520" cy="2190750"/>
        </a:xfrm>
      </xdr:grpSpPr>
      <xdr:graphicFrame macro="">
        <xdr:nvGraphicFramePr>
          <xdr:cNvPr id="22" name="Gráfico 21">
            <a:extLst>
              <a:ext uri="{FF2B5EF4-FFF2-40B4-BE49-F238E27FC236}">
                <a16:creationId xmlns:a16="http://schemas.microsoft.com/office/drawing/2014/main" id="{CA5C552D-7DF5-8759-894E-52D57F698886}"/>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6"/>
          </a:graphicData>
        </a:graphic>
      </xdr:graphicFrame>
      <xdr:sp macro="" textlink="'Análisis NSI'!$M$5">
        <xdr:nvSpPr>
          <xdr:cNvPr id="23" name="CuadroTexto 2">
            <a:extLst>
              <a:ext uri="{FF2B5EF4-FFF2-40B4-BE49-F238E27FC236}">
                <a16:creationId xmlns:a16="http://schemas.microsoft.com/office/drawing/2014/main" id="{16ADC8FB-DEF9-8B30-1BF4-C70F68D6B9EA}"/>
              </a:ext>
            </a:extLst>
          </xdr:cNvPr>
          <xdr:cNvSpPr txBox="1"/>
        </xdr:nvSpPr>
        <xdr:spPr>
          <a:xfrm>
            <a:off x="18966180" y="344424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E4ACA6F8-035F-4546-8998-22C9568D669B}" type="TxLink">
              <a:rPr lang="en-US" sz="1600" b="1" i="0" u="none" strike="noStrike" kern="1200">
                <a:solidFill>
                  <a:srgbClr val="000000"/>
                </a:solidFill>
                <a:latin typeface="Calibri"/>
                <a:ea typeface="Calibri"/>
                <a:cs typeface="Calibri"/>
              </a:rPr>
              <a:pPr algn="ctr"/>
              <a:t>#DIV/0!</a:t>
            </a:fld>
            <a:endParaRPr lang="es-EC" sz="2400" b="1" kern="1200"/>
          </a:p>
        </xdr:txBody>
      </xdr:sp>
      <xdr:sp macro="" textlink="$M$4">
        <xdr:nvSpPr>
          <xdr:cNvPr id="24" name="CuadroTexto 1">
            <a:extLst>
              <a:ext uri="{FF2B5EF4-FFF2-40B4-BE49-F238E27FC236}">
                <a16:creationId xmlns:a16="http://schemas.microsoft.com/office/drawing/2014/main" id="{A2944D89-B17A-B6D1-C6A3-2697DB3757D7}"/>
              </a:ext>
            </a:extLst>
          </xdr:cNvPr>
          <xdr:cNvSpPr txBox="1"/>
        </xdr:nvSpPr>
        <xdr:spPr>
          <a:xfrm>
            <a:off x="18166080" y="3726180"/>
            <a:ext cx="216408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DFFDA477-9D9C-4C27-9E31-7C1DDF00019C}" type="TxLink">
              <a:rPr lang="en-US" sz="1600" b="1" i="0" u="none" strike="noStrike" kern="1200">
                <a:solidFill>
                  <a:srgbClr val="000000"/>
                </a:solidFill>
                <a:latin typeface="Calibri"/>
                <a:ea typeface="Calibri"/>
                <a:cs typeface="Calibri"/>
              </a:rPr>
              <a:pPr algn="ctr"/>
              <a:t>TÉCNICAS - COMPETENCIAS ETT   2025</a:t>
            </a:fld>
            <a:endParaRPr lang="es-EC" sz="1600" b="1" kern="1200"/>
          </a:p>
        </xdr:txBody>
      </xdr:sp>
    </xdr:grpSp>
    <xdr:clientData/>
  </xdr:twoCellAnchor>
  <xdr:twoCellAnchor>
    <xdr:from>
      <xdr:col>23</xdr:col>
      <xdr:colOff>838200</xdr:colOff>
      <xdr:row>12</xdr:row>
      <xdr:rowOff>160020</xdr:rowOff>
    </xdr:from>
    <xdr:to>
      <xdr:col>25</xdr:col>
      <xdr:colOff>822960</xdr:colOff>
      <xdr:row>24</xdr:row>
      <xdr:rowOff>156210</xdr:rowOff>
    </xdr:to>
    <xdr:grpSp>
      <xdr:nvGrpSpPr>
        <xdr:cNvPr id="25" name="Grupo 24">
          <a:extLst>
            <a:ext uri="{FF2B5EF4-FFF2-40B4-BE49-F238E27FC236}">
              <a16:creationId xmlns:a16="http://schemas.microsoft.com/office/drawing/2014/main" id="{F9BD96FE-AEAD-48FD-87C8-0AFC5030F827}"/>
            </a:ext>
          </a:extLst>
        </xdr:cNvPr>
        <xdr:cNvGrpSpPr/>
      </xdr:nvGrpSpPr>
      <xdr:grpSpPr>
        <a:xfrm>
          <a:off x="18146486" y="3235234"/>
          <a:ext cx="2189117" cy="2282190"/>
          <a:chOff x="18112740" y="2392680"/>
          <a:chExt cx="2255520" cy="2190750"/>
        </a:xfrm>
      </xdr:grpSpPr>
      <xdr:graphicFrame macro="">
        <xdr:nvGraphicFramePr>
          <xdr:cNvPr id="26" name="Gráfico 25">
            <a:extLst>
              <a:ext uri="{FF2B5EF4-FFF2-40B4-BE49-F238E27FC236}">
                <a16:creationId xmlns:a16="http://schemas.microsoft.com/office/drawing/2014/main" id="{4863919F-4558-3ED5-BE62-706B3689DCA8}"/>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7"/>
          </a:graphicData>
        </a:graphic>
      </xdr:graphicFrame>
      <xdr:sp macro="" textlink="'Análisis NSI'!$N$5">
        <xdr:nvSpPr>
          <xdr:cNvPr id="27" name="CuadroTexto 2">
            <a:extLst>
              <a:ext uri="{FF2B5EF4-FFF2-40B4-BE49-F238E27FC236}">
                <a16:creationId xmlns:a16="http://schemas.microsoft.com/office/drawing/2014/main" id="{98982DBA-7483-53C1-2FF0-9A1C80675862}"/>
              </a:ext>
            </a:extLst>
          </xdr:cNvPr>
          <xdr:cNvSpPr txBox="1"/>
        </xdr:nvSpPr>
        <xdr:spPr>
          <a:xfrm>
            <a:off x="18966180" y="3444240"/>
            <a:ext cx="5943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91BAA0AA-DDC1-4FF8-96E2-652EB3BCC23B}" type="TxLink">
              <a:rPr lang="en-US" sz="1600" b="1" i="0" u="none" strike="noStrike" kern="1200">
                <a:solidFill>
                  <a:srgbClr val="000000"/>
                </a:solidFill>
                <a:latin typeface="Calibri"/>
                <a:ea typeface="Calibri"/>
                <a:cs typeface="Calibri"/>
              </a:rPr>
              <a:pPr algn="ctr"/>
              <a:t>#DIV/0!</a:t>
            </a:fld>
            <a:endParaRPr lang="es-EC" sz="2400" b="1" kern="1200"/>
          </a:p>
        </xdr:txBody>
      </xdr:sp>
      <xdr:sp macro="" textlink="$N$4">
        <xdr:nvSpPr>
          <xdr:cNvPr id="28" name="CuadroTexto 1">
            <a:extLst>
              <a:ext uri="{FF2B5EF4-FFF2-40B4-BE49-F238E27FC236}">
                <a16:creationId xmlns:a16="http://schemas.microsoft.com/office/drawing/2014/main" id="{F7065CAE-73AB-AD8C-3004-7F00852FD284}"/>
              </a:ext>
            </a:extLst>
          </xdr:cNvPr>
          <xdr:cNvSpPr txBox="1"/>
        </xdr:nvSpPr>
        <xdr:spPr>
          <a:xfrm>
            <a:off x="18134574" y="3726180"/>
            <a:ext cx="2205301" cy="315614"/>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9C45B75A-1B6E-4CF3-ACA6-D70A1956F121}" type="TxLink">
              <a:rPr lang="en-US" sz="1600" b="1" i="0" u="none" strike="noStrike" kern="1200">
                <a:solidFill>
                  <a:srgbClr val="000000"/>
                </a:solidFill>
                <a:latin typeface="Calibri"/>
                <a:ea typeface="Calibri"/>
                <a:cs typeface="Calibri"/>
              </a:rPr>
              <a:pPr algn="ctr"/>
              <a:t>TÉCNICAS - TECNOLOGÍA ETT   2025</a:t>
            </a:fld>
            <a:endParaRPr lang="es-EC" sz="1600" b="1" kern="1200"/>
          </a:p>
        </xdr:txBody>
      </xdr:sp>
    </xdr:grpSp>
    <xdr:clientData/>
  </xdr:twoCellAnchor>
  <xdr:twoCellAnchor>
    <xdr:from>
      <xdr:col>27</xdr:col>
      <xdr:colOff>0</xdr:colOff>
      <xdr:row>12</xdr:row>
      <xdr:rowOff>67492</xdr:rowOff>
    </xdr:from>
    <xdr:to>
      <xdr:col>29</xdr:col>
      <xdr:colOff>783771</xdr:colOff>
      <xdr:row>24</xdr:row>
      <xdr:rowOff>63683</xdr:rowOff>
    </xdr:to>
    <xdr:grpSp>
      <xdr:nvGrpSpPr>
        <xdr:cNvPr id="2" name="Grupo 1">
          <a:extLst>
            <a:ext uri="{FF2B5EF4-FFF2-40B4-BE49-F238E27FC236}">
              <a16:creationId xmlns:a16="http://schemas.microsoft.com/office/drawing/2014/main" id="{E6371DDC-1726-4607-9CF1-A53E576472E4}"/>
            </a:ext>
          </a:extLst>
        </xdr:cNvPr>
        <xdr:cNvGrpSpPr/>
      </xdr:nvGrpSpPr>
      <xdr:grpSpPr>
        <a:xfrm>
          <a:off x="21009429" y="3142706"/>
          <a:ext cx="2756806" cy="2282191"/>
          <a:chOff x="18112740" y="2392680"/>
          <a:chExt cx="2255520" cy="2190750"/>
        </a:xfrm>
      </xdr:grpSpPr>
      <xdr:graphicFrame macro="">
        <xdr:nvGraphicFramePr>
          <xdr:cNvPr id="3" name="Gráfico 2">
            <a:extLst>
              <a:ext uri="{FF2B5EF4-FFF2-40B4-BE49-F238E27FC236}">
                <a16:creationId xmlns:a16="http://schemas.microsoft.com/office/drawing/2014/main" id="{B9F13980-E3BF-85C3-E1DE-51894A4D4454}"/>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8"/>
          </a:graphicData>
        </a:graphic>
      </xdr:graphicFrame>
      <xdr:sp macro="" textlink="'Análisis NSI'!$P$5">
        <xdr:nvSpPr>
          <xdr:cNvPr id="29" name="CuadroTexto 2">
            <a:extLst>
              <a:ext uri="{FF2B5EF4-FFF2-40B4-BE49-F238E27FC236}">
                <a16:creationId xmlns:a16="http://schemas.microsoft.com/office/drawing/2014/main" id="{730225AC-D6CD-C02F-E62D-6A4F88B42B0F}"/>
              </a:ext>
            </a:extLst>
          </xdr:cNvPr>
          <xdr:cNvSpPr txBox="1"/>
        </xdr:nvSpPr>
        <xdr:spPr>
          <a:xfrm>
            <a:off x="18966180" y="3444240"/>
            <a:ext cx="5943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76650259-5FCC-45A3-9E99-F381D3DB36F1}" type="TxLink">
              <a:rPr lang="en-US" sz="1600" b="1" i="0" u="none" strike="noStrike" kern="1200">
                <a:solidFill>
                  <a:srgbClr val="000000"/>
                </a:solidFill>
                <a:latin typeface="Calibri"/>
                <a:ea typeface="Calibri"/>
                <a:cs typeface="Calibri"/>
              </a:rPr>
              <a:pPr algn="ctr"/>
              <a:t>#DIV/0!</a:t>
            </a:fld>
            <a:endParaRPr lang="es-EC" sz="2400" b="1" kern="1200"/>
          </a:p>
        </xdr:txBody>
      </xdr:sp>
    </xdr:grpSp>
    <xdr:clientData/>
  </xdr:twoCellAnchor>
  <xdr:twoCellAnchor>
    <xdr:from>
      <xdr:col>5</xdr:col>
      <xdr:colOff>0</xdr:colOff>
      <xdr:row>42</xdr:row>
      <xdr:rowOff>3810</xdr:rowOff>
    </xdr:from>
    <xdr:to>
      <xdr:col>8</xdr:col>
      <xdr:colOff>373380</xdr:colOff>
      <xdr:row>54</xdr:row>
      <xdr:rowOff>0</xdr:rowOff>
    </xdr:to>
    <xdr:graphicFrame macro="">
      <xdr:nvGraphicFramePr>
        <xdr:cNvPr id="31" name="Gráfico 30">
          <a:extLst>
            <a:ext uri="{FF2B5EF4-FFF2-40B4-BE49-F238E27FC236}">
              <a16:creationId xmlns:a16="http://schemas.microsoft.com/office/drawing/2014/main" id="{2832714C-F3B2-479E-8F1C-9F6229601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426720</xdr:colOff>
      <xdr:row>42</xdr:row>
      <xdr:rowOff>0</xdr:rowOff>
    </xdr:from>
    <xdr:to>
      <xdr:col>11</xdr:col>
      <xdr:colOff>594360</xdr:colOff>
      <xdr:row>53</xdr:row>
      <xdr:rowOff>179070</xdr:rowOff>
    </xdr:to>
    <xdr:grpSp>
      <xdr:nvGrpSpPr>
        <xdr:cNvPr id="32" name="Grupo 31">
          <a:extLst>
            <a:ext uri="{FF2B5EF4-FFF2-40B4-BE49-F238E27FC236}">
              <a16:creationId xmlns:a16="http://schemas.microsoft.com/office/drawing/2014/main" id="{29692D3B-C8E6-474F-9967-0812F1DF139A}"/>
            </a:ext>
          </a:extLst>
        </xdr:cNvPr>
        <xdr:cNvGrpSpPr/>
      </xdr:nvGrpSpPr>
      <xdr:grpSpPr>
        <a:xfrm>
          <a:off x="5679077" y="9579429"/>
          <a:ext cx="2331176" cy="2274570"/>
          <a:chOff x="13075920" y="2430780"/>
          <a:chExt cx="2255520" cy="2190750"/>
        </a:xfrm>
      </xdr:grpSpPr>
      <xdr:graphicFrame macro="">
        <xdr:nvGraphicFramePr>
          <xdr:cNvPr id="33" name="Gráfico 32">
            <a:extLst>
              <a:ext uri="{FF2B5EF4-FFF2-40B4-BE49-F238E27FC236}">
                <a16:creationId xmlns:a16="http://schemas.microsoft.com/office/drawing/2014/main" id="{6940FF11-F3DE-60AB-E656-363F1696174A}"/>
              </a:ext>
            </a:extLst>
          </xdr:cNvPr>
          <xdr:cNvGraphicFramePr>
            <a:graphicFrameLocks/>
          </xdr:cNvGraphicFramePr>
        </xdr:nvGraphicFramePr>
        <xdr:xfrm>
          <a:off x="13075920" y="2430780"/>
          <a:ext cx="2255520" cy="2190750"/>
        </xdr:xfrm>
        <a:graphic>
          <a:graphicData uri="http://schemas.openxmlformats.org/drawingml/2006/chart">
            <c:chart xmlns:c="http://schemas.openxmlformats.org/drawingml/2006/chart" xmlns:r="http://schemas.openxmlformats.org/officeDocument/2006/relationships" r:id="rId10"/>
          </a:graphicData>
        </a:graphic>
      </xdr:graphicFrame>
      <xdr:sp macro="" textlink="'Análisis NSI'!$I$33">
        <xdr:nvSpPr>
          <xdr:cNvPr id="34" name="CuadroTexto 1">
            <a:extLst>
              <a:ext uri="{FF2B5EF4-FFF2-40B4-BE49-F238E27FC236}">
                <a16:creationId xmlns:a16="http://schemas.microsoft.com/office/drawing/2014/main" id="{C70F5621-F68D-929E-32D8-A66F8EA86E6E}"/>
              </a:ext>
            </a:extLst>
          </xdr:cNvPr>
          <xdr:cNvSpPr txBox="1"/>
        </xdr:nvSpPr>
        <xdr:spPr>
          <a:xfrm>
            <a:off x="13434221" y="3723031"/>
            <a:ext cx="1731147"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B6E868E9-176B-4419-B731-88244588BA63}" type="TxLink">
              <a:rPr lang="en-US" sz="1400" b="1" i="0" u="none" strike="noStrike" kern="1200">
                <a:solidFill>
                  <a:srgbClr val="000000"/>
                </a:solidFill>
                <a:latin typeface="Calibri"/>
                <a:ea typeface="Calibri"/>
                <a:cs typeface="Calibri"/>
              </a:rPr>
              <a:pPr algn="ctr"/>
              <a:t>ADMINISTRATIVAS PROYECTADA</a:t>
            </a:fld>
            <a:endParaRPr lang="es-EC" sz="1400" b="1" kern="1200"/>
          </a:p>
        </xdr:txBody>
      </xdr:sp>
      <xdr:sp macro="" textlink="'Análisis NSI'!$I$34">
        <xdr:nvSpPr>
          <xdr:cNvPr id="35" name="CuadroTexto 2">
            <a:extLst>
              <a:ext uri="{FF2B5EF4-FFF2-40B4-BE49-F238E27FC236}">
                <a16:creationId xmlns:a16="http://schemas.microsoft.com/office/drawing/2014/main" id="{9ACF29E2-4A99-0570-7E42-8AE1A4A9AD2D}"/>
              </a:ext>
            </a:extLst>
          </xdr:cNvPr>
          <xdr:cNvSpPr txBox="1"/>
        </xdr:nvSpPr>
        <xdr:spPr>
          <a:xfrm>
            <a:off x="13936980" y="3421380"/>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999268DB-E6C1-4BB6-A539-8A1E09181888}" type="TxLink">
              <a:rPr lang="en-US" sz="1600" b="1" i="0" u="none" strike="noStrike" kern="1200">
                <a:solidFill>
                  <a:srgbClr val="000000"/>
                </a:solidFill>
                <a:latin typeface="Calibri"/>
                <a:ea typeface="Calibri"/>
                <a:cs typeface="Calibri"/>
              </a:rPr>
              <a:pPr algn="ctr"/>
              <a:t>#DIV/0!</a:t>
            </a:fld>
            <a:endParaRPr lang="es-EC" sz="3600" b="1" kern="1200"/>
          </a:p>
        </xdr:txBody>
      </xdr:sp>
    </xdr:grpSp>
    <xdr:clientData/>
  </xdr:twoCellAnchor>
  <xdr:twoCellAnchor>
    <xdr:from>
      <xdr:col>12</xdr:col>
      <xdr:colOff>137160</xdr:colOff>
      <xdr:row>42</xdr:row>
      <xdr:rowOff>45720</xdr:rowOff>
    </xdr:from>
    <xdr:to>
      <xdr:col>15</xdr:col>
      <xdr:colOff>335280</xdr:colOff>
      <xdr:row>54</xdr:row>
      <xdr:rowOff>41910</xdr:rowOff>
    </xdr:to>
    <xdr:grpSp>
      <xdr:nvGrpSpPr>
        <xdr:cNvPr id="36" name="Grupo 35">
          <a:extLst>
            <a:ext uri="{FF2B5EF4-FFF2-40B4-BE49-F238E27FC236}">
              <a16:creationId xmlns:a16="http://schemas.microsoft.com/office/drawing/2014/main" id="{9EFB4BB2-D38C-47C1-B797-F60F967241FA}"/>
            </a:ext>
          </a:extLst>
        </xdr:cNvPr>
        <xdr:cNvGrpSpPr/>
      </xdr:nvGrpSpPr>
      <xdr:grpSpPr>
        <a:xfrm>
          <a:off x="8219803" y="9625149"/>
          <a:ext cx="2198370" cy="2282190"/>
          <a:chOff x="15377160" y="2293620"/>
          <a:chExt cx="2255520" cy="2190750"/>
        </a:xfrm>
      </xdr:grpSpPr>
      <xdr:graphicFrame macro="">
        <xdr:nvGraphicFramePr>
          <xdr:cNvPr id="37" name="Gráfico 36">
            <a:extLst>
              <a:ext uri="{FF2B5EF4-FFF2-40B4-BE49-F238E27FC236}">
                <a16:creationId xmlns:a16="http://schemas.microsoft.com/office/drawing/2014/main" id="{63EAA630-00D3-0455-7195-FD1A4A7A64B0}"/>
              </a:ext>
            </a:extLst>
          </xdr:cNvPr>
          <xdr:cNvGraphicFramePr>
            <a:graphicFrameLocks/>
          </xdr:cNvGraphicFramePr>
        </xdr:nvGraphicFramePr>
        <xdr:xfrm>
          <a:off x="15377160" y="2293620"/>
          <a:ext cx="2255520" cy="2190750"/>
        </xdr:xfrm>
        <a:graphic>
          <a:graphicData uri="http://schemas.openxmlformats.org/drawingml/2006/chart">
            <c:chart xmlns:c="http://schemas.openxmlformats.org/drawingml/2006/chart" xmlns:r="http://schemas.openxmlformats.org/officeDocument/2006/relationships" r:id="rId11"/>
          </a:graphicData>
        </a:graphic>
      </xdr:graphicFrame>
      <xdr:sp macro="" textlink="'Análisis NSI'!$J$33">
        <xdr:nvSpPr>
          <xdr:cNvPr id="38" name="CuadroTexto 1">
            <a:extLst>
              <a:ext uri="{FF2B5EF4-FFF2-40B4-BE49-F238E27FC236}">
                <a16:creationId xmlns:a16="http://schemas.microsoft.com/office/drawing/2014/main" id="{E67C517C-25C9-D681-D96C-4A351BDC7264}"/>
              </a:ext>
            </a:extLst>
          </xdr:cNvPr>
          <xdr:cNvSpPr txBox="1"/>
        </xdr:nvSpPr>
        <xdr:spPr>
          <a:xfrm>
            <a:off x="15836537" y="3634740"/>
            <a:ext cx="1319348" cy="291856"/>
          </a:xfrm>
          <a:prstGeom prst="rect">
            <a:avLst/>
          </a:prstGeom>
        </xdr:spPr>
        <xdr:txBody>
          <a:bodyPr wrap="square" rtlCol="0"/>
          <a:lstStyle/>
          <a:p>
            <a:pPr algn="ctr"/>
            <a:fld id="{26D4EDE6-835D-41B1-9F8C-6FB79E0360EF}" type="TxLink">
              <a:rPr lang="en-US" sz="1400" b="1" i="0" u="none" strike="noStrike" kern="1200">
                <a:solidFill>
                  <a:srgbClr val="000000"/>
                </a:solidFill>
                <a:latin typeface="Calibri"/>
                <a:ea typeface="Calibri"/>
                <a:cs typeface="Calibri"/>
              </a:rPr>
              <a:pPr algn="ctr"/>
              <a:t>JURIDICAS PROYECTADA</a:t>
            </a:fld>
            <a:endParaRPr lang="en-US" sz="1400" b="1" i="0" u="none" strike="noStrike" kern="1200">
              <a:solidFill>
                <a:srgbClr val="000000"/>
              </a:solidFill>
              <a:latin typeface="Calibri"/>
              <a:ea typeface="Calibri"/>
              <a:cs typeface="Calibri"/>
            </a:endParaRPr>
          </a:p>
        </xdr:txBody>
      </xdr:sp>
      <xdr:sp macro="" textlink="'Análisis NSI'!$J$34">
        <xdr:nvSpPr>
          <xdr:cNvPr id="39" name="CuadroTexto 2">
            <a:extLst>
              <a:ext uri="{FF2B5EF4-FFF2-40B4-BE49-F238E27FC236}">
                <a16:creationId xmlns:a16="http://schemas.microsoft.com/office/drawing/2014/main" id="{107A1157-CE04-95D3-768C-94715FAF5B1F}"/>
              </a:ext>
            </a:extLst>
          </xdr:cNvPr>
          <xdr:cNvSpPr txBox="1"/>
        </xdr:nvSpPr>
        <xdr:spPr>
          <a:xfrm>
            <a:off x="16222980" y="335280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3E766A1-6B44-41CD-AA2D-3B45EF138E95}" type="TxLink">
              <a:rPr lang="en-US" sz="1600" b="1" i="0" u="none" strike="noStrike" kern="1200">
                <a:solidFill>
                  <a:srgbClr val="000000"/>
                </a:solidFill>
                <a:latin typeface="Calibri"/>
                <a:ea typeface="Calibri"/>
                <a:cs typeface="Calibri"/>
              </a:rPr>
              <a:pPr algn="ctr"/>
              <a:t>#DIV/0!</a:t>
            </a:fld>
            <a:endParaRPr lang="es-EC" sz="3600" b="1" kern="1200"/>
          </a:p>
        </xdr:txBody>
      </xdr:sp>
    </xdr:grpSp>
    <xdr:clientData/>
  </xdr:twoCellAnchor>
  <xdr:twoCellAnchor>
    <xdr:from>
      <xdr:col>15</xdr:col>
      <xdr:colOff>617220</xdr:colOff>
      <xdr:row>42</xdr:row>
      <xdr:rowOff>106680</xdr:rowOff>
    </xdr:from>
    <xdr:to>
      <xdr:col>19</xdr:col>
      <xdr:colOff>129540</xdr:colOff>
      <xdr:row>54</xdr:row>
      <xdr:rowOff>102870</xdr:rowOff>
    </xdr:to>
    <xdr:grpSp>
      <xdr:nvGrpSpPr>
        <xdr:cNvPr id="40" name="Grupo 39">
          <a:extLst>
            <a:ext uri="{FF2B5EF4-FFF2-40B4-BE49-F238E27FC236}">
              <a16:creationId xmlns:a16="http://schemas.microsoft.com/office/drawing/2014/main" id="{FB362CE2-163D-4115-90A7-151485449F6A}"/>
            </a:ext>
          </a:extLst>
        </xdr:cNvPr>
        <xdr:cNvGrpSpPr/>
      </xdr:nvGrpSpPr>
      <xdr:grpSpPr>
        <a:xfrm>
          <a:off x="10700113" y="9686109"/>
          <a:ext cx="2179320" cy="2282190"/>
          <a:chOff x="18112740" y="2392680"/>
          <a:chExt cx="2255520" cy="2190750"/>
        </a:xfrm>
      </xdr:grpSpPr>
      <xdr:graphicFrame macro="">
        <xdr:nvGraphicFramePr>
          <xdr:cNvPr id="41" name="Gráfico 40">
            <a:extLst>
              <a:ext uri="{FF2B5EF4-FFF2-40B4-BE49-F238E27FC236}">
                <a16:creationId xmlns:a16="http://schemas.microsoft.com/office/drawing/2014/main" id="{C5E820A1-FC2C-4EBE-EFD7-D40C72F3ECA7}"/>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12"/>
          </a:graphicData>
        </a:graphic>
      </xdr:graphicFrame>
      <xdr:sp macro="" textlink="'Análisis NSI'!$K$34">
        <xdr:nvSpPr>
          <xdr:cNvPr id="42" name="CuadroTexto 2">
            <a:extLst>
              <a:ext uri="{FF2B5EF4-FFF2-40B4-BE49-F238E27FC236}">
                <a16:creationId xmlns:a16="http://schemas.microsoft.com/office/drawing/2014/main" id="{26AEEC7F-97EE-6FA2-669B-934F5E39DAD8}"/>
              </a:ext>
            </a:extLst>
          </xdr:cNvPr>
          <xdr:cNvSpPr txBox="1"/>
        </xdr:nvSpPr>
        <xdr:spPr>
          <a:xfrm>
            <a:off x="18966180" y="3444240"/>
            <a:ext cx="6096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E81B94F-8B97-42EB-8948-2366F17FCFFA}" type="TxLink">
              <a:rPr lang="en-US" sz="1600" b="1" i="0" u="none" strike="noStrike" kern="1200">
                <a:solidFill>
                  <a:srgbClr val="000000"/>
                </a:solidFill>
                <a:latin typeface="Calibri"/>
                <a:ea typeface="Calibri"/>
                <a:cs typeface="Calibri"/>
              </a:rPr>
              <a:pPr algn="ctr"/>
              <a:t>#DIV/0!</a:t>
            </a:fld>
            <a:endParaRPr lang="es-EC" sz="3600" b="1" kern="1200"/>
          </a:p>
        </xdr:txBody>
      </xdr:sp>
      <xdr:sp macro="" textlink="'Análisis NSI'!$K$33">
        <xdr:nvSpPr>
          <xdr:cNvPr id="43" name="CuadroTexto 1">
            <a:extLst>
              <a:ext uri="{FF2B5EF4-FFF2-40B4-BE49-F238E27FC236}">
                <a16:creationId xmlns:a16="http://schemas.microsoft.com/office/drawing/2014/main" id="{CCBB267A-0F2A-9661-DC63-94BC679FD1B7}"/>
              </a:ext>
            </a:extLst>
          </xdr:cNvPr>
          <xdr:cNvSpPr txBox="1"/>
        </xdr:nvSpPr>
        <xdr:spPr>
          <a:xfrm>
            <a:off x="18227040" y="3726180"/>
            <a:ext cx="2057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5A1669C-2663-4ACE-BE99-29FE0615781B}" type="TxLink">
              <a:rPr lang="en-US" sz="1400" b="1" i="0" u="none" strike="noStrike" kern="1200">
                <a:solidFill>
                  <a:srgbClr val="000000"/>
                </a:solidFill>
                <a:latin typeface="Calibri"/>
                <a:ea typeface="Calibri"/>
                <a:cs typeface="Calibri"/>
              </a:rPr>
              <a:pPr algn="ctr"/>
              <a:t>FISICAS - OPERATIVAS PROYECTADA</a:t>
            </a:fld>
            <a:endParaRPr lang="es-EC" sz="1400" b="1" kern="1200"/>
          </a:p>
        </xdr:txBody>
      </xdr:sp>
    </xdr:grpSp>
    <xdr:clientData/>
  </xdr:twoCellAnchor>
  <xdr:twoCellAnchor>
    <xdr:from>
      <xdr:col>19</xdr:col>
      <xdr:colOff>228600</xdr:colOff>
      <xdr:row>42</xdr:row>
      <xdr:rowOff>68580</xdr:rowOff>
    </xdr:from>
    <xdr:to>
      <xdr:col>21</xdr:col>
      <xdr:colOff>68580</xdr:colOff>
      <xdr:row>54</xdr:row>
      <xdr:rowOff>64770</xdr:rowOff>
    </xdr:to>
    <xdr:grpSp>
      <xdr:nvGrpSpPr>
        <xdr:cNvPr id="44" name="Grupo 43">
          <a:extLst>
            <a:ext uri="{FF2B5EF4-FFF2-40B4-BE49-F238E27FC236}">
              <a16:creationId xmlns:a16="http://schemas.microsoft.com/office/drawing/2014/main" id="{9542EA1B-B9DE-401A-B9B3-2816C0FFB6F1}"/>
            </a:ext>
          </a:extLst>
        </xdr:cNvPr>
        <xdr:cNvGrpSpPr/>
      </xdr:nvGrpSpPr>
      <xdr:grpSpPr>
        <a:xfrm>
          <a:off x="12978493" y="9648009"/>
          <a:ext cx="2194016" cy="2282190"/>
          <a:chOff x="18112740" y="2392680"/>
          <a:chExt cx="2255520" cy="2190750"/>
        </a:xfrm>
      </xdr:grpSpPr>
      <xdr:graphicFrame macro="">
        <xdr:nvGraphicFramePr>
          <xdr:cNvPr id="45" name="Gráfico 44">
            <a:extLst>
              <a:ext uri="{FF2B5EF4-FFF2-40B4-BE49-F238E27FC236}">
                <a16:creationId xmlns:a16="http://schemas.microsoft.com/office/drawing/2014/main" id="{63E58C58-7917-61C0-3273-4276F3BB0C65}"/>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13"/>
          </a:graphicData>
        </a:graphic>
      </xdr:graphicFrame>
      <xdr:sp macro="" textlink="'Análisis NSI'!$L$34">
        <xdr:nvSpPr>
          <xdr:cNvPr id="46" name="CuadroTexto 2">
            <a:extLst>
              <a:ext uri="{FF2B5EF4-FFF2-40B4-BE49-F238E27FC236}">
                <a16:creationId xmlns:a16="http://schemas.microsoft.com/office/drawing/2014/main" id="{693343C7-60B9-542B-49FD-BAA158987A0C}"/>
              </a:ext>
            </a:extLst>
          </xdr:cNvPr>
          <xdr:cNvSpPr txBox="1"/>
        </xdr:nvSpPr>
        <xdr:spPr>
          <a:xfrm>
            <a:off x="18966180" y="3444240"/>
            <a:ext cx="61722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167200C4-4422-4918-8A8C-228B143F2A81}" type="TxLink">
              <a:rPr lang="en-US" sz="1600" b="1" i="0" u="none" strike="noStrike" kern="1200">
                <a:solidFill>
                  <a:srgbClr val="000000"/>
                </a:solidFill>
                <a:latin typeface="Calibri"/>
                <a:ea typeface="Calibri"/>
                <a:cs typeface="Calibri"/>
              </a:rPr>
              <a:pPr algn="ctr"/>
              <a:t>#DIV/0!</a:t>
            </a:fld>
            <a:endParaRPr lang="es-EC" sz="3600" b="1" kern="1200"/>
          </a:p>
        </xdr:txBody>
      </xdr:sp>
      <xdr:sp macro="" textlink="'Análisis NSI'!$L$33">
        <xdr:nvSpPr>
          <xdr:cNvPr id="47" name="CuadroTexto 1">
            <a:extLst>
              <a:ext uri="{FF2B5EF4-FFF2-40B4-BE49-F238E27FC236}">
                <a16:creationId xmlns:a16="http://schemas.microsoft.com/office/drawing/2014/main" id="{92229015-DA60-418E-C364-7DE3B2974224}"/>
              </a:ext>
            </a:extLst>
          </xdr:cNvPr>
          <xdr:cNvSpPr txBox="1"/>
        </xdr:nvSpPr>
        <xdr:spPr>
          <a:xfrm>
            <a:off x="18143220" y="3749040"/>
            <a:ext cx="21945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FB4915CE-9DF3-49A9-9CD4-9AB60D28762A}" type="TxLink">
              <a:rPr lang="en-US" sz="1400" b="1" i="0" u="none" strike="noStrike" kern="1200">
                <a:solidFill>
                  <a:srgbClr val="000000"/>
                </a:solidFill>
                <a:latin typeface="Calibri"/>
                <a:ea typeface="Calibri"/>
                <a:cs typeface="Calibri"/>
              </a:rPr>
              <a:pPr algn="ctr"/>
              <a:t>FISICAS - INFRAESTRUCTURA PROYECTADA</a:t>
            </a:fld>
            <a:endParaRPr lang="es-EC" sz="1400" b="1" kern="1200"/>
          </a:p>
        </xdr:txBody>
      </xdr:sp>
    </xdr:grpSp>
    <xdr:clientData/>
  </xdr:twoCellAnchor>
  <xdr:twoCellAnchor>
    <xdr:from>
      <xdr:col>21</xdr:col>
      <xdr:colOff>205740</xdr:colOff>
      <xdr:row>42</xdr:row>
      <xdr:rowOff>53340</xdr:rowOff>
    </xdr:from>
    <xdr:to>
      <xdr:col>23</xdr:col>
      <xdr:colOff>205740</xdr:colOff>
      <xdr:row>54</xdr:row>
      <xdr:rowOff>49530</xdr:rowOff>
    </xdr:to>
    <xdr:grpSp>
      <xdr:nvGrpSpPr>
        <xdr:cNvPr id="48" name="Grupo 47">
          <a:extLst>
            <a:ext uri="{FF2B5EF4-FFF2-40B4-BE49-F238E27FC236}">
              <a16:creationId xmlns:a16="http://schemas.microsoft.com/office/drawing/2014/main" id="{6667A49D-6C07-439D-8F41-425854400E49}"/>
            </a:ext>
          </a:extLst>
        </xdr:cNvPr>
        <xdr:cNvGrpSpPr/>
      </xdr:nvGrpSpPr>
      <xdr:grpSpPr>
        <a:xfrm>
          <a:off x="15309669" y="9632769"/>
          <a:ext cx="2204357" cy="2282190"/>
          <a:chOff x="18112740" y="2392680"/>
          <a:chExt cx="2255520" cy="2190750"/>
        </a:xfrm>
      </xdr:grpSpPr>
      <xdr:graphicFrame macro="">
        <xdr:nvGraphicFramePr>
          <xdr:cNvPr id="49" name="Gráfico 48">
            <a:extLst>
              <a:ext uri="{FF2B5EF4-FFF2-40B4-BE49-F238E27FC236}">
                <a16:creationId xmlns:a16="http://schemas.microsoft.com/office/drawing/2014/main" id="{4A0F9214-3BB4-16D1-3364-3BB93CFF69F3}"/>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14"/>
          </a:graphicData>
        </a:graphic>
      </xdr:graphicFrame>
      <xdr:sp macro="" textlink="'Análisis NSI'!$M$34">
        <xdr:nvSpPr>
          <xdr:cNvPr id="50" name="CuadroTexto 2">
            <a:extLst>
              <a:ext uri="{FF2B5EF4-FFF2-40B4-BE49-F238E27FC236}">
                <a16:creationId xmlns:a16="http://schemas.microsoft.com/office/drawing/2014/main" id="{324EFE2F-DFD2-4000-12BA-243D9A61CECB}"/>
              </a:ext>
            </a:extLst>
          </xdr:cNvPr>
          <xdr:cNvSpPr txBox="1"/>
        </xdr:nvSpPr>
        <xdr:spPr>
          <a:xfrm>
            <a:off x="18966180" y="344424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C4EDD101-0E87-46B8-A079-27EA4E1F05B7}" type="TxLink">
              <a:rPr lang="en-US" sz="1600" b="1" i="0" u="none" strike="noStrike" kern="1200">
                <a:solidFill>
                  <a:srgbClr val="000000"/>
                </a:solidFill>
                <a:latin typeface="Calibri"/>
                <a:ea typeface="Calibri"/>
                <a:cs typeface="Calibri"/>
              </a:rPr>
              <a:pPr algn="ctr"/>
              <a:t>#DIV/0!</a:t>
            </a:fld>
            <a:endParaRPr lang="es-EC" sz="3600" b="1" kern="1200"/>
          </a:p>
        </xdr:txBody>
      </xdr:sp>
      <xdr:sp macro="" textlink="'Análisis NSI'!$M$33">
        <xdr:nvSpPr>
          <xdr:cNvPr id="51" name="CuadroTexto 1">
            <a:extLst>
              <a:ext uri="{FF2B5EF4-FFF2-40B4-BE49-F238E27FC236}">
                <a16:creationId xmlns:a16="http://schemas.microsoft.com/office/drawing/2014/main" id="{14CD5825-0C97-81AB-4CDF-EE1638375322}"/>
              </a:ext>
            </a:extLst>
          </xdr:cNvPr>
          <xdr:cNvSpPr txBox="1"/>
        </xdr:nvSpPr>
        <xdr:spPr>
          <a:xfrm>
            <a:off x="18166080" y="3726180"/>
            <a:ext cx="216408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D7FD4569-3F4B-44D3-9A28-40C69AE4106D}" type="TxLink">
              <a:rPr lang="en-US" sz="1400" b="1" i="0" u="none" strike="noStrike" kern="1200">
                <a:solidFill>
                  <a:srgbClr val="000000"/>
                </a:solidFill>
                <a:latin typeface="Calibri"/>
                <a:ea typeface="Calibri"/>
                <a:cs typeface="Calibri"/>
              </a:rPr>
              <a:pPr algn="ctr"/>
              <a:t>TÉCNICAS - COMPETENCIAS PROYECTADA</a:t>
            </a:fld>
            <a:endParaRPr lang="es-EC" sz="1400" b="1" kern="1200"/>
          </a:p>
        </xdr:txBody>
      </xdr:sp>
    </xdr:grpSp>
    <xdr:clientData/>
  </xdr:twoCellAnchor>
  <xdr:twoCellAnchor>
    <xdr:from>
      <xdr:col>23</xdr:col>
      <xdr:colOff>975360</xdr:colOff>
      <xdr:row>42</xdr:row>
      <xdr:rowOff>45720</xdr:rowOff>
    </xdr:from>
    <xdr:to>
      <xdr:col>25</xdr:col>
      <xdr:colOff>960120</xdr:colOff>
      <xdr:row>54</xdr:row>
      <xdr:rowOff>41910</xdr:rowOff>
    </xdr:to>
    <xdr:grpSp>
      <xdr:nvGrpSpPr>
        <xdr:cNvPr id="52" name="Grupo 51">
          <a:extLst>
            <a:ext uri="{FF2B5EF4-FFF2-40B4-BE49-F238E27FC236}">
              <a16:creationId xmlns:a16="http://schemas.microsoft.com/office/drawing/2014/main" id="{A0E10A14-0B43-4CBF-8025-3A3C0FC1FB24}"/>
            </a:ext>
          </a:extLst>
        </xdr:cNvPr>
        <xdr:cNvGrpSpPr/>
      </xdr:nvGrpSpPr>
      <xdr:grpSpPr>
        <a:xfrm>
          <a:off x="18283646" y="9625149"/>
          <a:ext cx="2189117" cy="2282190"/>
          <a:chOff x="18112740" y="2392680"/>
          <a:chExt cx="2255520" cy="2190750"/>
        </a:xfrm>
      </xdr:grpSpPr>
      <xdr:graphicFrame macro="">
        <xdr:nvGraphicFramePr>
          <xdr:cNvPr id="53" name="Gráfico 52">
            <a:extLst>
              <a:ext uri="{FF2B5EF4-FFF2-40B4-BE49-F238E27FC236}">
                <a16:creationId xmlns:a16="http://schemas.microsoft.com/office/drawing/2014/main" id="{A53B39AA-F94A-F05E-2462-E2E237AB84D6}"/>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15"/>
          </a:graphicData>
        </a:graphic>
      </xdr:graphicFrame>
      <xdr:sp macro="" textlink="'Análisis NSI'!$N$34">
        <xdr:nvSpPr>
          <xdr:cNvPr id="54" name="CuadroTexto 2">
            <a:extLst>
              <a:ext uri="{FF2B5EF4-FFF2-40B4-BE49-F238E27FC236}">
                <a16:creationId xmlns:a16="http://schemas.microsoft.com/office/drawing/2014/main" id="{3D547921-8BB3-A3D3-EAD2-FADCD2E53A34}"/>
              </a:ext>
            </a:extLst>
          </xdr:cNvPr>
          <xdr:cNvSpPr txBox="1"/>
        </xdr:nvSpPr>
        <xdr:spPr>
          <a:xfrm>
            <a:off x="18966180" y="3444240"/>
            <a:ext cx="5943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28004E41-AA8B-48EE-B250-7BF85769CC20}" type="TxLink">
              <a:rPr lang="en-US" sz="1600" b="1" i="0" u="none" strike="noStrike" kern="1200">
                <a:solidFill>
                  <a:srgbClr val="000000"/>
                </a:solidFill>
                <a:latin typeface="Calibri"/>
                <a:ea typeface="Calibri"/>
                <a:cs typeface="Calibri"/>
              </a:rPr>
              <a:pPr algn="ctr"/>
              <a:t>#DIV/0!</a:t>
            </a:fld>
            <a:endParaRPr lang="es-EC" sz="3600" b="1" kern="1200"/>
          </a:p>
        </xdr:txBody>
      </xdr:sp>
      <xdr:sp macro="" textlink="'Análisis NSI'!$N$33">
        <xdr:nvSpPr>
          <xdr:cNvPr id="55" name="CuadroTexto 1">
            <a:extLst>
              <a:ext uri="{FF2B5EF4-FFF2-40B4-BE49-F238E27FC236}">
                <a16:creationId xmlns:a16="http://schemas.microsoft.com/office/drawing/2014/main" id="{5361A969-7845-C4E5-EB08-A0AFF36209D1}"/>
              </a:ext>
            </a:extLst>
          </xdr:cNvPr>
          <xdr:cNvSpPr txBox="1"/>
        </xdr:nvSpPr>
        <xdr:spPr>
          <a:xfrm>
            <a:off x="18280380" y="3726180"/>
            <a:ext cx="19278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D0CE0E83-75EC-4336-99E7-BA485E1DA604}" type="TxLink">
              <a:rPr lang="en-US" sz="1400" b="1" i="0" u="none" strike="noStrike" kern="1200">
                <a:solidFill>
                  <a:srgbClr val="000000"/>
                </a:solidFill>
                <a:latin typeface="Calibri"/>
                <a:ea typeface="Calibri"/>
                <a:cs typeface="Calibri"/>
              </a:rPr>
              <a:pPr algn="ctr"/>
              <a:t>TÉCNICAS - TECNOLOGÍA PROYECTADA</a:t>
            </a:fld>
            <a:endParaRPr lang="es-EC" sz="1400" b="1" kern="1200"/>
          </a:p>
        </xdr:txBody>
      </xdr:sp>
    </xdr:grpSp>
    <xdr:clientData/>
  </xdr:twoCellAnchor>
  <xdr:twoCellAnchor>
    <xdr:from>
      <xdr:col>6</xdr:col>
      <xdr:colOff>0</xdr:colOff>
      <xdr:row>58</xdr:row>
      <xdr:rowOff>0</xdr:rowOff>
    </xdr:from>
    <xdr:to>
      <xdr:col>9</xdr:col>
      <xdr:colOff>374469</xdr:colOff>
      <xdr:row>69</xdr:row>
      <xdr:rowOff>179070</xdr:rowOff>
    </xdr:to>
    <xdr:grpSp>
      <xdr:nvGrpSpPr>
        <xdr:cNvPr id="56" name="Grupo 55">
          <a:extLst>
            <a:ext uri="{FF2B5EF4-FFF2-40B4-BE49-F238E27FC236}">
              <a16:creationId xmlns:a16="http://schemas.microsoft.com/office/drawing/2014/main" id="{31DD9CAC-0C06-4B88-AA76-0C3ACF759017}"/>
            </a:ext>
          </a:extLst>
        </xdr:cNvPr>
        <xdr:cNvGrpSpPr/>
      </xdr:nvGrpSpPr>
      <xdr:grpSpPr>
        <a:xfrm>
          <a:off x="3850821" y="12627429"/>
          <a:ext cx="2333898" cy="2274570"/>
          <a:chOff x="13075920" y="2430780"/>
          <a:chExt cx="2255520" cy="2190750"/>
        </a:xfrm>
      </xdr:grpSpPr>
      <xdr:graphicFrame macro="">
        <xdr:nvGraphicFramePr>
          <xdr:cNvPr id="57" name="Gráfico 56">
            <a:extLst>
              <a:ext uri="{FF2B5EF4-FFF2-40B4-BE49-F238E27FC236}">
                <a16:creationId xmlns:a16="http://schemas.microsoft.com/office/drawing/2014/main" id="{844E78B5-D86C-8865-3E7B-D6C3C4B764ED}"/>
              </a:ext>
            </a:extLst>
          </xdr:cNvPr>
          <xdr:cNvGraphicFramePr>
            <a:graphicFrameLocks/>
          </xdr:cNvGraphicFramePr>
        </xdr:nvGraphicFramePr>
        <xdr:xfrm>
          <a:off x="13075920" y="2430780"/>
          <a:ext cx="2255520" cy="2190750"/>
        </xdr:xfrm>
        <a:graphic>
          <a:graphicData uri="http://schemas.openxmlformats.org/drawingml/2006/chart">
            <c:chart xmlns:c="http://schemas.openxmlformats.org/drawingml/2006/chart" xmlns:r="http://schemas.openxmlformats.org/officeDocument/2006/relationships" r:id="rId16"/>
          </a:graphicData>
        </a:graphic>
      </xdr:graphicFrame>
      <xdr:sp macro="" textlink="'Análisis NSI'!$R$4">
        <xdr:nvSpPr>
          <xdr:cNvPr id="58" name="CuadroTexto 1">
            <a:extLst>
              <a:ext uri="{FF2B5EF4-FFF2-40B4-BE49-F238E27FC236}">
                <a16:creationId xmlns:a16="http://schemas.microsoft.com/office/drawing/2014/main" id="{6E1B2FF0-E3AE-6E71-A22C-D3DA46412B76}"/>
              </a:ext>
            </a:extLst>
          </xdr:cNvPr>
          <xdr:cNvSpPr txBox="1"/>
        </xdr:nvSpPr>
        <xdr:spPr>
          <a:xfrm>
            <a:off x="13362259" y="3841478"/>
            <a:ext cx="1731147"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B2AA8F2B-8103-490A-A122-ED37DFB1F52E}" type="TxLink">
              <a:rPr lang="en-US" sz="1400" b="1" i="0" u="none" strike="noStrike" kern="1200">
                <a:solidFill>
                  <a:srgbClr val="000000"/>
                </a:solidFill>
                <a:latin typeface="Calibri"/>
                <a:ea typeface="Calibri"/>
                <a:cs typeface="Calibri"/>
              </a:rPr>
              <a:pPr algn="ctr"/>
              <a:t>PROMEDIO EET PROYECTADO (2026)</a:t>
            </a:fld>
            <a:endParaRPr lang="es-EC" sz="1400" b="1" kern="1200"/>
          </a:p>
        </xdr:txBody>
      </xdr:sp>
      <xdr:sp macro="" textlink="'Análisis NSI'!$R$5">
        <xdr:nvSpPr>
          <xdr:cNvPr id="59" name="CuadroTexto 2">
            <a:extLst>
              <a:ext uri="{FF2B5EF4-FFF2-40B4-BE49-F238E27FC236}">
                <a16:creationId xmlns:a16="http://schemas.microsoft.com/office/drawing/2014/main" id="{AD86496C-9AE4-B0EB-FE52-6C9ECCC9208A}"/>
              </a:ext>
            </a:extLst>
          </xdr:cNvPr>
          <xdr:cNvSpPr txBox="1"/>
        </xdr:nvSpPr>
        <xdr:spPr>
          <a:xfrm>
            <a:off x="13947261" y="3529060"/>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A9162E3A-611A-4D97-9EB8-E145EBA7BD31}" type="TxLink">
              <a:rPr lang="en-US" sz="1400" b="1" i="0" u="none" strike="noStrike" kern="1200">
                <a:solidFill>
                  <a:srgbClr val="000000"/>
                </a:solidFill>
                <a:latin typeface="Calibri"/>
                <a:ea typeface="Calibri"/>
                <a:cs typeface="Calibri"/>
              </a:rPr>
              <a:pPr algn="ctr"/>
              <a:t>#DIV/0!</a:t>
            </a:fld>
            <a:endParaRPr lang="es-EC" sz="1400" b="1" kern="1200"/>
          </a:p>
        </xdr:txBody>
      </xdr:sp>
    </xdr:grpSp>
    <xdr:clientData/>
  </xdr:twoCellAnchor>
  <xdr:twoCellAnchor>
    <xdr:from>
      <xdr:col>27</xdr:col>
      <xdr:colOff>348343</xdr:colOff>
      <xdr:row>19</xdr:row>
      <xdr:rowOff>100149</xdr:rowOff>
    </xdr:from>
    <xdr:to>
      <xdr:col>29</xdr:col>
      <xdr:colOff>522514</xdr:colOff>
      <xdr:row>21</xdr:row>
      <xdr:rowOff>49413</xdr:rowOff>
    </xdr:to>
    <xdr:sp macro="" textlink="$P$4">
      <xdr:nvSpPr>
        <xdr:cNvPr id="60" name="CuadroTexto 1">
          <a:extLst>
            <a:ext uri="{FF2B5EF4-FFF2-40B4-BE49-F238E27FC236}">
              <a16:creationId xmlns:a16="http://schemas.microsoft.com/office/drawing/2014/main" id="{04CF21E1-A8C5-46F6-B42F-E4F43CDB42BC}"/>
            </a:ext>
          </a:extLst>
        </xdr:cNvPr>
        <xdr:cNvSpPr txBox="1"/>
      </xdr:nvSpPr>
      <xdr:spPr>
        <a:xfrm>
          <a:off x="21912943" y="3616235"/>
          <a:ext cx="2198914" cy="31937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5DE172E8-EE15-4214-9855-0B58A4FAA9F7}" type="TxLink">
            <a:rPr lang="en-US" sz="1600" b="1" i="0" u="none" strike="noStrike" kern="1200">
              <a:solidFill>
                <a:srgbClr val="000000"/>
              </a:solidFill>
              <a:latin typeface="Calibri"/>
              <a:ea typeface="Calibri"/>
              <a:cs typeface="Calibri"/>
            </a:rPr>
            <a:pPr algn="ctr"/>
            <a:t>PROMEDIO EET 2025</a:t>
          </a:fld>
          <a:endParaRPr lang="es-EC" sz="1600" b="1" kern="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0.45739</cdr:y>
    </cdr:from>
    <cdr:to>
      <cdr:x>1</cdr:x>
      <cdr:y>0.86412</cdr:y>
    </cdr:to>
    <cdr:grpSp>
      <cdr:nvGrpSpPr>
        <cdr:cNvPr id="4" name="Grupo 3">
          <a:extLst xmlns:a="http://schemas.openxmlformats.org/drawingml/2006/main">
            <a:ext uri="{FF2B5EF4-FFF2-40B4-BE49-F238E27FC236}">
              <a16:creationId xmlns:a16="http://schemas.microsoft.com/office/drawing/2014/main" id="{A9776574-6E34-C817-B2E1-0EA26CD0FE8C}"/>
            </a:ext>
          </a:extLst>
        </cdr:cNvPr>
        <cdr:cNvGrpSpPr/>
      </cdr:nvGrpSpPr>
      <cdr:grpSpPr>
        <a:xfrm xmlns:a="http://schemas.openxmlformats.org/drawingml/2006/main">
          <a:off x="0" y="1043851"/>
          <a:ext cx="2221774" cy="928235"/>
          <a:chOff x="-3326535" y="1139190"/>
          <a:chExt cx="8707066" cy="891038"/>
        </a:xfrm>
      </cdr:grpSpPr>
      <cdr:sp macro="" textlink="'Análisis NSI'!$H$4">
        <cdr:nvSpPr>
          <cdr:cNvPr id="2" name="CuadroTexto 1">
            <a:extLst xmlns:a="http://schemas.openxmlformats.org/drawingml/2006/main">
              <a:ext uri="{FF2B5EF4-FFF2-40B4-BE49-F238E27FC236}">
                <a16:creationId xmlns:a16="http://schemas.microsoft.com/office/drawing/2014/main" id="{C9CD4307-7E2F-5E4A-62D5-731F85039975}"/>
              </a:ext>
            </a:extLst>
          </cdr:cNvPr>
          <cdr:cNvSpPr txBox="1"/>
        </cdr:nvSpPr>
        <cdr:spPr>
          <a:xfrm xmlns:a="http://schemas.openxmlformats.org/drawingml/2006/main">
            <a:off x="-3326535" y="1443990"/>
            <a:ext cx="8707066" cy="586238"/>
          </a:xfrm>
          <a:prstGeom xmlns:a="http://schemas.openxmlformats.org/drawingml/2006/main" prst="rect">
            <a:avLst/>
          </a:prstGeom>
        </cdr:spPr>
        <cdr:txBody>
          <a:bodyPr xmlns:a="http://schemas.openxmlformats.org/drawingml/2006/main" vertOverflow="overflow" horzOverflow="overflow" wrap="square" rtlCol="0">
            <a:spAutoFit/>
          </a:bodyPr>
          <a:lstStyle xmlns:a="http://schemas.openxmlformats.org/drawingml/2006/main"/>
          <a:p xmlns:a="http://schemas.openxmlformats.org/drawingml/2006/main">
            <a:pPr algn="ctr"/>
            <a:fld id="{D1625EEE-68DA-4EED-BCFD-076894C0BFA4}" type="TxLink">
              <a:rPr lang="en-US" sz="1600" b="1" i="0" u="none" strike="noStrike" kern="1200">
                <a:solidFill>
                  <a:srgbClr val="000000"/>
                </a:solidFill>
                <a:latin typeface="Calibri"/>
                <a:ea typeface="Calibri"/>
                <a:cs typeface="Calibri"/>
              </a:rPr>
              <a:pPr algn="ctr"/>
              <a:t>ORGANIZATIVAS  ETT    2025</a:t>
            </a:fld>
            <a:endParaRPr lang="es-EC" sz="2400" b="1" kern="1200"/>
          </a:p>
        </cdr:txBody>
      </cdr:sp>
      <cdr:sp macro="" textlink="'Análisis NSI'!$H$5">
        <cdr:nvSpPr>
          <cdr:cNvPr id="3" name="CuadroTexto 2">
            <a:extLst xmlns:a="http://schemas.openxmlformats.org/drawingml/2006/main">
              <a:ext uri="{FF2B5EF4-FFF2-40B4-BE49-F238E27FC236}">
                <a16:creationId xmlns:a16="http://schemas.microsoft.com/office/drawing/2014/main" id="{0C494419-D8A1-41A7-156E-41B5585B3189}"/>
              </a:ext>
            </a:extLst>
          </cdr:cNvPr>
          <cdr:cNvSpPr txBox="1"/>
        </cdr:nvSpPr>
        <cdr:spPr>
          <a:xfrm xmlns:a="http://schemas.openxmlformats.org/drawingml/2006/main">
            <a:off x="891540" y="1139190"/>
            <a:ext cx="533400" cy="3124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fld id="{F5C714C2-40B3-49DC-BD98-40C8AF61AF2A}" type="TxLink">
              <a:rPr lang="en-US" sz="1600" b="1" i="0" u="none" strike="noStrike" kern="1200">
                <a:solidFill>
                  <a:srgbClr val="000000"/>
                </a:solidFill>
                <a:latin typeface="Calibri"/>
                <a:ea typeface="Calibri"/>
                <a:cs typeface="Calibri"/>
              </a:rPr>
              <a:pPr algn="ctr"/>
              <a:t>#DIV/0!</a:t>
            </a:fld>
            <a:endParaRPr lang="es-EC" sz="3600" b="1" kern="1200"/>
          </a:p>
        </cdr:txBody>
      </cdr:sp>
    </cdr:grpSp>
  </cdr:relSizeAnchor>
</c:userShapes>
</file>

<file path=xl/drawings/drawing3.xml><?xml version="1.0" encoding="utf-8"?>
<c:userShapes xmlns:c="http://schemas.openxmlformats.org/drawingml/2006/chart">
  <cdr:relSizeAnchor xmlns:cdr="http://schemas.openxmlformats.org/drawingml/2006/chartDrawing">
    <cdr:from>
      <cdr:x>0.15362</cdr:x>
      <cdr:y>0.50158</cdr:y>
    </cdr:from>
    <cdr:to>
      <cdr:x>0.85103</cdr:x>
      <cdr:y>0.96563</cdr:y>
    </cdr:to>
    <cdr:grpSp>
      <cdr:nvGrpSpPr>
        <cdr:cNvPr id="4" name="Grupo 3">
          <a:extLst xmlns:a="http://schemas.openxmlformats.org/drawingml/2006/main">
            <a:ext uri="{FF2B5EF4-FFF2-40B4-BE49-F238E27FC236}">
              <a16:creationId xmlns:a16="http://schemas.microsoft.com/office/drawing/2014/main" id="{A9776574-6E34-C817-B2E1-0EA26CD0FE8C}"/>
            </a:ext>
          </a:extLst>
        </cdr:cNvPr>
        <cdr:cNvGrpSpPr/>
      </cdr:nvGrpSpPr>
      <cdr:grpSpPr>
        <a:xfrm xmlns:a="http://schemas.openxmlformats.org/drawingml/2006/main">
          <a:off x="341643" y="1144701"/>
          <a:ext cx="1551006" cy="1059050"/>
          <a:chOff x="782385" y="1157008"/>
          <a:chExt cx="602221" cy="841976"/>
        </a:xfrm>
      </cdr:grpSpPr>
      <cdr:sp macro="" textlink="'Análisis NSI'!$H$33">
        <cdr:nvSpPr>
          <cdr:cNvPr id="2" name="CuadroTexto 1">
            <a:extLst xmlns:a="http://schemas.openxmlformats.org/drawingml/2006/main">
              <a:ext uri="{FF2B5EF4-FFF2-40B4-BE49-F238E27FC236}">
                <a16:creationId xmlns:a16="http://schemas.microsoft.com/office/drawing/2014/main" id="{C9CD4307-7E2F-5E4A-62D5-731F85039975}"/>
              </a:ext>
            </a:extLst>
          </cdr:cNvPr>
          <cdr:cNvSpPr txBox="1"/>
        </cdr:nvSpPr>
        <cdr:spPr>
          <a:xfrm xmlns:a="http://schemas.openxmlformats.org/drawingml/2006/main">
            <a:off x="782385" y="1390533"/>
            <a:ext cx="602221" cy="6084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42C2BD7C-058E-4261-A57D-F4ABA9649135}" type="TxLink">
              <a:rPr lang="en-US" sz="1400" b="1" i="0" u="none" strike="noStrike" kern="1200">
                <a:solidFill>
                  <a:srgbClr val="000000"/>
                </a:solidFill>
                <a:latin typeface="Calibri"/>
                <a:ea typeface="Calibri"/>
                <a:cs typeface="Calibri"/>
              </a:rPr>
              <a:pPr algn="ctr"/>
              <a:t>ORGANIZATIVAS PROYECTADA</a:t>
            </a:fld>
            <a:endParaRPr lang="es-EC" sz="1400" b="1" kern="1200"/>
          </a:p>
        </cdr:txBody>
      </cdr:sp>
      <cdr:sp macro="" textlink="'Análisis NSI'!$H$34">
        <cdr:nvSpPr>
          <cdr:cNvPr id="3" name="CuadroTexto 2">
            <a:extLst xmlns:a="http://schemas.openxmlformats.org/drawingml/2006/main">
              <a:ext uri="{FF2B5EF4-FFF2-40B4-BE49-F238E27FC236}">
                <a16:creationId xmlns:a16="http://schemas.microsoft.com/office/drawing/2014/main" id="{0C494419-D8A1-41A7-156E-41B5585B3189}"/>
              </a:ext>
            </a:extLst>
          </cdr:cNvPr>
          <cdr:cNvSpPr txBox="1"/>
        </cdr:nvSpPr>
        <cdr:spPr>
          <a:xfrm xmlns:a="http://schemas.openxmlformats.org/drawingml/2006/main">
            <a:off x="825211" y="1157008"/>
            <a:ext cx="533400" cy="312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AAEF0354-821B-4A9F-A58C-EEC08E54C5EB}" type="TxLink">
              <a:rPr lang="en-US" sz="1400" b="1" i="0" u="none" strike="noStrike" kern="1200">
                <a:solidFill>
                  <a:srgbClr val="000000"/>
                </a:solidFill>
                <a:latin typeface="Calibri"/>
                <a:ea typeface="Calibri"/>
                <a:cs typeface="Calibri"/>
              </a:rPr>
              <a:pPr algn="ctr"/>
              <a:t>#DIV/0!</a:t>
            </a:fld>
            <a:endParaRPr lang="es-EC" sz="1400" b="1" kern="1200"/>
          </a:p>
        </cdr:txBody>
      </cdr:sp>
    </cdr:grpSp>
  </cdr:relSizeAnchor>
</c:userShapes>
</file>

<file path=xl/drawings/drawing4.xml><?xml version="1.0" encoding="utf-8"?>
<xdr:wsDr xmlns:xdr="http://schemas.openxmlformats.org/drawingml/2006/spreadsheetDrawing" xmlns:a="http://schemas.openxmlformats.org/drawingml/2006/main">
  <xdr:twoCellAnchor>
    <xdr:from>
      <xdr:col>85</xdr:col>
      <xdr:colOff>1761</xdr:colOff>
      <xdr:row>8</xdr:row>
      <xdr:rowOff>470415</xdr:rowOff>
    </xdr:from>
    <xdr:to>
      <xdr:col>85</xdr:col>
      <xdr:colOff>10584</xdr:colOff>
      <xdr:row>9</xdr:row>
      <xdr:rowOff>0</xdr:rowOff>
    </xdr:to>
    <xdr:cxnSp macro="">
      <xdr:nvCxnSpPr>
        <xdr:cNvPr id="2" name="Conector recto de flecha 1">
          <a:extLst>
            <a:ext uri="{FF2B5EF4-FFF2-40B4-BE49-F238E27FC236}">
              <a16:creationId xmlns:a16="http://schemas.microsoft.com/office/drawing/2014/main" id="{FB2626A2-22E4-40F4-A72C-A91C6A8E8117}"/>
            </a:ext>
          </a:extLst>
        </xdr:cNvPr>
        <xdr:cNvCxnSpPr/>
      </xdr:nvCxnSpPr>
      <xdr:spPr>
        <a:xfrm flipV="1">
          <a:off x="90077781" y="9195315"/>
          <a:ext cx="8823" cy="62985"/>
        </a:xfrm>
        <a:prstGeom prst="straightConnector1">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1372512</xdr:colOff>
      <xdr:row>23</xdr:row>
      <xdr:rowOff>70474</xdr:rowOff>
    </xdr:from>
    <xdr:to>
      <xdr:col>7</xdr:col>
      <xdr:colOff>2948087</xdr:colOff>
      <xdr:row>27</xdr:row>
      <xdr:rowOff>30</xdr:rowOff>
    </xdr:to>
    <xdr:pic>
      <xdr:nvPicPr>
        <xdr:cNvPr id="12" name="Imagen 11">
          <a:extLst>
            <a:ext uri="{FF2B5EF4-FFF2-40B4-BE49-F238E27FC236}">
              <a16:creationId xmlns:a16="http://schemas.microsoft.com/office/drawing/2014/main" id="{325C6828-A922-AA71-A185-8A85F0A9DE55}"/>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409607" y="12856032"/>
          <a:ext cx="3243953" cy="1969702"/>
        </a:xfrm>
        <a:prstGeom prst="rect">
          <a:avLst/>
        </a:prstGeom>
      </xdr:spPr>
    </xdr:pic>
    <xdr:clientData/>
  </xdr:twoCellAnchor>
  <xdr:twoCellAnchor editAs="oneCell">
    <xdr:from>
      <xdr:col>7</xdr:col>
      <xdr:colOff>69989</xdr:colOff>
      <xdr:row>2</xdr:row>
      <xdr:rowOff>55790</xdr:rowOff>
    </xdr:from>
    <xdr:to>
      <xdr:col>7</xdr:col>
      <xdr:colOff>3464906</xdr:colOff>
      <xdr:row>5</xdr:row>
      <xdr:rowOff>211449</xdr:rowOff>
    </xdr:to>
    <xdr:pic>
      <xdr:nvPicPr>
        <xdr:cNvPr id="13" name="Imagen 12">
          <a:extLst>
            <a:ext uri="{FF2B5EF4-FFF2-40B4-BE49-F238E27FC236}">
              <a16:creationId xmlns:a16="http://schemas.microsoft.com/office/drawing/2014/main" id="{39F8E34A-42F6-491B-A2C3-B0076462C18D}"/>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8382716" y="661926"/>
          <a:ext cx="3394917" cy="2052000"/>
        </a:xfrm>
        <a:prstGeom prst="rect">
          <a:avLst/>
        </a:prstGeom>
      </xdr:spPr>
    </xdr:pic>
    <xdr:clientData/>
  </xdr:twoCellAnchor>
  <xdr:twoCellAnchor>
    <xdr:from>
      <xdr:col>1</xdr:col>
      <xdr:colOff>90616</xdr:colOff>
      <xdr:row>22</xdr:row>
      <xdr:rowOff>411892</xdr:rowOff>
    </xdr:from>
    <xdr:to>
      <xdr:col>2</xdr:col>
      <xdr:colOff>1682077</xdr:colOff>
      <xdr:row>27</xdr:row>
      <xdr:rowOff>47028</xdr:rowOff>
    </xdr:to>
    <xdr:graphicFrame macro="">
      <xdr:nvGraphicFramePr>
        <xdr:cNvPr id="5" name="Gráfico 4">
          <a:extLst>
            <a:ext uri="{FF2B5EF4-FFF2-40B4-BE49-F238E27FC236}">
              <a16:creationId xmlns:a16="http://schemas.microsoft.com/office/drawing/2014/main" id="{DFCB1983-C668-41F0-969C-822C5D49B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3176764</xdr:colOff>
      <xdr:row>23</xdr:row>
      <xdr:rowOff>7938</xdr:rowOff>
    </xdr:from>
    <xdr:to>
      <xdr:col>8</xdr:col>
      <xdr:colOff>782557</xdr:colOff>
      <xdr:row>26</xdr:row>
      <xdr:rowOff>232631</xdr:rowOff>
    </xdr:to>
    <xdr:graphicFrame macro="">
      <xdr:nvGraphicFramePr>
        <xdr:cNvPr id="7" name="Gráfico 6">
          <a:extLst>
            <a:ext uri="{FF2B5EF4-FFF2-40B4-BE49-F238E27FC236}">
              <a16:creationId xmlns:a16="http://schemas.microsoft.com/office/drawing/2014/main" id="{6F16E4F2-0A50-4484-BBC5-CF8419D4F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65127</xdr:colOff>
      <xdr:row>2</xdr:row>
      <xdr:rowOff>97692</xdr:rowOff>
    </xdr:from>
    <xdr:to>
      <xdr:col>6</xdr:col>
      <xdr:colOff>1143185</xdr:colOff>
      <xdr:row>4</xdr:row>
      <xdr:rowOff>607894</xdr:rowOff>
    </xdr:to>
    <xdr:pic>
      <xdr:nvPicPr>
        <xdr:cNvPr id="10" name="Imagen 9">
          <a:extLst>
            <a:ext uri="{FF2B5EF4-FFF2-40B4-BE49-F238E27FC236}">
              <a16:creationId xmlns:a16="http://schemas.microsoft.com/office/drawing/2014/main" id="{59EDC184-2ABB-A7A7-280A-4FCC9086ACEC}"/>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087076" y="1165795"/>
          <a:ext cx="6066041" cy="1773689"/>
        </a:xfrm>
        <a:prstGeom prst="rect">
          <a:avLst/>
        </a:prstGeom>
      </xdr:spPr>
    </xdr:pic>
    <xdr:clientData/>
  </xdr:twoCellAnchor>
  <xdr:twoCellAnchor editAs="oneCell">
    <xdr:from>
      <xdr:col>3</xdr:col>
      <xdr:colOff>26051</xdr:colOff>
      <xdr:row>22</xdr:row>
      <xdr:rowOff>573129</xdr:rowOff>
    </xdr:from>
    <xdr:to>
      <xdr:col>6</xdr:col>
      <xdr:colOff>1104109</xdr:colOff>
      <xdr:row>26</xdr:row>
      <xdr:rowOff>2203</xdr:rowOff>
    </xdr:to>
    <xdr:pic>
      <xdr:nvPicPr>
        <xdr:cNvPr id="11" name="Imagen 10">
          <a:extLst>
            <a:ext uri="{FF2B5EF4-FFF2-40B4-BE49-F238E27FC236}">
              <a16:creationId xmlns:a16="http://schemas.microsoft.com/office/drawing/2014/main" id="{F194519F-9F23-4128-B737-21B0D11ACB0C}"/>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048000" y="12726052"/>
          <a:ext cx="6066041" cy="1773689"/>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cdr:x>
      <cdr:y>0.45739</cdr:y>
    </cdr:from>
    <cdr:to>
      <cdr:x>1</cdr:x>
      <cdr:y>0.86254</cdr:y>
    </cdr:to>
    <cdr:grpSp>
      <cdr:nvGrpSpPr>
        <cdr:cNvPr id="4" name="Grupo 3">
          <a:extLst xmlns:a="http://schemas.openxmlformats.org/drawingml/2006/main">
            <a:ext uri="{FF2B5EF4-FFF2-40B4-BE49-F238E27FC236}">
              <a16:creationId xmlns:a16="http://schemas.microsoft.com/office/drawing/2014/main" id="{A9776574-6E34-C817-B2E1-0EA26CD0FE8C}"/>
            </a:ext>
          </a:extLst>
        </cdr:cNvPr>
        <cdr:cNvGrpSpPr/>
      </cdr:nvGrpSpPr>
      <cdr:grpSpPr>
        <a:xfrm xmlns:a="http://schemas.openxmlformats.org/drawingml/2006/main">
          <a:off x="0" y="1032472"/>
          <a:ext cx="2263814" cy="914550"/>
          <a:chOff x="-3326535" y="1139190"/>
          <a:chExt cx="8707066" cy="887594"/>
        </a:xfrm>
      </cdr:grpSpPr>
      <cdr:sp macro="" textlink="'Análisis NSI'!$H$4">
        <cdr:nvSpPr>
          <cdr:cNvPr id="2" name="CuadroTexto 1">
            <a:extLst xmlns:a="http://schemas.openxmlformats.org/drawingml/2006/main">
              <a:ext uri="{FF2B5EF4-FFF2-40B4-BE49-F238E27FC236}">
                <a16:creationId xmlns:a16="http://schemas.microsoft.com/office/drawing/2014/main" id="{C9CD4307-7E2F-5E4A-62D5-731F85039975}"/>
              </a:ext>
            </a:extLst>
          </cdr:cNvPr>
          <cdr:cNvSpPr txBox="1"/>
        </cdr:nvSpPr>
        <cdr:spPr>
          <a:xfrm xmlns:a="http://schemas.openxmlformats.org/drawingml/2006/main">
            <a:off x="-3326535" y="1443990"/>
            <a:ext cx="8707066" cy="582794"/>
          </a:xfrm>
          <a:prstGeom xmlns:a="http://schemas.openxmlformats.org/drawingml/2006/main" prst="rect">
            <a:avLst/>
          </a:prstGeom>
        </cdr:spPr>
        <cdr:txBody>
          <a:bodyPr xmlns:a="http://schemas.openxmlformats.org/drawingml/2006/main" vertOverflow="overflow" horzOverflow="overflow" wrap="square" rtlCol="0">
            <a:spAutoFit/>
          </a:bodyPr>
          <a:lstStyle xmlns:a="http://schemas.openxmlformats.org/drawingml/2006/main"/>
          <a:p xmlns:a="http://schemas.openxmlformats.org/drawingml/2006/main">
            <a:pPr algn="ctr"/>
            <a:fld id="{D1625EEE-68DA-4EED-BCFD-076894C0BFA4}" type="TxLink">
              <a:rPr lang="en-US" sz="1600" b="1" i="0" u="none" strike="noStrike" kern="1200">
                <a:solidFill>
                  <a:srgbClr val="000000"/>
                </a:solidFill>
                <a:latin typeface="Calibri"/>
                <a:ea typeface="Calibri"/>
                <a:cs typeface="Calibri"/>
              </a:rPr>
              <a:pPr algn="ctr"/>
              <a:t>ORGANIZATIVAS  ETT    2025</a:t>
            </a:fld>
            <a:endParaRPr lang="es-EC" sz="2400" b="1" kern="1200"/>
          </a:p>
        </cdr:txBody>
      </cdr:sp>
      <cdr:sp macro="" textlink="'Análisis NSI'!$H$5">
        <cdr:nvSpPr>
          <cdr:cNvPr id="3" name="CuadroTexto 2">
            <a:extLst xmlns:a="http://schemas.openxmlformats.org/drawingml/2006/main">
              <a:ext uri="{FF2B5EF4-FFF2-40B4-BE49-F238E27FC236}">
                <a16:creationId xmlns:a16="http://schemas.microsoft.com/office/drawing/2014/main" id="{0C494419-D8A1-41A7-156E-41B5585B3189}"/>
              </a:ext>
            </a:extLst>
          </cdr:cNvPr>
          <cdr:cNvSpPr txBox="1"/>
        </cdr:nvSpPr>
        <cdr:spPr>
          <a:xfrm xmlns:a="http://schemas.openxmlformats.org/drawingml/2006/main">
            <a:off x="891540" y="1139190"/>
            <a:ext cx="533400" cy="3124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fld id="{F5C714C2-40B3-49DC-BD98-40C8AF61AF2A}" type="TxLink">
              <a:rPr lang="en-US" sz="1600" b="1" i="0" u="none" strike="noStrike" kern="1200">
                <a:solidFill>
                  <a:srgbClr val="000000"/>
                </a:solidFill>
                <a:latin typeface="Calibri"/>
                <a:ea typeface="Calibri"/>
                <a:cs typeface="Calibri"/>
              </a:rPr>
              <a:pPr algn="ctr"/>
              <a:t>#DIV/0!</a:t>
            </a:fld>
            <a:endParaRPr lang="es-EC" sz="3600" b="1" kern="1200"/>
          </a:p>
        </cdr:txBody>
      </cdr:sp>
    </cdr:grpSp>
  </cdr:relSizeAnchor>
</c:userShapes>
</file>

<file path=xl/drawings/drawing6.xml><?xml version="1.0" encoding="utf-8"?>
<c:userShapes xmlns:c="http://schemas.openxmlformats.org/drawingml/2006/chart">
  <cdr:relSizeAnchor xmlns:cdr="http://schemas.openxmlformats.org/drawingml/2006/chartDrawing">
    <cdr:from>
      <cdr:x>0.05157</cdr:x>
      <cdr:y>0.50158</cdr:y>
    </cdr:from>
    <cdr:to>
      <cdr:x>0.96598</cdr:x>
      <cdr:y>0.96563</cdr:y>
    </cdr:to>
    <cdr:grpSp>
      <cdr:nvGrpSpPr>
        <cdr:cNvPr id="4" name="Grupo 3">
          <a:extLst xmlns:a="http://schemas.openxmlformats.org/drawingml/2006/main">
            <a:ext uri="{FF2B5EF4-FFF2-40B4-BE49-F238E27FC236}">
              <a16:creationId xmlns:a16="http://schemas.microsoft.com/office/drawing/2014/main" id="{A9776574-6E34-C817-B2E1-0EA26CD0FE8C}"/>
            </a:ext>
          </a:extLst>
        </cdr:cNvPr>
        <cdr:cNvGrpSpPr/>
      </cdr:nvGrpSpPr>
      <cdr:grpSpPr>
        <a:xfrm xmlns:a="http://schemas.openxmlformats.org/drawingml/2006/main">
          <a:off x="97284" y="989522"/>
          <a:ext cx="1724979" cy="915483"/>
          <a:chOff x="782385" y="1157008"/>
          <a:chExt cx="602221" cy="841976"/>
        </a:xfrm>
      </cdr:grpSpPr>
      <cdr:sp macro="" textlink="'Análisis NSI'!$H$33">
        <cdr:nvSpPr>
          <cdr:cNvPr id="2" name="CuadroTexto 1">
            <a:extLst xmlns:a="http://schemas.openxmlformats.org/drawingml/2006/main">
              <a:ext uri="{FF2B5EF4-FFF2-40B4-BE49-F238E27FC236}">
                <a16:creationId xmlns:a16="http://schemas.microsoft.com/office/drawing/2014/main" id="{C9CD4307-7E2F-5E4A-62D5-731F85039975}"/>
              </a:ext>
            </a:extLst>
          </cdr:cNvPr>
          <cdr:cNvSpPr txBox="1"/>
        </cdr:nvSpPr>
        <cdr:spPr>
          <a:xfrm xmlns:a="http://schemas.openxmlformats.org/drawingml/2006/main">
            <a:off x="782385" y="1390533"/>
            <a:ext cx="602221" cy="6084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42C2BD7C-058E-4261-A57D-F4ABA9649135}" type="TxLink">
              <a:rPr lang="en-US" sz="1400" b="1" i="0" u="none" strike="noStrike" kern="1200">
                <a:solidFill>
                  <a:srgbClr val="000000"/>
                </a:solidFill>
                <a:latin typeface="Calibri"/>
                <a:ea typeface="Calibri"/>
                <a:cs typeface="Calibri"/>
              </a:rPr>
              <a:pPr algn="ctr"/>
              <a:t>ORGANIZATIVAS PROYECTADA</a:t>
            </a:fld>
            <a:endParaRPr lang="es-EC" sz="1400" b="1" kern="1200"/>
          </a:p>
        </cdr:txBody>
      </cdr:sp>
      <cdr:sp macro="" textlink="'Análisis NSI'!$H$34">
        <cdr:nvSpPr>
          <cdr:cNvPr id="3" name="CuadroTexto 2">
            <a:extLst xmlns:a="http://schemas.openxmlformats.org/drawingml/2006/main">
              <a:ext uri="{FF2B5EF4-FFF2-40B4-BE49-F238E27FC236}">
                <a16:creationId xmlns:a16="http://schemas.microsoft.com/office/drawing/2014/main" id="{0C494419-D8A1-41A7-156E-41B5585B3189}"/>
              </a:ext>
            </a:extLst>
          </cdr:cNvPr>
          <cdr:cNvSpPr txBox="1"/>
        </cdr:nvSpPr>
        <cdr:spPr>
          <a:xfrm xmlns:a="http://schemas.openxmlformats.org/drawingml/2006/main">
            <a:off x="825211" y="1157008"/>
            <a:ext cx="533400" cy="312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AAEF0354-821B-4A9F-A58C-EEC08E54C5EB}" type="TxLink">
              <a:rPr lang="en-US" sz="1400" b="1" i="0" u="none" strike="noStrike" kern="1200">
                <a:solidFill>
                  <a:srgbClr val="000000"/>
                </a:solidFill>
                <a:latin typeface="Calibri"/>
                <a:ea typeface="Calibri"/>
                <a:cs typeface="Calibri"/>
              </a:rPr>
              <a:pPr algn="ctr"/>
              <a:t>#DIV/0!</a:t>
            </a:fld>
            <a:endParaRPr lang="es-EC" sz="1400" b="1" kern="1200"/>
          </a:p>
        </cdr:txBody>
      </cdr:sp>
    </cdr:grpSp>
  </cdr:relSizeAnchor>
</c:userShapes>
</file>

<file path=xl/drawings/drawing7.xml><?xml version="1.0" encoding="utf-8"?>
<xdr:wsDr xmlns:xdr="http://schemas.openxmlformats.org/drawingml/2006/spreadsheetDrawing" xmlns:a="http://schemas.openxmlformats.org/drawingml/2006/main">
  <xdr:twoCellAnchor>
    <xdr:from>
      <xdr:col>85</xdr:col>
      <xdr:colOff>1761</xdr:colOff>
      <xdr:row>8</xdr:row>
      <xdr:rowOff>470415</xdr:rowOff>
    </xdr:from>
    <xdr:to>
      <xdr:col>85</xdr:col>
      <xdr:colOff>10584</xdr:colOff>
      <xdr:row>9</xdr:row>
      <xdr:rowOff>0</xdr:rowOff>
    </xdr:to>
    <xdr:cxnSp macro="">
      <xdr:nvCxnSpPr>
        <xdr:cNvPr id="2" name="Conector recto de flecha 1">
          <a:extLst>
            <a:ext uri="{FF2B5EF4-FFF2-40B4-BE49-F238E27FC236}">
              <a16:creationId xmlns:a16="http://schemas.microsoft.com/office/drawing/2014/main" id="{1A2982D0-8562-400F-8694-D98C421ADABD}"/>
            </a:ext>
          </a:extLst>
        </xdr:cNvPr>
        <xdr:cNvCxnSpPr/>
      </xdr:nvCxnSpPr>
      <xdr:spPr>
        <a:xfrm flipV="1">
          <a:off x="80430861" y="4882395"/>
          <a:ext cx="8823" cy="62985"/>
        </a:xfrm>
        <a:prstGeom prst="straightConnector1">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1114398</xdr:colOff>
      <xdr:row>22</xdr:row>
      <xdr:rowOff>78495</xdr:rowOff>
    </xdr:from>
    <xdr:to>
      <xdr:col>7</xdr:col>
      <xdr:colOff>2443583</xdr:colOff>
      <xdr:row>26</xdr:row>
      <xdr:rowOff>2830</xdr:rowOff>
    </xdr:to>
    <xdr:pic>
      <xdr:nvPicPr>
        <xdr:cNvPr id="5" name="Imagen 4">
          <a:extLst>
            <a:ext uri="{FF2B5EF4-FFF2-40B4-BE49-F238E27FC236}">
              <a16:creationId xmlns:a16="http://schemas.microsoft.com/office/drawing/2014/main" id="{A0B4DDDE-ED11-4D27-BD50-462C718F201F}"/>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867629" y="13227880"/>
          <a:ext cx="3243953" cy="1975872"/>
        </a:xfrm>
        <a:prstGeom prst="rect">
          <a:avLst/>
        </a:prstGeom>
      </xdr:spPr>
    </xdr:pic>
    <xdr:clientData/>
  </xdr:twoCellAnchor>
  <xdr:twoCellAnchor editAs="oneCell">
    <xdr:from>
      <xdr:col>7</xdr:col>
      <xdr:colOff>584502</xdr:colOff>
      <xdr:row>2</xdr:row>
      <xdr:rowOff>42764</xdr:rowOff>
    </xdr:from>
    <xdr:to>
      <xdr:col>7</xdr:col>
      <xdr:colOff>3979419</xdr:colOff>
      <xdr:row>5</xdr:row>
      <xdr:rowOff>198423</xdr:rowOff>
    </xdr:to>
    <xdr:pic>
      <xdr:nvPicPr>
        <xdr:cNvPr id="6" name="Imagen 5">
          <a:extLst>
            <a:ext uri="{FF2B5EF4-FFF2-40B4-BE49-F238E27FC236}">
              <a16:creationId xmlns:a16="http://schemas.microsoft.com/office/drawing/2014/main" id="{97A5A588-EC33-4AA7-83FC-0A253A25D5CF}"/>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8914399" y="1110867"/>
          <a:ext cx="3394917" cy="2050889"/>
        </a:xfrm>
        <a:prstGeom prst="rect">
          <a:avLst/>
        </a:prstGeom>
      </xdr:spPr>
    </xdr:pic>
    <xdr:clientData/>
  </xdr:twoCellAnchor>
  <xdr:twoCellAnchor>
    <xdr:from>
      <xdr:col>0</xdr:col>
      <xdr:colOff>0</xdr:colOff>
      <xdr:row>21</xdr:row>
      <xdr:rowOff>151938</xdr:rowOff>
    </xdr:from>
    <xdr:to>
      <xdr:col>3</xdr:col>
      <xdr:colOff>192000</xdr:colOff>
      <xdr:row>26</xdr:row>
      <xdr:rowOff>242665</xdr:rowOff>
    </xdr:to>
    <xdr:grpSp>
      <xdr:nvGrpSpPr>
        <xdr:cNvPr id="12" name="Grupo 11">
          <a:extLst>
            <a:ext uri="{FF2B5EF4-FFF2-40B4-BE49-F238E27FC236}">
              <a16:creationId xmlns:a16="http://schemas.microsoft.com/office/drawing/2014/main" id="{2BBA8989-5848-4746-AD82-7E6ECBE06B10}"/>
            </a:ext>
          </a:extLst>
        </xdr:cNvPr>
        <xdr:cNvGrpSpPr/>
      </xdr:nvGrpSpPr>
      <xdr:grpSpPr>
        <a:xfrm>
          <a:off x="0" y="26283568"/>
          <a:ext cx="3311783" cy="2699749"/>
          <a:chOff x="13075920" y="2430780"/>
          <a:chExt cx="2255520" cy="2190750"/>
        </a:xfrm>
      </xdr:grpSpPr>
      <xdr:graphicFrame macro="">
        <xdr:nvGraphicFramePr>
          <xdr:cNvPr id="13" name="Gráfico 12">
            <a:extLst>
              <a:ext uri="{FF2B5EF4-FFF2-40B4-BE49-F238E27FC236}">
                <a16:creationId xmlns:a16="http://schemas.microsoft.com/office/drawing/2014/main" id="{603A36EE-9C74-F1CA-DBD6-4600E112A3A9}"/>
              </a:ext>
            </a:extLst>
          </xdr:cNvPr>
          <xdr:cNvGraphicFramePr>
            <a:graphicFrameLocks/>
          </xdr:cNvGraphicFramePr>
        </xdr:nvGraphicFramePr>
        <xdr:xfrm>
          <a:off x="13075920" y="2430780"/>
          <a:ext cx="2255520" cy="2190750"/>
        </xdr:xfrm>
        <a:graphic>
          <a:graphicData uri="http://schemas.openxmlformats.org/drawingml/2006/chart">
            <c:chart xmlns:c="http://schemas.openxmlformats.org/drawingml/2006/chart" xmlns:r="http://schemas.openxmlformats.org/officeDocument/2006/relationships" r:id="rId3"/>
          </a:graphicData>
        </a:graphic>
      </xdr:graphicFrame>
      <xdr:sp macro="" textlink="'Análisis NSI'!I4">
        <xdr:nvSpPr>
          <xdr:cNvPr id="14" name="CuadroTexto 1">
            <a:extLst>
              <a:ext uri="{FF2B5EF4-FFF2-40B4-BE49-F238E27FC236}">
                <a16:creationId xmlns:a16="http://schemas.microsoft.com/office/drawing/2014/main" id="{BDFCBCC3-B450-4140-BDF4-2EA902138323}"/>
              </a:ext>
            </a:extLst>
          </xdr:cNvPr>
          <xdr:cNvSpPr txBox="1"/>
        </xdr:nvSpPr>
        <xdr:spPr>
          <a:xfrm>
            <a:off x="13387168" y="3890749"/>
            <a:ext cx="1731147" cy="646299"/>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DE46C802-DEAB-4588-864F-D3318A768778}" type="TxLink">
              <a:rPr lang="en-US" sz="1400" b="1" i="0" u="none" strike="noStrike" kern="1200">
                <a:solidFill>
                  <a:srgbClr val="000000"/>
                </a:solidFill>
                <a:latin typeface="Segoe UI" panose="020B0502040204020203" pitchFamily="34" charset="0"/>
                <a:ea typeface="Calibri"/>
                <a:cs typeface="Segoe UI" panose="020B0502040204020203" pitchFamily="34" charset="0"/>
              </a:rPr>
              <a:pPr algn="ctr"/>
              <a:t>ADMINISTRATIVAS  ETT   2025</a:t>
            </a:fld>
            <a:endParaRPr lang="es-EC" sz="1400" b="1" kern="1200">
              <a:latin typeface="Segoe UI" panose="020B0502040204020203" pitchFamily="34" charset="0"/>
              <a:ea typeface="Segoe UI Black" panose="020B0A02040204020203" pitchFamily="34" charset="0"/>
              <a:cs typeface="Segoe UI" panose="020B0502040204020203" pitchFamily="34" charset="0"/>
            </a:endParaRPr>
          </a:p>
        </xdr:txBody>
      </xdr:sp>
      <xdr:sp macro="" textlink="'Análisis NSI'!$I$5">
        <xdr:nvSpPr>
          <xdr:cNvPr id="15" name="CuadroTexto 2">
            <a:extLst>
              <a:ext uri="{FF2B5EF4-FFF2-40B4-BE49-F238E27FC236}">
                <a16:creationId xmlns:a16="http://schemas.microsoft.com/office/drawing/2014/main" id="{BB45CB8A-DF4C-6AF3-990C-65F43C09D708}"/>
              </a:ext>
            </a:extLst>
          </xdr:cNvPr>
          <xdr:cNvSpPr txBox="1"/>
        </xdr:nvSpPr>
        <xdr:spPr>
          <a:xfrm>
            <a:off x="13899088" y="3552171"/>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A5190EFD-C560-40C7-A23D-BA090189B050}" type="TxLink">
              <a:rPr lang="en-US" sz="1400" b="1" i="0" u="none" strike="noStrike" kern="1200">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#DIV/0!</a:t>
            </a:fld>
            <a:endParaRPr lang="es-EC" sz="1400" b="1" kern="1200">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7</xdr:col>
      <xdr:colOff>1801098</xdr:colOff>
      <xdr:row>21</xdr:row>
      <xdr:rowOff>203660</xdr:rowOff>
    </xdr:from>
    <xdr:to>
      <xdr:col>10</xdr:col>
      <xdr:colOff>323279</xdr:colOff>
      <xdr:row>26</xdr:row>
      <xdr:rowOff>277090</xdr:rowOff>
    </xdr:to>
    <xdr:grpSp>
      <xdr:nvGrpSpPr>
        <xdr:cNvPr id="7" name="Grupo 6">
          <a:extLst>
            <a:ext uri="{FF2B5EF4-FFF2-40B4-BE49-F238E27FC236}">
              <a16:creationId xmlns:a16="http://schemas.microsoft.com/office/drawing/2014/main" id="{424FD3FF-2685-43CB-BF34-A5EBC9E8D836}"/>
            </a:ext>
          </a:extLst>
        </xdr:cNvPr>
        <xdr:cNvGrpSpPr/>
      </xdr:nvGrpSpPr>
      <xdr:grpSpPr>
        <a:xfrm>
          <a:off x="12375228" y="26335290"/>
          <a:ext cx="4002508" cy="2682452"/>
          <a:chOff x="13075920" y="2430780"/>
          <a:chExt cx="2255520" cy="2190750"/>
        </a:xfrm>
      </xdr:grpSpPr>
      <xdr:graphicFrame macro="">
        <xdr:nvGraphicFramePr>
          <xdr:cNvPr id="8" name="Gráfico 7">
            <a:extLst>
              <a:ext uri="{FF2B5EF4-FFF2-40B4-BE49-F238E27FC236}">
                <a16:creationId xmlns:a16="http://schemas.microsoft.com/office/drawing/2014/main" id="{D09BAA6E-8089-2D77-1FEA-510C58314D1C}"/>
              </a:ext>
            </a:extLst>
          </xdr:cNvPr>
          <xdr:cNvGraphicFramePr>
            <a:graphicFrameLocks/>
          </xdr:cNvGraphicFramePr>
        </xdr:nvGraphicFramePr>
        <xdr:xfrm>
          <a:off x="13075920" y="2430780"/>
          <a:ext cx="2255520" cy="2190750"/>
        </xdr:xfrm>
        <a:graphic>
          <a:graphicData uri="http://schemas.openxmlformats.org/drawingml/2006/chart">
            <c:chart xmlns:c="http://schemas.openxmlformats.org/drawingml/2006/chart" xmlns:r="http://schemas.openxmlformats.org/officeDocument/2006/relationships" r:id="rId4"/>
          </a:graphicData>
        </a:graphic>
      </xdr:graphicFrame>
      <xdr:sp macro="" textlink="'Análisis NSI'!$I$33">
        <xdr:nvSpPr>
          <xdr:cNvPr id="9" name="CuadroTexto 1">
            <a:extLst>
              <a:ext uri="{FF2B5EF4-FFF2-40B4-BE49-F238E27FC236}">
                <a16:creationId xmlns:a16="http://schemas.microsoft.com/office/drawing/2014/main" id="{DEAD1D26-41CD-A017-5DB7-9C94A67202B5}"/>
              </a:ext>
            </a:extLst>
          </xdr:cNvPr>
          <xdr:cNvSpPr txBox="1"/>
        </xdr:nvSpPr>
        <xdr:spPr>
          <a:xfrm>
            <a:off x="13434221" y="3723031"/>
            <a:ext cx="1731147"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B6E868E9-176B-4419-B731-88244588BA63}" type="TxLink">
              <a:rPr lang="en-US" sz="2400" b="1" i="0" u="none" strike="noStrike" kern="1200">
                <a:solidFill>
                  <a:srgbClr val="000000"/>
                </a:solidFill>
                <a:latin typeface="Calibri"/>
                <a:ea typeface="Calibri"/>
                <a:cs typeface="Calibri"/>
              </a:rPr>
              <a:pPr algn="ctr"/>
              <a:t>ADMINISTRATIVAS PROYECTADA</a:t>
            </a:fld>
            <a:endParaRPr lang="es-EC" sz="2400" b="1" kern="1200"/>
          </a:p>
        </xdr:txBody>
      </xdr:sp>
      <xdr:sp macro="" textlink="'Análisis NSI'!$I$34">
        <xdr:nvSpPr>
          <xdr:cNvPr id="10" name="CuadroTexto 2">
            <a:extLst>
              <a:ext uri="{FF2B5EF4-FFF2-40B4-BE49-F238E27FC236}">
                <a16:creationId xmlns:a16="http://schemas.microsoft.com/office/drawing/2014/main" id="{5BA37712-D565-C303-E03B-37B3FE653BAD}"/>
              </a:ext>
            </a:extLst>
          </xdr:cNvPr>
          <xdr:cNvSpPr txBox="1"/>
        </xdr:nvSpPr>
        <xdr:spPr>
          <a:xfrm>
            <a:off x="13936980" y="3421380"/>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999268DB-E6C1-4BB6-A539-8A1E09181888}" type="TxLink">
              <a:rPr lang="en-US" sz="2400" b="1" i="0" u="none" strike="noStrike" kern="1200">
                <a:solidFill>
                  <a:srgbClr val="000000"/>
                </a:solidFill>
                <a:latin typeface="Calibri"/>
                <a:ea typeface="Calibri"/>
                <a:cs typeface="Calibri"/>
              </a:rPr>
              <a:pPr algn="ctr"/>
              <a:t>#DIV/0!</a:t>
            </a:fld>
            <a:endParaRPr lang="es-EC" sz="2400" b="1" kern="1200"/>
          </a:p>
        </xdr:txBody>
      </xdr:sp>
    </xdr:grpSp>
    <xdr:clientData/>
  </xdr:twoCellAnchor>
  <xdr:twoCellAnchor editAs="oneCell">
    <xdr:from>
      <xdr:col>2</xdr:col>
      <xdr:colOff>1569589</xdr:colOff>
      <xdr:row>2</xdr:row>
      <xdr:rowOff>78203</xdr:rowOff>
    </xdr:from>
    <xdr:to>
      <xdr:col>5</xdr:col>
      <xdr:colOff>1708201</xdr:colOff>
      <xdr:row>4</xdr:row>
      <xdr:rowOff>588405</xdr:rowOff>
    </xdr:to>
    <xdr:pic>
      <xdr:nvPicPr>
        <xdr:cNvPr id="11" name="Imagen 10">
          <a:extLst>
            <a:ext uri="{FF2B5EF4-FFF2-40B4-BE49-F238E27FC236}">
              <a16:creationId xmlns:a16="http://schemas.microsoft.com/office/drawing/2014/main" id="{A07A0F98-54E7-4CD1-BBA2-B34611E8BBE4}"/>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709333" y="1146306"/>
          <a:ext cx="6066041" cy="1773689"/>
        </a:xfrm>
        <a:prstGeom prst="rect">
          <a:avLst/>
        </a:prstGeom>
      </xdr:spPr>
    </xdr:pic>
    <xdr:clientData/>
  </xdr:twoCellAnchor>
  <xdr:twoCellAnchor editAs="oneCell">
    <xdr:from>
      <xdr:col>3</xdr:col>
      <xdr:colOff>748973</xdr:colOff>
      <xdr:row>21</xdr:row>
      <xdr:rowOff>514512</xdr:rowOff>
    </xdr:from>
    <xdr:to>
      <xdr:col>6</xdr:col>
      <xdr:colOff>1051167</xdr:colOff>
      <xdr:row>24</xdr:row>
      <xdr:rowOff>529741</xdr:rowOff>
    </xdr:to>
    <xdr:pic>
      <xdr:nvPicPr>
        <xdr:cNvPr id="16" name="Imagen 15">
          <a:extLst>
            <a:ext uri="{FF2B5EF4-FFF2-40B4-BE49-F238E27FC236}">
              <a16:creationId xmlns:a16="http://schemas.microsoft.com/office/drawing/2014/main" id="{B80DA50B-E890-44AC-8B3C-B031A4C09D07}"/>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757896" y="13077743"/>
          <a:ext cx="6046503" cy="17736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85</xdr:col>
      <xdr:colOff>1761</xdr:colOff>
      <xdr:row>8</xdr:row>
      <xdr:rowOff>470415</xdr:rowOff>
    </xdr:from>
    <xdr:to>
      <xdr:col>85</xdr:col>
      <xdr:colOff>10584</xdr:colOff>
      <xdr:row>9</xdr:row>
      <xdr:rowOff>0</xdr:rowOff>
    </xdr:to>
    <xdr:cxnSp macro="">
      <xdr:nvCxnSpPr>
        <xdr:cNvPr id="2" name="Conector recto de flecha 1">
          <a:extLst>
            <a:ext uri="{FF2B5EF4-FFF2-40B4-BE49-F238E27FC236}">
              <a16:creationId xmlns:a16="http://schemas.microsoft.com/office/drawing/2014/main" id="{1A3F3A70-7E23-4D4B-8C3C-A0EA999F618B}"/>
            </a:ext>
          </a:extLst>
        </xdr:cNvPr>
        <xdr:cNvCxnSpPr/>
      </xdr:nvCxnSpPr>
      <xdr:spPr>
        <a:xfrm flipV="1">
          <a:off x="80430861" y="4882395"/>
          <a:ext cx="8823" cy="62985"/>
        </a:xfrm>
        <a:prstGeom prst="straightConnector1">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1652897</xdr:colOff>
      <xdr:row>20</xdr:row>
      <xdr:rowOff>90987</xdr:rowOff>
    </xdr:from>
    <xdr:to>
      <xdr:col>7</xdr:col>
      <xdr:colOff>3026485</xdr:colOff>
      <xdr:row>24</xdr:row>
      <xdr:rowOff>15321</xdr:rowOff>
    </xdr:to>
    <xdr:pic>
      <xdr:nvPicPr>
        <xdr:cNvPr id="5" name="Imagen 4">
          <a:extLst>
            <a:ext uri="{FF2B5EF4-FFF2-40B4-BE49-F238E27FC236}">
              <a16:creationId xmlns:a16="http://schemas.microsoft.com/office/drawing/2014/main" id="{6537931E-3F8A-4F6B-8E5F-0BF9CB74DD6F}"/>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0311988" y="12236805"/>
          <a:ext cx="3243953" cy="1956334"/>
        </a:xfrm>
        <a:prstGeom prst="rect">
          <a:avLst/>
        </a:prstGeom>
      </xdr:spPr>
    </xdr:pic>
    <xdr:clientData/>
  </xdr:twoCellAnchor>
  <xdr:twoCellAnchor editAs="oneCell">
    <xdr:from>
      <xdr:col>7</xdr:col>
      <xdr:colOff>675841</xdr:colOff>
      <xdr:row>2</xdr:row>
      <xdr:rowOff>55790</xdr:rowOff>
    </xdr:from>
    <xdr:to>
      <xdr:col>7</xdr:col>
      <xdr:colOff>4070758</xdr:colOff>
      <xdr:row>5</xdr:row>
      <xdr:rowOff>211449</xdr:rowOff>
    </xdr:to>
    <xdr:pic>
      <xdr:nvPicPr>
        <xdr:cNvPr id="6" name="Imagen 5">
          <a:extLst>
            <a:ext uri="{FF2B5EF4-FFF2-40B4-BE49-F238E27FC236}">
              <a16:creationId xmlns:a16="http://schemas.microsoft.com/office/drawing/2014/main" id="{26D4DB14-7E7C-40A8-9ACD-3F29D789EBC7}"/>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007874" y="1123839"/>
          <a:ext cx="3394917" cy="2048167"/>
        </a:xfrm>
        <a:prstGeom prst="rect">
          <a:avLst/>
        </a:prstGeom>
      </xdr:spPr>
    </xdr:pic>
    <xdr:clientData/>
  </xdr:twoCellAnchor>
  <xdr:twoCellAnchor>
    <xdr:from>
      <xdr:col>0</xdr:col>
      <xdr:colOff>350520</xdr:colOff>
      <xdr:row>19</xdr:row>
      <xdr:rowOff>348210</xdr:rowOff>
    </xdr:from>
    <xdr:to>
      <xdr:col>3</xdr:col>
      <xdr:colOff>381000</xdr:colOff>
      <xdr:row>24</xdr:row>
      <xdr:rowOff>330199</xdr:rowOff>
    </xdr:to>
    <xdr:grpSp>
      <xdr:nvGrpSpPr>
        <xdr:cNvPr id="12" name="Grupo 11">
          <a:extLst>
            <a:ext uri="{FF2B5EF4-FFF2-40B4-BE49-F238E27FC236}">
              <a16:creationId xmlns:a16="http://schemas.microsoft.com/office/drawing/2014/main" id="{BCC6BBAF-F2C8-4604-AB41-3ED670649004}"/>
            </a:ext>
          </a:extLst>
        </xdr:cNvPr>
        <xdr:cNvGrpSpPr/>
      </xdr:nvGrpSpPr>
      <xdr:grpSpPr>
        <a:xfrm>
          <a:off x="350520" y="13607010"/>
          <a:ext cx="3164205" cy="2591839"/>
          <a:chOff x="15377161" y="2293620"/>
          <a:chExt cx="2255520" cy="2190750"/>
        </a:xfrm>
      </xdr:grpSpPr>
      <xdr:graphicFrame macro="">
        <xdr:nvGraphicFramePr>
          <xdr:cNvPr id="13" name="Gráfico 12">
            <a:extLst>
              <a:ext uri="{FF2B5EF4-FFF2-40B4-BE49-F238E27FC236}">
                <a16:creationId xmlns:a16="http://schemas.microsoft.com/office/drawing/2014/main" id="{A9EBAB90-EEFB-4653-90A9-EA4EE74D9C61}"/>
              </a:ext>
            </a:extLst>
          </xdr:cNvPr>
          <xdr:cNvGraphicFramePr>
            <a:graphicFrameLocks/>
          </xdr:cNvGraphicFramePr>
        </xdr:nvGraphicFramePr>
        <xdr:xfrm>
          <a:off x="15377161" y="2293620"/>
          <a:ext cx="2255520" cy="2190750"/>
        </xdr:xfrm>
        <a:graphic>
          <a:graphicData uri="http://schemas.openxmlformats.org/drawingml/2006/chart">
            <c:chart xmlns:c="http://schemas.openxmlformats.org/drawingml/2006/chart" xmlns:r="http://schemas.openxmlformats.org/officeDocument/2006/relationships" r:id="rId3"/>
          </a:graphicData>
        </a:graphic>
      </xdr:graphicFrame>
      <xdr:sp macro="" textlink="'Análisis NSI'!$J$4">
        <xdr:nvSpPr>
          <xdr:cNvPr id="14" name="CuadroTexto 1">
            <a:extLst>
              <a:ext uri="{FF2B5EF4-FFF2-40B4-BE49-F238E27FC236}">
                <a16:creationId xmlns:a16="http://schemas.microsoft.com/office/drawing/2014/main" id="{CE198458-BABC-0EC8-ACC6-0B467679E54C}"/>
              </a:ext>
            </a:extLst>
          </xdr:cNvPr>
          <xdr:cNvSpPr txBox="1"/>
        </xdr:nvSpPr>
        <xdr:spPr>
          <a:xfrm>
            <a:off x="15879440" y="3731375"/>
            <a:ext cx="1393115" cy="468582"/>
          </a:xfrm>
          <a:prstGeom prst="rect">
            <a:avLst/>
          </a:prstGeom>
        </xdr:spPr>
        <xdr:txBody>
          <a:bodyPr wrap="square" rtlCol="0" anchor="ctr"/>
          <a:lstStyle/>
          <a:p>
            <a:pPr algn="ctr"/>
            <a:fld id="{7D384F17-DC01-4DBB-82DB-9CDE571ECA6E}" type="TxLink">
              <a:rPr lang="en-US" sz="1400" b="1" i="0" u="none" strike="noStrike" kern="1200">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JURIDICAS ETT   2025</a:t>
            </a:fld>
            <a:endParaRPr lang="en-US" sz="1400" b="1" i="0" u="none" strike="noStrike" kern="1200">
              <a:solidFill>
                <a:srgbClr val="000000"/>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Análisis NSI'!$J$5">
        <xdr:nvSpPr>
          <xdr:cNvPr id="15" name="CuadroTexto 2">
            <a:extLst>
              <a:ext uri="{FF2B5EF4-FFF2-40B4-BE49-F238E27FC236}">
                <a16:creationId xmlns:a16="http://schemas.microsoft.com/office/drawing/2014/main" id="{1F8AD5A6-E94E-C85E-9691-2EC421866578}"/>
              </a:ext>
            </a:extLst>
          </xdr:cNvPr>
          <xdr:cNvSpPr txBox="1"/>
        </xdr:nvSpPr>
        <xdr:spPr>
          <a:xfrm>
            <a:off x="16222980" y="335280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73A730AD-D3B2-4607-8EF3-7E1B060B0D7A}" type="TxLink">
              <a:rPr lang="en-US" sz="1400" b="1" i="0" u="none" strike="noStrike" kern="1200">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#DIV/0!</a:t>
            </a:fld>
            <a:endParaRPr lang="es-EC" sz="1400" b="1" kern="1200">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7</xdr:col>
      <xdr:colOff>2472570</xdr:colOff>
      <xdr:row>19</xdr:row>
      <xdr:rowOff>315421</xdr:rowOff>
    </xdr:from>
    <xdr:to>
      <xdr:col>10</xdr:col>
      <xdr:colOff>560181</xdr:colOff>
      <xdr:row>24</xdr:row>
      <xdr:rowOff>164868</xdr:rowOff>
    </xdr:to>
    <xdr:grpSp>
      <xdr:nvGrpSpPr>
        <xdr:cNvPr id="7" name="Grupo 6">
          <a:extLst>
            <a:ext uri="{FF2B5EF4-FFF2-40B4-BE49-F238E27FC236}">
              <a16:creationId xmlns:a16="http://schemas.microsoft.com/office/drawing/2014/main" id="{13373023-A4A6-4C7B-9795-D1AD35B0C602}"/>
            </a:ext>
          </a:extLst>
        </xdr:cNvPr>
        <xdr:cNvGrpSpPr/>
      </xdr:nvGrpSpPr>
      <xdr:grpSpPr>
        <a:xfrm>
          <a:off x="12845295" y="13574221"/>
          <a:ext cx="3154911" cy="2459297"/>
          <a:chOff x="15377160" y="2293620"/>
          <a:chExt cx="2255520" cy="2190750"/>
        </a:xfrm>
      </xdr:grpSpPr>
      <xdr:graphicFrame macro="">
        <xdr:nvGraphicFramePr>
          <xdr:cNvPr id="8" name="Gráfico 7">
            <a:extLst>
              <a:ext uri="{FF2B5EF4-FFF2-40B4-BE49-F238E27FC236}">
                <a16:creationId xmlns:a16="http://schemas.microsoft.com/office/drawing/2014/main" id="{26AA0DDD-F487-6F48-0E40-E823F38BA4D9}"/>
              </a:ext>
            </a:extLst>
          </xdr:cNvPr>
          <xdr:cNvGraphicFramePr>
            <a:graphicFrameLocks/>
          </xdr:cNvGraphicFramePr>
        </xdr:nvGraphicFramePr>
        <xdr:xfrm>
          <a:off x="15377160" y="2293620"/>
          <a:ext cx="2255520" cy="2190750"/>
        </xdr:xfrm>
        <a:graphic>
          <a:graphicData uri="http://schemas.openxmlformats.org/drawingml/2006/chart">
            <c:chart xmlns:c="http://schemas.openxmlformats.org/drawingml/2006/chart" xmlns:r="http://schemas.openxmlformats.org/officeDocument/2006/relationships" r:id="rId4"/>
          </a:graphicData>
        </a:graphic>
      </xdr:graphicFrame>
      <xdr:sp macro="" textlink="'Análisis NSI'!$J$33">
        <xdr:nvSpPr>
          <xdr:cNvPr id="9" name="CuadroTexto 1">
            <a:extLst>
              <a:ext uri="{FF2B5EF4-FFF2-40B4-BE49-F238E27FC236}">
                <a16:creationId xmlns:a16="http://schemas.microsoft.com/office/drawing/2014/main" id="{9E558EF4-DE55-7108-BB35-EBB162C98663}"/>
              </a:ext>
            </a:extLst>
          </xdr:cNvPr>
          <xdr:cNvSpPr txBox="1"/>
        </xdr:nvSpPr>
        <xdr:spPr>
          <a:xfrm>
            <a:off x="15836537" y="3634739"/>
            <a:ext cx="1319348" cy="542391"/>
          </a:xfrm>
          <a:prstGeom prst="rect">
            <a:avLst/>
          </a:prstGeom>
        </xdr:spPr>
        <xdr:txBody>
          <a:bodyPr wrap="square" rtlCol="0" anchor="ctr"/>
          <a:lstStyle/>
          <a:p>
            <a:pPr algn="ctr"/>
            <a:fld id="{26D4EDE6-835D-41B1-9F8C-6FB79E0360EF}" type="TxLink">
              <a:rPr lang="en-US" sz="1400" b="1" i="0" u="none" strike="noStrike" kern="1200">
                <a:solidFill>
                  <a:srgbClr val="000000"/>
                </a:solidFill>
                <a:latin typeface="Segoe UI" panose="020B0502040204020203" pitchFamily="34" charset="0"/>
                <a:ea typeface="Calibri"/>
                <a:cs typeface="Segoe UI" panose="020B0502040204020203" pitchFamily="34" charset="0"/>
              </a:rPr>
              <a:pPr algn="ctr"/>
              <a:t>JURIDICAS PROYECTADA</a:t>
            </a:fld>
            <a:endParaRPr lang="en-US" sz="1400" b="1" i="0" u="none" strike="noStrike" kern="1200">
              <a:solidFill>
                <a:srgbClr val="000000"/>
              </a:solidFill>
              <a:latin typeface="Segoe UI" panose="020B0502040204020203" pitchFamily="34" charset="0"/>
              <a:ea typeface="Calibri"/>
              <a:cs typeface="Segoe UI" panose="020B0502040204020203" pitchFamily="34" charset="0"/>
            </a:endParaRPr>
          </a:p>
        </xdr:txBody>
      </xdr:sp>
      <xdr:sp macro="" textlink="'Análisis NSI'!$J$34">
        <xdr:nvSpPr>
          <xdr:cNvPr id="10" name="CuadroTexto 2">
            <a:extLst>
              <a:ext uri="{FF2B5EF4-FFF2-40B4-BE49-F238E27FC236}">
                <a16:creationId xmlns:a16="http://schemas.microsoft.com/office/drawing/2014/main" id="{333840E0-77C3-1BCB-CE83-08A99B209538}"/>
              </a:ext>
            </a:extLst>
          </xdr:cNvPr>
          <xdr:cNvSpPr txBox="1"/>
        </xdr:nvSpPr>
        <xdr:spPr>
          <a:xfrm>
            <a:off x="16222980" y="335280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3E766A1-6B44-41CD-AA2D-3B45EF138E95}" type="TxLink">
              <a:rPr lang="en-US" sz="2400" b="1" i="0" u="none" strike="noStrike" kern="1200">
                <a:solidFill>
                  <a:srgbClr val="000000"/>
                </a:solidFill>
                <a:latin typeface="Calibri"/>
                <a:ea typeface="Calibri"/>
                <a:cs typeface="Calibri"/>
              </a:rPr>
              <a:pPr algn="ctr"/>
              <a:t>#DIV/0!</a:t>
            </a:fld>
            <a:endParaRPr lang="es-EC" sz="2400" b="1" kern="1200"/>
          </a:p>
        </xdr:txBody>
      </xdr:sp>
    </xdr:grpSp>
    <xdr:clientData/>
  </xdr:twoCellAnchor>
  <xdr:twoCellAnchor editAs="oneCell">
    <xdr:from>
      <xdr:col>3</xdr:col>
      <xdr:colOff>842633</xdr:colOff>
      <xdr:row>20</xdr:row>
      <xdr:rowOff>43721</xdr:rowOff>
    </xdr:from>
    <xdr:to>
      <xdr:col>6</xdr:col>
      <xdr:colOff>1338277</xdr:colOff>
      <xdr:row>23</xdr:row>
      <xdr:rowOff>56066</xdr:rowOff>
    </xdr:to>
    <xdr:pic>
      <xdr:nvPicPr>
        <xdr:cNvPr id="11" name="Imagen 10">
          <a:extLst>
            <a:ext uri="{FF2B5EF4-FFF2-40B4-BE49-F238E27FC236}">
              <a16:creationId xmlns:a16="http://schemas.microsoft.com/office/drawing/2014/main" id="{A8F110D3-5442-4E19-9925-F873ED553C7F}"/>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890633" y="12189539"/>
          <a:ext cx="6106735" cy="1744162"/>
        </a:xfrm>
        <a:prstGeom prst="rect">
          <a:avLst/>
        </a:prstGeom>
      </xdr:spPr>
    </xdr:pic>
    <xdr:clientData/>
  </xdr:twoCellAnchor>
  <xdr:twoCellAnchor editAs="oneCell">
    <xdr:from>
      <xdr:col>2</xdr:col>
      <xdr:colOff>1530245</xdr:colOff>
      <xdr:row>2</xdr:row>
      <xdr:rowOff>99935</xdr:rowOff>
    </xdr:from>
    <xdr:to>
      <xdr:col>5</xdr:col>
      <xdr:colOff>1798864</xdr:colOff>
      <xdr:row>4</xdr:row>
      <xdr:rowOff>611952</xdr:rowOff>
    </xdr:to>
    <xdr:pic>
      <xdr:nvPicPr>
        <xdr:cNvPr id="16" name="Imagen 15">
          <a:extLst>
            <a:ext uri="{FF2B5EF4-FFF2-40B4-BE49-F238E27FC236}">
              <a16:creationId xmlns:a16="http://schemas.microsoft.com/office/drawing/2014/main" id="{A0528A76-DAEE-451F-B532-387C1886D1B6}"/>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673245" y="1167984"/>
          <a:ext cx="6066041" cy="177368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85</xdr:col>
      <xdr:colOff>1761</xdr:colOff>
      <xdr:row>8</xdr:row>
      <xdr:rowOff>470415</xdr:rowOff>
    </xdr:from>
    <xdr:to>
      <xdr:col>85</xdr:col>
      <xdr:colOff>10584</xdr:colOff>
      <xdr:row>9</xdr:row>
      <xdr:rowOff>0</xdr:rowOff>
    </xdr:to>
    <xdr:cxnSp macro="">
      <xdr:nvCxnSpPr>
        <xdr:cNvPr id="2" name="Conector recto de flecha 1">
          <a:extLst>
            <a:ext uri="{FF2B5EF4-FFF2-40B4-BE49-F238E27FC236}">
              <a16:creationId xmlns:a16="http://schemas.microsoft.com/office/drawing/2014/main" id="{11B599E9-F3B0-465B-9070-00FC65CECAF4}"/>
            </a:ext>
          </a:extLst>
        </xdr:cNvPr>
        <xdr:cNvCxnSpPr/>
      </xdr:nvCxnSpPr>
      <xdr:spPr>
        <a:xfrm flipV="1">
          <a:off x="80430861" y="4882395"/>
          <a:ext cx="8823" cy="62985"/>
        </a:xfrm>
        <a:prstGeom prst="straightConnector1">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1620627</xdr:colOff>
      <xdr:row>20</xdr:row>
      <xdr:rowOff>85616</xdr:rowOff>
    </xdr:from>
    <xdr:to>
      <xdr:col>7</xdr:col>
      <xdr:colOff>2857979</xdr:colOff>
      <xdr:row>24</xdr:row>
      <xdr:rowOff>9950</xdr:rowOff>
    </xdr:to>
    <xdr:pic>
      <xdr:nvPicPr>
        <xdr:cNvPr id="5" name="Imagen 4">
          <a:extLst>
            <a:ext uri="{FF2B5EF4-FFF2-40B4-BE49-F238E27FC236}">
              <a16:creationId xmlns:a16="http://schemas.microsoft.com/office/drawing/2014/main" id="{1576EA0F-15F5-4CA9-8AFE-D5376CE74232}"/>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0663027" y="10474216"/>
          <a:ext cx="3243953" cy="1956334"/>
        </a:xfrm>
        <a:prstGeom prst="rect">
          <a:avLst/>
        </a:prstGeom>
      </xdr:spPr>
    </xdr:pic>
    <xdr:clientData/>
  </xdr:twoCellAnchor>
  <xdr:twoCellAnchor editAs="oneCell">
    <xdr:from>
      <xdr:col>7</xdr:col>
      <xdr:colOff>596980</xdr:colOff>
      <xdr:row>2</xdr:row>
      <xdr:rowOff>55790</xdr:rowOff>
    </xdr:from>
    <xdr:to>
      <xdr:col>7</xdr:col>
      <xdr:colOff>3991897</xdr:colOff>
      <xdr:row>5</xdr:row>
      <xdr:rowOff>211449</xdr:rowOff>
    </xdr:to>
    <xdr:pic>
      <xdr:nvPicPr>
        <xdr:cNvPr id="6" name="Imagen 5">
          <a:extLst>
            <a:ext uri="{FF2B5EF4-FFF2-40B4-BE49-F238E27FC236}">
              <a16:creationId xmlns:a16="http://schemas.microsoft.com/office/drawing/2014/main" id="{982F25EE-AEA9-4F6A-A5B2-1DDAC02494C6}"/>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8907765" y="1124014"/>
          <a:ext cx="3394917" cy="2057099"/>
        </a:xfrm>
        <a:prstGeom prst="rect">
          <a:avLst/>
        </a:prstGeom>
      </xdr:spPr>
    </xdr:pic>
    <xdr:clientData/>
  </xdr:twoCellAnchor>
  <xdr:twoCellAnchor>
    <xdr:from>
      <xdr:col>0</xdr:col>
      <xdr:colOff>145915</xdr:colOff>
      <xdr:row>19</xdr:row>
      <xdr:rowOff>308042</xdr:rowOff>
    </xdr:from>
    <xdr:to>
      <xdr:col>3</xdr:col>
      <xdr:colOff>405320</xdr:colOff>
      <xdr:row>25</xdr:row>
      <xdr:rowOff>16213</xdr:rowOff>
    </xdr:to>
    <xdr:grpSp>
      <xdr:nvGrpSpPr>
        <xdr:cNvPr id="12" name="Grupo 11">
          <a:extLst>
            <a:ext uri="{FF2B5EF4-FFF2-40B4-BE49-F238E27FC236}">
              <a16:creationId xmlns:a16="http://schemas.microsoft.com/office/drawing/2014/main" id="{323C0B8D-F63B-4690-A627-F06BACB9E313}"/>
            </a:ext>
          </a:extLst>
        </xdr:cNvPr>
        <xdr:cNvGrpSpPr/>
      </xdr:nvGrpSpPr>
      <xdr:grpSpPr>
        <a:xfrm>
          <a:off x="145915" y="19358042"/>
          <a:ext cx="5089941" cy="2824207"/>
          <a:chOff x="18112740" y="2392680"/>
          <a:chExt cx="2255520" cy="2190750"/>
        </a:xfrm>
      </xdr:grpSpPr>
      <xdr:graphicFrame macro="">
        <xdr:nvGraphicFramePr>
          <xdr:cNvPr id="13" name="Gráfico 12">
            <a:extLst>
              <a:ext uri="{FF2B5EF4-FFF2-40B4-BE49-F238E27FC236}">
                <a16:creationId xmlns:a16="http://schemas.microsoft.com/office/drawing/2014/main" id="{5E346901-908A-0921-1902-8F245252DC0C}"/>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3"/>
          </a:graphicData>
        </a:graphic>
      </xdr:graphicFrame>
      <xdr:sp macro="" textlink="'Análisis NSI'!$K$5">
        <xdr:nvSpPr>
          <xdr:cNvPr id="14" name="CuadroTexto 2">
            <a:extLst>
              <a:ext uri="{FF2B5EF4-FFF2-40B4-BE49-F238E27FC236}">
                <a16:creationId xmlns:a16="http://schemas.microsoft.com/office/drawing/2014/main" id="{C1D238FD-1418-C257-7BB0-F85A752EBD6C}"/>
              </a:ext>
            </a:extLst>
          </xdr:cNvPr>
          <xdr:cNvSpPr txBox="1"/>
        </xdr:nvSpPr>
        <xdr:spPr>
          <a:xfrm>
            <a:off x="18966180" y="3444240"/>
            <a:ext cx="6096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94AC0745-C549-4B86-9FAB-800F4D2DEA13}" type="TxLink">
              <a:rPr lang="en-US" sz="2400" b="1" i="0" u="none" strike="noStrike" kern="1200">
                <a:solidFill>
                  <a:srgbClr val="000000"/>
                </a:solidFill>
                <a:latin typeface="Segoe UI Black" panose="020B0A02040204020203" pitchFamily="34" charset="0"/>
                <a:ea typeface="Segoe UI Black" panose="020B0A02040204020203" pitchFamily="34" charset="0"/>
                <a:cs typeface="Calibri"/>
              </a:rPr>
              <a:pPr algn="ctr"/>
              <a:t>#DIV/0!</a:t>
            </a:fld>
            <a:endParaRPr lang="es-EC" sz="2400" b="1" kern="1200">
              <a:latin typeface="Segoe UI Black" panose="020B0A02040204020203" pitchFamily="34" charset="0"/>
              <a:ea typeface="Segoe UI Black" panose="020B0A02040204020203" pitchFamily="34" charset="0"/>
            </a:endParaRPr>
          </a:p>
        </xdr:txBody>
      </xdr:sp>
      <xdr:sp macro="" textlink="'Análisis NSI'!$K$4">
        <xdr:nvSpPr>
          <xdr:cNvPr id="15" name="CuadroTexto 1">
            <a:extLst>
              <a:ext uri="{FF2B5EF4-FFF2-40B4-BE49-F238E27FC236}">
                <a16:creationId xmlns:a16="http://schemas.microsoft.com/office/drawing/2014/main" id="{5BC2CC10-20D9-D07B-E102-4041DA95A971}"/>
              </a:ext>
            </a:extLst>
          </xdr:cNvPr>
          <xdr:cNvSpPr txBox="1"/>
        </xdr:nvSpPr>
        <xdr:spPr>
          <a:xfrm>
            <a:off x="18400622" y="3957822"/>
            <a:ext cx="1595820" cy="293303"/>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1CB12B36-B251-4A36-B04F-78F89F7F68C5}" type="TxLink">
              <a:rPr lang="en-US" sz="1600" b="1" i="0" u="none" strike="noStrike" kern="1200">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FISICAS - OPERATIVAS ETT   2025</a:t>
            </a:fld>
            <a:endParaRPr lang="es-EC" sz="1600" b="1" kern="1200">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7</xdr:col>
      <xdr:colOff>2385979</xdr:colOff>
      <xdr:row>19</xdr:row>
      <xdr:rowOff>248096</xdr:rowOff>
    </xdr:from>
    <xdr:to>
      <xdr:col>10</xdr:col>
      <xdr:colOff>482060</xdr:colOff>
      <xdr:row>24</xdr:row>
      <xdr:rowOff>211305</xdr:rowOff>
    </xdr:to>
    <xdr:grpSp>
      <xdr:nvGrpSpPr>
        <xdr:cNvPr id="7" name="Grupo 6">
          <a:extLst>
            <a:ext uri="{FF2B5EF4-FFF2-40B4-BE49-F238E27FC236}">
              <a16:creationId xmlns:a16="http://schemas.microsoft.com/office/drawing/2014/main" id="{F8AA641B-537E-4520-8FD7-E9715FD03BC4}"/>
            </a:ext>
          </a:extLst>
        </xdr:cNvPr>
        <xdr:cNvGrpSpPr/>
      </xdr:nvGrpSpPr>
      <xdr:grpSpPr>
        <a:xfrm>
          <a:off x="15054229" y="19298096"/>
          <a:ext cx="3171545" cy="2589388"/>
          <a:chOff x="18112740" y="2447541"/>
          <a:chExt cx="2255520" cy="2190750"/>
        </a:xfrm>
        <a:noFill/>
      </xdr:grpSpPr>
      <xdr:graphicFrame macro="">
        <xdr:nvGraphicFramePr>
          <xdr:cNvPr id="8" name="Gráfico 7">
            <a:extLst>
              <a:ext uri="{FF2B5EF4-FFF2-40B4-BE49-F238E27FC236}">
                <a16:creationId xmlns:a16="http://schemas.microsoft.com/office/drawing/2014/main" id="{5F3230D9-D138-AC49-A13E-FB31ECBFE1CD}"/>
              </a:ext>
            </a:extLst>
          </xdr:cNvPr>
          <xdr:cNvGraphicFramePr>
            <a:graphicFrameLocks/>
          </xdr:cNvGraphicFramePr>
        </xdr:nvGraphicFramePr>
        <xdr:xfrm>
          <a:off x="18112740" y="2447541"/>
          <a:ext cx="2255520" cy="2190750"/>
        </xdr:xfrm>
        <a:graphic>
          <a:graphicData uri="http://schemas.openxmlformats.org/drawingml/2006/chart">
            <c:chart xmlns:c="http://schemas.openxmlformats.org/drawingml/2006/chart" xmlns:r="http://schemas.openxmlformats.org/officeDocument/2006/relationships" r:id="rId4"/>
          </a:graphicData>
        </a:graphic>
      </xdr:graphicFrame>
      <xdr:sp macro="" textlink="'Análisis NSI'!$K$34">
        <xdr:nvSpPr>
          <xdr:cNvPr id="9" name="CuadroTexto 2">
            <a:extLst>
              <a:ext uri="{FF2B5EF4-FFF2-40B4-BE49-F238E27FC236}">
                <a16:creationId xmlns:a16="http://schemas.microsoft.com/office/drawing/2014/main" id="{F3989836-418D-3F13-CFE2-91A52FED5D8F}"/>
              </a:ext>
            </a:extLst>
          </xdr:cNvPr>
          <xdr:cNvSpPr txBox="1"/>
        </xdr:nvSpPr>
        <xdr:spPr>
          <a:xfrm>
            <a:off x="18966180" y="3444240"/>
            <a:ext cx="609600" cy="312420"/>
          </a:xfrm>
          <a:prstGeom prst="rect">
            <a:avLst/>
          </a:prstGeom>
          <a:grp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E81B94F-8B97-42EB-8948-2366F17FCFFA}" type="TxLink">
              <a:rPr lang="en-US" sz="2400" b="1" i="0" u="none" strike="noStrike" kern="1200">
                <a:solidFill>
                  <a:srgbClr val="000000"/>
                </a:solidFill>
                <a:latin typeface="Calibri"/>
                <a:ea typeface="Calibri"/>
                <a:cs typeface="Calibri"/>
              </a:rPr>
              <a:pPr algn="ctr"/>
              <a:t>#DIV/0!</a:t>
            </a:fld>
            <a:endParaRPr lang="es-EC" sz="2400" b="1" kern="1200"/>
          </a:p>
        </xdr:txBody>
      </xdr:sp>
      <xdr:sp macro="" textlink="'Análisis NSI'!$K$33">
        <xdr:nvSpPr>
          <xdr:cNvPr id="10" name="CuadroTexto 1">
            <a:extLst>
              <a:ext uri="{FF2B5EF4-FFF2-40B4-BE49-F238E27FC236}">
                <a16:creationId xmlns:a16="http://schemas.microsoft.com/office/drawing/2014/main" id="{86828AF2-14D7-3EF8-DD7E-CD95B4A931BB}"/>
              </a:ext>
            </a:extLst>
          </xdr:cNvPr>
          <xdr:cNvSpPr txBox="1"/>
        </xdr:nvSpPr>
        <xdr:spPr>
          <a:xfrm>
            <a:off x="18227040" y="3918197"/>
            <a:ext cx="2057400" cy="312420"/>
          </a:xfrm>
          <a:prstGeom prst="rect">
            <a:avLst/>
          </a:prstGeom>
          <a:grp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5A1669C-2663-4ACE-BE99-29FE0615781B}" type="TxLink">
              <a:rPr lang="en-US" sz="1400" b="1" i="0" u="none" strike="noStrike" kern="1200">
                <a:solidFill>
                  <a:srgbClr val="000000"/>
                </a:solidFill>
                <a:latin typeface="Segoe UI" panose="020B0502040204020203" pitchFamily="34" charset="0"/>
                <a:ea typeface="Calibri"/>
                <a:cs typeface="Segoe UI" panose="020B0502040204020203" pitchFamily="34" charset="0"/>
              </a:rPr>
              <a:pPr algn="ctr"/>
              <a:t>FISICAS - OPERATIVAS PROYECTADA</a:t>
            </a:fld>
            <a:endParaRPr lang="es-EC" sz="1400" b="1" kern="1200">
              <a:latin typeface="Segoe UI" panose="020B0502040204020203" pitchFamily="34" charset="0"/>
              <a:cs typeface="Segoe UI" panose="020B0502040204020203" pitchFamily="34" charset="0"/>
            </a:endParaRPr>
          </a:p>
        </xdr:txBody>
      </xdr:sp>
    </xdr:grpSp>
    <xdr:clientData/>
  </xdr:twoCellAnchor>
  <xdr:twoCellAnchor editAs="oneCell">
    <xdr:from>
      <xdr:col>3</xdr:col>
      <xdr:colOff>1492428</xdr:colOff>
      <xdr:row>19</xdr:row>
      <xdr:rowOff>576840</xdr:rowOff>
    </xdr:from>
    <xdr:to>
      <xdr:col>6</xdr:col>
      <xdr:colOff>1533685</xdr:colOff>
      <xdr:row>23</xdr:row>
      <xdr:rowOff>14679</xdr:rowOff>
    </xdr:to>
    <xdr:pic>
      <xdr:nvPicPr>
        <xdr:cNvPr id="11" name="Imagen 10">
          <a:extLst>
            <a:ext uri="{FF2B5EF4-FFF2-40B4-BE49-F238E27FC236}">
              <a16:creationId xmlns:a16="http://schemas.microsoft.com/office/drawing/2014/main" id="{954DD029-7974-45C6-8B8E-02FFBB06C7E8}"/>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4515028" y="10381240"/>
          <a:ext cx="6061056" cy="1774639"/>
        </a:xfrm>
        <a:prstGeom prst="rect">
          <a:avLst/>
        </a:prstGeom>
      </xdr:spPr>
    </xdr:pic>
    <xdr:clientData/>
  </xdr:twoCellAnchor>
  <xdr:twoCellAnchor editAs="oneCell">
    <xdr:from>
      <xdr:col>3</xdr:col>
      <xdr:colOff>954279</xdr:colOff>
      <xdr:row>2</xdr:row>
      <xdr:rowOff>78336</xdr:rowOff>
    </xdr:from>
    <xdr:to>
      <xdr:col>6</xdr:col>
      <xdr:colOff>995536</xdr:colOff>
      <xdr:row>4</xdr:row>
      <xdr:rowOff>584399</xdr:rowOff>
    </xdr:to>
    <xdr:pic>
      <xdr:nvPicPr>
        <xdr:cNvPr id="16" name="Imagen 15">
          <a:extLst>
            <a:ext uri="{FF2B5EF4-FFF2-40B4-BE49-F238E27FC236}">
              <a16:creationId xmlns:a16="http://schemas.microsoft.com/office/drawing/2014/main" id="{2AF1DF11-E8EC-40F8-8341-7A24C3BA785A}"/>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973793" y="1146560"/>
          <a:ext cx="6066041" cy="177368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85</xdr:col>
      <xdr:colOff>1761</xdr:colOff>
      <xdr:row>8</xdr:row>
      <xdr:rowOff>470415</xdr:rowOff>
    </xdr:from>
    <xdr:to>
      <xdr:col>85</xdr:col>
      <xdr:colOff>10584</xdr:colOff>
      <xdr:row>9</xdr:row>
      <xdr:rowOff>0</xdr:rowOff>
    </xdr:to>
    <xdr:cxnSp macro="">
      <xdr:nvCxnSpPr>
        <xdr:cNvPr id="2" name="Conector recto de flecha 1">
          <a:extLst>
            <a:ext uri="{FF2B5EF4-FFF2-40B4-BE49-F238E27FC236}">
              <a16:creationId xmlns:a16="http://schemas.microsoft.com/office/drawing/2014/main" id="{721F0C35-2534-43C5-93FA-AE567F805E2D}"/>
            </a:ext>
          </a:extLst>
        </xdr:cNvPr>
        <xdr:cNvCxnSpPr/>
      </xdr:nvCxnSpPr>
      <xdr:spPr>
        <a:xfrm flipV="1">
          <a:off x="80430861" y="4882395"/>
          <a:ext cx="8823" cy="62985"/>
        </a:xfrm>
        <a:prstGeom prst="straightConnector1">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1290932</xdr:colOff>
      <xdr:row>21</xdr:row>
      <xdr:rowOff>78495</xdr:rowOff>
    </xdr:from>
    <xdr:to>
      <xdr:col>7</xdr:col>
      <xdr:colOff>2719531</xdr:colOff>
      <xdr:row>25</xdr:row>
      <xdr:rowOff>2827</xdr:rowOff>
    </xdr:to>
    <xdr:pic>
      <xdr:nvPicPr>
        <xdr:cNvPr id="5" name="Imagen 4">
          <a:extLst>
            <a:ext uri="{FF2B5EF4-FFF2-40B4-BE49-F238E27FC236}">
              <a16:creationId xmlns:a16="http://schemas.microsoft.com/office/drawing/2014/main" id="{60E5249B-9FA4-40A8-843F-98D2767211AB}"/>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762579" y="10499966"/>
          <a:ext cx="3243953" cy="1963804"/>
        </a:xfrm>
        <a:prstGeom prst="rect">
          <a:avLst/>
        </a:prstGeom>
      </xdr:spPr>
    </xdr:pic>
    <xdr:clientData/>
  </xdr:twoCellAnchor>
  <xdr:twoCellAnchor editAs="oneCell">
    <xdr:from>
      <xdr:col>7</xdr:col>
      <xdr:colOff>280900</xdr:colOff>
      <xdr:row>2</xdr:row>
      <xdr:rowOff>62594</xdr:rowOff>
    </xdr:from>
    <xdr:to>
      <xdr:col>7</xdr:col>
      <xdr:colOff>3675817</xdr:colOff>
      <xdr:row>5</xdr:row>
      <xdr:rowOff>218253</xdr:rowOff>
    </xdr:to>
    <xdr:pic>
      <xdr:nvPicPr>
        <xdr:cNvPr id="6" name="Imagen 5">
          <a:extLst>
            <a:ext uri="{FF2B5EF4-FFF2-40B4-BE49-F238E27FC236}">
              <a16:creationId xmlns:a16="http://schemas.microsoft.com/office/drawing/2014/main" id="{D7F0AE76-2970-46CF-AA67-93600DC27809}"/>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0574704" y="1123951"/>
          <a:ext cx="3394917" cy="2053856"/>
        </a:xfrm>
        <a:prstGeom prst="rect">
          <a:avLst/>
        </a:prstGeom>
      </xdr:spPr>
    </xdr:pic>
    <xdr:clientData/>
  </xdr:twoCellAnchor>
  <xdr:twoCellAnchor>
    <xdr:from>
      <xdr:col>1</xdr:col>
      <xdr:colOff>244807</xdr:colOff>
      <xdr:row>20</xdr:row>
      <xdr:rowOff>364620</xdr:rowOff>
    </xdr:from>
    <xdr:to>
      <xdr:col>3</xdr:col>
      <xdr:colOff>362192</xdr:colOff>
      <xdr:row>25</xdr:row>
      <xdr:rowOff>121263</xdr:rowOff>
    </xdr:to>
    <xdr:grpSp>
      <xdr:nvGrpSpPr>
        <xdr:cNvPr id="12" name="Grupo 11">
          <a:extLst>
            <a:ext uri="{FF2B5EF4-FFF2-40B4-BE49-F238E27FC236}">
              <a16:creationId xmlns:a16="http://schemas.microsoft.com/office/drawing/2014/main" id="{FAAA819D-358F-4D2E-8474-8800C17E58A3}"/>
            </a:ext>
          </a:extLst>
        </xdr:cNvPr>
        <xdr:cNvGrpSpPr/>
      </xdr:nvGrpSpPr>
      <xdr:grpSpPr>
        <a:xfrm>
          <a:off x="693042" y="23840944"/>
          <a:ext cx="4823856" cy="2378819"/>
          <a:chOff x="18112740" y="2392680"/>
          <a:chExt cx="2225040" cy="2072007"/>
        </a:xfrm>
      </xdr:grpSpPr>
      <xdr:graphicFrame macro="">
        <xdr:nvGraphicFramePr>
          <xdr:cNvPr id="13" name="Gráfico 12">
            <a:extLst>
              <a:ext uri="{FF2B5EF4-FFF2-40B4-BE49-F238E27FC236}">
                <a16:creationId xmlns:a16="http://schemas.microsoft.com/office/drawing/2014/main" id="{7AC3F2B2-5428-E955-F0CE-5DC297C29F9E}"/>
              </a:ext>
            </a:extLst>
          </xdr:cNvPr>
          <xdr:cNvGraphicFramePr>
            <a:graphicFrameLocks/>
          </xdr:cNvGraphicFramePr>
        </xdr:nvGraphicFramePr>
        <xdr:xfrm>
          <a:off x="18112740" y="2392680"/>
          <a:ext cx="2163574" cy="2072007"/>
        </xdr:xfrm>
        <a:graphic>
          <a:graphicData uri="http://schemas.openxmlformats.org/drawingml/2006/chart">
            <c:chart xmlns:c="http://schemas.openxmlformats.org/drawingml/2006/chart" xmlns:r="http://schemas.openxmlformats.org/officeDocument/2006/relationships" r:id="rId3"/>
          </a:graphicData>
        </a:graphic>
      </xdr:graphicFrame>
      <xdr:sp macro="" textlink="'Análisis NSI'!$L$5">
        <xdr:nvSpPr>
          <xdr:cNvPr id="14" name="CuadroTexto 2">
            <a:extLst>
              <a:ext uri="{FF2B5EF4-FFF2-40B4-BE49-F238E27FC236}">
                <a16:creationId xmlns:a16="http://schemas.microsoft.com/office/drawing/2014/main" id="{AD254EBF-6CF0-B525-8918-561D448FB8FA}"/>
              </a:ext>
            </a:extLst>
          </xdr:cNvPr>
          <xdr:cNvSpPr txBox="1"/>
        </xdr:nvSpPr>
        <xdr:spPr>
          <a:xfrm>
            <a:off x="18865062" y="3438341"/>
            <a:ext cx="61722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500F0741-2FE1-45F8-A173-E2D345E180C7}" type="TxLink">
              <a:rPr lang="en-US" sz="1800" b="1" i="0" u="none" strike="noStrike" kern="1200">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#DIV/0!</a:t>
            </a:fld>
            <a:endParaRPr lang="es-EC" sz="1800" b="1" kern="1200">
              <a:latin typeface="Segoe UI" panose="020B0502040204020203" pitchFamily="34" charset="0"/>
              <a:ea typeface="Segoe UI Black" panose="020B0A02040204020203" pitchFamily="34" charset="0"/>
              <a:cs typeface="Segoe UI" panose="020B0502040204020203" pitchFamily="34" charset="0"/>
            </a:endParaRPr>
          </a:p>
        </xdr:txBody>
      </xdr:sp>
      <xdr:sp macro="" textlink="'Análisis NSI'!$L$4">
        <xdr:nvSpPr>
          <xdr:cNvPr id="15" name="CuadroTexto 1">
            <a:extLst>
              <a:ext uri="{FF2B5EF4-FFF2-40B4-BE49-F238E27FC236}">
                <a16:creationId xmlns:a16="http://schemas.microsoft.com/office/drawing/2014/main" id="{F93A7965-B220-CB57-6C8E-E5D51EDB1EF1}"/>
              </a:ext>
            </a:extLst>
          </xdr:cNvPr>
          <xdr:cNvSpPr txBox="1"/>
        </xdr:nvSpPr>
        <xdr:spPr>
          <a:xfrm>
            <a:off x="18143220" y="3749040"/>
            <a:ext cx="21945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3C4250D2-12EF-4AED-9D7B-3FD8E21E4A2F}" type="TxLink">
              <a:rPr lang="en-US" sz="1400" b="1" i="0" u="none" strike="noStrike" kern="1200">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FISICAS - INFRAESTRUCTURA ETT    2025</a:t>
            </a:fld>
            <a:endParaRPr lang="es-EC" sz="1400" b="1" kern="1200">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7</xdr:col>
      <xdr:colOff>2604071</xdr:colOff>
      <xdr:row>20</xdr:row>
      <xdr:rowOff>175846</xdr:rowOff>
    </xdr:from>
    <xdr:to>
      <xdr:col>10</xdr:col>
      <xdr:colOff>337596</xdr:colOff>
      <xdr:row>25</xdr:row>
      <xdr:rowOff>263770</xdr:rowOff>
    </xdr:to>
    <xdr:grpSp>
      <xdr:nvGrpSpPr>
        <xdr:cNvPr id="7" name="Grupo 6">
          <a:extLst>
            <a:ext uri="{FF2B5EF4-FFF2-40B4-BE49-F238E27FC236}">
              <a16:creationId xmlns:a16="http://schemas.microsoft.com/office/drawing/2014/main" id="{5B6847A6-C812-4B08-9F1D-78CAC1EF2902}"/>
            </a:ext>
          </a:extLst>
        </xdr:cNvPr>
        <xdr:cNvGrpSpPr/>
      </xdr:nvGrpSpPr>
      <xdr:grpSpPr>
        <a:xfrm>
          <a:off x="14796071" y="23652170"/>
          <a:ext cx="2809790" cy="2710100"/>
          <a:chOff x="18112740" y="2392680"/>
          <a:chExt cx="2255520" cy="2190750"/>
        </a:xfrm>
      </xdr:grpSpPr>
      <xdr:graphicFrame macro="">
        <xdr:nvGraphicFramePr>
          <xdr:cNvPr id="8" name="Gráfico 7">
            <a:extLst>
              <a:ext uri="{FF2B5EF4-FFF2-40B4-BE49-F238E27FC236}">
                <a16:creationId xmlns:a16="http://schemas.microsoft.com/office/drawing/2014/main" id="{0F59738E-7D08-5BB4-9A6C-30A1637F8B74}"/>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4"/>
          </a:graphicData>
        </a:graphic>
      </xdr:graphicFrame>
      <xdr:sp macro="" textlink="'Análisis NSI'!$L$34">
        <xdr:nvSpPr>
          <xdr:cNvPr id="9" name="CuadroTexto 2">
            <a:extLst>
              <a:ext uri="{FF2B5EF4-FFF2-40B4-BE49-F238E27FC236}">
                <a16:creationId xmlns:a16="http://schemas.microsoft.com/office/drawing/2014/main" id="{CF036A34-488D-266E-9931-A3460FB01636}"/>
              </a:ext>
            </a:extLst>
          </xdr:cNvPr>
          <xdr:cNvSpPr txBox="1"/>
        </xdr:nvSpPr>
        <xdr:spPr>
          <a:xfrm>
            <a:off x="18966180" y="3444240"/>
            <a:ext cx="61722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167200C4-4422-4918-8A8C-228B143F2A81}" type="TxLink">
              <a:rPr lang="en-US" sz="2400" b="1" i="0" u="none" strike="noStrike" kern="1200">
                <a:solidFill>
                  <a:srgbClr val="000000"/>
                </a:solidFill>
                <a:latin typeface="Calibri"/>
                <a:ea typeface="Calibri"/>
                <a:cs typeface="Calibri"/>
              </a:rPr>
              <a:pPr algn="ctr"/>
              <a:t>#DIV/0!</a:t>
            </a:fld>
            <a:endParaRPr lang="es-EC" sz="2400" b="1" kern="1200"/>
          </a:p>
        </xdr:txBody>
      </xdr:sp>
      <xdr:sp macro="" textlink="'Análisis NSI'!$L$33">
        <xdr:nvSpPr>
          <xdr:cNvPr id="10" name="CuadroTexto 1">
            <a:extLst>
              <a:ext uri="{FF2B5EF4-FFF2-40B4-BE49-F238E27FC236}">
                <a16:creationId xmlns:a16="http://schemas.microsoft.com/office/drawing/2014/main" id="{232C165A-14D7-5C9C-6C92-8AA6CEA6891C}"/>
              </a:ext>
            </a:extLst>
          </xdr:cNvPr>
          <xdr:cNvSpPr txBox="1"/>
        </xdr:nvSpPr>
        <xdr:spPr>
          <a:xfrm>
            <a:off x="18143220" y="3890379"/>
            <a:ext cx="2194560" cy="457486"/>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FB4915CE-9DF3-49A9-9CD4-9AB60D28762A}" type="TxLink">
              <a:rPr lang="en-US" sz="1400" b="1" i="0" u="none" strike="noStrike" kern="1200">
                <a:solidFill>
                  <a:srgbClr val="000000"/>
                </a:solidFill>
                <a:latin typeface="Segoe UI" panose="020B0502040204020203" pitchFamily="34" charset="0"/>
                <a:ea typeface="Calibri"/>
                <a:cs typeface="Segoe UI" panose="020B0502040204020203" pitchFamily="34" charset="0"/>
              </a:rPr>
              <a:pPr algn="ctr"/>
              <a:t>FISICAS - INFRAESTRUCTURA PROYECTADA</a:t>
            </a:fld>
            <a:endParaRPr lang="es-EC" sz="1400" b="1" kern="1200">
              <a:latin typeface="Segoe UI" panose="020B0502040204020203" pitchFamily="34" charset="0"/>
              <a:cs typeface="Segoe UI" panose="020B0502040204020203" pitchFamily="34" charset="0"/>
            </a:endParaRPr>
          </a:p>
        </xdr:txBody>
      </xdr:sp>
    </xdr:grpSp>
    <xdr:clientData/>
  </xdr:twoCellAnchor>
  <xdr:twoCellAnchor editAs="oneCell">
    <xdr:from>
      <xdr:col>3</xdr:col>
      <xdr:colOff>621127</xdr:colOff>
      <xdr:row>20</xdr:row>
      <xdr:rowOff>578303</xdr:rowOff>
    </xdr:from>
    <xdr:to>
      <xdr:col>6</xdr:col>
      <xdr:colOff>1237507</xdr:colOff>
      <xdr:row>24</xdr:row>
      <xdr:rowOff>11563</xdr:rowOff>
    </xdr:to>
    <xdr:pic>
      <xdr:nvPicPr>
        <xdr:cNvPr id="11" name="Imagen 10">
          <a:extLst>
            <a:ext uri="{FF2B5EF4-FFF2-40B4-BE49-F238E27FC236}">
              <a16:creationId xmlns:a16="http://schemas.microsoft.com/office/drawing/2014/main" id="{756EFEBD-1278-4C46-99D7-72014021F1EC}"/>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646715" y="10417068"/>
          <a:ext cx="6062439" cy="1764083"/>
        </a:xfrm>
        <a:prstGeom prst="rect">
          <a:avLst/>
        </a:prstGeom>
      </xdr:spPr>
    </xdr:pic>
    <xdr:clientData/>
  </xdr:twoCellAnchor>
  <xdr:twoCellAnchor editAs="oneCell">
    <xdr:from>
      <xdr:col>3</xdr:col>
      <xdr:colOff>591910</xdr:colOff>
      <xdr:row>2</xdr:row>
      <xdr:rowOff>163286</xdr:rowOff>
    </xdr:from>
    <xdr:to>
      <xdr:col>6</xdr:col>
      <xdr:colOff>1208290</xdr:colOff>
      <xdr:row>5</xdr:row>
      <xdr:rowOff>38778</xdr:rowOff>
    </xdr:to>
    <xdr:pic>
      <xdr:nvPicPr>
        <xdr:cNvPr id="16" name="Imagen 15">
          <a:extLst>
            <a:ext uri="{FF2B5EF4-FFF2-40B4-BE49-F238E27FC236}">
              <a16:creationId xmlns:a16="http://schemas.microsoft.com/office/drawing/2014/main" id="{74A15060-33D2-43CA-8720-252576458C8C}"/>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619499" y="1224643"/>
          <a:ext cx="6066041" cy="177368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85</xdr:col>
      <xdr:colOff>1761</xdr:colOff>
      <xdr:row>8</xdr:row>
      <xdr:rowOff>470415</xdr:rowOff>
    </xdr:from>
    <xdr:to>
      <xdr:col>85</xdr:col>
      <xdr:colOff>10584</xdr:colOff>
      <xdr:row>9</xdr:row>
      <xdr:rowOff>0</xdr:rowOff>
    </xdr:to>
    <xdr:cxnSp macro="">
      <xdr:nvCxnSpPr>
        <xdr:cNvPr id="2" name="Conector recto de flecha 1">
          <a:extLst>
            <a:ext uri="{FF2B5EF4-FFF2-40B4-BE49-F238E27FC236}">
              <a16:creationId xmlns:a16="http://schemas.microsoft.com/office/drawing/2014/main" id="{EE8F0549-5FDA-4476-9B58-811C54C875E0}"/>
            </a:ext>
          </a:extLst>
        </xdr:cNvPr>
        <xdr:cNvCxnSpPr/>
      </xdr:nvCxnSpPr>
      <xdr:spPr>
        <a:xfrm flipV="1">
          <a:off x="80430861" y="4882395"/>
          <a:ext cx="8823" cy="62985"/>
        </a:xfrm>
        <a:prstGeom prst="straightConnector1">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1476648</xdr:colOff>
      <xdr:row>20</xdr:row>
      <xdr:rowOff>78495</xdr:rowOff>
    </xdr:from>
    <xdr:to>
      <xdr:col>7</xdr:col>
      <xdr:colOff>2882836</xdr:colOff>
      <xdr:row>24</xdr:row>
      <xdr:rowOff>2830</xdr:rowOff>
    </xdr:to>
    <xdr:pic>
      <xdr:nvPicPr>
        <xdr:cNvPr id="5" name="Imagen 4">
          <a:extLst>
            <a:ext uri="{FF2B5EF4-FFF2-40B4-BE49-F238E27FC236}">
              <a16:creationId xmlns:a16="http://schemas.microsoft.com/office/drawing/2014/main" id="{0A307649-2D57-4BDE-B04A-418E6C0C4CD1}"/>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0105177" y="12808377"/>
          <a:ext cx="3243953" cy="1963806"/>
        </a:xfrm>
        <a:prstGeom prst="rect">
          <a:avLst/>
        </a:prstGeom>
      </xdr:spPr>
    </xdr:pic>
    <xdr:clientData/>
  </xdr:twoCellAnchor>
  <xdr:twoCellAnchor editAs="oneCell">
    <xdr:from>
      <xdr:col>7</xdr:col>
      <xdr:colOff>558664</xdr:colOff>
      <xdr:row>2</xdr:row>
      <xdr:rowOff>55790</xdr:rowOff>
    </xdr:from>
    <xdr:to>
      <xdr:col>7</xdr:col>
      <xdr:colOff>3953581</xdr:colOff>
      <xdr:row>5</xdr:row>
      <xdr:rowOff>211449</xdr:rowOff>
    </xdr:to>
    <xdr:pic>
      <xdr:nvPicPr>
        <xdr:cNvPr id="6" name="Imagen 5">
          <a:extLst>
            <a:ext uri="{FF2B5EF4-FFF2-40B4-BE49-F238E27FC236}">
              <a16:creationId xmlns:a16="http://schemas.microsoft.com/office/drawing/2014/main" id="{38534275-5E09-46C7-B431-A9844F0CEB42}"/>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8965512" y="1124247"/>
          <a:ext cx="3394917" cy="2044093"/>
        </a:xfrm>
        <a:prstGeom prst="rect">
          <a:avLst/>
        </a:prstGeom>
      </xdr:spPr>
    </xdr:pic>
    <xdr:clientData/>
  </xdr:twoCellAnchor>
  <xdr:twoCellAnchor>
    <xdr:from>
      <xdr:col>1</xdr:col>
      <xdr:colOff>502966</xdr:colOff>
      <xdr:row>19</xdr:row>
      <xdr:rowOff>213172</xdr:rowOff>
    </xdr:from>
    <xdr:to>
      <xdr:col>3</xdr:col>
      <xdr:colOff>408775</xdr:colOff>
      <xdr:row>24</xdr:row>
      <xdr:rowOff>86236</xdr:rowOff>
    </xdr:to>
    <xdr:grpSp>
      <xdr:nvGrpSpPr>
        <xdr:cNvPr id="12" name="Grupo 11">
          <a:extLst>
            <a:ext uri="{FF2B5EF4-FFF2-40B4-BE49-F238E27FC236}">
              <a16:creationId xmlns:a16="http://schemas.microsoft.com/office/drawing/2014/main" id="{A4F8F74C-3FF7-4C64-9146-DE448ECA7B8E}"/>
            </a:ext>
          </a:extLst>
        </xdr:cNvPr>
        <xdr:cNvGrpSpPr/>
      </xdr:nvGrpSpPr>
      <xdr:grpSpPr>
        <a:xfrm>
          <a:off x="947466" y="16553839"/>
          <a:ext cx="2657476" cy="2455397"/>
          <a:chOff x="18112740" y="2392680"/>
          <a:chExt cx="2255520" cy="2190750"/>
        </a:xfrm>
      </xdr:grpSpPr>
      <xdr:graphicFrame macro="">
        <xdr:nvGraphicFramePr>
          <xdr:cNvPr id="13" name="Gráfico 12">
            <a:extLst>
              <a:ext uri="{FF2B5EF4-FFF2-40B4-BE49-F238E27FC236}">
                <a16:creationId xmlns:a16="http://schemas.microsoft.com/office/drawing/2014/main" id="{BB7234E2-71EA-EB29-C4CA-7E28F2697612}"/>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3"/>
          </a:graphicData>
        </a:graphic>
      </xdr:graphicFrame>
      <xdr:sp macro="" textlink="'Análisis NSI'!$M$5">
        <xdr:nvSpPr>
          <xdr:cNvPr id="14" name="CuadroTexto 2">
            <a:extLst>
              <a:ext uri="{FF2B5EF4-FFF2-40B4-BE49-F238E27FC236}">
                <a16:creationId xmlns:a16="http://schemas.microsoft.com/office/drawing/2014/main" id="{6AEF537A-DF3E-045F-ACF2-756B4F18B526}"/>
              </a:ext>
            </a:extLst>
          </xdr:cNvPr>
          <xdr:cNvSpPr txBox="1"/>
        </xdr:nvSpPr>
        <xdr:spPr>
          <a:xfrm>
            <a:off x="18966180" y="344424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6941FC27-84D4-4C14-9158-BB3CAD48C59B}" type="TxLink">
              <a:rPr lang="en-US" sz="1800" b="1" i="0" u="none" strike="noStrike" kern="1200">
                <a:solidFill>
                  <a:srgbClr val="000000"/>
                </a:solidFill>
                <a:latin typeface="Segoe UI Black" panose="020B0A02040204020203" pitchFamily="34" charset="0"/>
                <a:ea typeface="Segoe UI Black" panose="020B0A02040204020203" pitchFamily="34" charset="0"/>
                <a:cs typeface="Calibri"/>
              </a:rPr>
              <a:pPr algn="ctr"/>
              <a:t>#DIV/0!</a:t>
            </a:fld>
            <a:endParaRPr lang="es-EC" sz="1800" b="1" kern="1200">
              <a:latin typeface="Segoe UI Black" panose="020B0A02040204020203" pitchFamily="34" charset="0"/>
              <a:ea typeface="Segoe UI Black" panose="020B0A02040204020203" pitchFamily="34" charset="0"/>
            </a:endParaRPr>
          </a:p>
        </xdr:txBody>
      </xdr:sp>
      <xdr:sp macro="" textlink="'Análisis NSI'!$M$4">
        <xdr:nvSpPr>
          <xdr:cNvPr id="15" name="CuadroTexto 1">
            <a:extLst>
              <a:ext uri="{FF2B5EF4-FFF2-40B4-BE49-F238E27FC236}">
                <a16:creationId xmlns:a16="http://schemas.microsoft.com/office/drawing/2014/main" id="{281B271B-2864-6701-BED5-14DEBD1EDF5E}"/>
              </a:ext>
            </a:extLst>
          </xdr:cNvPr>
          <xdr:cNvSpPr txBox="1"/>
        </xdr:nvSpPr>
        <xdr:spPr>
          <a:xfrm>
            <a:off x="18311303" y="4004561"/>
            <a:ext cx="1868167" cy="31242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1F1D3FAD-9D7F-4AE5-80D5-263A19876AF4}" type="TxLink">
              <a:rPr lang="en-US" sz="1400" b="1" i="0" u="none" strike="noStrike" kern="1200">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TÉCNICAS - COMPETENCIAS ETT   2025</a:t>
            </a:fld>
            <a:endParaRPr lang="es-EC" sz="1400" b="1" kern="1200">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7</xdr:col>
      <xdr:colOff>2739967</xdr:colOff>
      <xdr:row>19</xdr:row>
      <xdr:rowOff>22412</xdr:rowOff>
    </xdr:from>
    <xdr:to>
      <xdr:col>10</xdr:col>
      <xdr:colOff>246529</xdr:colOff>
      <xdr:row>24</xdr:row>
      <xdr:rowOff>484396</xdr:rowOff>
    </xdr:to>
    <xdr:grpSp>
      <xdr:nvGrpSpPr>
        <xdr:cNvPr id="7" name="Grupo 6">
          <a:extLst>
            <a:ext uri="{FF2B5EF4-FFF2-40B4-BE49-F238E27FC236}">
              <a16:creationId xmlns:a16="http://schemas.microsoft.com/office/drawing/2014/main" id="{BF5A4DB0-A82F-4942-96FE-C2A1AC4B7DBB}"/>
            </a:ext>
          </a:extLst>
        </xdr:cNvPr>
        <xdr:cNvGrpSpPr/>
      </xdr:nvGrpSpPr>
      <xdr:grpSpPr>
        <a:xfrm>
          <a:off x="13132800" y="16363079"/>
          <a:ext cx="2586562" cy="3044317"/>
          <a:chOff x="18112741" y="2392680"/>
          <a:chExt cx="2255520" cy="2190750"/>
        </a:xfrm>
      </xdr:grpSpPr>
      <xdr:graphicFrame macro="">
        <xdr:nvGraphicFramePr>
          <xdr:cNvPr id="8" name="Gráfico 7">
            <a:extLst>
              <a:ext uri="{FF2B5EF4-FFF2-40B4-BE49-F238E27FC236}">
                <a16:creationId xmlns:a16="http://schemas.microsoft.com/office/drawing/2014/main" id="{4646F43D-E751-A39F-B344-A97FC2C6348E}"/>
              </a:ext>
            </a:extLst>
          </xdr:cNvPr>
          <xdr:cNvGraphicFramePr>
            <a:graphicFrameLocks/>
          </xdr:cNvGraphicFramePr>
        </xdr:nvGraphicFramePr>
        <xdr:xfrm>
          <a:off x="18112741" y="2392680"/>
          <a:ext cx="2255520" cy="2190750"/>
        </xdr:xfrm>
        <a:graphic>
          <a:graphicData uri="http://schemas.openxmlformats.org/drawingml/2006/chart">
            <c:chart xmlns:c="http://schemas.openxmlformats.org/drawingml/2006/chart" xmlns:r="http://schemas.openxmlformats.org/officeDocument/2006/relationships" r:id="rId4"/>
          </a:graphicData>
        </a:graphic>
      </xdr:graphicFrame>
      <xdr:sp macro="" textlink="'Análisis NSI'!$M$34">
        <xdr:nvSpPr>
          <xdr:cNvPr id="9" name="CuadroTexto 2">
            <a:extLst>
              <a:ext uri="{FF2B5EF4-FFF2-40B4-BE49-F238E27FC236}">
                <a16:creationId xmlns:a16="http://schemas.microsoft.com/office/drawing/2014/main" id="{0BD2BB65-36A6-039E-593F-059790F6482B}"/>
              </a:ext>
            </a:extLst>
          </xdr:cNvPr>
          <xdr:cNvSpPr txBox="1"/>
        </xdr:nvSpPr>
        <xdr:spPr>
          <a:xfrm>
            <a:off x="18966180" y="344424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C4EDD101-0E87-46B8-A079-27EA4E1F05B7}" type="TxLink">
              <a:rPr lang="en-US" sz="2400" b="1" i="0" u="none" strike="noStrike" kern="1200">
                <a:solidFill>
                  <a:srgbClr val="000000"/>
                </a:solidFill>
                <a:latin typeface="Calibri"/>
                <a:ea typeface="Calibri"/>
                <a:cs typeface="Calibri"/>
              </a:rPr>
              <a:pPr algn="ctr"/>
              <a:t>#DIV/0!</a:t>
            </a:fld>
            <a:endParaRPr lang="es-EC" sz="2400" b="1" kern="1200"/>
          </a:p>
        </xdr:txBody>
      </xdr:sp>
      <xdr:sp macro="" textlink="'Análisis NSI'!$M$33">
        <xdr:nvSpPr>
          <xdr:cNvPr id="10" name="CuadroTexto 1">
            <a:extLst>
              <a:ext uri="{FF2B5EF4-FFF2-40B4-BE49-F238E27FC236}">
                <a16:creationId xmlns:a16="http://schemas.microsoft.com/office/drawing/2014/main" id="{0B22BF30-BB87-C2A5-E81A-4DD18728A5BB}"/>
              </a:ext>
            </a:extLst>
          </xdr:cNvPr>
          <xdr:cNvSpPr txBox="1"/>
        </xdr:nvSpPr>
        <xdr:spPr>
          <a:xfrm>
            <a:off x="18166080" y="3726180"/>
            <a:ext cx="2164080" cy="31242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D7FD4569-3F4B-44D3-9A28-40C69AE4106D}" type="TxLink">
              <a:rPr lang="en-US" sz="1400" b="1" i="0" u="none" strike="noStrike" kern="1200">
                <a:solidFill>
                  <a:srgbClr val="000000"/>
                </a:solidFill>
                <a:latin typeface="Segoe UI" panose="020B0502040204020203" pitchFamily="34" charset="0"/>
                <a:ea typeface="Calibri"/>
                <a:cs typeface="Segoe UI" panose="020B0502040204020203" pitchFamily="34" charset="0"/>
              </a:rPr>
              <a:pPr algn="ctr"/>
              <a:t>TÉCNICAS - COMPETENCIAS PROYECTADA</a:t>
            </a:fld>
            <a:endParaRPr lang="es-EC" sz="1400" b="1" kern="1200">
              <a:latin typeface="Segoe UI" panose="020B0502040204020203" pitchFamily="34" charset="0"/>
              <a:cs typeface="Segoe UI" panose="020B0502040204020203" pitchFamily="34" charset="0"/>
            </a:endParaRPr>
          </a:p>
        </xdr:txBody>
      </xdr:sp>
    </xdr:grpSp>
    <xdr:clientData/>
  </xdr:twoCellAnchor>
  <xdr:twoCellAnchor editAs="oneCell">
    <xdr:from>
      <xdr:col>3</xdr:col>
      <xdr:colOff>803414</xdr:colOff>
      <xdr:row>19</xdr:row>
      <xdr:rowOff>588064</xdr:rowOff>
    </xdr:from>
    <xdr:to>
      <xdr:col>6</xdr:col>
      <xdr:colOff>1328391</xdr:colOff>
      <xdr:row>23</xdr:row>
      <xdr:rowOff>9493</xdr:rowOff>
    </xdr:to>
    <xdr:pic>
      <xdr:nvPicPr>
        <xdr:cNvPr id="11" name="Imagen 10">
          <a:extLst>
            <a:ext uri="{FF2B5EF4-FFF2-40B4-BE49-F238E27FC236}">
              <a16:creationId xmlns:a16="http://schemas.microsoft.com/office/drawing/2014/main" id="{A4F30E63-DFC3-446D-A33E-0BD3D3ED4544}"/>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909392" y="12722086"/>
          <a:ext cx="6066041" cy="1773689"/>
        </a:xfrm>
        <a:prstGeom prst="rect">
          <a:avLst/>
        </a:prstGeom>
      </xdr:spPr>
    </xdr:pic>
    <xdr:clientData/>
  </xdr:twoCellAnchor>
  <xdr:twoCellAnchor editAs="oneCell">
    <xdr:from>
      <xdr:col>3</xdr:col>
      <xdr:colOff>538370</xdr:colOff>
      <xdr:row>2</xdr:row>
      <xdr:rowOff>99395</xdr:rowOff>
    </xdr:from>
    <xdr:to>
      <xdr:col>6</xdr:col>
      <xdr:colOff>1063347</xdr:colOff>
      <xdr:row>4</xdr:row>
      <xdr:rowOff>614128</xdr:rowOff>
    </xdr:to>
    <xdr:pic>
      <xdr:nvPicPr>
        <xdr:cNvPr id="16" name="Imagen 15">
          <a:extLst>
            <a:ext uri="{FF2B5EF4-FFF2-40B4-BE49-F238E27FC236}">
              <a16:creationId xmlns:a16="http://schemas.microsoft.com/office/drawing/2014/main" id="{940F4ED1-E36F-4376-8D0A-FBF9A0A90A15}"/>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644348" y="1167852"/>
          <a:ext cx="6066041" cy="177368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85</xdr:col>
      <xdr:colOff>1761</xdr:colOff>
      <xdr:row>8</xdr:row>
      <xdr:rowOff>470415</xdr:rowOff>
    </xdr:from>
    <xdr:to>
      <xdr:col>85</xdr:col>
      <xdr:colOff>10584</xdr:colOff>
      <xdr:row>9</xdr:row>
      <xdr:rowOff>0</xdr:rowOff>
    </xdr:to>
    <xdr:cxnSp macro="">
      <xdr:nvCxnSpPr>
        <xdr:cNvPr id="2" name="Conector recto de flecha 1">
          <a:extLst>
            <a:ext uri="{FF2B5EF4-FFF2-40B4-BE49-F238E27FC236}">
              <a16:creationId xmlns:a16="http://schemas.microsoft.com/office/drawing/2014/main" id="{CEBC7DDB-F083-4711-B957-ACB2FE31F8A2}"/>
            </a:ext>
          </a:extLst>
        </xdr:cNvPr>
        <xdr:cNvCxnSpPr/>
      </xdr:nvCxnSpPr>
      <xdr:spPr>
        <a:xfrm flipV="1">
          <a:off x="80514681" y="4882395"/>
          <a:ext cx="8823" cy="184905"/>
        </a:xfrm>
        <a:prstGeom prst="straightConnector1">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1339087</xdr:colOff>
      <xdr:row>21</xdr:row>
      <xdr:rowOff>36161</xdr:rowOff>
    </xdr:from>
    <xdr:to>
      <xdr:col>7</xdr:col>
      <xdr:colOff>2678040</xdr:colOff>
      <xdr:row>25</xdr:row>
      <xdr:rowOff>235662</xdr:rowOff>
    </xdr:to>
    <xdr:pic>
      <xdr:nvPicPr>
        <xdr:cNvPr id="5" name="Imagen 4">
          <a:extLst>
            <a:ext uri="{FF2B5EF4-FFF2-40B4-BE49-F238E27FC236}">
              <a16:creationId xmlns:a16="http://schemas.microsoft.com/office/drawing/2014/main" id="{CB9B0A97-53FE-456F-8068-B3ABCEB2CCCB}"/>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0165587" y="12164661"/>
          <a:ext cx="3243953" cy="1998668"/>
        </a:xfrm>
        <a:prstGeom prst="rect">
          <a:avLst/>
        </a:prstGeom>
      </xdr:spPr>
    </xdr:pic>
    <xdr:clientData/>
  </xdr:twoCellAnchor>
  <xdr:twoCellAnchor editAs="oneCell">
    <xdr:from>
      <xdr:col>7</xdr:col>
      <xdr:colOff>670355</xdr:colOff>
      <xdr:row>2</xdr:row>
      <xdr:rowOff>55790</xdr:rowOff>
    </xdr:from>
    <xdr:to>
      <xdr:col>7</xdr:col>
      <xdr:colOff>4065272</xdr:colOff>
      <xdr:row>5</xdr:row>
      <xdr:rowOff>211449</xdr:rowOff>
    </xdr:to>
    <xdr:pic>
      <xdr:nvPicPr>
        <xdr:cNvPr id="6" name="Imagen 5">
          <a:extLst>
            <a:ext uri="{FF2B5EF4-FFF2-40B4-BE49-F238E27FC236}">
              <a16:creationId xmlns:a16="http://schemas.microsoft.com/office/drawing/2014/main" id="{9E332D22-EEC0-40DC-81F6-CD4E6A038F13}"/>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067749" y="1125669"/>
          <a:ext cx="3394917" cy="2049113"/>
        </a:xfrm>
        <a:prstGeom prst="rect">
          <a:avLst/>
        </a:prstGeom>
      </xdr:spPr>
    </xdr:pic>
    <xdr:clientData/>
  </xdr:twoCellAnchor>
  <xdr:twoCellAnchor>
    <xdr:from>
      <xdr:col>2</xdr:col>
      <xdr:colOff>63502</xdr:colOff>
      <xdr:row>20</xdr:row>
      <xdr:rowOff>334434</xdr:rowOff>
    </xdr:from>
    <xdr:to>
      <xdr:col>3</xdr:col>
      <xdr:colOff>573426</xdr:colOff>
      <xdr:row>25</xdr:row>
      <xdr:rowOff>123152</xdr:rowOff>
    </xdr:to>
    <xdr:grpSp>
      <xdr:nvGrpSpPr>
        <xdr:cNvPr id="12" name="Grupo 11">
          <a:extLst>
            <a:ext uri="{FF2B5EF4-FFF2-40B4-BE49-F238E27FC236}">
              <a16:creationId xmlns:a16="http://schemas.microsoft.com/office/drawing/2014/main" id="{4C8C15EE-C5CE-468F-B737-9061E53923FD}"/>
            </a:ext>
          </a:extLst>
        </xdr:cNvPr>
        <xdr:cNvGrpSpPr/>
      </xdr:nvGrpSpPr>
      <xdr:grpSpPr>
        <a:xfrm>
          <a:off x="1182690" y="17574684"/>
          <a:ext cx="2653049" cy="2122343"/>
          <a:chOff x="18112740" y="2392680"/>
          <a:chExt cx="2255520" cy="2190750"/>
        </a:xfrm>
      </xdr:grpSpPr>
      <xdr:graphicFrame macro="">
        <xdr:nvGraphicFramePr>
          <xdr:cNvPr id="13" name="Gráfico 12">
            <a:extLst>
              <a:ext uri="{FF2B5EF4-FFF2-40B4-BE49-F238E27FC236}">
                <a16:creationId xmlns:a16="http://schemas.microsoft.com/office/drawing/2014/main" id="{34A4CCFC-6EBD-2A46-5EDB-C66FD19AAF5B}"/>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3"/>
          </a:graphicData>
        </a:graphic>
      </xdr:graphicFrame>
      <xdr:sp macro="" textlink="'Análisis NSI'!$N$5">
        <xdr:nvSpPr>
          <xdr:cNvPr id="14" name="CuadroTexto 2">
            <a:extLst>
              <a:ext uri="{FF2B5EF4-FFF2-40B4-BE49-F238E27FC236}">
                <a16:creationId xmlns:a16="http://schemas.microsoft.com/office/drawing/2014/main" id="{47E8BC42-8DF3-77F6-56FC-667BC26A04D2}"/>
              </a:ext>
            </a:extLst>
          </xdr:cNvPr>
          <xdr:cNvSpPr txBox="1"/>
        </xdr:nvSpPr>
        <xdr:spPr>
          <a:xfrm>
            <a:off x="18966180" y="3444240"/>
            <a:ext cx="5943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F92BF73-83AD-4F2D-928A-8DBD5A9DEF7B}" type="TxLink">
              <a:rPr lang="en-US" sz="1600" b="1" i="0" u="none" strike="noStrike" kern="1200">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#DIV/0!</a:t>
            </a:fld>
            <a:endParaRPr lang="es-EC" sz="1600" b="1" kern="1200">
              <a:latin typeface="Segoe UI" panose="020B0502040204020203" pitchFamily="34" charset="0"/>
              <a:ea typeface="Segoe UI Black" panose="020B0A02040204020203" pitchFamily="34" charset="0"/>
              <a:cs typeface="Segoe UI" panose="020B0502040204020203" pitchFamily="34" charset="0"/>
            </a:endParaRPr>
          </a:p>
        </xdr:txBody>
      </xdr:sp>
      <xdr:sp macro="" textlink="'Análisis NSI'!$N$4">
        <xdr:nvSpPr>
          <xdr:cNvPr id="15" name="CuadroTexto 1">
            <a:extLst>
              <a:ext uri="{FF2B5EF4-FFF2-40B4-BE49-F238E27FC236}">
                <a16:creationId xmlns:a16="http://schemas.microsoft.com/office/drawing/2014/main" id="{4386B138-6CF3-6041-E3C7-30F3D47AF0AD}"/>
              </a:ext>
            </a:extLst>
          </xdr:cNvPr>
          <xdr:cNvSpPr txBox="1"/>
        </xdr:nvSpPr>
        <xdr:spPr>
          <a:xfrm>
            <a:off x="18280380" y="3965636"/>
            <a:ext cx="1927860" cy="31242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5075E67C-F7E6-44A0-97D9-3B0217FC6CD9}" type="TxLink">
              <a:rPr lang="en-US" sz="1400" b="1" i="0" u="none" strike="noStrike" kern="1200">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TÉCNICAS - TECNOLOGÍA ETT   2025</a:t>
            </a:fld>
            <a:endParaRPr lang="es-EC" sz="1400" b="1" kern="1200">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7</xdr:col>
      <xdr:colOff>2489198</xdr:colOff>
      <xdr:row>20</xdr:row>
      <xdr:rowOff>232834</xdr:rowOff>
    </xdr:from>
    <xdr:to>
      <xdr:col>10</xdr:col>
      <xdr:colOff>359834</xdr:colOff>
      <xdr:row>25</xdr:row>
      <xdr:rowOff>273048</xdr:rowOff>
    </xdr:to>
    <xdr:grpSp>
      <xdr:nvGrpSpPr>
        <xdr:cNvPr id="7" name="Grupo 6">
          <a:extLst>
            <a:ext uri="{FF2B5EF4-FFF2-40B4-BE49-F238E27FC236}">
              <a16:creationId xmlns:a16="http://schemas.microsoft.com/office/drawing/2014/main" id="{B3EDA038-9FD5-4DA5-8ABD-E64E3CF8C605}"/>
            </a:ext>
          </a:extLst>
        </xdr:cNvPr>
        <xdr:cNvGrpSpPr/>
      </xdr:nvGrpSpPr>
      <xdr:grpSpPr>
        <a:xfrm>
          <a:off x="13181011" y="17473084"/>
          <a:ext cx="2942698" cy="2373839"/>
          <a:chOff x="18112741" y="2392680"/>
          <a:chExt cx="2255520" cy="2190750"/>
        </a:xfrm>
      </xdr:grpSpPr>
      <xdr:graphicFrame macro="">
        <xdr:nvGraphicFramePr>
          <xdr:cNvPr id="8" name="Gráfico 7">
            <a:extLst>
              <a:ext uri="{FF2B5EF4-FFF2-40B4-BE49-F238E27FC236}">
                <a16:creationId xmlns:a16="http://schemas.microsoft.com/office/drawing/2014/main" id="{0DB44572-D328-BF8B-CC8D-F6B6317AB521}"/>
              </a:ext>
            </a:extLst>
          </xdr:cNvPr>
          <xdr:cNvGraphicFramePr>
            <a:graphicFrameLocks/>
          </xdr:cNvGraphicFramePr>
        </xdr:nvGraphicFramePr>
        <xdr:xfrm>
          <a:off x="18112741" y="2392680"/>
          <a:ext cx="2255520" cy="2190750"/>
        </xdr:xfrm>
        <a:graphic>
          <a:graphicData uri="http://schemas.openxmlformats.org/drawingml/2006/chart">
            <c:chart xmlns:c="http://schemas.openxmlformats.org/drawingml/2006/chart" xmlns:r="http://schemas.openxmlformats.org/officeDocument/2006/relationships" r:id="rId4"/>
          </a:graphicData>
        </a:graphic>
      </xdr:graphicFrame>
      <xdr:sp macro="" textlink="'Análisis NSI'!$N$34">
        <xdr:nvSpPr>
          <xdr:cNvPr id="9" name="CuadroTexto 2">
            <a:extLst>
              <a:ext uri="{FF2B5EF4-FFF2-40B4-BE49-F238E27FC236}">
                <a16:creationId xmlns:a16="http://schemas.microsoft.com/office/drawing/2014/main" id="{351EF900-9F11-2B8E-D421-BCCCF85E257B}"/>
              </a:ext>
            </a:extLst>
          </xdr:cNvPr>
          <xdr:cNvSpPr txBox="1"/>
        </xdr:nvSpPr>
        <xdr:spPr>
          <a:xfrm>
            <a:off x="18966180" y="3444240"/>
            <a:ext cx="5943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28004E41-AA8B-48EE-B250-7BF85769CC20}" type="TxLink">
              <a:rPr lang="en-US" sz="2400" b="1" i="0" u="none" strike="noStrike" kern="1200">
                <a:solidFill>
                  <a:srgbClr val="000000"/>
                </a:solidFill>
                <a:latin typeface="Calibri"/>
                <a:ea typeface="Calibri"/>
                <a:cs typeface="Calibri"/>
              </a:rPr>
              <a:pPr algn="ctr"/>
              <a:t>#DIV/0!</a:t>
            </a:fld>
            <a:endParaRPr lang="es-EC" sz="2400" b="1" kern="1200"/>
          </a:p>
        </xdr:txBody>
      </xdr:sp>
      <xdr:sp macro="" textlink="'Análisis NSI'!$N$33">
        <xdr:nvSpPr>
          <xdr:cNvPr id="10" name="CuadroTexto 1">
            <a:extLst>
              <a:ext uri="{FF2B5EF4-FFF2-40B4-BE49-F238E27FC236}">
                <a16:creationId xmlns:a16="http://schemas.microsoft.com/office/drawing/2014/main" id="{215E2DB8-D40E-8966-82B5-42B1F8D845B5}"/>
              </a:ext>
            </a:extLst>
          </xdr:cNvPr>
          <xdr:cNvSpPr txBox="1"/>
        </xdr:nvSpPr>
        <xdr:spPr>
          <a:xfrm>
            <a:off x="18280380" y="3864114"/>
            <a:ext cx="1927860" cy="31242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D0CE0E83-75EC-4336-99E7-BA485E1DA604}" type="TxLink">
              <a:rPr lang="en-US" sz="1400" b="1" i="0" u="none" strike="noStrike" kern="1200">
                <a:solidFill>
                  <a:srgbClr val="000000"/>
                </a:solidFill>
                <a:latin typeface="Calibri"/>
                <a:ea typeface="Calibri"/>
                <a:cs typeface="Calibri"/>
              </a:rPr>
              <a:pPr algn="ctr"/>
              <a:t>TÉCNICAS - TECNOLOGÍA PROYECTADA</a:t>
            </a:fld>
            <a:endParaRPr lang="es-EC" sz="1400" b="1" kern="1200"/>
          </a:p>
        </xdr:txBody>
      </xdr:sp>
    </xdr:grpSp>
    <xdr:clientData/>
  </xdr:twoCellAnchor>
  <xdr:twoCellAnchor editAs="oneCell">
    <xdr:from>
      <xdr:col>3</xdr:col>
      <xdr:colOff>792789</xdr:colOff>
      <xdr:row>20</xdr:row>
      <xdr:rowOff>277088</xdr:rowOff>
    </xdr:from>
    <xdr:to>
      <xdr:col>6</xdr:col>
      <xdr:colOff>1132285</xdr:colOff>
      <xdr:row>23</xdr:row>
      <xdr:rowOff>563414</xdr:rowOff>
    </xdr:to>
    <xdr:pic>
      <xdr:nvPicPr>
        <xdr:cNvPr id="11" name="Imagen 10">
          <a:extLst>
            <a:ext uri="{FF2B5EF4-FFF2-40B4-BE49-F238E27FC236}">
              <a16:creationId xmlns:a16="http://schemas.microsoft.com/office/drawing/2014/main" id="{CB9915A6-7DC8-476C-8CD7-651C5DA47B03}"/>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904289" y="11812921"/>
          <a:ext cx="6054496" cy="1789160"/>
        </a:xfrm>
        <a:prstGeom prst="rect">
          <a:avLst/>
        </a:prstGeom>
      </xdr:spPr>
    </xdr:pic>
    <xdr:clientData/>
  </xdr:twoCellAnchor>
  <xdr:twoCellAnchor editAs="oneCell">
    <xdr:from>
      <xdr:col>3</xdr:col>
      <xdr:colOff>915939</xdr:colOff>
      <xdr:row>2</xdr:row>
      <xdr:rowOff>146242</xdr:rowOff>
    </xdr:from>
    <xdr:to>
      <xdr:col>6</xdr:col>
      <xdr:colOff>1255435</xdr:colOff>
      <xdr:row>5</xdr:row>
      <xdr:rowOff>26477</xdr:rowOff>
    </xdr:to>
    <xdr:pic>
      <xdr:nvPicPr>
        <xdr:cNvPr id="16" name="Imagen 15">
          <a:extLst>
            <a:ext uri="{FF2B5EF4-FFF2-40B4-BE49-F238E27FC236}">
              <a16:creationId xmlns:a16="http://schemas.microsoft.com/office/drawing/2014/main" id="{5F262768-FD47-466A-9FE1-68E397DAA287}"/>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4017818" y="1216121"/>
          <a:ext cx="6066041" cy="177368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247650</xdr:colOff>
      <xdr:row>6</xdr:row>
      <xdr:rowOff>146685</xdr:rowOff>
    </xdr:from>
    <xdr:to>
      <xdr:col>3</xdr:col>
      <xdr:colOff>35925</xdr:colOff>
      <xdr:row>18</xdr:row>
      <xdr:rowOff>134985</xdr:rowOff>
    </xdr:to>
    <xdr:graphicFrame macro="">
      <xdr:nvGraphicFramePr>
        <xdr:cNvPr id="2" name="Gráfico 1">
          <a:extLst>
            <a:ext uri="{FF2B5EF4-FFF2-40B4-BE49-F238E27FC236}">
              <a16:creationId xmlns:a16="http://schemas.microsoft.com/office/drawing/2014/main" id="{67D7B608-A48A-4C21-8B0B-245B05472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300990</xdr:colOff>
      <xdr:row>6</xdr:row>
      <xdr:rowOff>131445</xdr:rowOff>
    </xdr:from>
    <xdr:to>
      <xdr:col>6</xdr:col>
      <xdr:colOff>89265</xdr:colOff>
      <xdr:row>18</xdr:row>
      <xdr:rowOff>119745</xdr:rowOff>
    </xdr:to>
    <xdr:grpSp>
      <xdr:nvGrpSpPr>
        <xdr:cNvPr id="3" name="Grupo 2">
          <a:extLst>
            <a:ext uri="{FF2B5EF4-FFF2-40B4-BE49-F238E27FC236}">
              <a16:creationId xmlns:a16="http://schemas.microsoft.com/office/drawing/2014/main" id="{4CAAE8F8-572D-4994-A67A-573A68B40191}"/>
            </a:ext>
          </a:extLst>
        </xdr:cNvPr>
        <xdr:cNvGrpSpPr/>
      </xdr:nvGrpSpPr>
      <xdr:grpSpPr>
        <a:xfrm>
          <a:off x="2464526" y="1424124"/>
          <a:ext cx="1951810" cy="2274300"/>
          <a:chOff x="13075920" y="2430780"/>
          <a:chExt cx="2255520" cy="2190750"/>
        </a:xfrm>
      </xdr:grpSpPr>
      <xdr:graphicFrame macro="">
        <xdr:nvGraphicFramePr>
          <xdr:cNvPr id="4" name="Gráfico 3">
            <a:extLst>
              <a:ext uri="{FF2B5EF4-FFF2-40B4-BE49-F238E27FC236}">
                <a16:creationId xmlns:a16="http://schemas.microsoft.com/office/drawing/2014/main" id="{A3FC7218-7293-0DE1-81B2-BF5E1B343431}"/>
              </a:ext>
            </a:extLst>
          </xdr:cNvPr>
          <xdr:cNvGraphicFramePr>
            <a:graphicFrameLocks/>
          </xdr:cNvGraphicFramePr>
        </xdr:nvGraphicFramePr>
        <xdr:xfrm>
          <a:off x="13075920" y="2430780"/>
          <a:ext cx="2255520" cy="2190750"/>
        </xdr:xfrm>
        <a:graphic>
          <a:graphicData uri="http://schemas.openxmlformats.org/drawingml/2006/chart">
            <c:chart xmlns:c="http://schemas.openxmlformats.org/drawingml/2006/chart" xmlns:r="http://schemas.openxmlformats.org/officeDocument/2006/relationships" r:id="rId2"/>
          </a:graphicData>
        </a:graphic>
      </xdr:graphicFrame>
      <xdr:sp macro="" textlink="'Análisis NSI'!$I$4">
        <xdr:nvSpPr>
          <xdr:cNvPr id="5" name="CuadroTexto 1">
            <a:extLst>
              <a:ext uri="{FF2B5EF4-FFF2-40B4-BE49-F238E27FC236}">
                <a16:creationId xmlns:a16="http://schemas.microsoft.com/office/drawing/2014/main" id="{F2D4E9DD-92CF-7F6D-E4B9-E6A60AAE5501}"/>
              </a:ext>
            </a:extLst>
          </xdr:cNvPr>
          <xdr:cNvSpPr txBox="1"/>
        </xdr:nvSpPr>
        <xdr:spPr>
          <a:xfrm>
            <a:off x="13301912" y="3733800"/>
            <a:ext cx="1856745" cy="6213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0F2EE4B-6579-4472-A442-3C256BA17289}" type="TxLink">
              <a:rPr lang="en-US" sz="1600" b="1" i="0" u="none" strike="noStrike" kern="1200">
                <a:solidFill>
                  <a:srgbClr val="000000"/>
                </a:solidFill>
                <a:latin typeface="Calibri"/>
                <a:ea typeface="Calibri"/>
                <a:cs typeface="Calibri"/>
              </a:rPr>
              <a:pPr algn="ctr"/>
              <a:t>ADMINISTRATIVAS  ETT   2025</a:t>
            </a:fld>
            <a:endParaRPr lang="es-EC" sz="4800" b="1" kern="1200"/>
          </a:p>
        </xdr:txBody>
      </xdr:sp>
      <xdr:sp macro="" textlink="'Análisis NSI'!$I$5">
        <xdr:nvSpPr>
          <xdr:cNvPr id="6" name="CuadroTexto 2">
            <a:extLst>
              <a:ext uri="{FF2B5EF4-FFF2-40B4-BE49-F238E27FC236}">
                <a16:creationId xmlns:a16="http://schemas.microsoft.com/office/drawing/2014/main" id="{842994EA-C446-276F-62E8-67185E4E33DD}"/>
              </a:ext>
            </a:extLst>
          </xdr:cNvPr>
          <xdr:cNvSpPr txBox="1"/>
        </xdr:nvSpPr>
        <xdr:spPr>
          <a:xfrm>
            <a:off x="13936980" y="3421380"/>
            <a:ext cx="624904"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A5190EFD-C560-40C7-A23D-BA090189B050}" type="TxLink">
              <a:rPr lang="en-US" sz="1600" b="1" i="0" u="none" strike="noStrike" kern="1200">
                <a:solidFill>
                  <a:srgbClr val="000000"/>
                </a:solidFill>
                <a:latin typeface="Calibri"/>
                <a:ea typeface="Calibri"/>
                <a:cs typeface="Calibri"/>
              </a:rPr>
              <a:pPr algn="ctr"/>
              <a:t>#DIV/0!</a:t>
            </a:fld>
            <a:endParaRPr lang="es-EC" sz="2400" b="1" kern="1200"/>
          </a:p>
        </xdr:txBody>
      </xdr:sp>
    </xdr:grpSp>
    <xdr:clientData/>
  </xdr:twoCellAnchor>
  <xdr:twoCellAnchor>
    <xdr:from>
      <xdr:col>6</xdr:col>
      <xdr:colOff>445770</xdr:colOff>
      <xdr:row>6</xdr:row>
      <xdr:rowOff>123825</xdr:rowOff>
    </xdr:from>
    <xdr:to>
      <xdr:col>9</xdr:col>
      <xdr:colOff>234045</xdr:colOff>
      <xdr:row>18</xdr:row>
      <xdr:rowOff>112125</xdr:rowOff>
    </xdr:to>
    <xdr:grpSp>
      <xdr:nvGrpSpPr>
        <xdr:cNvPr id="7" name="Grupo 6">
          <a:extLst>
            <a:ext uri="{FF2B5EF4-FFF2-40B4-BE49-F238E27FC236}">
              <a16:creationId xmlns:a16="http://schemas.microsoft.com/office/drawing/2014/main" id="{11D8E2F7-FD07-4939-86FA-9824780B6D49}"/>
            </a:ext>
          </a:extLst>
        </xdr:cNvPr>
        <xdr:cNvGrpSpPr/>
      </xdr:nvGrpSpPr>
      <xdr:grpSpPr>
        <a:xfrm>
          <a:off x="4772841" y="1416504"/>
          <a:ext cx="1951811" cy="2274300"/>
          <a:chOff x="15377160" y="2293620"/>
          <a:chExt cx="2255520" cy="2190750"/>
        </a:xfrm>
      </xdr:grpSpPr>
      <xdr:graphicFrame macro="">
        <xdr:nvGraphicFramePr>
          <xdr:cNvPr id="8" name="Gráfico 7">
            <a:extLst>
              <a:ext uri="{FF2B5EF4-FFF2-40B4-BE49-F238E27FC236}">
                <a16:creationId xmlns:a16="http://schemas.microsoft.com/office/drawing/2014/main" id="{69E3212D-9F5B-91E4-79A1-13094CE80BE9}"/>
              </a:ext>
            </a:extLst>
          </xdr:cNvPr>
          <xdr:cNvGraphicFramePr>
            <a:graphicFrameLocks/>
          </xdr:cNvGraphicFramePr>
        </xdr:nvGraphicFramePr>
        <xdr:xfrm>
          <a:off x="15377160" y="2293620"/>
          <a:ext cx="2255520" cy="2190750"/>
        </xdr:xfrm>
        <a:graphic>
          <a:graphicData uri="http://schemas.openxmlformats.org/drawingml/2006/chart">
            <c:chart xmlns:c="http://schemas.openxmlformats.org/drawingml/2006/chart" xmlns:r="http://schemas.openxmlformats.org/officeDocument/2006/relationships" r:id="rId3"/>
          </a:graphicData>
        </a:graphic>
      </xdr:graphicFrame>
      <xdr:sp macro="" textlink="'Análisis NSI'!$J$4">
        <xdr:nvSpPr>
          <xdr:cNvPr id="9" name="CuadroTexto 1">
            <a:extLst>
              <a:ext uri="{FF2B5EF4-FFF2-40B4-BE49-F238E27FC236}">
                <a16:creationId xmlns:a16="http://schemas.microsoft.com/office/drawing/2014/main" id="{D42E140B-482E-33D1-B345-8EA7957CEFCA}"/>
              </a:ext>
            </a:extLst>
          </xdr:cNvPr>
          <xdr:cNvSpPr txBox="1"/>
        </xdr:nvSpPr>
        <xdr:spPr>
          <a:xfrm>
            <a:off x="15637752" y="3634740"/>
            <a:ext cx="1919619" cy="552357"/>
          </a:xfrm>
          <a:prstGeom prst="rect">
            <a:avLst/>
          </a:prstGeom>
        </xdr:spPr>
        <xdr:txBody>
          <a:bodyPr wrap="square" rtlCol="0"/>
          <a:lstStyle/>
          <a:p>
            <a:pPr algn="ctr"/>
            <a:fld id="{7D384F17-DC01-4DBB-82DB-9CDE571ECA6E}" type="TxLink">
              <a:rPr lang="en-US" sz="1600" b="1" i="0" u="none" strike="noStrike" kern="1200">
                <a:solidFill>
                  <a:srgbClr val="000000"/>
                </a:solidFill>
                <a:latin typeface="Calibri"/>
                <a:ea typeface="Calibri"/>
                <a:cs typeface="Calibri"/>
              </a:rPr>
              <a:pPr algn="ctr"/>
              <a:t>JURIDICAS ETT   2025</a:t>
            </a:fld>
            <a:endParaRPr lang="en-US" sz="1600" b="1" i="0" u="none" strike="noStrike" kern="1200">
              <a:solidFill>
                <a:srgbClr val="000000"/>
              </a:solidFill>
              <a:latin typeface="Calibri"/>
              <a:ea typeface="Calibri"/>
              <a:cs typeface="Calibri"/>
            </a:endParaRPr>
          </a:p>
        </xdr:txBody>
      </xdr:sp>
      <xdr:sp macro="" textlink="'Análisis NSI'!$J$5">
        <xdr:nvSpPr>
          <xdr:cNvPr id="10" name="CuadroTexto 2">
            <a:extLst>
              <a:ext uri="{FF2B5EF4-FFF2-40B4-BE49-F238E27FC236}">
                <a16:creationId xmlns:a16="http://schemas.microsoft.com/office/drawing/2014/main" id="{8274B089-AEE6-E43B-65D2-616E87A4C2C5}"/>
              </a:ext>
            </a:extLst>
          </xdr:cNvPr>
          <xdr:cNvSpPr txBox="1"/>
        </xdr:nvSpPr>
        <xdr:spPr>
          <a:xfrm>
            <a:off x="16222980" y="335280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73A730AD-D3B2-4607-8EF3-7E1B060B0D7A}" type="TxLink">
              <a:rPr lang="en-US" sz="1600" b="1" i="0" u="none" strike="noStrike" kern="1200">
                <a:solidFill>
                  <a:srgbClr val="000000"/>
                </a:solidFill>
                <a:latin typeface="Calibri"/>
                <a:ea typeface="Calibri"/>
                <a:cs typeface="Calibri"/>
              </a:rPr>
              <a:pPr algn="ctr"/>
              <a:t>#DIV/0!</a:t>
            </a:fld>
            <a:endParaRPr lang="es-EC" sz="1600" b="1" kern="1200"/>
          </a:p>
        </xdr:txBody>
      </xdr:sp>
    </xdr:grpSp>
    <xdr:clientData/>
  </xdr:twoCellAnchor>
  <xdr:twoCellAnchor>
    <xdr:from>
      <xdr:col>9</xdr:col>
      <xdr:colOff>415290</xdr:colOff>
      <xdr:row>6</xdr:row>
      <xdr:rowOff>118110</xdr:rowOff>
    </xdr:from>
    <xdr:to>
      <xdr:col>12</xdr:col>
      <xdr:colOff>203565</xdr:colOff>
      <xdr:row>18</xdr:row>
      <xdr:rowOff>106410</xdr:rowOff>
    </xdr:to>
    <xdr:grpSp>
      <xdr:nvGrpSpPr>
        <xdr:cNvPr id="11" name="Grupo 10">
          <a:extLst>
            <a:ext uri="{FF2B5EF4-FFF2-40B4-BE49-F238E27FC236}">
              <a16:creationId xmlns:a16="http://schemas.microsoft.com/office/drawing/2014/main" id="{C5CFFAD0-0455-4693-8E61-A96D9B0DFF46}"/>
            </a:ext>
          </a:extLst>
        </xdr:cNvPr>
        <xdr:cNvGrpSpPr/>
      </xdr:nvGrpSpPr>
      <xdr:grpSpPr>
        <a:xfrm>
          <a:off x="6905897" y="1410789"/>
          <a:ext cx="1951811" cy="2274300"/>
          <a:chOff x="18112740" y="2392680"/>
          <a:chExt cx="2255520" cy="2190750"/>
        </a:xfrm>
      </xdr:grpSpPr>
      <xdr:graphicFrame macro="">
        <xdr:nvGraphicFramePr>
          <xdr:cNvPr id="12" name="Gráfico 11">
            <a:extLst>
              <a:ext uri="{FF2B5EF4-FFF2-40B4-BE49-F238E27FC236}">
                <a16:creationId xmlns:a16="http://schemas.microsoft.com/office/drawing/2014/main" id="{6613F9FC-1D68-E7D8-E61F-51FFA79B5133}"/>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4"/>
          </a:graphicData>
        </a:graphic>
      </xdr:graphicFrame>
      <xdr:sp macro="" textlink="'Análisis NSI'!$K$5">
        <xdr:nvSpPr>
          <xdr:cNvPr id="13" name="CuadroTexto 2">
            <a:extLst>
              <a:ext uri="{FF2B5EF4-FFF2-40B4-BE49-F238E27FC236}">
                <a16:creationId xmlns:a16="http://schemas.microsoft.com/office/drawing/2014/main" id="{36C1659C-2D3F-E53F-295F-663A63A28EE9}"/>
              </a:ext>
            </a:extLst>
          </xdr:cNvPr>
          <xdr:cNvSpPr txBox="1"/>
        </xdr:nvSpPr>
        <xdr:spPr>
          <a:xfrm>
            <a:off x="18966180" y="3444240"/>
            <a:ext cx="6096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94AC0745-C549-4B86-9FAB-800F4D2DEA13}" type="TxLink">
              <a:rPr lang="en-US" sz="1600" b="1" i="0" u="none" strike="noStrike" kern="1200">
                <a:solidFill>
                  <a:srgbClr val="000000"/>
                </a:solidFill>
                <a:latin typeface="Calibri"/>
                <a:ea typeface="Calibri"/>
                <a:cs typeface="Calibri"/>
              </a:rPr>
              <a:pPr algn="ctr"/>
              <a:t>#DIV/0!</a:t>
            </a:fld>
            <a:endParaRPr lang="es-EC" sz="2400" b="1" kern="1200"/>
          </a:p>
        </xdr:txBody>
      </xdr:sp>
      <xdr:sp macro="" textlink="'Análisis NSI'!$K$4">
        <xdr:nvSpPr>
          <xdr:cNvPr id="14" name="CuadroTexto 1">
            <a:extLst>
              <a:ext uri="{FF2B5EF4-FFF2-40B4-BE49-F238E27FC236}">
                <a16:creationId xmlns:a16="http://schemas.microsoft.com/office/drawing/2014/main" id="{C2A523EC-2B87-43F4-2FFA-D87430FECB03}"/>
              </a:ext>
            </a:extLst>
          </xdr:cNvPr>
          <xdr:cNvSpPr txBox="1"/>
        </xdr:nvSpPr>
        <xdr:spPr>
          <a:xfrm>
            <a:off x="18227040" y="3726180"/>
            <a:ext cx="2057400" cy="76864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1CB12B36-B251-4A36-B04F-78F89F7F68C5}" type="TxLink">
              <a:rPr lang="en-US" sz="1600" b="1" i="0" u="none" strike="noStrike" kern="1200">
                <a:solidFill>
                  <a:srgbClr val="000000"/>
                </a:solidFill>
                <a:latin typeface="Calibri"/>
                <a:ea typeface="Calibri"/>
                <a:cs typeface="Calibri"/>
              </a:rPr>
              <a:pPr algn="ctr"/>
              <a:t>FISICAS - OPERATIVAS ETT   2025</a:t>
            </a:fld>
            <a:endParaRPr lang="es-EC" sz="2400" b="1" kern="1200"/>
          </a:p>
        </xdr:txBody>
      </xdr:sp>
    </xdr:grpSp>
    <xdr:clientData/>
  </xdr:twoCellAnchor>
  <xdr:twoCellAnchor>
    <xdr:from>
      <xdr:col>0</xdr:col>
      <xdr:colOff>259080</xdr:colOff>
      <xdr:row>19</xdr:row>
      <xdr:rowOff>179070</xdr:rowOff>
    </xdr:from>
    <xdr:to>
      <xdr:col>3</xdr:col>
      <xdr:colOff>47355</xdr:colOff>
      <xdr:row>31</xdr:row>
      <xdr:rowOff>167370</xdr:rowOff>
    </xdr:to>
    <xdr:grpSp>
      <xdr:nvGrpSpPr>
        <xdr:cNvPr id="15" name="Grupo 14">
          <a:extLst>
            <a:ext uri="{FF2B5EF4-FFF2-40B4-BE49-F238E27FC236}">
              <a16:creationId xmlns:a16="http://schemas.microsoft.com/office/drawing/2014/main" id="{D42C8919-263C-4D90-88B7-262272150248}"/>
            </a:ext>
          </a:extLst>
        </xdr:cNvPr>
        <xdr:cNvGrpSpPr/>
      </xdr:nvGrpSpPr>
      <xdr:grpSpPr>
        <a:xfrm>
          <a:off x="259080" y="3948249"/>
          <a:ext cx="1951811" cy="2274300"/>
          <a:chOff x="18112740" y="2392680"/>
          <a:chExt cx="2255520" cy="2190750"/>
        </a:xfrm>
      </xdr:grpSpPr>
      <xdr:graphicFrame macro="">
        <xdr:nvGraphicFramePr>
          <xdr:cNvPr id="16" name="Gráfico 15">
            <a:extLst>
              <a:ext uri="{FF2B5EF4-FFF2-40B4-BE49-F238E27FC236}">
                <a16:creationId xmlns:a16="http://schemas.microsoft.com/office/drawing/2014/main" id="{5C5851D2-EEB4-B74A-5089-EF133209A4D8}"/>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5"/>
          </a:graphicData>
        </a:graphic>
      </xdr:graphicFrame>
      <xdr:sp macro="" textlink="'Análisis NSI'!$L$5">
        <xdr:nvSpPr>
          <xdr:cNvPr id="17" name="CuadroTexto 2">
            <a:extLst>
              <a:ext uri="{FF2B5EF4-FFF2-40B4-BE49-F238E27FC236}">
                <a16:creationId xmlns:a16="http://schemas.microsoft.com/office/drawing/2014/main" id="{8127F56E-C338-2E95-6682-EFC3550E0AF2}"/>
              </a:ext>
            </a:extLst>
          </xdr:cNvPr>
          <xdr:cNvSpPr txBox="1"/>
        </xdr:nvSpPr>
        <xdr:spPr>
          <a:xfrm>
            <a:off x="18966180" y="3444240"/>
            <a:ext cx="61722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500F0741-2FE1-45F8-A173-E2D345E180C7}" type="TxLink">
              <a:rPr lang="en-US" sz="1600" b="1" i="0" u="none" strike="noStrike" kern="1200">
                <a:solidFill>
                  <a:srgbClr val="000000"/>
                </a:solidFill>
                <a:latin typeface="Calibri"/>
                <a:ea typeface="Calibri"/>
                <a:cs typeface="Calibri"/>
              </a:rPr>
              <a:pPr algn="ctr"/>
              <a:t>#DIV/0!</a:t>
            </a:fld>
            <a:endParaRPr lang="es-EC" sz="1600" b="1" kern="1200"/>
          </a:p>
        </xdr:txBody>
      </xdr:sp>
      <xdr:sp macro="" textlink="'Análisis NSI'!$L$4">
        <xdr:nvSpPr>
          <xdr:cNvPr id="18" name="CuadroTexto 1">
            <a:extLst>
              <a:ext uri="{FF2B5EF4-FFF2-40B4-BE49-F238E27FC236}">
                <a16:creationId xmlns:a16="http://schemas.microsoft.com/office/drawing/2014/main" id="{7D809343-04CA-F55F-1DAC-E7B2E92FB61C}"/>
              </a:ext>
            </a:extLst>
          </xdr:cNvPr>
          <xdr:cNvSpPr txBox="1"/>
        </xdr:nvSpPr>
        <xdr:spPr>
          <a:xfrm>
            <a:off x="18143220" y="3749040"/>
            <a:ext cx="2194560" cy="761243"/>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3C4250D2-12EF-4AED-9D7B-3FD8E21E4A2F}" type="TxLink">
              <a:rPr lang="en-US" sz="1600" b="1" i="0" u="none" strike="noStrike" kern="1200">
                <a:solidFill>
                  <a:srgbClr val="000000"/>
                </a:solidFill>
                <a:latin typeface="Calibri"/>
                <a:ea typeface="Calibri"/>
                <a:cs typeface="Calibri"/>
              </a:rPr>
              <a:pPr algn="ctr"/>
              <a:t>FISICAS - INFRAESTRUCTURA ETT    2025</a:t>
            </a:fld>
            <a:endParaRPr lang="es-EC" sz="1600" b="1" kern="1200"/>
          </a:p>
        </xdr:txBody>
      </xdr:sp>
    </xdr:grpSp>
    <xdr:clientData/>
  </xdr:twoCellAnchor>
  <xdr:twoCellAnchor>
    <xdr:from>
      <xdr:col>3</xdr:col>
      <xdr:colOff>315384</xdr:colOff>
      <xdr:row>20</xdr:row>
      <xdr:rowOff>27517</xdr:rowOff>
    </xdr:from>
    <xdr:to>
      <xdr:col>6</xdr:col>
      <xdr:colOff>103659</xdr:colOff>
      <xdr:row>32</xdr:row>
      <xdr:rowOff>15817</xdr:rowOff>
    </xdr:to>
    <xdr:grpSp>
      <xdr:nvGrpSpPr>
        <xdr:cNvPr id="19" name="Grupo 18">
          <a:extLst>
            <a:ext uri="{FF2B5EF4-FFF2-40B4-BE49-F238E27FC236}">
              <a16:creationId xmlns:a16="http://schemas.microsoft.com/office/drawing/2014/main" id="{502464BC-2612-4FCA-BBEE-7065EE2D651F}"/>
            </a:ext>
          </a:extLst>
        </xdr:cNvPr>
        <xdr:cNvGrpSpPr/>
      </xdr:nvGrpSpPr>
      <xdr:grpSpPr>
        <a:xfrm>
          <a:off x="2478920" y="3987196"/>
          <a:ext cx="1951810" cy="2274300"/>
          <a:chOff x="18112740" y="2392680"/>
          <a:chExt cx="2255520" cy="2190750"/>
        </a:xfrm>
      </xdr:grpSpPr>
      <xdr:graphicFrame macro="">
        <xdr:nvGraphicFramePr>
          <xdr:cNvPr id="20" name="Gráfico 19">
            <a:extLst>
              <a:ext uri="{FF2B5EF4-FFF2-40B4-BE49-F238E27FC236}">
                <a16:creationId xmlns:a16="http://schemas.microsoft.com/office/drawing/2014/main" id="{1275E212-2D5D-8D1F-9870-40A731761C0D}"/>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6"/>
          </a:graphicData>
        </a:graphic>
      </xdr:graphicFrame>
      <xdr:sp macro="" textlink="'Análisis NSI'!$M$5">
        <xdr:nvSpPr>
          <xdr:cNvPr id="21" name="CuadroTexto 2">
            <a:extLst>
              <a:ext uri="{FF2B5EF4-FFF2-40B4-BE49-F238E27FC236}">
                <a16:creationId xmlns:a16="http://schemas.microsoft.com/office/drawing/2014/main" id="{6909D0F4-463F-35B1-F176-A0257B070B0F}"/>
              </a:ext>
            </a:extLst>
          </xdr:cNvPr>
          <xdr:cNvSpPr txBox="1"/>
        </xdr:nvSpPr>
        <xdr:spPr>
          <a:xfrm>
            <a:off x="18966180" y="344424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6941FC27-84D4-4C14-9158-BB3CAD48C59B}" type="TxLink">
              <a:rPr lang="en-US" sz="1600" b="1" i="0" u="none" strike="noStrike" kern="1200">
                <a:solidFill>
                  <a:srgbClr val="000000"/>
                </a:solidFill>
                <a:latin typeface="Calibri"/>
                <a:ea typeface="Calibri"/>
                <a:cs typeface="Calibri"/>
              </a:rPr>
              <a:pPr algn="ctr"/>
              <a:t>#DIV/0!</a:t>
            </a:fld>
            <a:endParaRPr lang="es-EC" sz="1600" b="1" kern="1200"/>
          </a:p>
        </xdr:txBody>
      </xdr:sp>
      <xdr:sp macro="" textlink="'Análisis NSI'!$M$4">
        <xdr:nvSpPr>
          <xdr:cNvPr id="22" name="CuadroTexto 1">
            <a:extLst>
              <a:ext uri="{FF2B5EF4-FFF2-40B4-BE49-F238E27FC236}">
                <a16:creationId xmlns:a16="http://schemas.microsoft.com/office/drawing/2014/main" id="{1B7BF0F5-F27A-38C4-4D6B-9FA09FCE7EED}"/>
              </a:ext>
            </a:extLst>
          </xdr:cNvPr>
          <xdr:cNvSpPr txBox="1"/>
        </xdr:nvSpPr>
        <xdr:spPr>
          <a:xfrm>
            <a:off x="18166080" y="3726180"/>
            <a:ext cx="2164080" cy="705959"/>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1F1D3FAD-9D7F-4AE5-80D5-263A19876AF4}" type="TxLink">
              <a:rPr lang="en-US" sz="1600" b="1" i="0" u="none" strike="noStrike" kern="1200">
                <a:solidFill>
                  <a:srgbClr val="000000"/>
                </a:solidFill>
                <a:latin typeface="Calibri"/>
                <a:ea typeface="Calibri"/>
                <a:cs typeface="Calibri"/>
              </a:rPr>
              <a:pPr algn="ctr"/>
              <a:t>TÉCNICAS - COMPETENCIAS ETT   2025</a:t>
            </a:fld>
            <a:endParaRPr lang="es-EC" sz="1600" b="1" kern="1200"/>
          </a:p>
        </xdr:txBody>
      </xdr:sp>
    </xdr:grpSp>
    <xdr:clientData/>
  </xdr:twoCellAnchor>
  <xdr:twoCellAnchor>
    <xdr:from>
      <xdr:col>6</xdr:col>
      <xdr:colOff>473074</xdr:colOff>
      <xdr:row>19</xdr:row>
      <xdr:rowOff>170392</xdr:rowOff>
    </xdr:from>
    <xdr:to>
      <xdr:col>9</xdr:col>
      <xdr:colOff>261349</xdr:colOff>
      <xdr:row>31</xdr:row>
      <xdr:rowOff>158692</xdr:rowOff>
    </xdr:to>
    <xdr:grpSp>
      <xdr:nvGrpSpPr>
        <xdr:cNvPr id="23" name="Grupo 22">
          <a:extLst>
            <a:ext uri="{FF2B5EF4-FFF2-40B4-BE49-F238E27FC236}">
              <a16:creationId xmlns:a16="http://schemas.microsoft.com/office/drawing/2014/main" id="{C7089FCB-3A95-4DF3-8E63-3EA9FBE47C17}"/>
            </a:ext>
          </a:extLst>
        </xdr:cNvPr>
        <xdr:cNvGrpSpPr/>
      </xdr:nvGrpSpPr>
      <xdr:grpSpPr>
        <a:xfrm>
          <a:off x="4800145" y="3939571"/>
          <a:ext cx="1951811" cy="2274300"/>
          <a:chOff x="18112740" y="2392680"/>
          <a:chExt cx="2255520" cy="2190750"/>
        </a:xfrm>
      </xdr:grpSpPr>
      <xdr:graphicFrame macro="">
        <xdr:nvGraphicFramePr>
          <xdr:cNvPr id="24" name="Gráfico 23">
            <a:extLst>
              <a:ext uri="{FF2B5EF4-FFF2-40B4-BE49-F238E27FC236}">
                <a16:creationId xmlns:a16="http://schemas.microsoft.com/office/drawing/2014/main" id="{D00F1CBD-DDE4-34F7-0071-8D2567A2BA27}"/>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7"/>
          </a:graphicData>
        </a:graphic>
      </xdr:graphicFrame>
      <xdr:sp macro="" textlink="'Análisis NSI'!$N$5">
        <xdr:nvSpPr>
          <xdr:cNvPr id="25" name="CuadroTexto 2">
            <a:extLst>
              <a:ext uri="{FF2B5EF4-FFF2-40B4-BE49-F238E27FC236}">
                <a16:creationId xmlns:a16="http://schemas.microsoft.com/office/drawing/2014/main" id="{E0B5B309-EC8B-44FB-6611-7FE4EA575028}"/>
              </a:ext>
            </a:extLst>
          </xdr:cNvPr>
          <xdr:cNvSpPr txBox="1"/>
        </xdr:nvSpPr>
        <xdr:spPr>
          <a:xfrm>
            <a:off x="18966180" y="3444240"/>
            <a:ext cx="5943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F92BF73-83AD-4F2D-928A-8DBD5A9DEF7B}" type="TxLink">
              <a:rPr lang="en-US" sz="1600" b="1" i="0" u="none" strike="noStrike" kern="1200">
                <a:solidFill>
                  <a:srgbClr val="000000"/>
                </a:solidFill>
                <a:latin typeface="Calibri"/>
                <a:ea typeface="Calibri"/>
                <a:cs typeface="Calibri"/>
              </a:rPr>
              <a:pPr algn="ctr"/>
              <a:t>#DIV/0!</a:t>
            </a:fld>
            <a:endParaRPr lang="es-EC" sz="1600" b="1" kern="1200"/>
          </a:p>
        </xdr:txBody>
      </xdr:sp>
      <xdr:sp macro="" textlink="'Análisis NSI'!$N$4">
        <xdr:nvSpPr>
          <xdr:cNvPr id="26" name="CuadroTexto 1">
            <a:extLst>
              <a:ext uri="{FF2B5EF4-FFF2-40B4-BE49-F238E27FC236}">
                <a16:creationId xmlns:a16="http://schemas.microsoft.com/office/drawing/2014/main" id="{80E6A74F-6374-D0B0-D3C4-6AAC52BBEB2F}"/>
              </a:ext>
            </a:extLst>
          </xdr:cNvPr>
          <xdr:cNvSpPr txBox="1"/>
        </xdr:nvSpPr>
        <xdr:spPr>
          <a:xfrm>
            <a:off x="18280380" y="3726180"/>
            <a:ext cx="19278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5075E67C-F7E6-44A0-97D9-3B0217FC6CD9}" type="TxLink">
              <a:rPr lang="en-US" sz="1600" b="1" i="0" u="none" strike="noStrike" kern="1200">
                <a:solidFill>
                  <a:srgbClr val="000000"/>
                </a:solidFill>
                <a:latin typeface="Calibri"/>
                <a:ea typeface="Calibri"/>
                <a:cs typeface="Calibri"/>
              </a:rPr>
              <a:pPr algn="ctr"/>
              <a:t>TÉCNICAS - TECNOLOGÍA ETT   2025</a:t>
            </a:fld>
            <a:endParaRPr lang="es-EC" sz="1600" b="1" kern="1200"/>
          </a:p>
        </xdr:txBody>
      </xdr:sp>
    </xdr:grpSp>
    <xdr:clientData/>
  </xdr:twoCellAnchor>
  <xdr:twoCellAnchor>
    <xdr:from>
      <xdr:col>0</xdr:col>
      <xdr:colOff>104775</xdr:colOff>
      <xdr:row>3</xdr:row>
      <xdr:rowOff>47624</xdr:rowOff>
    </xdr:from>
    <xdr:to>
      <xdr:col>12</xdr:col>
      <xdr:colOff>400050</xdr:colOff>
      <xdr:row>34</xdr:row>
      <xdr:rowOff>0</xdr:rowOff>
    </xdr:to>
    <xdr:sp macro="" textlink="">
      <xdr:nvSpPr>
        <xdr:cNvPr id="27" name="Rectángulo: esquinas redondeadas 26">
          <a:extLst>
            <a:ext uri="{FF2B5EF4-FFF2-40B4-BE49-F238E27FC236}">
              <a16:creationId xmlns:a16="http://schemas.microsoft.com/office/drawing/2014/main" id="{B3B597E8-C16D-BB03-5B76-D6BAE337E8AF}"/>
            </a:ext>
          </a:extLst>
        </xdr:cNvPr>
        <xdr:cNvSpPr/>
      </xdr:nvSpPr>
      <xdr:spPr>
        <a:xfrm>
          <a:off x="104775" y="590549"/>
          <a:ext cx="9782175" cy="5705476"/>
        </a:xfrm>
        <a:prstGeom prst="roundRect">
          <a:avLst>
            <a:gd name="adj" fmla="val 539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C" sz="1100"/>
        </a:p>
      </xdr:txBody>
    </xdr:sp>
    <xdr:clientData/>
  </xdr:twoCellAnchor>
  <xdr:twoCellAnchor>
    <xdr:from>
      <xdr:col>9</xdr:col>
      <xdr:colOff>419100</xdr:colOff>
      <xdr:row>19</xdr:row>
      <xdr:rowOff>161925</xdr:rowOff>
    </xdr:from>
    <xdr:to>
      <xdr:col>12</xdr:col>
      <xdr:colOff>207375</xdr:colOff>
      <xdr:row>31</xdr:row>
      <xdr:rowOff>150225</xdr:rowOff>
    </xdr:to>
    <xdr:grpSp>
      <xdr:nvGrpSpPr>
        <xdr:cNvPr id="28" name="Grupo 27">
          <a:extLst>
            <a:ext uri="{FF2B5EF4-FFF2-40B4-BE49-F238E27FC236}">
              <a16:creationId xmlns:a16="http://schemas.microsoft.com/office/drawing/2014/main" id="{8EEEDDC6-30D4-48AB-8595-D4CBB972B89C}"/>
            </a:ext>
          </a:extLst>
        </xdr:cNvPr>
        <xdr:cNvGrpSpPr/>
      </xdr:nvGrpSpPr>
      <xdr:grpSpPr>
        <a:xfrm>
          <a:off x="6909707" y="3931104"/>
          <a:ext cx="1951811" cy="2274300"/>
          <a:chOff x="18112740" y="2392680"/>
          <a:chExt cx="2255520" cy="2190750"/>
        </a:xfrm>
      </xdr:grpSpPr>
      <xdr:graphicFrame macro="">
        <xdr:nvGraphicFramePr>
          <xdr:cNvPr id="29" name="Gráfico 28">
            <a:extLst>
              <a:ext uri="{FF2B5EF4-FFF2-40B4-BE49-F238E27FC236}">
                <a16:creationId xmlns:a16="http://schemas.microsoft.com/office/drawing/2014/main" id="{0A146210-8EA4-7651-1653-AA894FB599A5}"/>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8"/>
          </a:graphicData>
        </a:graphic>
      </xdr:graphicFrame>
      <xdr:sp macro="" textlink="'Análisis NSI'!$P$5">
        <xdr:nvSpPr>
          <xdr:cNvPr id="30" name="CuadroTexto 2">
            <a:extLst>
              <a:ext uri="{FF2B5EF4-FFF2-40B4-BE49-F238E27FC236}">
                <a16:creationId xmlns:a16="http://schemas.microsoft.com/office/drawing/2014/main" id="{BCDF1B4A-B376-19EF-2F68-B7C741491C7F}"/>
              </a:ext>
            </a:extLst>
          </xdr:cNvPr>
          <xdr:cNvSpPr txBox="1"/>
        </xdr:nvSpPr>
        <xdr:spPr>
          <a:xfrm>
            <a:off x="18966180" y="3444240"/>
            <a:ext cx="5943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76650259-5FCC-45A3-9E99-F381D3DB36F1}" type="TxLink">
              <a:rPr lang="en-US" sz="1600" b="1" i="0" u="none" strike="noStrike" kern="1200">
                <a:solidFill>
                  <a:srgbClr val="000000"/>
                </a:solidFill>
                <a:latin typeface="Calibri"/>
                <a:ea typeface="Calibri"/>
                <a:cs typeface="Calibri"/>
              </a:rPr>
              <a:pPr algn="ctr"/>
              <a:t>#DIV/0!</a:t>
            </a:fld>
            <a:endParaRPr lang="es-EC" sz="2400" b="1" kern="1200"/>
          </a:p>
        </xdr:txBody>
      </xdr:sp>
      <xdr:sp macro="" textlink="'Análisis NSI'!P4">
        <xdr:nvSpPr>
          <xdr:cNvPr id="31" name="CuadroTexto 1">
            <a:extLst>
              <a:ext uri="{FF2B5EF4-FFF2-40B4-BE49-F238E27FC236}">
                <a16:creationId xmlns:a16="http://schemas.microsoft.com/office/drawing/2014/main" id="{FE1198D9-F6CC-83B6-7270-B861E0DA48D9}"/>
              </a:ext>
            </a:extLst>
          </xdr:cNvPr>
          <xdr:cNvSpPr txBox="1"/>
        </xdr:nvSpPr>
        <xdr:spPr>
          <a:xfrm>
            <a:off x="18280380" y="3726180"/>
            <a:ext cx="19278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E8E4937-4C9A-42D1-AEE9-A96F97B94E41}" type="TxLink">
              <a:rPr lang="en-US" sz="1600" b="1" i="0" u="none" strike="noStrike" kern="1200">
                <a:solidFill>
                  <a:srgbClr val="000000"/>
                </a:solidFill>
                <a:latin typeface="Calibri"/>
                <a:ea typeface="Calibri"/>
                <a:cs typeface="Calibri"/>
              </a:rPr>
              <a:pPr algn="ctr"/>
              <a:t>PROMEDIO EET 2025</a:t>
            </a:fld>
            <a:endParaRPr lang="es-EC" sz="1600" b="1" kern="1200"/>
          </a:p>
        </xdr:txBody>
      </xdr:sp>
    </xdr:grpSp>
    <xdr:clientData/>
  </xdr:twoCellAnchor>
  <xdr:twoCellAnchor>
    <xdr:from>
      <xdr:col>12</xdr:col>
      <xdr:colOff>540203</xdr:colOff>
      <xdr:row>3</xdr:row>
      <xdr:rowOff>47624</xdr:rowOff>
    </xdr:from>
    <xdr:to>
      <xdr:col>25</xdr:col>
      <xdr:colOff>40821</xdr:colOff>
      <xdr:row>34</xdr:row>
      <xdr:rowOff>0</xdr:rowOff>
    </xdr:to>
    <xdr:sp macro="" textlink="">
      <xdr:nvSpPr>
        <xdr:cNvPr id="32" name="Rectángulo: esquinas redondeadas 31">
          <a:extLst>
            <a:ext uri="{FF2B5EF4-FFF2-40B4-BE49-F238E27FC236}">
              <a16:creationId xmlns:a16="http://schemas.microsoft.com/office/drawing/2014/main" id="{999ABA5B-6562-3609-EA39-CD161068E8D1}"/>
            </a:ext>
          </a:extLst>
        </xdr:cNvPr>
        <xdr:cNvSpPr/>
      </xdr:nvSpPr>
      <xdr:spPr>
        <a:xfrm>
          <a:off x="10076089" y="602795"/>
          <a:ext cx="9831161" cy="5830662"/>
        </a:xfrm>
        <a:prstGeom prst="roundRect">
          <a:avLst>
            <a:gd name="adj" fmla="val 539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C" sz="1100"/>
        </a:p>
      </xdr:txBody>
    </xdr:sp>
    <xdr:clientData/>
  </xdr:twoCellAnchor>
  <xdr:twoCellAnchor>
    <xdr:from>
      <xdr:col>12</xdr:col>
      <xdr:colOff>693419</xdr:colOff>
      <xdr:row>6</xdr:row>
      <xdr:rowOff>121920</xdr:rowOff>
    </xdr:from>
    <xdr:to>
      <xdr:col>15</xdr:col>
      <xdr:colOff>480248</xdr:colOff>
      <xdr:row>18</xdr:row>
      <xdr:rowOff>111634</xdr:rowOff>
    </xdr:to>
    <xdr:grpSp>
      <xdr:nvGrpSpPr>
        <xdr:cNvPr id="33" name="Grupo 32">
          <a:extLst>
            <a:ext uri="{FF2B5EF4-FFF2-40B4-BE49-F238E27FC236}">
              <a16:creationId xmlns:a16="http://schemas.microsoft.com/office/drawing/2014/main" id="{75F224AA-A9E0-41C3-8FBB-72DF41B6FCAC}"/>
            </a:ext>
          </a:extLst>
        </xdr:cNvPr>
        <xdr:cNvGrpSpPr/>
      </xdr:nvGrpSpPr>
      <xdr:grpSpPr>
        <a:xfrm>
          <a:off x="9347562" y="1414599"/>
          <a:ext cx="1950365" cy="2275714"/>
          <a:chOff x="13075920" y="2430780"/>
          <a:chExt cx="2255520" cy="2190750"/>
        </a:xfrm>
      </xdr:grpSpPr>
      <xdr:graphicFrame macro="">
        <xdr:nvGraphicFramePr>
          <xdr:cNvPr id="34" name="Gráfico 33">
            <a:extLst>
              <a:ext uri="{FF2B5EF4-FFF2-40B4-BE49-F238E27FC236}">
                <a16:creationId xmlns:a16="http://schemas.microsoft.com/office/drawing/2014/main" id="{B2E2BC99-38F4-EB9B-74D7-2D1422F8FA25}"/>
              </a:ext>
            </a:extLst>
          </xdr:cNvPr>
          <xdr:cNvGraphicFramePr>
            <a:graphicFrameLocks/>
          </xdr:cNvGraphicFramePr>
        </xdr:nvGraphicFramePr>
        <xdr:xfrm>
          <a:off x="13075920" y="2430780"/>
          <a:ext cx="2255520" cy="2190750"/>
        </xdr:xfrm>
        <a:graphic>
          <a:graphicData uri="http://schemas.openxmlformats.org/drawingml/2006/chart">
            <c:chart xmlns:c="http://schemas.openxmlformats.org/drawingml/2006/chart" xmlns:r="http://schemas.openxmlformats.org/officeDocument/2006/relationships" r:id="rId9"/>
          </a:graphicData>
        </a:graphic>
      </xdr:graphicFrame>
      <xdr:sp macro="" textlink="'Análisis NSI'!$R$4">
        <xdr:nvSpPr>
          <xdr:cNvPr id="35" name="CuadroTexto 1">
            <a:extLst>
              <a:ext uri="{FF2B5EF4-FFF2-40B4-BE49-F238E27FC236}">
                <a16:creationId xmlns:a16="http://schemas.microsoft.com/office/drawing/2014/main" id="{EFDAEC6D-9858-8D39-971E-D39DBAF90A4C}"/>
              </a:ext>
            </a:extLst>
          </xdr:cNvPr>
          <xdr:cNvSpPr txBox="1"/>
        </xdr:nvSpPr>
        <xdr:spPr>
          <a:xfrm>
            <a:off x="13362259" y="3841478"/>
            <a:ext cx="1731147"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B2AA8F2B-8103-490A-A122-ED37DFB1F52E}" type="TxLink">
              <a:rPr lang="en-US" sz="1400" b="1" i="0" u="none" strike="noStrike" kern="1200">
                <a:solidFill>
                  <a:srgbClr val="000000"/>
                </a:solidFill>
                <a:latin typeface="Calibri"/>
                <a:ea typeface="Calibri"/>
                <a:cs typeface="Calibri"/>
              </a:rPr>
              <a:pPr algn="ctr"/>
              <a:t>PROMEDIO EET PROYECTADO (2026)</a:t>
            </a:fld>
            <a:endParaRPr lang="es-EC" sz="1400" b="1" kern="1200"/>
          </a:p>
        </xdr:txBody>
      </xdr:sp>
      <xdr:sp macro="" textlink="'Análisis NSI'!$R$5">
        <xdr:nvSpPr>
          <xdr:cNvPr id="36" name="CuadroTexto 2">
            <a:extLst>
              <a:ext uri="{FF2B5EF4-FFF2-40B4-BE49-F238E27FC236}">
                <a16:creationId xmlns:a16="http://schemas.microsoft.com/office/drawing/2014/main" id="{DB06A7AD-45AA-253E-A00D-0116A5E5B5A8}"/>
              </a:ext>
            </a:extLst>
          </xdr:cNvPr>
          <xdr:cNvSpPr txBox="1"/>
        </xdr:nvSpPr>
        <xdr:spPr>
          <a:xfrm>
            <a:off x="13947261" y="3529060"/>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A9162E3A-611A-4D97-9EB8-E145EBA7BD31}" type="TxLink">
              <a:rPr lang="en-US" sz="1400" b="1" i="0" u="none" strike="noStrike" kern="1200">
                <a:solidFill>
                  <a:srgbClr val="000000"/>
                </a:solidFill>
                <a:latin typeface="Calibri"/>
                <a:ea typeface="Calibri"/>
                <a:cs typeface="Calibri"/>
              </a:rPr>
              <a:pPr algn="ctr"/>
              <a:t>#DIV/0!</a:t>
            </a:fld>
            <a:endParaRPr lang="es-EC" sz="1400" b="1" kern="1200"/>
          </a:p>
        </xdr:txBody>
      </xdr:sp>
    </xdr:grpSp>
    <xdr:clientData/>
  </xdr:twoCellAnchor>
  <xdr:twoCellAnchor>
    <xdr:from>
      <xdr:col>15</xdr:col>
      <xdr:colOff>743800</xdr:colOff>
      <xdr:row>6</xdr:row>
      <xdr:rowOff>121920</xdr:rowOff>
    </xdr:from>
    <xdr:to>
      <xdr:col>18</xdr:col>
      <xdr:colOff>519828</xdr:colOff>
      <xdr:row>18</xdr:row>
      <xdr:rowOff>61234</xdr:rowOff>
    </xdr:to>
    <xdr:graphicFrame macro="">
      <xdr:nvGraphicFramePr>
        <xdr:cNvPr id="37" name="Gráfico 36">
          <a:extLst>
            <a:ext uri="{FF2B5EF4-FFF2-40B4-BE49-F238E27FC236}">
              <a16:creationId xmlns:a16="http://schemas.microsoft.com/office/drawing/2014/main" id="{BB25F4AD-FB81-4D40-8E8D-FDA7AD0D4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783380</xdr:colOff>
      <xdr:row>6</xdr:row>
      <xdr:rowOff>121920</xdr:rowOff>
    </xdr:from>
    <xdr:to>
      <xdr:col>21</xdr:col>
      <xdr:colOff>559409</xdr:colOff>
      <xdr:row>18</xdr:row>
      <xdr:rowOff>61234</xdr:rowOff>
    </xdr:to>
    <xdr:grpSp>
      <xdr:nvGrpSpPr>
        <xdr:cNvPr id="38" name="Grupo 37">
          <a:extLst>
            <a:ext uri="{FF2B5EF4-FFF2-40B4-BE49-F238E27FC236}">
              <a16:creationId xmlns:a16="http://schemas.microsoft.com/office/drawing/2014/main" id="{95A6B061-3658-498A-86D0-F8B73ABB0B3E}"/>
            </a:ext>
          </a:extLst>
        </xdr:cNvPr>
        <xdr:cNvGrpSpPr/>
      </xdr:nvGrpSpPr>
      <xdr:grpSpPr>
        <a:xfrm>
          <a:off x="13697919" y="1414599"/>
          <a:ext cx="2006240" cy="2225314"/>
          <a:chOff x="13075920" y="2430780"/>
          <a:chExt cx="2255520" cy="2190750"/>
        </a:xfrm>
      </xdr:grpSpPr>
      <xdr:graphicFrame macro="">
        <xdr:nvGraphicFramePr>
          <xdr:cNvPr id="39" name="Gráfico 38">
            <a:extLst>
              <a:ext uri="{FF2B5EF4-FFF2-40B4-BE49-F238E27FC236}">
                <a16:creationId xmlns:a16="http://schemas.microsoft.com/office/drawing/2014/main" id="{8D58789C-9477-EBAD-1270-5EF4C66A5A4D}"/>
              </a:ext>
            </a:extLst>
          </xdr:cNvPr>
          <xdr:cNvGraphicFramePr>
            <a:graphicFrameLocks/>
          </xdr:cNvGraphicFramePr>
        </xdr:nvGraphicFramePr>
        <xdr:xfrm>
          <a:off x="13075920" y="2430780"/>
          <a:ext cx="2255520" cy="2190750"/>
        </xdr:xfrm>
        <a:graphic>
          <a:graphicData uri="http://schemas.openxmlformats.org/drawingml/2006/chart">
            <c:chart xmlns:c="http://schemas.openxmlformats.org/drawingml/2006/chart" xmlns:r="http://schemas.openxmlformats.org/officeDocument/2006/relationships" r:id="rId11"/>
          </a:graphicData>
        </a:graphic>
      </xdr:graphicFrame>
      <xdr:sp macro="" textlink="'Análisis NSI'!$I$33">
        <xdr:nvSpPr>
          <xdr:cNvPr id="40" name="CuadroTexto 1">
            <a:extLst>
              <a:ext uri="{FF2B5EF4-FFF2-40B4-BE49-F238E27FC236}">
                <a16:creationId xmlns:a16="http://schemas.microsoft.com/office/drawing/2014/main" id="{7A945420-7E67-A5AE-19D4-DE17E8CF8E5C}"/>
              </a:ext>
            </a:extLst>
          </xdr:cNvPr>
          <xdr:cNvSpPr txBox="1"/>
        </xdr:nvSpPr>
        <xdr:spPr>
          <a:xfrm>
            <a:off x="13434221" y="3723031"/>
            <a:ext cx="1731147"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B6E868E9-176B-4419-B731-88244588BA63}" type="TxLink">
              <a:rPr lang="en-US" sz="1400" b="1" i="0" u="none" strike="noStrike" kern="1200">
                <a:solidFill>
                  <a:srgbClr val="000000"/>
                </a:solidFill>
                <a:latin typeface="Calibri"/>
                <a:ea typeface="Calibri"/>
                <a:cs typeface="Calibri"/>
              </a:rPr>
              <a:pPr algn="ctr"/>
              <a:t>ADMINISTRATIVAS PROYECTADA</a:t>
            </a:fld>
            <a:endParaRPr lang="es-EC" sz="1400" b="1" kern="1200"/>
          </a:p>
        </xdr:txBody>
      </xdr:sp>
      <xdr:sp macro="" textlink="'Análisis NSI'!$I$34">
        <xdr:nvSpPr>
          <xdr:cNvPr id="41" name="CuadroTexto 2">
            <a:extLst>
              <a:ext uri="{FF2B5EF4-FFF2-40B4-BE49-F238E27FC236}">
                <a16:creationId xmlns:a16="http://schemas.microsoft.com/office/drawing/2014/main" id="{55448AAC-8BA9-F88F-F1B1-F2D2F70B49CB}"/>
              </a:ext>
            </a:extLst>
          </xdr:cNvPr>
          <xdr:cNvSpPr txBox="1"/>
        </xdr:nvSpPr>
        <xdr:spPr>
          <a:xfrm>
            <a:off x="13936980" y="3421380"/>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999268DB-E6C1-4BB6-A539-8A1E09181888}" type="TxLink">
              <a:rPr lang="en-US" sz="1600" b="1" i="0" u="none" strike="noStrike" kern="1200">
                <a:solidFill>
                  <a:srgbClr val="000000"/>
                </a:solidFill>
                <a:latin typeface="Calibri"/>
                <a:ea typeface="Calibri"/>
                <a:cs typeface="Calibri"/>
              </a:rPr>
              <a:pPr algn="ctr"/>
              <a:t>#DIV/0!</a:t>
            </a:fld>
            <a:endParaRPr lang="es-EC" sz="3600" b="1" kern="1200"/>
          </a:p>
        </xdr:txBody>
      </xdr:sp>
    </xdr:grpSp>
    <xdr:clientData/>
  </xdr:twoCellAnchor>
  <xdr:twoCellAnchor>
    <xdr:from>
      <xdr:col>22</xdr:col>
      <xdr:colOff>28303</xdr:colOff>
      <xdr:row>6</xdr:row>
      <xdr:rowOff>121920</xdr:rowOff>
    </xdr:from>
    <xdr:to>
      <xdr:col>24</xdr:col>
      <xdr:colOff>598989</xdr:colOff>
      <xdr:row>18</xdr:row>
      <xdr:rowOff>61234</xdr:rowOff>
    </xdr:to>
    <xdr:grpSp>
      <xdr:nvGrpSpPr>
        <xdr:cNvPr id="42" name="Grupo 41">
          <a:extLst>
            <a:ext uri="{FF2B5EF4-FFF2-40B4-BE49-F238E27FC236}">
              <a16:creationId xmlns:a16="http://schemas.microsoft.com/office/drawing/2014/main" id="{33B21100-34D2-4710-888A-C71B6CE425AB}"/>
            </a:ext>
          </a:extLst>
        </xdr:cNvPr>
        <xdr:cNvGrpSpPr/>
      </xdr:nvGrpSpPr>
      <xdr:grpSpPr>
        <a:xfrm>
          <a:off x="15894232" y="1414599"/>
          <a:ext cx="2013043" cy="2225314"/>
          <a:chOff x="15377160" y="2293620"/>
          <a:chExt cx="2255520" cy="2190750"/>
        </a:xfrm>
      </xdr:grpSpPr>
      <xdr:graphicFrame macro="">
        <xdr:nvGraphicFramePr>
          <xdr:cNvPr id="43" name="Gráfico 42">
            <a:extLst>
              <a:ext uri="{FF2B5EF4-FFF2-40B4-BE49-F238E27FC236}">
                <a16:creationId xmlns:a16="http://schemas.microsoft.com/office/drawing/2014/main" id="{FE247BCE-7E22-4C95-DA5E-7B6944A60C4D}"/>
              </a:ext>
            </a:extLst>
          </xdr:cNvPr>
          <xdr:cNvGraphicFramePr>
            <a:graphicFrameLocks/>
          </xdr:cNvGraphicFramePr>
        </xdr:nvGraphicFramePr>
        <xdr:xfrm>
          <a:off x="15377160" y="2293620"/>
          <a:ext cx="2255520" cy="2190750"/>
        </xdr:xfrm>
        <a:graphic>
          <a:graphicData uri="http://schemas.openxmlformats.org/drawingml/2006/chart">
            <c:chart xmlns:c="http://schemas.openxmlformats.org/drawingml/2006/chart" xmlns:r="http://schemas.openxmlformats.org/officeDocument/2006/relationships" r:id="rId12"/>
          </a:graphicData>
        </a:graphic>
      </xdr:graphicFrame>
      <xdr:sp macro="" textlink="'Análisis NSI'!$J$33">
        <xdr:nvSpPr>
          <xdr:cNvPr id="44" name="CuadroTexto 1">
            <a:extLst>
              <a:ext uri="{FF2B5EF4-FFF2-40B4-BE49-F238E27FC236}">
                <a16:creationId xmlns:a16="http://schemas.microsoft.com/office/drawing/2014/main" id="{B250A9DA-E890-8E63-E517-CFB729910374}"/>
              </a:ext>
            </a:extLst>
          </xdr:cNvPr>
          <xdr:cNvSpPr txBox="1"/>
        </xdr:nvSpPr>
        <xdr:spPr>
          <a:xfrm>
            <a:off x="15836537" y="3634740"/>
            <a:ext cx="1319348" cy="291856"/>
          </a:xfrm>
          <a:prstGeom prst="rect">
            <a:avLst/>
          </a:prstGeom>
        </xdr:spPr>
        <xdr:txBody>
          <a:bodyPr wrap="square" rtlCol="0"/>
          <a:lstStyle/>
          <a:p>
            <a:pPr algn="ctr"/>
            <a:fld id="{26D4EDE6-835D-41B1-9F8C-6FB79E0360EF}" type="TxLink">
              <a:rPr lang="en-US" sz="1400" b="1" i="0" u="none" strike="noStrike" kern="1200">
                <a:solidFill>
                  <a:srgbClr val="000000"/>
                </a:solidFill>
                <a:latin typeface="Calibri"/>
                <a:ea typeface="Calibri"/>
                <a:cs typeface="Calibri"/>
              </a:rPr>
              <a:pPr algn="ctr"/>
              <a:t>JURIDICAS PROYECTADA</a:t>
            </a:fld>
            <a:endParaRPr lang="en-US" sz="1400" b="1" i="0" u="none" strike="noStrike" kern="1200">
              <a:solidFill>
                <a:srgbClr val="000000"/>
              </a:solidFill>
              <a:latin typeface="Calibri"/>
              <a:ea typeface="Calibri"/>
              <a:cs typeface="Calibri"/>
            </a:endParaRPr>
          </a:p>
        </xdr:txBody>
      </xdr:sp>
      <xdr:sp macro="" textlink="'Análisis NSI'!$J$34">
        <xdr:nvSpPr>
          <xdr:cNvPr id="45" name="CuadroTexto 2">
            <a:extLst>
              <a:ext uri="{FF2B5EF4-FFF2-40B4-BE49-F238E27FC236}">
                <a16:creationId xmlns:a16="http://schemas.microsoft.com/office/drawing/2014/main" id="{3F95AF53-8B59-B67F-B14C-FAEFA35B5F7B}"/>
              </a:ext>
            </a:extLst>
          </xdr:cNvPr>
          <xdr:cNvSpPr txBox="1"/>
        </xdr:nvSpPr>
        <xdr:spPr>
          <a:xfrm>
            <a:off x="16222980" y="335280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3E766A1-6B44-41CD-AA2D-3B45EF138E95}" type="TxLink">
              <a:rPr lang="en-US" sz="1600" b="1" i="0" u="none" strike="noStrike" kern="1200">
                <a:solidFill>
                  <a:srgbClr val="000000"/>
                </a:solidFill>
                <a:latin typeface="Calibri"/>
                <a:ea typeface="Calibri"/>
                <a:cs typeface="Calibri"/>
              </a:rPr>
              <a:pPr algn="ctr"/>
              <a:t>#DIV/0!</a:t>
            </a:fld>
            <a:endParaRPr lang="es-EC" sz="3600" b="1" kern="1200"/>
          </a:p>
        </xdr:txBody>
      </xdr:sp>
    </xdr:grpSp>
    <xdr:clientData/>
  </xdr:twoCellAnchor>
  <xdr:twoCellAnchor>
    <xdr:from>
      <xdr:col>12</xdr:col>
      <xdr:colOff>693419</xdr:colOff>
      <xdr:row>19</xdr:row>
      <xdr:rowOff>140426</xdr:rowOff>
    </xdr:from>
    <xdr:to>
      <xdr:col>15</xdr:col>
      <xdr:colOff>469448</xdr:colOff>
      <xdr:row>31</xdr:row>
      <xdr:rowOff>79740</xdr:rowOff>
    </xdr:to>
    <xdr:grpSp>
      <xdr:nvGrpSpPr>
        <xdr:cNvPr id="46" name="Grupo 45">
          <a:extLst>
            <a:ext uri="{FF2B5EF4-FFF2-40B4-BE49-F238E27FC236}">
              <a16:creationId xmlns:a16="http://schemas.microsoft.com/office/drawing/2014/main" id="{8AA21A1C-3FC7-40E9-9713-957826181DA7}"/>
            </a:ext>
          </a:extLst>
        </xdr:cNvPr>
        <xdr:cNvGrpSpPr/>
      </xdr:nvGrpSpPr>
      <xdr:grpSpPr>
        <a:xfrm>
          <a:off x="9347562" y="3909605"/>
          <a:ext cx="1939565" cy="2225314"/>
          <a:chOff x="18112740" y="2392680"/>
          <a:chExt cx="2255520" cy="2190750"/>
        </a:xfrm>
      </xdr:grpSpPr>
      <xdr:graphicFrame macro="">
        <xdr:nvGraphicFramePr>
          <xdr:cNvPr id="47" name="Gráfico 46">
            <a:extLst>
              <a:ext uri="{FF2B5EF4-FFF2-40B4-BE49-F238E27FC236}">
                <a16:creationId xmlns:a16="http://schemas.microsoft.com/office/drawing/2014/main" id="{3A1DE0C6-C0F5-6B1B-206C-2EE1AB90FC78}"/>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13"/>
          </a:graphicData>
        </a:graphic>
      </xdr:graphicFrame>
      <xdr:sp macro="" textlink="'Análisis NSI'!$K$34">
        <xdr:nvSpPr>
          <xdr:cNvPr id="48" name="CuadroTexto 2">
            <a:extLst>
              <a:ext uri="{FF2B5EF4-FFF2-40B4-BE49-F238E27FC236}">
                <a16:creationId xmlns:a16="http://schemas.microsoft.com/office/drawing/2014/main" id="{4703D470-0FA8-E616-B517-86AB3DF4EABC}"/>
              </a:ext>
            </a:extLst>
          </xdr:cNvPr>
          <xdr:cNvSpPr txBox="1"/>
        </xdr:nvSpPr>
        <xdr:spPr>
          <a:xfrm>
            <a:off x="18966180" y="3444240"/>
            <a:ext cx="6096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E81B94F-8B97-42EB-8948-2366F17FCFFA}" type="TxLink">
              <a:rPr lang="en-US" sz="1600" b="1" i="0" u="none" strike="noStrike" kern="1200">
                <a:solidFill>
                  <a:srgbClr val="000000"/>
                </a:solidFill>
                <a:latin typeface="Calibri"/>
                <a:ea typeface="Calibri"/>
                <a:cs typeface="Calibri"/>
              </a:rPr>
              <a:pPr algn="ctr"/>
              <a:t>#DIV/0!</a:t>
            </a:fld>
            <a:endParaRPr lang="es-EC" sz="3600" b="1" kern="1200"/>
          </a:p>
        </xdr:txBody>
      </xdr:sp>
      <xdr:sp macro="" textlink="'Análisis NSI'!$K$33">
        <xdr:nvSpPr>
          <xdr:cNvPr id="49" name="CuadroTexto 1">
            <a:extLst>
              <a:ext uri="{FF2B5EF4-FFF2-40B4-BE49-F238E27FC236}">
                <a16:creationId xmlns:a16="http://schemas.microsoft.com/office/drawing/2014/main" id="{5AEA7041-343D-EE8F-0347-A3E8E3D08C05}"/>
              </a:ext>
            </a:extLst>
          </xdr:cNvPr>
          <xdr:cNvSpPr txBox="1"/>
        </xdr:nvSpPr>
        <xdr:spPr>
          <a:xfrm>
            <a:off x="18227040" y="3726180"/>
            <a:ext cx="2057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5A1669C-2663-4ACE-BE99-29FE0615781B}" type="TxLink">
              <a:rPr lang="en-US" sz="1400" b="1" i="0" u="none" strike="noStrike" kern="1200">
                <a:solidFill>
                  <a:srgbClr val="000000"/>
                </a:solidFill>
                <a:latin typeface="Calibri"/>
                <a:ea typeface="Calibri"/>
                <a:cs typeface="Calibri"/>
              </a:rPr>
              <a:pPr algn="ctr"/>
              <a:t>FISICAS - OPERATIVAS PROYECTADA</a:t>
            </a:fld>
            <a:endParaRPr lang="es-EC" sz="1400" b="1" kern="1200"/>
          </a:p>
        </xdr:txBody>
      </xdr:sp>
    </xdr:grpSp>
    <xdr:clientData/>
  </xdr:twoCellAnchor>
  <xdr:twoCellAnchor>
    <xdr:from>
      <xdr:col>15</xdr:col>
      <xdr:colOff>736600</xdr:colOff>
      <xdr:row>19</xdr:row>
      <xdr:rowOff>140426</xdr:rowOff>
    </xdr:from>
    <xdr:to>
      <xdr:col>18</xdr:col>
      <xdr:colOff>512628</xdr:colOff>
      <xdr:row>31</xdr:row>
      <xdr:rowOff>79740</xdr:rowOff>
    </xdr:to>
    <xdr:grpSp>
      <xdr:nvGrpSpPr>
        <xdr:cNvPr id="50" name="Grupo 49">
          <a:extLst>
            <a:ext uri="{FF2B5EF4-FFF2-40B4-BE49-F238E27FC236}">
              <a16:creationId xmlns:a16="http://schemas.microsoft.com/office/drawing/2014/main" id="{F31D1EC3-D0B3-4ECA-8DF4-B2877CDB9410}"/>
            </a:ext>
          </a:extLst>
        </xdr:cNvPr>
        <xdr:cNvGrpSpPr/>
      </xdr:nvGrpSpPr>
      <xdr:grpSpPr>
        <a:xfrm>
          <a:off x="11535229" y="3909605"/>
          <a:ext cx="1958613" cy="2225314"/>
          <a:chOff x="18112740" y="2392680"/>
          <a:chExt cx="2255520" cy="2190750"/>
        </a:xfrm>
      </xdr:grpSpPr>
      <xdr:graphicFrame macro="">
        <xdr:nvGraphicFramePr>
          <xdr:cNvPr id="51" name="Gráfico 50">
            <a:extLst>
              <a:ext uri="{FF2B5EF4-FFF2-40B4-BE49-F238E27FC236}">
                <a16:creationId xmlns:a16="http://schemas.microsoft.com/office/drawing/2014/main" id="{D0E23C30-D429-1282-23D0-1A374F83C4E2}"/>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14"/>
          </a:graphicData>
        </a:graphic>
      </xdr:graphicFrame>
      <xdr:sp macro="" textlink="'Análisis NSI'!$L$34">
        <xdr:nvSpPr>
          <xdr:cNvPr id="52" name="CuadroTexto 2">
            <a:extLst>
              <a:ext uri="{FF2B5EF4-FFF2-40B4-BE49-F238E27FC236}">
                <a16:creationId xmlns:a16="http://schemas.microsoft.com/office/drawing/2014/main" id="{8C518975-3077-028E-C703-7E885E5C123C}"/>
              </a:ext>
            </a:extLst>
          </xdr:cNvPr>
          <xdr:cNvSpPr txBox="1"/>
        </xdr:nvSpPr>
        <xdr:spPr>
          <a:xfrm>
            <a:off x="18966180" y="3444240"/>
            <a:ext cx="61722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167200C4-4422-4918-8A8C-228B143F2A81}" type="TxLink">
              <a:rPr lang="en-US" sz="1600" b="1" i="0" u="none" strike="noStrike" kern="1200">
                <a:solidFill>
                  <a:srgbClr val="000000"/>
                </a:solidFill>
                <a:latin typeface="Calibri"/>
                <a:ea typeface="Calibri"/>
                <a:cs typeface="Calibri"/>
              </a:rPr>
              <a:pPr algn="ctr"/>
              <a:t>#DIV/0!</a:t>
            </a:fld>
            <a:endParaRPr lang="es-EC" sz="3600" b="1" kern="1200"/>
          </a:p>
        </xdr:txBody>
      </xdr:sp>
      <xdr:sp macro="" textlink="'Análisis NSI'!$L$33">
        <xdr:nvSpPr>
          <xdr:cNvPr id="53" name="CuadroTexto 1">
            <a:extLst>
              <a:ext uri="{FF2B5EF4-FFF2-40B4-BE49-F238E27FC236}">
                <a16:creationId xmlns:a16="http://schemas.microsoft.com/office/drawing/2014/main" id="{F70F9879-7735-B636-8E25-640148292C69}"/>
              </a:ext>
            </a:extLst>
          </xdr:cNvPr>
          <xdr:cNvSpPr txBox="1"/>
        </xdr:nvSpPr>
        <xdr:spPr>
          <a:xfrm>
            <a:off x="18143220" y="3749040"/>
            <a:ext cx="21945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FB4915CE-9DF3-49A9-9CD4-9AB60D28762A}" type="TxLink">
              <a:rPr lang="en-US" sz="1400" b="1" i="0" u="none" strike="noStrike" kern="1200">
                <a:solidFill>
                  <a:srgbClr val="000000"/>
                </a:solidFill>
                <a:latin typeface="Calibri"/>
                <a:ea typeface="Calibri"/>
                <a:cs typeface="Calibri"/>
              </a:rPr>
              <a:pPr algn="ctr"/>
              <a:t>FISICAS - INFRAESTRUCTURA PROYECTADA</a:t>
            </a:fld>
            <a:endParaRPr lang="es-EC" sz="1400" b="1" kern="1200"/>
          </a:p>
        </xdr:txBody>
      </xdr:sp>
    </xdr:grpSp>
    <xdr:clientData/>
  </xdr:twoCellAnchor>
  <xdr:twoCellAnchor>
    <xdr:from>
      <xdr:col>18</xdr:col>
      <xdr:colOff>779780</xdr:colOff>
      <xdr:row>19</xdr:row>
      <xdr:rowOff>140426</xdr:rowOff>
    </xdr:from>
    <xdr:to>
      <xdr:col>21</xdr:col>
      <xdr:colOff>555809</xdr:colOff>
      <xdr:row>31</xdr:row>
      <xdr:rowOff>79740</xdr:rowOff>
    </xdr:to>
    <xdr:grpSp>
      <xdr:nvGrpSpPr>
        <xdr:cNvPr id="54" name="Grupo 53">
          <a:extLst>
            <a:ext uri="{FF2B5EF4-FFF2-40B4-BE49-F238E27FC236}">
              <a16:creationId xmlns:a16="http://schemas.microsoft.com/office/drawing/2014/main" id="{52250132-950C-465D-8024-35D74AD619A2}"/>
            </a:ext>
          </a:extLst>
        </xdr:cNvPr>
        <xdr:cNvGrpSpPr/>
      </xdr:nvGrpSpPr>
      <xdr:grpSpPr>
        <a:xfrm>
          <a:off x="13694319" y="3909605"/>
          <a:ext cx="2006240" cy="2225314"/>
          <a:chOff x="18112740" y="2392680"/>
          <a:chExt cx="2255520" cy="2190750"/>
        </a:xfrm>
      </xdr:grpSpPr>
      <xdr:graphicFrame macro="">
        <xdr:nvGraphicFramePr>
          <xdr:cNvPr id="55" name="Gráfico 54">
            <a:extLst>
              <a:ext uri="{FF2B5EF4-FFF2-40B4-BE49-F238E27FC236}">
                <a16:creationId xmlns:a16="http://schemas.microsoft.com/office/drawing/2014/main" id="{39BE66AA-DE18-C044-0FC3-3FC755C8AEF2}"/>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15"/>
          </a:graphicData>
        </a:graphic>
      </xdr:graphicFrame>
      <xdr:sp macro="" textlink="'Análisis NSI'!$M$34">
        <xdr:nvSpPr>
          <xdr:cNvPr id="56" name="CuadroTexto 2">
            <a:extLst>
              <a:ext uri="{FF2B5EF4-FFF2-40B4-BE49-F238E27FC236}">
                <a16:creationId xmlns:a16="http://schemas.microsoft.com/office/drawing/2014/main" id="{B78486E5-416F-E143-1D25-02975D254CA5}"/>
              </a:ext>
            </a:extLst>
          </xdr:cNvPr>
          <xdr:cNvSpPr txBox="1"/>
        </xdr:nvSpPr>
        <xdr:spPr>
          <a:xfrm>
            <a:off x="18966180" y="3444240"/>
            <a:ext cx="5715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C4EDD101-0E87-46B8-A079-27EA4E1F05B7}" type="TxLink">
              <a:rPr lang="en-US" sz="1600" b="1" i="0" u="none" strike="noStrike" kern="1200">
                <a:solidFill>
                  <a:srgbClr val="000000"/>
                </a:solidFill>
                <a:latin typeface="Calibri"/>
                <a:ea typeface="Calibri"/>
                <a:cs typeface="Calibri"/>
              </a:rPr>
              <a:pPr algn="ctr"/>
              <a:t>#DIV/0!</a:t>
            </a:fld>
            <a:endParaRPr lang="es-EC" sz="3600" b="1" kern="1200"/>
          </a:p>
        </xdr:txBody>
      </xdr:sp>
      <xdr:sp macro="" textlink="'Análisis NSI'!$M$33">
        <xdr:nvSpPr>
          <xdr:cNvPr id="57" name="CuadroTexto 1">
            <a:extLst>
              <a:ext uri="{FF2B5EF4-FFF2-40B4-BE49-F238E27FC236}">
                <a16:creationId xmlns:a16="http://schemas.microsoft.com/office/drawing/2014/main" id="{4F6CF67D-2D10-584A-7E1E-C9DA0D9B9F0A}"/>
              </a:ext>
            </a:extLst>
          </xdr:cNvPr>
          <xdr:cNvSpPr txBox="1"/>
        </xdr:nvSpPr>
        <xdr:spPr>
          <a:xfrm>
            <a:off x="18166080" y="3726180"/>
            <a:ext cx="216408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D7FD4569-3F4B-44D3-9A28-40C69AE4106D}" type="TxLink">
              <a:rPr lang="en-US" sz="1400" b="1" i="0" u="none" strike="noStrike" kern="1200">
                <a:solidFill>
                  <a:srgbClr val="000000"/>
                </a:solidFill>
                <a:latin typeface="Calibri"/>
                <a:ea typeface="Calibri"/>
                <a:cs typeface="Calibri"/>
              </a:rPr>
              <a:pPr algn="ctr"/>
              <a:t>TÉCNICAS - COMPETENCIAS PROYECTADA</a:t>
            </a:fld>
            <a:endParaRPr lang="es-EC" sz="1400" b="1" kern="1200"/>
          </a:p>
        </xdr:txBody>
      </xdr:sp>
    </xdr:grpSp>
    <xdr:clientData/>
  </xdr:twoCellAnchor>
  <xdr:twoCellAnchor>
    <xdr:from>
      <xdr:col>22</xdr:col>
      <xdr:colOff>28303</xdr:colOff>
      <xdr:row>19</xdr:row>
      <xdr:rowOff>140426</xdr:rowOff>
    </xdr:from>
    <xdr:to>
      <xdr:col>24</xdr:col>
      <xdr:colOff>598989</xdr:colOff>
      <xdr:row>31</xdr:row>
      <xdr:rowOff>79740</xdr:rowOff>
    </xdr:to>
    <xdr:grpSp>
      <xdr:nvGrpSpPr>
        <xdr:cNvPr id="58" name="Grupo 57">
          <a:extLst>
            <a:ext uri="{FF2B5EF4-FFF2-40B4-BE49-F238E27FC236}">
              <a16:creationId xmlns:a16="http://schemas.microsoft.com/office/drawing/2014/main" id="{401346C5-CBDE-4900-BE38-F2BCB1F33BC3}"/>
            </a:ext>
          </a:extLst>
        </xdr:cNvPr>
        <xdr:cNvGrpSpPr/>
      </xdr:nvGrpSpPr>
      <xdr:grpSpPr>
        <a:xfrm>
          <a:off x="15894232" y="3909605"/>
          <a:ext cx="2013043" cy="2225314"/>
          <a:chOff x="18112740" y="2392680"/>
          <a:chExt cx="2255520" cy="2190750"/>
        </a:xfrm>
      </xdr:grpSpPr>
      <xdr:graphicFrame macro="">
        <xdr:nvGraphicFramePr>
          <xdr:cNvPr id="59" name="Gráfico 58">
            <a:extLst>
              <a:ext uri="{FF2B5EF4-FFF2-40B4-BE49-F238E27FC236}">
                <a16:creationId xmlns:a16="http://schemas.microsoft.com/office/drawing/2014/main" id="{8C162D63-AF40-D9FD-29A7-EBB34CA4E3C4}"/>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16"/>
          </a:graphicData>
        </a:graphic>
      </xdr:graphicFrame>
      <xdr:sp macro="" textlink="'Análisis NSI'!$N$34">
        <xdr:nvSpPr>
          <xdr:cNvPr id="60" name="CuadroTexto 2">
            <a:extLst>
              <a:ext uri="{FF2B5EF4-FFF2-40B4-BE49-F238E27FC236}">
                <a16:creationId xmlns:a16="http://schemas.microsoft.com/office/drawing/2014/main" id="{7CEF3CC7-CC3F-D90B-10DD-104587CE5BEB}"/>
              </a:ext>
            </a:extLst>
          </xdr:cNvPr>
          <xdr:cNvSpPr txBox="1"/>
        </xdr:nvSpPr>
        <xdr:spPr>
          <a:xfrm>
            <a:off x="18966180" y="3444240"/>
            <a:ext cx="5943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28004E41-AA8B-48EE-B250-7BF85769CC20}" type="TxLink">
              <a:rPr lang="en-US" sz="1600" b="1" i="0" u="none" strike="noStrike" kern="1200">
                <a:solidFill>
                  <a:srgbClr val="000000"/>
                </a:solidFill>
                <a:latin typeface="Calibri"/>
                <a:ea typeface="Calibri"/>
                <a:cs typeface="Calibri"/>
              </a:rPr>
              <a:pPr algn="ctr"/>
              <a:t>#DIV/0!</a:t>
            </a:fld>
            <a:endParaRPr lang="es-EC" sz="3600" b="1" kern="1200"/>
          </a:p>
        </xdr:txBody>
      </xdr:sp>
      <xdr:sp macro="" textlink="'Análisis NSI'!$N$33">
        <xdr:nvSpPr>
          <xdr:cNvPr id="61" name="CuadroTexto 1">
            <a:extLst>
              <a:ext uri="{FF2B5EF4-FFF2-40B4-BE49-F238E27FC236}">
                <a16:creationId xmlns:a16="http://schemas.microsoft.com/office/drawing/2014/main" id="{EC50088A-AED2-1131-BBAB-FF692C068FAB}"/>
              </a:ext>
            </a:extLst>
          </xdr:cNvPr>
          <xdr:cNvSpPr txBox="1"/>
        </xdr:nvSpPr>
        <xdr:spPr>
          <a:xfrm>
            <a:off x="18280380" y="3726180"/>
            <a:ext cx="19278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D0CE0E83-75EC-4336-99E7-BA485E1DA604}" type="TxLink">
              <a:rPr lang="en-US" sz="1400" b="1" i="0" u="none" strike="noStrike" kern="1200">
                <a:solidFill>
                  <a:srgbClr val="000000"/>
                </a:solidFill>
                <a:latin typeface="Calibri"/>
                <a:ea typeface="Calibri"/>
                <a:cs typeface="Calibri"/>
              </a:rPr>
              <a:pPr algn="ctr"/>
              <a:t>TÉCNICAS - TECNOLOGÍA PROYECTADA</a:t>
            </a:fld>
            <a:endParaRPr lang="es-EC" sz="1400" b="1" kern="1200"/>
          </a:p>
        </xdr:txBody>
      </xdr:sp>
    </xdr:grpSp>
    <xdr:clientData/>
  </xdr:twoCellAnchor>
</xdr:wsDr>
</file>

<file path=xl/drawings/drawing14.xml><?xml version="1.0" encoding="utf-8"?>
<c:userShapes xmlns:c="http://schemas.openxmlformats.org/drawingml/2006/chart">
  <cdr:relSizeAnchor xmlns:cdr="http://schemas.openxmlformats.org/drawingml/2006/chartDrawing">
    <cdr:from>
      <cdr:x>0.06615</cdr:x>
      <cdr:y>0.45739</cdr:y>
    </cdr:from>
    <cdr:to>
      <cdr:x>0.93486</cdr:x>
      <cdr:y>0.88459</cdr:y>
    </cdr:to>
    <cdr:grpSp>
      <cdr:nvGrpSpPr>
        <cdr:cNvPr id="4" name="Grupo 3">
          <a:extLst xmlns:a="http://schemas.openxmlformats.org/drawingml/2006/main">
            <a:ext uri="{FF2B5EF4-FFF2-40B4-BE49-F238E27FC236}">
              <a16:creationId xmlns:a16="http://schemas.microsoft.com/office/drawing/2014/main" id="{A9776574-6E34-C817-B2E1-0EA26CD0FE8C}"/>
            </a:ext>
          </a:extLst>
        </cdr:cNvPr>
        <cdr:cNvGrpSpPr/>
      </cdr:nvGrpSpPr>
      <cdr:grpSpPr>
        <a:xfrm xmlns:a="http://schemas.openxmlformats.org/drawingml/2006/main">
          <a:off x="129112" y="1040242"/>
          <a:ext cx="1695558" cy="971581"/>
          <a:chOff x="164424" y="1139190"/>
          <a:chExt cx="1959419" cy="935886"/>
        </a:xfrm>
      </cdr:grpSpPr>
      <cdr:sp macro="" textlink="'Análisis NSI'!$H$4">
        <cdr:nvSpPr>
          <cdr:cNvPr id="2" name="CuadroTexto 1">
            <a:extLst xmlns:a="http://schemas.openxmlformats.org/drawingml/2006/main">
              <a:ext uri="{FF2B5EF4-FFF2-40B4-BE49-F238E27FC236}">
                <a16:creationId xmlns:a16="http://schemas.microsoft.com/office/drawing/2014/main" id="{C9CD4307-7E2F-5E4A-62D5-731F85039975}"/>
              </a:ext>
            </a:extLst>
          </cdr:cNvPr>
          <cdr:cNvSpPr txBox="1"/>
        </cdr:nvSpPr>
        <cdr:spPr>
          <a:xfrm xmlns:a="http://schemas.openxmlformats.org/drawingml/2006/main">
            <a:off x="164424" y="1443990"/>
            <a:ext cx="1959419" cy="6310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091E7E14-A488-4DD0-AF59-A0EAF1250D90}" type="TxLink">
              <a:rPr lang="en-US" sz="1600" b="1" i="0" u="none" strike="noStrike" kern="1200">
                <a:solidFill>
                  <a:srgbClr val="000000"/>
                </a:solidFill>
                <a:latin typeface="Calibri"/>
                <a:ea typeface="Calibri"/>
                <a:cs typeface="Calibri"/>
              </a:rPr>
              <a:pPr algn="ctr"/>
              <a:t>ORGANIZATIVAS  ETT    2025</a:t>
            </a:fld>
            <a:endParaRPr lang="es-EC" sz="2000" b="1" kern="1200"/>
          </a:p>
        </cdr:txBody>
      </cdr:sp>
      <cdr:sp macro="" textlink="'Análisis NSI'!$H$5">
        <cdr:nvSpPr>
          <cdr:cNvPr id="3" name="CuadroTexto 2">
            <a:extLst xmlns:a="http://schemas.openxmlformats.org/drawingml/2006/main">
              <a:ext uri="{FF2B5EF4-FFF2-40B4-BE49-F238E27FC236}">
                <a16:creationId xmlns:a16="http://schemas.microsoft.com/office/drawing/2014/main" id="{0C494419-D8A1-41A7-156E-41B5585B3189}"/>
              </a:ext>
            </a:extLst>
          </cdr:cNvPr>
          <cdr:cNvSpPr txBox="1"/>
        </cdr:nvSpPr>
        <cdr:spPr>
          <a:xfrm xmlns:a="http://schemas.openxmlformats.org/drawingml/2006/main">
            <a:off x="891540" y="1139190"/>
            <a:ext cx="533400" cy="3124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fld id="{56F70AB7-A14A-44B5-B6B9-0F8E7DEBF31E}" type="TxLink">
              <a:rPr lang="en-US" sz="1600" b="1" i="0" u="none" strike="noStrike" kern="1200">
                <a:solidFill>
                  <a:srgbClr val="000000"/>
                </a:solidFill>
                <a:latin typeface="Calibri"/>
                <a:ea typeface="Calibri"/>
                <a:cs typeface="Calibri"/>
              </a:rPr>
              <a:pPr algn="ctr"/>
              <a:t>#DIV/0!</a:t>
            </a:fld>
            <a:endParaRPr lang="es-EC" sz="6600" b="1" kern="1200"/>
          </a:p>
        </cdr:txBody>
      </cdr:sp>
    </cdr:grpSp>
  </cdr:relSizeAnchor>
</c:userShapes>
</file>

<file path=xl/drawings/drawing15.xml><?xml version="1.0" encoding="utf-8"?>
<c:userShapes xmlns:c="http://schemas.openxmlformats.org/drawingml/2006/chart">
  <cdr:relSizeAnchor xmlns:cdr="http://schemas.openxmlformats.org/drawingml/2006/chartDrawing">
    <cdr:from>
      <cdr:x>0.11042</cdr:x>
      <cdr:y>0.47703</cdr:y>
    </cdr:from>
    <cdr:to>
      <cdr:x>0.81133</cdr:x>
      <cdr:y>0.94599</cdr:y>
    </cdr:to>
    <cdr:grpSp>
      <cdr:nvGrpSpPr>
        <cdr:cNvPr id="4" name="Grupo 3">
          <a:extLst xmlns:a="http://schemas.openxmlformats.org/drawingml/2006/main">
            <a:ext uri="{FF2B5EF4-FFF2-40B4-BE49-F238E27FC236}">
              <a16:creationId xmlns:a16="http://schemas.microsoft.com/office/drawing/2014/main" id="{A9776574-6E34-C817-B2E1-0EA26CD0FE8C}"/>
            </a:ext>
          </a:extLst>
        </cdr:cNvPr>
        <cdr:cNvGrpSpPr/>
      </cdr:nvGrpSpPr>
      <cdr:grpSpPr>
        <a:xfrm xmlns:a="http://schemas.openxmlformats.org/drawingml/2006/main">
          <a:off x="217322" y="1061542"/>
          <a:ext cx="1379487" cy="1043583"/>
          <a:chOff x="782385" y="1148099"/>
          <a:chExt cx="605245" cy="850885"/>
        </a:xfrm>
      </cdr:grpSpPr>
      <cdr:sp macro="" textlink="'Análisis NSI'!$H$33">
        <cdr:nvSpPr>
          <cdr:cNvPr id="2" name="CuadroTexto 1">
            <a:extLst xmlns:a="http://schemas.openxmlformats.org/drawingml/2006/main">
              <a:ext uri="{FF2B5EF4-FFF2-40B4-BE49-F238E27FC236}">
                <a16:creationId xmlns:a16="http://schemas.microsoft.com/office/drawing/2014/main" id="{C9CD4307-7E2F-5E4A-62D5-731F85039975}"/>
              </a:ext>
            </a:extLst>
          </cdr:cNvPr>
          <cdr:cNvSpPr txBox="1"/>
        </cdr:nvSpPr>
        <cdr:spPr>
          <a:xfrm xmlns:a="http://schemas.openxmlformats.org/drawingml/2006/main">
            <a:off x="782385" y="1390533"/>
            <a:ext cx="602221" cy="6084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42C2BD7C-058E-4261-A57D-F4ABA9649135}" type="TxLink">
              <a:rPr lang="en-US" sz="1400" b="1" i="0" u="none" strike="noStrike" kern="1200">
                <a:solidFill>
                  <a:srgbClr val="000000"/>
                </a:solidFill>
                <a:latin typeface="Calibri"/>
                <a:ea typeface="Calibri"/>
                <a:cs typeface="Calibri"/>
              </a:rPr>
              <a:pPr algn="ctr"/>
              <a:t>ORGANIZATIVAS PROYECTADA</a:t>
            </a:fld>
            <a:endParaRPr lang="es-EC" sz="1400" b="1" kern="1200"/>
          </a:p>
        </cdr:txBody>
      </cdr:sp>
      <cdr:sp macro="" textlink="'Análisis NSI'!$H$34">
        <cdr:nvSpPr>
          <cdr:cNvPr id="3" name="CuadroTexto 2">
            <a:extLst xmlns:a="http://schemas.openxmlformats.org/drawingml/2006/main">
              <a:ext uri="{FF2B5EF4-FFF2-40B4-BE49-F238E27FC236}">
                <a16:creationId xmlns:a16="http://schemas.microsoft.com/office/drawing/2014/main" id="{0C494419-D8A1-41A7-156E-41B5585B3189}"/>
              </a:ext>
            </a:extLst>
          </cdr:cNvPr>
          <cdr:cNvSpPr txBox="1"/>
        </cdr:nvSpPr>
        <cdr:spPr>
          <a:xfrm xmlns:a="http://schemas.openxmlformats.org/drawingml/2006/main">
            <a:off x="854230" y="1148099"/>
            <a:ext cx="533400" cy="312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AAEF0354-821B-4A9F-A58C-EEC08E54C5EB}" type="TxLink">
              <a:rPr lang="en-US" sz="1400" b="1" i="0" u="none" strike="noStrike" kern="1200">
                <a:solidFill>
                  <a:srgbClr val="000000"/>
                </a:solidFill>
                <a:latin typeface="Calibri"/>
                <a:ea typeface="Calibri"/>
                <a:cs typeface="Calibri"/>
              </a:rPr>
              <a:pPr algn="ctr"/>
              <a:t>#DIV/0!</a:t>
            </a:fld>
            <a:endParaRPr lang="es-EC" sz="1400" b="1" kern="1200"/>
          </a:p>
        </cdr:txBody>
      </cdr:sp>
    </cdr:grpSp>
  </cdr:relSizeAnchor>
</c:userShapes>
</file>

<file path=xl/drawings/drawing16.xml><?xml version="1.0" encoding="utf-8"?>
<xdr:wsDr xmlns:xdr="http://schemas.openxmlformats.org/drawingml/2006/spreadsheetDrawing" xmlns:a="http://schemas.openxmlformats.org/drawingml/2006/main">
  <xdr:twoCellAnchor editAs="oneCell">
    <xdr:from>
      <xdr:col>7</xdr:col>
      <xdr:colOff>471777</xdr:colOff>
      <xdr:row>3</xdr:row>
      <xdr:rowOff>22861</xdr:rowOff>
    </xdr:from>
    <xdr:to>
      <xdr:col>7</xdr:col>
      <xdr:colOff>3515465</xdr:colOff>
      <xdr:row>6</xdr:row>
      <xdr:rowOff>192151</xdr:rowOff>
    </xdr:to>
    <xdr:pic>
      <xdr:nvPicPr>
        <xdr:cNvPr id="13" name="Imagen 12">
          <a:extLst>
            <a:ext uri="{FF2B5EF4-FFF2-40B4-BE49-F238E27FC236}">
              <a16:creationId xmlns:a16="http://schemas.microsoft.com/office/drawing/2014/main" id="{40749ADC-97D7-4B0B-B34A-683F3E427E13}"/>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508103" y="784861"/>
          <a:ext cx="3043688" cy="1858942"/>
        </a:xfrm>
        <a:prstGeom prst="rect">
          <a:avLst/>
        </a:prstGeom>
      </xdr:spPr>
    </xdr:pic>
    <xdr:clientData/>
  </xdr:twoCellAnchor>
  <xdr:twoCellAnchor>
    <xdr:from>
      <xdr:col>8</xdr:col>
      <xdr:colOff>402167</xdr:colOff>
      <xdr:row>1</xdr:row>
      <xdr:rowOff>127000</xdr:rowOff>
    </xdr:from>
    <xdr:to>
      <xdr:col>9</xdr:col>
      <xdr:colOff>1160660</xdr:colOff>
      <xdr:row>6</xdr:row>
      <xdr:rowOff>119199</xdr:rowOff>
    </xdr:to>
    <xdr:grpSp>
      <xdr:nvGrpSpPr>
        <xdr:cNvPr id="2" name="Grupo 1">
          <a:extLst>
            <a:ext uri="{FF2B5EF4-FFF2-40B4-BE49-F238E27FC236}">
              <a16:creationId xmlns:a16="http://schemas.microsoft.com/office/drawing/2014/main" id="{83954F16-6D31-4CBB-A662-E116283F139F}"/>
            </a:ext>
          </a:extLst>
        </xdr:cNvPr>
        <xdr:cNvGrpSpPr/>
      </xdr:nvGrpSpPr>
      <xdr:grpSpPr>
        <a:xfrm>
          <a:off x="14588337" y="329660"/>
          <a:ext cx="2339238" cy="2241720"/>
          <a:chOff x="13075920" y="2430780"/>
          <a:chExt cx="2255520" cy="2190750"/>
        </a:xfrm>
      </xdr:grpSpPr>
      <xdr:graphicFrame macro="">
        <xdr:nvGraphicFramePr>
          <xdr:cNvPr id="3" name="Gráfico 2">
            <a:extLst>
              <a:ext uri="{FF2B5EF4-FFF2-40B4-BE49-F238E27FC236}">
                <a16:creationId xmlns:a16="http://schemas.microsoft.com/office/drawing/2014/main" id="{D24D9ACD-D7A1-8794-3C4F-248DE2465CF1}"/>
              </a:ext>
            </a:extLst>
          </xdr:cNvPr>
          <xdr:cNvGraphicFramePr>
            <a:graphicFrameLocks/>
          </xdr:cNvGraphicFramePr>
        </xdr:nvGraphicFramePr>
        <xdr:xfrm>
          <a:off x="13075920" y="2430780"/>
          <a:ext cx="2255520" cy="2190750"/>
        </xdr:xfrm>
        <a:graphic>
          <a:graphicData uri="http://schemas.openxmlformats.org/drawingml/2006/chart">
            <c:chart xmlns:c="http://schemas.openxmlformats.org/drawingml/2006/chart" xmlns:r="http://schemas.openxmlformats.org/officeDocument/2006/relationships" r:id="rId2"/>
          </a:graphicData>
        </a:graphic>
      </xdr:graphicFrame>
      <xdr:sp macro="" textlink="'Análisis NSI'!$R$4">
        <xdr:nvSpPr>
          <xdr:cNvPr id="4" name="CuadroTexto 1">
            <a:extLst>
              <a:ext uri="{FF2B5EF4-FFF2-40B4-BE49-F238E27FC236}">
                <a16:creationId xmlns:a16="http://schemas.microsoft.com/office/drawing/2014/main" id="{354BFC54-0545-87F1-4640-ED03CB295FBD}"/>
              </a:ext>
            </a:extLst>
          </xdr:cNvPr>
          <xdr:cNvSpPr txBox="1"/>
        </xdr:nvSpPr>
        <xdr:spPr>
          <a:xfrm>
            <a:off x="13362259" y="3841478"/>
            <a:ext cx="1731147"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B2AA8F2B-8103-490A-A122-ED37DFB1F52E}" type="TxLink">
              <a:rPr lang="en-US" sz="1400" b="1" i="0" u="none" strike="noStrike" kern="1200">
                <a:solidFill>
                  <a:srgbClr val="000000"/>
                </a:solidFill>
                <a:latin typeface="Calibri"/>
                <a:ea typeface="Calibri"/>
                <a:cs typeface="Calibri"/>
              </a:rPr>
              <a:pPr algn="ctr"/>
              <a:t>PROMEDIO EET PROYECTADO (2026)</a:t>
            </a:fld>
            <a:endParaRPr lang="es-EC" sz="1400" b="1" kern="1200"/>
          </a:p>
        </xdr:txBody>
      </xdr:sp>
      <xdr:sp macro="" textlink="'Análisis NSI'!$R$5">
        <xdr:nvSpPr>
          <xdr:cNvPr id="5" name="CuadroTexto 2">
            <a:extLst>
              <a:ext uri="{FF2B5EF4-FFF2-40B4-BE49-F238E27FC236}">
                <a16:creationId xmlns:a16="http://schemas.microsoft.com/office/drawing/2014/main" id="{47A30399-5EBB-DF39-699A-7D2873C2AA8D}"/>
              </a:ext>
            </a:extLst>
          </xdr:cNvPr>
          <xdr:cNvSpPr txBox="1"/>
        </xdr:nvSpPr>
        <xdr:spPr>
          <a:xfrm>
            <a:off x="13947261" y="3529060"/>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A9162E3A-611A-4D97-9EB8-E145EBA7BD31}" type="TxLink">
              <a:rPr lang="en-US" sz="1400" b="1" i="0" u="none" strike="noStrike" kern="1200">
                <a:solidFill>
                  <a:srgbClr val="000000"/>
                </a:solidFill>
                <a:latin typeface="Calibri"/>
                <a:ea typeface="Calibri"/>
                <a:cs typeface="Calibri"/>
              </a:rPr>
              <a:pPr algn="ctr"/>
              <a:t>#DIV/0!</a:t>
            </a:fld>
            <a:endParaRPr lang="es-EC" sz="1400" b="1" kern="1200"/>
          </a:p>
        </xdr:txBody>
      </xdr:sp>
    </xdr:grpSp>
    <xdr:clientData/>
  </xdr:twoCellAnchor>
  <xdr:twoCellAnchor>
    <xdr:from>
      <xdr:col>1</xdr:col>
      <xdr:colOff>296334</xdr:colOff>
      <xdr:row>1</xdr:row>
      <xdr:rowOff>190500</xdr:rowOff>
    </xdr:from>
    <xdr:to>
      <xdr:col>2</xdr:col>
      <xdr:colOff>1674831</xdr:colOff>
      <xdr:row>6</xdr:row>
      <xdr:rowOff>176986</xdr:rowOff>
    </xdr:to>
    <xdr:grpSp>
      <xdr:nvGrpSpPr>
        <xdr:cNvPr id="6" name="Grupo 5">
          <a:extLst>
            <a:ext uri="{FF2B5EF4-FFF2-40B4-BE49-F238E27FC236}">
              <a16:creationId xmlns:a16="http://schemas.microsoft.com/office/drawing/2014/main" id="{596168E3-1581-4194-9A07-5947A14C4D11}"/>
            </a:ext>
          </a:extLst>
        </xdr:cNvPr>
        <xdr:cNvGrpSpPr/>
      </xdr:nvGrpSpPr>
      <xdr:grpSpPr>
        <a:xfrm>
          <a:off x="1005643" y="393160"/>
          <a:ext cx="2087805" cy="2236007"/>
          <a:chOff x="18112740" y="2392680"/>
          <a:chExt cx="2255520" cy="2190750"/>
        </a:xfrm>
      </xdr:grpSpPr>
      <xdr:graphicFrame macro="">
        <xdr:nvGraphicFramePr>
          <xdr:cNvPr id="7" name="Gráfico 6">
            <a:extLst>
              <a:ext uri="{FF2B5EF4-FFF2-40B4-BE49-F238E27FC236}">
                <a16:creationId xmlns:a16="http://schemas.microsoft.com/office/drawing/2014/main" id="{A2A136C8-0208-CD1A-DEFD-A6DF119A677F}"/>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3"/>
          </a:graphicData>
        </a:graphic>
      </xdr:graphicFrame>
      <xdr:sp macro="" textlink="'Análisis NSI'!$P$5">
        <xdr:nvSpPr>
          <xdr:cNvPr id="8" name="CuadroTexto 2">
            <a:extLst>
              <a:ext uri="{FF2B5EF4-FFF2-40B4-BE49-F238E27FC236}">
                <a16:creationId xmlns:a16="http://schemas.microsoft.com/office/drawing/2014/main" id="{54527144-3E4C-5011-078C-FCBE5E845C0D}"/>
              </a:ext>
            </a:extLst>
          </xdr:cNvPr>
          <xdr:cNvSpPr txBox="1"/>
        </xdr:nvSpPr>
        <xdr:spPr>
          <a:xfrm>
            <a:off x="18966180" y="3444240"/>
            <a:ext cx="5943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76650259-5FCC-45A3-9E99-F381D3DB36F1}" type="TxLink">
              <a:rPr lang="en-US" sz="1600" b="1" i="0" u="none" strike="noStrike" kern="1200">
                <a:solidFill>
                  <a:srgbClr val="000000"/>
                </a:solidFill>
                <a:latin typeface="Calibri"/>
                <a:ea typeface="Calibri"/>
                <a:cs typeface="Calibri"/>
              </a:rPr>
              <a:pPr algn="ctr"/>
              <a:t>#DIV/0!</a:t>
            </a:fld>
            <a:endParaRPr lang="es-EC" sz="2400" b="1" kern="1200"/>
          </a:p>
        </xdr:txBody>
      </xdr:sp>
      <xdr:sp macro="" textlink="'Análisis NSI'!P4">
        <xdr:nvSpPr>
          <xdr:cNvPr id="9" name="CuadroTexto 1">
            <a:extLst>
              <a:ext uri="{FF2B5EF4-FFF2-40B4-BE49-F238E27FC236}">
                <a16:creationId xmlns:a16="http://schemas.microsoft.com/office/drawing/2014/main" id="{88C83559-9666-20C7-0AFE-F535DC2E9967}"/>
              </a:ext>
            </a:extLst>
          </xdr:cNvPr>
          <xdr:cNvSpPr txBox="1"/>
        </xdr:nvSpPr>
        <xdr:spPr>
          <a:xfrm>
            <a:off x="18280380" y="3726180"/>
            <a:ext cx="192786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99743969-2926-4A03-BDE8-DC464AE90C1C}" type="TxLink">
              <a:rPr lang="en-US" sz="1600" b="1" i="0" u="none" strike="noStrike" kern="1200">
                <a:solidFill>
                  <a:srgbClr val="000000"/>
                </a:solidFill>
                <a:latin typeface="Calibri"/>
                <a:ea typeface="Calibri"/>
                <a:cs typeface="Calibri"/>
              </a:rPr>
              <a:pPr algn="ctr"/>
              <a:t>PROMEDIO EET 2025</a:t>
            </a:fld>
            <a:endParaRPr lang="es-EC" sz="1600" b="1" kern="1200"/>
          </a:p>
        </xdr:txBody>
      </xdr:sp>
    </xdr:grpSp>
    <xdr:clientData/>
  </xdr:twoCellAnchor>
  <xdr:twoCellAnchor editAs="oneCell">
    <xdr:from>
      <xdr:col>2</xdr:col>
      <xdr:colOff>1673087</xdr:colOff>
      <xdr:row>2</xdr:row>
      <xdr:rowOff>215348</xdr:rowOff>
    </xdr:from>
    <xdr:to>
      <xdr:col>6</xdr:col>
      <xdr:colOff>591237</xdr:colOff>
      <xdr:row>5</xdr:row>
      <xdr:rowOff>539580</xdr:rowOff>
    </xdr:to>
    <xdr:pic>
      <xdr:nvPicPr>
        <xdr:cNvPr id="10" name="Imagen 9">
          <a:extLst>
            <a:ext uri="{FF2B5EF4-FFF2-40B4-BE49-F238E27FC236}">
              <a16:creationId xmlns:a16="http://schemas.microsoft.com/office/drawing/2014/main" id="{8C5D2DCF-C641-4987-8085-A8DD5C5F6B94}"/>
            </a:ext>
          </a:extLst>
        </xdr:cNvPr>
        <xdr:cNvPicPr>
          <a:picLocks noChangeAspect="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263348" y="654326"/>
          <a:ext cx="6066041" cy="177368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388620</xdr:colOff>
      <xdr:row>1</xdr:row>
      <xdr:rowOff>53341</xdr:rowOff>
    </xdr:from>
    <xdr:to>
      <xdr:col>10</xdr:col>
      <xdr:colOff>632460</xdr:colOff>
      <xdr:row>9</xdr:row>
      <xdr:rowOff>53341</xdr:rowOff>
    </xdr:to>
    <mc:AlternateContent xmlns:mc="http://schemas.openxmlformats.org/markup-compatibility/2006" xmlns:a14="http://schemas.microsoft.com/office/drawing/2010/main">
      <mc:Choice Requires="a14">
        <xdr:graphicFrame macro="">
          <xdr:nvGraphicFramePr>
            <xdr:cNvPr id="4" name="MEDIDAS">
              <a:extLst>
                <a:ext uri="{FF2B5EF4-FFF2-40B4-BE49-F238E27FC236}">
                  <a16:creationId xmlns:a16="http://schemas.microsoft.com/office/drawing/2014/main" id="{CDF83EB0-D679-32AB-038E-7CE0E0209C5A}"/>
                </a:ext>
              </a:extLst>
            </xdr:cNvPr>
            <xdr:cNvGraphicFramePr/>
          </xdr:nvGraphicFramePr>
          <xdr:xfrm>
            <a:off x="0" y="0"/>
            <a:ext cx="0" cy="0"/>
          </xdr:xfrm>
          <a:graphic>
            <a:graphicData uri="http://schemas.microsoft.com/office/drawing/2010/slicer">
              <sle:slicer xmlns:sle="http://schemas.microsoft.com/office/drawing/2010/slicer" name="MEDIDAS"/>
            </a:graphicData>
          </a:graphic>
        </xdr:graphicFrame>
      </mc:Choice>
      <mc:Fallback xmlns="">
        <xdr:sp macro="" textlink="">
          <xdr:nvSpPr>
            <xdr:cNvPr id="0" name=""/>
            <xdr:cNvSpPr>
              <a:spLocks noTextEdit="1"/>
            </xdr:cNvSpPr>
          </xdr:nvSpPr>
          <xdr:spPr>
            <a:xfrm>
              <a:off x="7650480" y="236221"/>
              <a:ext cx="4442460" cy="1463040"/>
            </a:xfrm>
            <a:prstGeom prst="rect">
              <a:avLst/>
            </a:prstGeom>
            <a:solidFill>
              <a:prstClr val="white"/>
            </a:solidFill>
            <a:ln w="1">
              <a:solidFill>
                <a:prstClr val="green"/>
              </a:solidFill>
            </a:ln>
          </xdr:spPr>
          <xdr:txBody>
            <a:bodyPr vertOverflow="clip" horzOverflow="clip"/>
            <a:lstStyle/>
            <a:p>
              <a:r>
                <a:rPr lang="es-EC"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4434840</xdr:colOff>
      <xdr:row>12</xdr:row>
      <xdr:rowOff>22860</xdr:rowOff>
    </xdr:from>
    <xdr:to>
      <xdr:col>3</xdr:col>
      <xdr:colOff>15240</xdr:colOff>
      <xdr:row>25</xdr:row>
      <xdr:rowOff>112395</xdr:rowOff>
    </xdr:to>
    <mc:AlternateContent xmlns:mc="http://schemas.openxmlformats.org/markup-compatibility/2006" xmlns:a14="http://schemas.microsoft.com/office/drawing/2010/main">
      <mc:Choice Requires="a14">
        <xdr:graphicFrame macro="">
          <xdr:nvGraphicFramePr>
            <xdr:cNvPr id="2" name="MEDIDAS 3">
              <a:extLst>
                <a:ext uri="{FF2B5EF4-FFF2-40B4-BE49-F238E27FC236}">
                  <a16:creationId xmlns:a16="http://schemas.microsoft.com/office/drawing/2014/main" id="{41198096-730C-4D26-83FC-EDB4078F4DF6}"/>
                </a:ext>
              </a:extLst>
            </xdr:cNvPr>
            <xdr:cNvGraphicFramePr/>
          </xdr:nvGraphicFramePr>
          <xdr:xfrm>
            <a:off x="0" y="0"/>
            <a:ext cx="0" cy="0"/>
          </xdr:xfrm>
          <a:graphic>
            <a:graphicData uri="http://schemas.microsoft.com/office/drawing/2010/slicer">
              <sle:slicer xmlns:sle="http://schemas.microsoft.com/office/drawing/2010/slicer" name="MEDIDAS 3"/>
            </a:graphicData>
          </a:graphic>
        </xdr:graphicFrame>
      </mc:Choice>
      <mc:Fallback xmlns="">
        <xdr:sp macro="" textlink="">
          <xdr:nvSpPr>
            <xdr:cNvPr id="0" name=""/>
            <xdr:cNvSpPr>
              <a:spLocks noTextEdit="1"/>
            </xdr:cNvSpPr>
          </xdr:nvSpPr>
          <xdr:spPr>
            <a:xfrm>
              <a:off x="1950720" y="2217420"/>
              <a:ext cx="1828800" cy="2466975"/>
            </a:xfrm>
            <a:prstGeom prst="rect">
              <a:avLst/>
            </a:prstGeom>
            <a:solidFill>
              <a:prstClr val="white"/>
            </a:solidFill>
            <a:ln w="1">
              <a:solidFill>
                <a:prstClr val="green"/>
              </a:solidFill>
            </a:ln>
          </xdr:spPr>
          <xdr:txBody>
            <a:bodyPr vertOverflow="clip" horzOverflow="clip"/>
            <a:lstStyle/>
            <a:p>
              <a:r>
                <a:rPr lang="es-EC"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3</xdr:col>
      <xdr:colOff>259080</xdr:colOff>
      <xdr:row>13</xdr:row>
      <xdr:rowOff>7620</xdr:rowOff>
    </xdr:from>
    <xdr:to>
      <xdr:col>5</xdr:col>
      <xdr:colOff>274320</xdr:colOff>
      <xdr:row>41</xdr:row>
      <xdr:rowOff>22860</xdr:rowOff>
    </xdr:to>
    <mc:AlternateContent xmlns:mc="http://schemas.openxmlformats.org/markup-compatibility/2006" xmlns:a14="http://schemas.microsoft.com/office/drawing/2010/main">
      <mc:Choice Requires="a14">
        <xdr:graphicFrame macro="">
          <xdr:nvGraphicFramePr>
            <xdr:cNvPr id="3" name="SUB MEDIDAS 2">
              <a:extLst>
                <a:ext uri="{FF2B5EF4-FFF2-40B4-BE49-F238E27FC236}">
                  <a16:creationId xmlns:a16="http://schemas.microsoft.com/office/drawing/2014/main" id="{DE7FBC33-3B60-4503-AC8B-1FBCDF50CAB9}"/>
                </a:ext>
              </a:extLst>
            </xdr:cNvPr>
            <xdr:cNvGraphicFramePr/>
          </xdr:nvGraphicFramePr>
          <xdr:xfrm>
            <a:off x="0" y="0"/>
            <a:ext cx="0" cy="0"/>
          </xdr:xfrm>
          <a:graphic>
            <a:graphicData uri="http://schemas.microsoft.com/office/drawing/2010/slicer">
              <sle:slicer xmlns:sle="http://schemas.microsoft.com/office/drawing/2010/slicer" name="SUB MEDIDAS 2"/>
            </a:graphicData>
          </a:graphic>
        </xdr:graphicFrame>
      </mc:Choice>
      <mc:Fallback xmlns="">
        <xdr:sp macro="" textlink="">
          <xdr:nvSpPr>
            <xdr:cNvPr id="0" name=""/>
            <xdr:cNvSpPr>
              <a:spLocks noTextEdit="1"/>
            </xdr:cNvSpPr>
          </xdr:nvSpPr>
          <xdr:spPr>
            <a:xfrm>
              <a:off x="4023360" y="2385060"/>
              <a:ext cx="1828800" cy="5135880"/>
            </a:xfrm>
            <a:prstGeom prst="rect">
              <a:avLst/>
            </a:prstGeom>
            <a:solidFill>
              <a:prstClr val="white"/>
            </a:solidFill>
            <a:ln w="1">
              <a:solidFill>
                <a:prstClr val="green"/>
              </a:solidFill>
            </a:ln>
          </xdr:spPr>
          <xdr:txBody>
            <a:bodyPr vertOverflow="clip" horzOverflow="clip"/>
            <a:lstStyle/>
            <a:p>
              <a:r>
                <a:rPr lang="es-EC"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8</xdr:col>
      <xdr:colOff>167640</xdr:colOff>
      <xdr:row>11</xdr:row>
      <xdr:rowOff>34290</xdr:rowOff>
    </xdr:from>
    <xdr:to>
      <xdr:col>12</xdr:col>
      <xdr:colOff>266700</xdr:colOff>
      <xdr:row>23</xdr:row>
      <xdr:rowOff>30480</xdr:rowOff>
    </xdr:to>
    <xdr:graphicFrame macro="">
      <xdr:nvGraphicFramePr>
        <xdr:cNvPr id="4" name="Gráfico 3">
          <a:extLst>
            <a:ext uri="{FF2B5EF4-FFF2-40B4-BE49-F238E27FC236}">
              <a16:creationId xmlns:a16="http://schemas.microsoft.com/office/drawing/2014/main" id="{FE2329EB-C512-42F3-B8E6-BE163D3B1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289560</xdr:colOff>
      <xdr:row>12</xdr:row>
      <xdr:rowOff>114300</xdr:rowOff>
    </xdr:from>
    <xdr:to>
      <xdr:col>15</xdr:col>
      <xdr:colOff>457200</xdr:colOff>
      <xdr:row>24</xdr:row>
      <xdr:rowOff>110490</xdr:rowOff>
    </xdr:to>
    <xdr:grpSp>
      <xdr:nvGrpSpPr>
        <xdr:cNvPr id="5" name="Grupo 4">
          <a:extLst>
            <a:ext uri="{FF2B5EF4-FFF2-40B4-BE49-F238E27FC236}">
              <a16:creationId xmlns:a16="http://schemas.microsoft.com/office/drawing/2014/main" id="{340990E6-87AB-4E38-8809-5AF6A7F928B7}"/>
            </a:ext>
          </a:extLst>
        </xdr:cNvPr>
        <xdr:cNvGrpSpPr/>
      </xdr:nvGrpSpPr>
      <xdr:grpSpPr>
        <a:xfrm>
          <a:off x="9290685" y="2400300"/>
          <a:ext cx="2196465" cy="2282190"/>
          <a:chOff x="13075920" y="2430780"/>
          <a:chExt cx="2255520" cy="2190750"/>
        </a:xfrm>
      </xdr:grpSpPr>
      <xdr:graphicFrame macro="">
        <xdr:nvGraphicFramePr>
          <xdr:cNvPr id="6" name="Gráfico 5">
            <a:extLst>
              <a:ext uri="{FF2B5EF4-FFF2-40B4-BE49-F238E27FC236}">
                <a16:creationId xmlns:a16="http://schemas.microsoft.com/office/drawing/2014/main" id="{77274129-579F-513B-96AD-3C9A78F2DA55}"/>
              </a:ext>
            </a:extLst>
          </xdr:cNvPr>
          <xdr:cNvGraphicFramePr>
            <a:graphicFrameLocks/>
          </xdr:cNvGraphicFramePr>
        </xdr:nvGraphicFramePr>
        <xdr:xfrm>
          <a:off x="13075920" y="2430780"/>
          <a:ext cx="2255520" cy="2190750"/>
        </xdr:xfrm>
        <a:graphic>
          <a:graphicData uri="http://schemas.openxmlformats.org/drawingml/2006/chart">
            <c:chart xmlns:c="http://schemas.openxmlformats.org/drawingml/2006/chart" xmlns:r="http://schemas.openxmlformats.org/officeDocument/2006/relationships" r:id="rId2"/>
          </a:graphicData>
        </a:graphic>
      </xdr:graphicFrame>
      <xdr:sp macro="" textlink="$M$4">
        <xdr:nvSpPr>
          <xdr:cNvPr id="7" name="CuadroTexto 1">
            <a:extLst>
              <a:ext uri="{FF2B5EF4-FFF2-40B4-BE49-F238E27FC236}">
                <a16:creationId xmlns:a16="http://schemas.microsoft.com/office/drawing/2014/main" id="{68B8C5BB-E09B-AADF-6A7F-98F83E2AB685}"/>
              </a:ext>
            </a:extLst>
          </xdr:cNvPr>
          <xdr:cNvSpPr txBox="1"/>
        </xdr:nvSpPr>
        <xdr:spPr>
          <a:xfrm>
            <a:off x="13746480" y="3726180"/>
            <a:ext cx="96774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8AAC516D-6F21-4E03-A35B-2C2236CD6676}" type="TxLink">
              <a:rPr lang="en-US" sz="1600" b="1" i="0" u="none" strike="noStrike" kern="1200">
                <a:solidFill>
                  <a:srgbClr val="000000"/>
                </a:solidFill>
                <a:latin typeface="Calibri"/>
                <a:ea typeface="Calibri"/>
                <a:cs typeface="Calibri"/>
              </a:rPr>
              <a:pPr algn="ctr"/>
              <a:t>DIGITAL</a:t>
            </a:fld>
            <a:endParaRPr lang="es-EC" sz="2400" b="1" kern="1200"/>
          </a:p>
        </xdr:txBody>
      </xdr:sp>
      <xdr:sp macro="" textlink="$M$5">
        <xdr:nvSpPr>
          <xdr:cNvPr id="8" name="CuadroTexto 2">
            <a:extLst>
              <a:ext uri="{FF2B5EF4-FFF2-40B4-BE49-F238E27FC236}">
                <a16:creationId xmlns:a16="http://schemas.microsoft.com/office/drawing/2014/main" id="{0E840BE1-B4DB-FDC0-0744-FD4230DC2760}"/>
              </a:ext>
            </a:extLst>
          </xdr:cNvPr>
          <xdr:cNvSpPr txBox="1"/>
        </xdr:nvSpPr>
        <xdr:spPr>
          <a:xfrm>
            <a:off x="13936980" y="3421380"/>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5FF68DFD-4E46-4854-9C22-FF919A3BE923}" type="TxLink">
              <a:rPr lang="en-US" sz="1600" b="1" i="0" u="none" strike="noStrike" kern="1200">
                <a:solidFill>
                  <a:srgbClr val="000000"/>
                </a:solidFill>
                <a:latin typeface="Calibri"/>
                <a:ea typeface="Calibri"/>
                <a:cs typeface="Calibri"/>
              </a:rPr>
              <a:pPr algn="ctr"/>
              <a:t>15</a:t>
            </a:fld>
            <a:endParaRPr lang="es-EC" sz="4800" b="1" kern="1200"/>
          </a:p>
        </xdr:txBody>
      </xdr:sp>
    </xdr:grpSp>
    <xdr:clientData/>
  </xdr:twoCellAnchor>
  <xdr:twoCellAnchor>
    <xdr:from>
      <xdr:col>16</xdr:col>
      <xdr:colOff>0</xdr:colOff>
      <xdr:row>12</xdr:row>
      <xdr:rowOff>160020</xdr:rowOff>
    </xdr:from>
    <xdr:to>
      <xdr:col>19</xdr:col>
      <xdr:colOff>198120</xdr:colOff>
      <xdr:row>24</xdr:row>
      <xdr:rowOff>156210</xdr:rowOff>
    </xdr:to>
    <xdr:grpSp>
      <xdr:nvGrpSpPr>
        <xdr:cNvPr id="9" name="Grupo 8">
          <a:extLst>
            <a:ext uri="{FF2B5EF4-FFF2-40B4-BE49-F238E27FC236}">
              <a16:creationId xmlns:a16="http://schemas.microsoft.com/office/drawing/2014/main" id="{1AD8CC03-DD38-42C6-B47C-D68D31FB656A}"/>
            </a:ext>
          </a:extLst>
        </xdr:cNvPr>
        <xdr:cNvGrpSpPr/>
      </xdr:nvGrpSpPr>
      <xdr:grpSpPr>
        <a:xfrm>
          <a:off x="11696700" y="2446020"/>
          <a:ext cx="2198370" cy="2282190"/>
          <a:chOff x="15377160" y="2293620"/>
          <a:chExt cx="2255520" cy="2190750"/>
        </a:xfrm>
      </xdr:grpSpPr>
      <xdr:graphicFrame macro="">
        <xdr:nvGraphicFramePr>
          <xdr:cNvPr id="10" name="Gráfico 9">
            <a:extLst>
              <a:ext uri="{FF2B5EF4-FFF2-40B4-BE49-F238E27FC236}">
                <a16:creationId xmlns:a16="http://schemas.microsoft.com/office/drawing/2014/main" id="{C08EFB30-0C71-9DE8-A3E4-38E3E7A09C38}"/>
              </a:ext>
            </a:extLst>
          </xdr:cNvPr>
          <xdr:cNvGraphicFramePr>
            <a:graphicFrameLocks/>
          </xdr:cNvGraphicFramePr>
        </xdr:nvGraphicFramePr>
        <xdr:xfrm>
          <a:off x="15377160" y="2293620"/>
          <a:ext cx="2255520" cy="2190750"/>
        </xdr:xfrm>
        <a:graphic>
          <a:graphicData uri="http://schemas.openxmlformats.org/drawingml/2006/chart">
            <c:chart xmlns:c="http://schemas.openxmlformats.org/drawingml/2006/chart" xmlns:r="http://schemas.openxmlformats.org/officeDocument/2006/relationships" r:id="rId3"/>
          </a:graphicData>
        </a:graphic>
      </xdr:graphicFrame>
      <xdr:sp macro="" textlink="$Q$10">
        <xdr:nvSpPr>
          <xdr:cNvPr id="11" name="CuadroTexto 1">
            <a:extLst>
              <a:ext uri="{FF2B5EF4-FFF2-40B4-BE49-F238E27FC236}">
                <a16:creationId xmlns:a16="http://schemas.microsoft.com/office/drawing/2014/main" id="{FEE34B85-B30B-ACD5-FAFD-7A0B5786A700}"/>
              </a:ext>
            </a:extLst>
          </xdr:cNvPr>
          <xdr:cNvSpPr txBox="1"/>
        </xdr:nvSpPr>
        <xdr:spPr>
          <a:xfrm>
            <a:off x="16230600" y="3634740"/>
            <a:ext cx="655320" cy="312420"/>
          </a:xfrm>
          <a:prstGeom prst="rect">
            <a:avLst/>
          </a:prstGeom>
        </xdr:spPr>
        <xdr:txBody>
          <a:bodyPr wrap="square" rtlCol="0"/>
          <a:lstStyle/>
          <a:p>
            <a:fld id="{A25CBCCA-CC07-49FA-9308-C405586B3AAA}" type="TxLink">
              <a:rPr lang="en-US" sz="1600" b="1" i="0" u="none" strike="noStrike" kern="1200">
                <a:solidFill>
                  <a:srgbClr val="000000"/>
                </a:solidFill>
                <a:latin typeface="Calibri"/>
                <a:ea typeface="Calibri"/>
                <a:cs typeface="Calibri"/>
              </a:rPr>
              <a:pPr/>
              <a:t>PATD</a:t>
            </a:fld>
            <a:endParaRPr lang="en-US" sz="1600" b="1" i="0" u="none" strike="noStrike" kern="1200">
              <a:solidFill>
                <a:srgbClr val="000000"/>
              </a:solidFill>
              <a:latin typeface="Calibri"/>
              <a:ea typeface="Calibri"/>
              <a:cs typeface="Calibri"/>
            </a:endParaRPr>
          </a:p>
        </xdr:txBody>
      </xdr:sp>
      <xdr:sp macro="" textlink="$N$5">
        <xdr:nvSpPr>
          <xdr:cNvPr id="12" name="CuadroTexto 2">
            <a:extLst>
              <a:ext uri="{FF2B5EF4-FFF2-40B4-BE49-F238E27FC236}">
                <a16:creationId xmlns:a16="http://schemas.microsoft.com/office/drawing/2014/main" id="{403C7A5E-C95E-49B9-A510-3BCBEA6BF5D9}"/>
              </a:ext>
            </a:extLst>
          </xdr:cNvPr>
          <xdr:cNvSpPr txBox="1"/>
        </xdr:nvSpPr>
        <xdr:spPr>
          <a:xfrm>
            <a:off x="16283940" y="3352800"/>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6BB1D838-7D75-4E4C-AC8C-8384916A8C52}" type="TxLink">
              <a:rPr lang="en-US" sz="1600" b="1" i="0" u="none" strike="noStrike" kern="1200">
                <a:solidFill>
                  <a:srgbClr val="000000"/>
                </a:solidFill>
                <a:latin typeface="Calibri"/>
                <a:ea typeface="Calibri"/>
                <a:cs typeface="Calibri"/>
              </a:rPr>
              <a:pPr algn="ctr"/>
              <a:t>13</a:t>
            </a:fld>
            <a:endParaRPr lang="es-EC" sz="3600" b="1" kern="1200"/>
          </a:p>
        </xdr:txBody>
      </xdr:sp>
    </xdr:grpSp>
    <xdr:clientData/>
  </xdr:twoCellAnchor>
  <xdr:twoCellAnchor>
    <xdr:from>
      <xdr:col>19</xdr:col>
      <xdr:colOff>472440</xdr:colOff>
      <xdr:row>13</xdr:row>
      <xdr:rowOff>15240</xdr:rowOff>
    </xdr:from>
    <xdr:to>
      <xdr:col>22</xdr:col>
      <xdr:colOff>670560</xdr:colOff>
      <xdr:row>25</xdr:row>
      <xdr:rowOff>11430</xdr:rowOff>
    </xdr:to>
    <xdr:grpSp>
      <xdr:nvGrpSpPr>
        <xdr:cNvPr id="13" name="Grupo 12">
          <a:extLst>
            <a:ext uri="{FF2B5EF4-FFF2-40B4-BE49-F238E27FC236}">
              <a16:creationId xmlns:a16="http://schemas.microsoft.com/office/drawing/2014/main" id="{76D887E9-F9C2-4914-B33E-4AC0B3FB1D62}"/>
            </a:ext>
          </a:extLst>
        </xdr:cNvPr>
        <xdr:cNvGrpSpPr/>
      </xdr:nvGrpSpPr>
      <xdr:grpSpPr>
        <a:xfrm>
          <a:off x="14169390" y="2491740"/>
          <a:ext cx="2198370" cy="2282190"/>
          <a:chOff x="18112740" y="2392680"/>
          <a:chExt cx="2255520" cy="2190750"/>
        </a:xfrm>
      </xdr:grpSpPr>
      <xdr:graphicFrame macro="">
        <xdr:nvGraphicFramePr>
          <xdr:cNvPr id="14" name="Gráfico 13">
            <a:extLst>
              <a:ext uri="{FF2B5EF4-FFF2-40B4-BE49-F238E27FC236}">
                <a16:creationId xmlns:a16="http://schemas.microsoft.com/office/drawing/2014/main" id="{0682255C-776B-48B7-0403-4579F8407DBF}"/>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4"/>
          </a:graphicData>
        </a:graphic>
      </xdr:graphicFrame>
      <xdr:sp macro="" textlink="$O$5">
        <xdr:nvSpPr>
          <xdr:cNvPr id="15" name="CuadroTexto 2">
            <a:extLst>
              <a:ext uri="{FF2B5EF4-FFF2-40B4-BE49-F238E27FC236}">
                <a16:creationId xmlns:a16="http://schemas.microsoft.com/office/drawing/2014/main" id="{52588106-3CFE-D0AD-0F33-48065DED8DFD}"/>
              </a:ext>
            </a:extLst>
          </xdr:cNvPr>
          <xdr:cNvSpPr txBox="1"/>
        </xdr:nvSpPr>
        <xdr:spPr>
          <a:xfrm>
            <a:off x="18966180" y="3444240"/>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962EF655-5E31-495D-8523-50B2B4BF667A}" type="TxLink">
              <a:rPr lang="en-US" sz="1600" b="1" i="0" u="none" strike="noStrike" kern="1200">
                <a:solidFill>
                  <a:srgbClr val="000000"/>
                </a:solidFill>
                <a:latin typeface="Calibri"/>
                <a:ea typeface="Calibri"/>
                <a:cs typeface="Calibri"/>
              </a:rPr>
              <a:pPr algn="ctr"/>
              <a:t>18</a:t>
            </a:fld>
            <a:endParaRPr lang="es-EC" sz="3600" b="1" kern="1200"/>
          </a:p>
        </xdr:txBody>
      </xdr:sp>
      <xdr:sp macro="" textlink="$T$9">
        <xdr:nvSpPr>
          <xdr:cNvPr id="16" name="CuadroTexto 1">
            <a:extLst>
              <a:ext uri="{FF2B5EF4-FFF2-40B4-BE49-F238E27FC236}">
                <a16:creationId xmlns:a16="http://schemas.microsoft.com/office/drawing/2014/main" id="{F2CD2990-C261-F293-6257-D1C07B3FF682}"/>
              </a:ext>
            </a:extLst>
          </xdr:cNvPr>
          <xdr:cNvSpPr txBox="1"/>
        </xdr:nvSpPr>
        <xdr:spPr>
          <a:xfrm>
            <a:off x="18798540" y="3726180"/>
            <a:ext cx="98298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29F73859-8340-4D8C-BE7F-BCEC7F992A07}" type="TxLink">
              <a:rPr lang="en-US" sz="1600" b="1" i="0" u="none" strike="noStrike" kern="1200">
                <a:solidFill>
                  <a:srgbClr val="000000"/>
                </a:solidFill>
                <a:latin typeface="Calibri"/>
                <a:ea typeface="Calibri"/>
                <a:cs typeface="Calibri"/>
              </a:rPr>
              <a:pPr algn="ctr"/>
              <a:t>REMOTO</a:t>
            </a:fld>
            <a:endParaRPr lang="es-EC" sz="2400" b="1" kern="1200"/>
          </a:p>
        </xdr:txBody>
      </xdr:sp>
    </xdr:grpSp>
    <xdr:clientData/>
  </xdr:twoCellAnchor>
  <xdr:twoCellAnchor>
    <xdr:from>
      <xdr:col>23</xdr:col>
      <xdr:colOff>91440</xdr:colOff>
      <xdr:row>13</xdr:row>
      <xdr:rowOff>0</xdr:rowOff>
    </xdr:from>
    <xdr:to>
      <xdr:col>24</xdr:col>
      <xdr:colOff>1059180</xdr:colOff>
      <xdr:row>24</xdr:row>
      <xdr:rowOff>179070</xdr:rowOff>
    </xdr:to>
    <xdr:grpSp>
      <xdr:nvGrpSpPr>
        <xdr:cNvPr id="17" name="Grupo 16">
          <a:extLst>
            <a:ext uri="{FF2B5EF4-FFF2-40B4-BE49-F238E27FC236}">
              <a16:creationId xmlns:a16="http://schemas.microsoft.com/office/drawing/2014/main" id="{C6B7BD30-FFD4-468D-B1C8-BED487A5601D}"/>
            </a:ext>
          </a:extLst>
        </xdr:cNvPr>
        <xdr:cNvGrpSpPr/>
      </xdr:nvGrpSpPr>
      <xdr:grpSpPr>
        <a:xfrm>
          <a:off x="16455390" y="2476500"/>
          <a:ext cx="2215515" cy="2274570"/>
          <a:chOff x="18112740" y="2392680"/>
          <a:chExt cx="2255520" cy="2190750"/>
        </a:xfrm>
      </xdr:grpSpPr>
      <xdr:graphicFrame macro="">
        <xdr:nvGraphicFramePr>
          <xdr:cNvPr id="18" name="Gráfico 17">
            <a:extLst>
              <a:ext uri="{FF2B5EF4-FFF2-40B4-BE49-F238E27FC236}">
                <a16:creationId xmlns:a16="http://schemas.microsoft.com/office/drawing/2014/main" id="{78D4D642-D947-3FDC-262B-9F21C636CB41}"/>
              </a:ext>
            </a:extLst>
          </xdr:cNvPr>
          <xdr:cNvGraphicFramePr>
            <a:graphicFrameLocks/>
          </xdr:cNvGraphicFramePr>
        </xdr:nvGraphicFramePr>
        <xdr:xfrm>
          <a:off x="18112740" y="2392680"/>
          <a:ext cx="2255520" cy="2190750"/>
        </xdr:xfrm>
        <a:graphic>
          <a:graphicData uri="http://schemas.openxmlformats.org/drawingml/2006/chart">
            <c:chart xmlns:c="http://schemas.openxmlformats.org/drawingml/2006/chart" xmlns:r="http://schemas.openxmlformats.org/officeDocument/2006/relationships" r:id="rId5"/>
          </a:graphicData>
        </a:graphic>
      </xdr:graphicFrame>
      <xdr:sp macro="" textlink="$P$5">
        <xdr:nvSpPr>
          <xdr:cNvPr id="19" name="CuadroTexto 2">
            <a:extLst>
              <a:ext uri="{FF2B5EF4-FFF2-40B4-BE49-F238E27FC236}">
                <a16:creationId xmlns:a16="http://schemas.microsoft.com/office/drawing/2014/main" id="{65E62682-D419-EC39-1375-02EBDD1BB85D}"/>
              </a:ext>
            </a:extLst>
          </xdr:cNvPr>
          <xdr:cNvSpPr txBox="1"/>
        </xdr:nvSpPr>
        <xdr:spPr>
          <a:xfrm>
            <a:off x="18966180" y="3444240"/>
            <a:ext cx="53340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901D0411-FBDB-41C5-A2F4-74160FE8CDB4}" type="TxLink">
              <a:rPr lang="en-US" sz="1600" b="1" i="0" u="none" strike="noStrike" kern="1200">
                <a:solidFill>
                  <a:srgbClr val="000000"/>
                </a:solidFill>
                <a:latin typeface="Calibri"/>
                <a:ea typeface="Calibri"/>
                <a:cs typeface="Calibri"/>
              </a:rPr>
              <a:pPr algn="ctr"/>
              <a:t>60</a:t>
            </a:fld>
            <a:endParaRPr lang="es-EC" sz="4800" b="1" kern="1200"/>
          </a:p>
        </xdr:txBody>
      </xdr:sp>
      <xdr:sp macro="" textlink="$T$9">
        <xdr:nvSpPr>
          <xdr:cNvPr id="20" name="CuadroTexto 1">
            <a:extLst>
              <a:ext uri="{FF2B5EF4-FFF2-40B4-BE49-F238E27FC236}">
                <a16:creationId xmlns:a16="http://schemas.microsoft.com/office/drawing/2014/main" id="{BF5EEB51-D8E2-C7A5-33D8-7271BDF044DB}"/>
              </a:ext>
            </a:extLst>
          </xdr:cNvPr>
          <xdr:cNvSpPr txBox="1"/>
        </xdr:nvSpPr>
        <xdr:spPr>
          <a:xfrm>
            <a:off x="18798540" y="3726180"/>
            <a:ext cx="982980" cy="31242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29F73859-8340-4D8C-BE7F-BCEC7F992A07}" type="TxLink">
              <a:rPr lang="en-US" sz="1600" b="1" i="0" u="none" strike="noStrike" kern="1200">
                <a:solidFill>
                  <a:srgbClr val="000000"/>
                </a:solidFill>
                <a:latin typeface="Calibri"/>
                <a:ea typeface="Calibri"/>
                <a:cs typeface="Calibri"/>
              </a:rPr>
              <a:pPr algn="ctr"/>
              <a:t>REMOTO</a:t>
            </a:fld>
            <a:endParaRPr lang="es-EC" sz="2400" b="1" kern="1200"/>
          </a:p>
        </xdr:txBody>
      </xdr:sp>
    </xdr:grpSp>
    <xdr:clientData/>
  </xdr:twoCellAnchor>
</xdr:wsDr>
</file>

<file path=xl/drawings/drawing19.xml><?xml version="1.0" encoding="utf-8"?>
<c:userShapes xmlns:c="http://schemas.openxmlformats.org/drawingml/2006/chart">
  <cdr:relSizeAnchor xmlns:cdr="http://schemas.openxmlformats.org/drawingml/2006/chartDrawing">
    <cdr:from>
      <cdr:x>0.37838</cdr:x>
      <cdr:y>0.45739</cdr:y>
    </cdr:from>
    <cdr:to>
      <cdr:x>0.625</cdr:x>
      <cdr:y>0.73913</cdr:y>
    </cdr:to>
    <cdr:grpSp>
      <cdr:nvGrpSpPr>
        <cdr:cNvPr id="4" name="Grupo 3">
          <a:extLst xmlns:a="http://schemas.openxmlformats.org/drawingml/2006/main">
            <a:ext uri="{FF2B5EF4-FFF2-40B4-BE49-F238E27FC236}">
              <a16:creationId xmlns:a16="http://schemas.microsoft.com/office/drawing/2014/main" id="{A9776574-6E34-C817-B2E1-0EA26CD0FE8C}"/>
            </a:ext>
          </a:extLst>
        </cdr:cNvPr>
        <cdr:cNvGrpSpPr/>
      </cdr:nvGrpSpPr>
      <cdr:grpSpPr>
        <a:xfrm xmlns:a="http://schemas.openxmlformats.org/drawingml/2006/main">
          <a:off x="853444" y="1002027"/>
          <a:ext cx="556256" cy="617222"/>
          <a:chOff x="868680" y="1139190"/>
          <a:chExt cx="556260" cy="617220"/>
        </a:xfrm>
      </cdr:grpSpPr>
      <cdr:sp macro="" textlink="'Análisis 2 (2)'!$L$4">
        <cdr:nvSpPr>
          <cdr:cNvPr id="2" name="CuadroTexto 1">
            <a:extLst xmlns:a="http://schemas.openxmlformats.org/drawingml/2006/main">
              <a:ext uri="{FF2B5EF4-FFF2-40B4-BE49-F238E27FC236}">
                <a16:creationId xmlns:a16="http://schemas.microsoft.com/office/drawing/2014/main" id="{C9CD4307-7E2F-5E4A-62D5-731F85039975}"/>
              </a:ext>
            </a:extLst>
          </cdr:cNvPr>
          <cdr:cNvSpPr txBox="1"/>
        </cdr:nvSpPr>
        <cdr:spPr>
          <a:xfrm xmlns:a="http://schemas.openxmlformats.org/drawingml/2006/main">
            <a:off x="868680" y="1443990"/>
            <a:ext cx="533400" cy="3124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58B91164-B3DA-4080-974E-F603F5BCAC91}" type="TxLink">
              <a:rPr lang="en-US" sz="1600" b="1" i="0" u="none" strike="noStrike" kern="1200">
                <a:solidFill>
                  <a:srgbClr val="000000"/>
                </a:solidFill>
                <a:latin typeface="Calibri"/>
                <a:ea typeface="Calibri"/>
                <a:cs typeface="Calibri"/>
              </a:rPr>
              <a:pPr/>
              <a:t>WEB</a:t>
            </a:fld>
            <a:endParaRPr lang="es-EC" sz="1600" b="1" kern="1200"/>
          </a:p>
        </cdr:txBody>
      </cdr:sp>
      <cdr:sp macro="" textlink="'Análisis 2 (2)'!$L$5">
        <cdr:nvSpPr>
          <cdr:cNvPr id="3" name="CuadroTexto 2">
            <a:extLst xmlns:a="http://schemas.openxmlformats.org/drawingml/2006/main">
              <a:ext uri="{FF2B5EF4-FFF2-40B4-BE49-F238E27FC236}">
                <a16:creationId xmlns:a16="http://schemas.microsoft.com/office/drawing/2014/main" id="{0C494419-D8A1-41A7-156E-41B5585B3189}"/>
              </a:ext>
            </a:extLst>
          </cdr:cNvPr>
          <cdr:cNvSpPr txBox="1"/>
        </cdr:nvSpPr>
        <cdr:spPr>
          <a:xfrm xmlns:a="http://schemas.openxmlformats.org/drawingml/2006/main">
            <a:off x="891540" y="1139190"/>
            <a:ext cx="533400" cy="3124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fld id="{67199337-6DD1-4D27-B6C9-E9C71E5B622B}" type="TxLink">
              <a:rPr lang="en-US" sz="1600" b="1" i="0" u="none" strike="noStrike" kern="1200">
                <a:solidFill>
                  <a:srgbClr val="000000"/>
                </a:solidFill>
                <a:latin typeface="Calibri"/>
                <a:ea typeface="Calibri"/>
                <a:cs typeface="Calibri"/>
              </a:rPr>
              <a:pPr algn="ctr"/>
              <a:t>14</a:t>
            </a:fld>
            <a:endParaRPr lang="es-EC" sz="2400" b="1" kern="1200"/>
          </a:p>
        </cdr:txBody>
      </cdr:sp>
    </cdr:grp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son Pérez" refreshedDate="45972.592395023152" createdVersion="8" refreshedVersion="8" minRefreshableVersion="3" recordCount="59" xr:uid="{5B33E912-199B-4AAD-8609-1D4A0F5EC602}">
  <cacheSource type="worksheet">
    <worksheetSource name="EVALUACION_ET"/>
  </cacheSource>
  <cacheFields count="7">
    <cacheField name="MEDIDAS" numFmtId="0">
      <sharedItems count="7">
        <s v="ORGANIZATIVAS"/>
        <s v="JURIDICAS"/>
        <s v="ADMINISTRATIVAS"/>
        <s v="FISICAS - OPERACIÓN"/>
        <s v="FISICAS - INFRAESTRUCTURA"/>
        <s v="TECNICAS - COMPETENCIA"/>
        <s v="TECNICAS - TECNOLOGIA"/>
      </sharedItems>
    </cacheField>
    <cacheField name="SUB MEDIDAS" numFmtId="0">
      <sharedItems count="59">
        <s v="JERARQUÍAS - ORGANIGRAMA"/>
        <s v="ROLES"/>
        <s v="IDENTIFICACIÓN DE CONTEXTOS"/>
        <s v="IDENTIFICACIÓN 3ras PARTES"/>
        <s v="IDENTIFICACIÓN y GESTIÓN DE ÁMBITOS "/>
        <s v="ESTRATEGIA (Visión, Valores, Principios)"/>
        <s v="EVALUACIÓN DEL RIESGO y PLAN DE CONTINUIDAD NEGOCIO"/>
        <s v="DOCUMENTACIÓN GRC"/>
        <s v="GESTIÓN TALENTO"/>
        <s v="GESTIÓN DEL CAMBIO"/>
        <s v="TOMA DE DECISIONES INFORMADAS"/>
        <s v="SANCIONES Y RECOMPENSAS"/>
        <s v="COMUNICADOS @ ECOSISTEMA PDP"/>
        <s v="CONTRATOS @ ECOSISTEMA PDP"/>
        <s v="RESPUESTAS @ ECOSISTEMA PDP"/>
        <s v="REGISTROS ANTE SPDP "/>
        <s v="EVALUACIONES JURÍDICAS (DE IMPACTO SOBRE DyL, LIA, TIA, BIA)"/>
        <s v="POLÍTICAS (CONTINUIDAD NEGOCIO, PROTECCIÓN DE DATOS, SUB POLÍTICAS)"/>
        <s v="EJERCICIO DE DERECHOS"/>
        <s v="GARANTIAS ADECUADAS TRANSF. INTERNACIONALES"/>
        <s v="NORMAS CORPORATIVAS VINCULANTES"/>
        <s v="SANCIONES-RECOMPENSAS"/>
        <s v="EVALUACIONES"/>
        <s v="INGRESOS-PROMOCIONES-DESVINCULACIONES"/>
        <s v="MEJORA CONTINUA Y RESILIENCIA DEL SG-NEGOCIO"/>
        <s v="GESTIÓN INDICADORES y MÉTRICAS"/>
        <s v="PLAN DE AUDITORÍAS (INTERNAS Y 3ras PARTES)"/>
        <s v="PLAN DE SIMULACROS (PROTOCOLO DE CRISIS, PEN TESTING, RUTINAS PDP)"/>
        <s v="GESTIÓN 3ras PARTES ECOSISTEMA PDP"/>
        <s v="ESTACIONES AUTOGESTIONADAS"/>
        <s v="MAPEO DE PATD"/>
        <s v="INTERACCIÓN  TITULAR-RESPONSABLE "/>
        <s v="REGISTROS PDP"/>
        <s v="RUTINAS PDP"/>
        <s v="PROGRAMA CONCIENCIACIÓN (GENERAL, PATD y EQUIPO PDP)"/>
        <s v="PROGRAMA DE CAPACITACIÓN  (GENERAL, PATD y EQUIPO PDP)"/>
        <s v="CUARTO DE SERVIDORES"/>
        <s v="ADECUACIÓN PUNTOS DE INTERACCIÓN TDP-RTD "/>
        <s v="SEGURIDAD FÍSICA PERIMETRAL (CÁMARAS, ACCESOS, VIGILANCIA, OFICINAS)"/>
        <s v="MANTENIMIENTO GENERAL"/>
        <s v="PLAN COMUNICACIONAL ÁREAS COMUNES"/>
        <s v="LOPDP:2021, RGLOPDP:2023, RESOLUCIONES SPDP"/>
        <s v="SERIE ISO 27000 (27001:2022, 27701:2025, 27002:2022, 27005:2022)"/>
        <s v="ISO 19011:2018"/>
        <s v="TEORÍA SISTEMAS DE GESTIÓN"/>
        <s v="TEORÍA DE GESTIÓN DE PROYECTOS"/>
        <s v="TEORÍA DE CONTROL ESTADÍSTICO PROCESOS"/>
        <s v="TEORÍA GESTIÓN DE RIESGOS "/>
        <s v="BUENAS  PRÁCTICAS CIBERSEGURIDAD"/>
        <s v="BUENAS PRÁTICAS ADMINISTRACIÓN EMPRESAS"/>
        <s v="INVENTARIO DE ACTIVOS DE LOS DATOS/INFORMACIÓN"/>
        <s v="GESTIÓN DE PLATAFORMAS DIGITALES"/>
        <s v="GESTIÓN DE SERVICIOS DE NUBE"/>
        <s v="GESTIÓN DE ACCESOS REMOTOS"/>
        <s v="GESTIÓN DE CLAVES"/>
        <s v="MANTENIMIENTO A EQUIPOS Y DISPOSITIVOS INTELIGENTES"/>
        <s v="GESTION DE &quot;ZERO TRUST&quot;"/>
        <s v="SERVICIOS SOC Y CIBERSEGURIDAD"/>
        <s v="GESTIÓN DE SIULACROS, PEN TESTING, PROTOCOLO DE CRISIS, OTROS"/>
      </sharedItems>
    </cacheField>
    <cacheField name="WEB" numFmtId="0">
      <sharedItems containsSemiMixedTypes="0" containsString="0" containsNumber="1" containsInteger="1" minValue="1" maxValue="4" count="4">
        <n v="1"/>
        <n v="3"/>
        <n v="4"/>
        <n v="2"/>
      </sharedItems>
    </cacheField>
    <cacheField name="DIGITAL" numFmtId="0">
      <sharedItems containsSemiMixedTypes="0" containsString="0" containsNumber="1" containsInteger="1" minValue="1" maxValue="4" count="3">
        <n v="3"/>
        <n v="4"/>
        <n v="1"/>
      </sharedItems>
    </cacheField>
    <cacheField name="PATD" numFmtId="0">
      <sharedItems containsSemiMixedTypes="0" containsString="0" containsNumber="1" containsInteger="1" minValue="1" maxValue="4" count="4">
        <n v="2"/>
        <n v="1"/>
        <n v="4"/>
        <n v="3"/>
      </sharedItems>
    </cacheField>
    <cacheField name="REMOTO" numFmtId="0">
      <sharedItems containsSemiMixedTypes="0" containsString="0" containsNumber="1" containsInteger="1" minValue="1" maxValue="4" count="4">
        <n v="4"/>
        <n v="1"/>
        <n v="2"/>
        <n v="3"/>
      </sharedItems>
    </cacheField>
    <cacheField name="CALIFICACIÓN" numFmtId="0">
      <sharedItems containsSemiMixedTypes="0" containsString="0" containsNumber="1" containsInteger="1" minValue="9" maxValue="12"/>
    </cacheField>
  </cacheFields>
  <extLst>
    <ext xmlns:x14="http://schemas.microsoft.com/office/spreadsheetml/2009/9/main" uri="{725AE2AE-9491-48be-B2B4-4EB974FC3084}">
      <x14:pivotCacheDefinition pivotCacheId="249771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x v="0"/>
    <x v="0"/>
    <x v="0"/>
    <x v="0"/>
    <x v="0"/>
    <n v="10"/>
  </r>
  <r>
    <x v="0"/>
    <x v="1"/>
    <x v="1"/>
    <x v="1"/>
    <x v="1"/>
    <x v="0"/>
    <n v="12"/>
  </r>
  <r>
    <x v="0"/>
    <x v="2"/>
    <x v="2"/>
    <x v="2"/>
    <x v="2"/>
    <x v="1"/>
    <n v="10"/>
  </r>
  <r>
    <x v="0"/>
    <x v="3"/>
    <x v="1"/>
    <x v="2"/>
    <x v="3"/>
    <x v="2"/>
    <n v="9"/>
  </r>
  <r>
    <x v="0"/>
    <x v="4"/>
    <x v="3"/>
    <x v="0"/>
    <x v="1"/>
    <x v="3"/>
    <n v="9"/>
  </r>
  <r>
    <x v="0"/>
    <x v="5"/>
    <x v="0"/>
    <x v="0"/>
    <x v="0"/>
    <x v="0"/>
    <n v="10"/>
  </r>
  <r>
    <x v="0"/>
    <x v="6"/>
    <x v="1"/>
    <x v="1"/>
    <x v="1"/>
    <x v="0"/>
    <n v="12"/>
  </r>
  <r>
    <x v="0"/>
    <x v="7"/>
    <x v="2"/>
    <x v="2"/>
    <x v="2"/>
    <x v="1"/>
    <n v="10"/>
  </r>
  <r>
    <x v="0"/>
    <x v="8"/>
    <x v="1"/>
    <x v="2"/>
    <x v="3"/>
    <x v="2"/>
    <n v="9"/>
  </r>
  <r>
    <x v="0"/>
    <x v="9"/>
    <x v="3"/>
    <x v="0"/>
    <x v="1"/>
    <x v="3"/>
    <n v="9"/>
  </r>
  <r>
    <x v="0"/>
    <x v="10"/>
    <x v="0"/>
    <x v="0"/>
    <x v="0"/>
    <x v="0"/>
    <n v="10"/>
  </r>
  <r>
    <x v="0"/>
    <x v="11"/>
    <x v="1"/>
    <x v="1"/>
    <x v="1"/>
    <x v="0"/>
    <n v="12"/>
  </r>
  <r>
    <x v="1"/>
    <x v="12"/>
    <x v="2"/>
    <x v="2"/>
    <x v="2"/>
    <x v="1"/>
    <n v="10"/>
  </r>
  <r>
    <x v="1"/>
    <x v="13"/>
    <x v="1"/>
    <x v="2"/>
    <x v="3"/>
    <x v="2"/>
    <n v="9"/>
  </r>
  <r>
    <x v="1"/>
    <x v="14"/>
    <x v="3"/>
    <x v="0"/>
    <x v="1"/>
    <x v="3"/>
    <n v="9"/>
  </r>
  <r>
    <x v="1"/>
    <x v="15"/>
    <x v="0"/>
    <x v="0"/>
    <x v="0"/>
    <x v="0"/>
    <n v="10"/>
  </r>
  <r>
    <x v="1"/>
    <x v="16"/>
    <x v="1"/>
    <x v="1"/>
    <x v="1"/>
    <x v="0"/>
    <n v="12"/>
  </r>
  <r>
    <x v="1"/>
    <x v="17"/>
    <x v="2"/>
    <x v="2"/>
    <x v="2"/>
    <x v="1"/>
    <n v="10"/>
  </r>
  <r>
    <x v="1"/>
    <x v="18"/>
    <x v="1"/>
    <x v="2"/>
    <x v="3"/>
    <x v="2"/>
    <n v="9"/>
  </r>
  <r>
    <x v="1"/>
    <x v="19"/>
    <x v="3"/>
    <x v="0"/>
    <x v="1"/>
    <x v="3"/>
    <n v="9"/>
  </r>
  <r>
    <x v="1"/>
    <x v="20"/>
    <x v="0"/>
    <x v="0"/>
    <x v="0"/>
    <x v="0"/>
    <n v="10"/>
  </r>
  <r>
    <x v="2"/>
    <x v="21"/>
    <x v="1"/>
    <x v="1"/>
    <x v="1"/>
    <x v="0"/>
    <n v="12"/>
  </r>
  <r>
    <x v="2"/>
    <x v="22"/>
    <x v="2"/>
    <x v="2"/>
    <x v="2"/>
    <x v="1"/>
    <n v="10"/>
  </r>
  <r>
    <x v="2"/>
    <x v="23"/>
    <x v="1"/>
    <x v="2"/>
    <x v="3"/>
    <x v="2"/>
    <n v="9"/>
  </r>
  <r>
    <x v="2"/>
    <x v="24"/>
    <x v="3"/>
    <x v="0"/>
    <x v="1"/>
    <x v="3"/>
    <n v="9"/>
  </r>
  <r>
    <x v="2"/>
    <x v="25"/>
    <x v="0"/>
    <x v="0"/>
    <x v="0"/>
    <x v="0"/>
    <n v="10"/>
  </r>
  <r>
    <x v="2"/>
    <x v="26"/>
    <x v="1"/>
    <x v="1"/>
    <x v="1"/>
    <x v="0"/>
    <n v="12"/>
  </r>
  <r>
    <x v="2"/>
    <x v="27"/>
    <x v="2"/>
    <x v="2"/>
    <x v="2"/>
    <x v="1"/>
    <n v="10"/>
  </r>
  <r>
    <x v="2"/>
    <x v="28"/>
    <x v="1"/>
    <x v="2"/>
    <x v="3"/>
    <x v="2"/>
    <n v="9"/>
  </r>
  <r>
    <x v="2"/>
    <x v="29"/>
    <x v="3"/>
    <x v="0"/>
    <x v="1"/>
    <x v="3"/>
    <n v="9"/>
  </r>
  <r>
    <x v="3"/>
    <x v="30"/>
    <x v="0"/>
    <x v="0"/>
    <x v="0"/>
    <x v="0"/>
    <n v="10"/>
  </r>
  <r>
    <x v="3"/>
    <x v="31"/>
    <x v="1"/>
    <x v="1"/>
    <x v="1"/>
    <x v="0"/>
    <n v="12"/>
  </r>
  <r>
    <x v="3"/>
    <x v="32"/>
    <x v="2"/>
    <x v="2"/>
    <x v="2"/>
    <x v="1"/>
    <n v="10"/>
  </r>
  <r>
    <x v="3"/>
    <x v="33"/>
    <x v="1"/>
    <x v="2"/>
    <x v="3"/>
    <x v="2"/>
    <n v="9"/>
  </r>
  <r>
    <x v="3"/>
    <x v="34"/>
    <x v="3"/>
    <x v="0"/>
    <x v="1"/>
    <x v="3"/>
    <n v="9"/>
  </r>
  <r>
    <x v="3"/>
    <x v="35"/>
    <x v="0"/>
    <x v="0"/>
    <x v="0"/>
    <x v="0"/>
    <n v="10"/>
  </r>
  <r>
    <x v="4"/>
    <x v="36"/>
    <x v="1"/>
    <x v="1"/>
    <x v="1"/>
    <x v="0"/>
    <n v="12"/>
  </r>
  <r>
    <x v="4"/>
    <x v="37"/>
    <x v="2"/>
    <x v="2"/>
    <x v="2"/>
    <x v="1"/>
    <n v="10"/>
  </r>
  <r>
    <x v="4"/>
    <x v="38"/>
    <x v="1"/>
    <x v="2"/>
    <x v="3"/>
    <x v="2"/>
    <n v="9"/>
  </r>
  <r>
    <x v="4"/>
    <x v="39"/>
    <x v="3"/>
    <x v="0"/>
    <x v="1"/>
    <x v="3"/>
    <n v="9"/>
  </r>
  <r>
    <x v="4"/>
    <x v="40"/>
    <x v="0"/>
    <x v="0"/>
    <x v="0"/>
    <x v="0"/>
    <n v="10"/>
  </r>
  <r>
    <x v="5"/>
    <x v="41"/>
    <x v="1"/>
    <x v="1"/>
    <x v="1"/>
    <x v="0"/>
    <n v="12"/>
  </r>
  <r>
    <x v="5"/>
    <x v="42"/>
    <x v="2"/>
    <x v="2"/>
    <x v="2"/>
    <x v="1"/>
    <n v="10"/>
  </r>
  <r>
    <x v="5"/>
    <x v="43"/>
    <x v="1"/>
    <x v="2"/>
    <x v="3"/>
    <x v="2"/>
    <n v="9"/>
  </r>
  <r>
    <x v="5"/>
    <x v="44"/>
    <x v="3"/>
    <x v="0"/>
    <x v="1"/>
    <x v="3"/>
    <n v="9"/>
  </r>
  <r>
    <x v="5"/>
    <x v="45"/>
    <x v="0"/>
    <x v="0"/>
    <x v="0"/>
    <x v="0"/>
    <n v="10"/>
  </r>
  <r>
    <x v="5"/>
    <x v="46"/>
    <x v="1"/>
    <x v="1"/>
    <x v="1"/>
    <x v="0"/>
    <n v="12"/>
  </r>
  <r>
    <x v="5"/>
    <x v="47"/>
    <x v="2"/>
    <x v="2"/>
    <x v="2"/>
    <x v="1"/>
    <n v="10"/>
  </r>
  <r>
    <x v="5"/>
    <x v="48"/>
    <x v="1"/>
    <x v="2"/>
    <x v="3"/>
    <x v="2"/>
    <n v="9"/>
  </r>
  <r>
    <x v="5"/>
    <x v="49"/>
    <x v="3"/>
    <x v="0"/>
    <x v="1"/>
    <x v="3"/>
    <n v="9"/>
  </r>
  <r>
    <x v="6"/>
    <x v="50"/>
    <x v="0"/>
    <x v="0"/>
    <x v="0"/>
    <x v="0"/>
    <n v="10"/>
  </r>
  <r>
    <x v="6"/>
    <x v="51"/>
    <x v="1"/>
    <x v="1"/>
    <x v="1"/>
    <x v="0"/>
    <n v="12"/>
  </r>
  <r>
    <x v="6"/>
    <x v="52"/>
    <x v="2"/>
    <x v="2"/>
    <x v="2"/>
    <x v="1"/>
    <n v="10"/>
  </r>
  <r>
    <x v="6"/>
    <x v="53"/>
    <x v="1"/>
    <x v="2"/>
    <x v="3"/>
    <x v="2"/>
    <n v="9"/>
  </r>
  <r>
    <x v="6"/>
    <x v="54"/>
    <x v="3"/>
    <x v="0"/>
    <x v="1"/>
    <x v="3"/>
    <n v="9"/>
  </r>
  <r>
    <x v="6"/>
    <x v="55"/>
    <x v="0"/>
    <x v="0"/>
    <x v="0"/>
    <x v="0"/>
    <n v="10"/>
  </r>
  <r>
    <x v="6"/>
    <x v="56"/>
    <x v="1"/>
    <x v="1"/>
    <x v="1"/>
    <x v="0"/>
    <n v="12"/>
  </r>
  <r>
    <x v="6"/>
    <x v="57"/>
    <x v="2"/>
    <x v="2"/>
    <x v="2"/>
    <x v="1"/>
    <n v="10"/>
  </r>
  <r>
    <x v="6"/>
    <x v="58"/>
    <x v="1"/>
    <x v="2"/>
    <x v="3"/>
    <x v="2"/>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3964C1-DAEE-4D46-977F-07E4F55B85B6}" name="ADMINISTRATIVAS"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1">
  <location ref="A4:E12" firstHeaderRow="0" firstDataRow="1" firstDataCol="1"/>
  <pivotFields count="7">
    <pivotField axis="axisRow" showAll="0">
      <items count="8">
        <item h="1" x="2"/>
        <item h="1" x="4"/>
        <item x="3"/>
        <item h="1" x="1"/>
        <item h="1" x="0"/>
        <item h="1" x="5"/>
        <item h="1" x="6"/>
        <item t="default"/>
      </items>
    </pivotField>
    <pivotField axis="axisRow" showAll="0">
      <items count="60">
        <item x="37"/>
        <item x="48"/>
        <item x="49"/>
        <item x="12"/>
        <item x="13"/>
        <item x="36"/>
        <item x="7"/>
        <item x="18"/>
        <item x="29"/>
        <item x="5"/>
        <item x="6"/>
        <item x="22"/>
        <item x="16"/>
        <item x="19"/>
        <item x="28"/>
        <item x="56"/>
        <item x="53"/>
        <item x="54"/>
        <item x="51"/>
        <item x="52"/>
        <item x="58"/>
        <item x="9"/>
        <item x="25"/>
        <item x="8"/>
        <item x="3"/>
        <item x="2"/>
        <item x="4"/>
        <item x="23"/>
        <item x="31"/>
        <item x="50"/>
        <item x="43"/>
        <item x="0"/>
        <item x="41"/>
        <item x="55"/>
        <item x="39"/>
        <item x="30"/>
        <item x="24"/>
        <item x="20"/>
        <item x="40"/>
        <item x="26"/>
        <item x="27"/>
        <item x="17"/>
        <item x="34"/>
        <item x="35"/>
        <item x="15"/>
        <item x="32"/>
        <item x="14"/>
        <item x="1"/>
        <item x="33"/>
        <item x="11"/>
        <item x="21"/>
        <item x="38"/>
        <item x="42"/>
        <item x="57"/>
        <item x="46"/>
        <item x="45"/>
        <item x="47"/>
        <item x="44"/>
        <item x="10"/>
        <item t="default"/>
      </items>
    </pivotField>
    <pivotField dataField="1" showAll="0"/>
    <pivotField dataField="1" showAll="0"/>
    <pivotField dataField="1" showAll="0"/>
    <pivotField dataField="1" showAll="0"/>
    <pivotField showAll="0"/>
  </pivotFields>
  <rowFields count="2">
    <field x="0"/>
    <field x="1"/>
  </rowFields>
  <rowItems count="8">
    <i>
      <x v="2"/>
    </i>
    <i r="1">
      <x v="28"/>
    </i>
    <i r="1">
      <x v="35"/>
    </i>
    <i r="1">
      <x v="42"/>
    </i>
    <i r="1">
      <x v="43"/>
    </i>
    <i r="1">
      <x v="45"/>
    </i>
    <i r="1">
      <x v="48"/>
    </i>
    <i t="grand">
      <x/>
    </i>
  </rowItems>
  <colFields count="1">
    <field x="-2"/>
  </colFields>
  <colItems count="4">
    <i>
      <x/>
    </i>
    <i i="1">
      <x v="1"/>
    </i>
    <i i="2">
      <x v="2"/>
    </i>
    <i i="3">
      <x v="3"/>
    </i>
  </colItems>
  <dataFields count="4">
    <dataField name=" WEB" fld="2" subtotal="average" baseField="0" baseItem="3" numFmtId="1"/>
    <dataField name=" DIGITAL" fld="3" subtotal="average" baseField="0" baseItem="0" numFmtId="1"/>
    <dataField name=" PATD" fld="4" subtotal="average" baseField="0" baseItem="3" numFmtId="1"/>
    <dataField name=" REMOTO" fld="5" subtotal="average" baseField="0" baseItem="3" numFmtId="1"/>
  </dataFields>
  <formats count="11">
    <format dxfId="27">
      <pivotArea collapsedLevelsAreSubtotals="1" fieldPosition="0">
        <references count="2">
          <reference field="4294967294" count="1" selected="0">
            <x v="1"/>
          </reference>
          <reference field="0" count="0"/>
        </references>
      </pivotArea>
    </format>
    <format dxfId="26">
      <pivotArea outline="0" fieldPosition="0">
        <references count="1">
          <reference field="4294967294" count="1">
            <x v="1"/>
          </reference>
        </references>
      </pivotArea>
    </format>
    <format dxfId="25">
      <pivotArea outline="0" fieldPosition="0">
        <references count="1">
          <reference field="4294967294" count="1">
            <x v="2"/>
          </reference>
        </references>
      </pivotArea>
    </format>
    <format dxfId="24">
      <pivotArea outline="0" fieldPosition="0">
        <references count="1">
          <reference field="4294967294" count="1">
            <x v="3"/>
          </reference>
        </references>
      </pivotArea>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fieldPosition="0">
        <references count="2">
          <reference field="0" count="0" selected="0"/>
          <reference field="1" count="6">
            <x v="28"/>
            <x v="35"/>
            <x v="42"/>
            <x v="43"/>
            <x v="45"/>
            <x v="48"/>
          </reference>
        </references>
      </pivotArea>
    </format>
    <format dxfId="1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170F7A-DDBF-4C02-8739-7C5FBDF8D0C8}" name="TablaDinámica10"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A4:F11" firstHeaderRow="0" firstDataRow="1" firstDataCol="1" rowPageCount="1" colPageCount="1"/>
  <pivotFields count="7">
    <pivotField axis="axisPage" showAll="0">
      <items count="8">
        <item x="2"/>
        <item x="4"/>
        <item x="3"/>
        <item x="1"/>
        <item x="0"/>
        <item x="5"/>
        <item x="6"/>
        <item t="default"/>
      </items>
    </pivotField>
    <pivotField axis="axisRow" showAll="0">
      <items count="60">
        <item x="37"/>
        <item x="48"/>
        <item x="49"/>
        <item x="12"/>
        <item x="13"/>
        <item x="36"/>
        <item x="7"/>
        <item x="18"/>
        <item x="29"/>
        <item x="5"/>
        <item x="6"/>
        <item x="22"/>
        <item x="16"/>
        <item x="19"/>
        <item x="28"/>
        <item x="56"/>
        <item x="53"/>
        <item x="54"/>
        <item x="51"/>
        <item x="52"/>
        <item x="58"/>
        <item x="9"/>
        <item x="25"/>
        <item x="8"/>
        <item x="3"/>
        <item x="2"/>
        <item x="4"/>
        <item x="23"/>
        <item x="31"/>
        <item x="50"/>
        <item x="43"/>
        <item x="0"/>
        <item x="41"/>
        <item x="55"/>
        <item x="39"/>
        <item x="30"/>
        <item x="24"/>
        <item x="20"/>
        <item x="40"/>
        <item x="26"/>
        <item x="27"/>
        <item x="17"/>
        <item x="34"/>
        <item x="35"/>
        <item x="15"/>
        <item x="32"/>
        <item x="14"/>
        <item x="1"/>
        <item x="33"/>
        <item x="11"/>
        <item x="21"/>
        <item x="38"/>
        <item x="42"/>
        <item x="57"/>
        <item x="46"/>
        <item x="45"/>
        <item x="47"/>
        <item x="44"/>
        <item x="10"/>
        <item t="default"/>
      </items>
    </pivotField>
    <pivotField dataField="1" showAll="0">
      <items count="5">
        <item x="0"/>
        <item x="3"/>
        <item x="1"/>
        <item x="2"/>
        <item t="default"/>
      </items>
    </pivotField>
    <pivotField dataField="1" showAll="0">
      <items count="4">
        <item x="2"/>
        <item x="0"/>
        <item x="1"/>
        <item t="default"/>
      </items>
    </pivotField>
    <pivotField dataField="1" showAll="0">
      <items count="5">
        <item x="1"/>
        <item x="0"/>
        <item x="3"/>
        <item x="2"/>
        <item t="default"/>
      </items>
    </pivotField>
    <pivotField dataField="1" showAll="0">
      <items count="5">
        <item x="1"/>
        <item x="2"/>
        <item x="3"/>
        <item x="0"/>
        <item t="default"/>
      </items>
    </pivotField>
    <pivotField dataField="1" showAll="0"/>
  </pivotFields>
  <rowFields count="1">
    <field x="1"/>
  </rowFields>
  <rowItems count="7">
    <i>
      <x v="28"/>
    </i>
    <i>
      <x v="35"/>
    </i>
    <i>
      <x v="42"/>
    </i>
    <i>
      <x v="43"/>
    </i>
    <i>
      <x v="45"/>
    </i>
    <i>
      <x v="48"/>
    </i>
    <i t="grand">
      <x/>
    </i>
  </rowItems>
  <colFields count="1">
    <field x="-2"/>
  </colFields>
  <colItems count="5">
    <i>
      <x/>
    </i>
    <i i="1">
      <x v="1"/>
    </i>
    <i i="2">
      <x v="2"/>
    </i>
    <i i="3">
      <x v="3"/>
    </i>
    <i i="4">
      <x v="4"/>
    </i>
  </colItems>
  <pageFields count="1">
    <pageField fld="0" item="2" hier="-1"/>
  </pageFields>
  <dataFields count="5">
    <dataField name=" WEB" fld="2" baseField="1" baseItem="8"/>
    <dataField name=" DIGITAL" fld="3" baseField="1" baseItem="8"/>
    <dataField name=" PATD" fld="4" baseField="1" baseItem="8"/>
    <dataField name=" REMOTO" fld="5" baseField="1" baseItem="8"/>
    <dataField name=" CALIFICACIÓN" fld="6" baseField="1"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DIDAS" xr10:uid="{359614F7-15B4-4C39-A0E5-0051DB0C9AA0}" sourceName="MEDIDAS">
  <pivotTables>
    <pivotTable tabId="7" name="ADMINISTRATIVAS"/>
    <pivotTable tabId="10" name="TablaDinámica10"/>
  </pivotTables>
  <data>
    <tabular pivotCacheId="249771455">
      <items count="7">
        <i x="2"/>
        <i x="4"/>
        <i x="3" s="1"/>
        <i x="1"/>
        <i x="0"/>
        <i x="5"/>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UB_MEDIDAS" xr10:uid="{FEBFB52F-1691-4894-80E6-CAC9970B9CE8}" sourceName="SUB MEDIDAS">
  <pivotTables>
    <pivotTable tabId="10" name="TablaDinámica10"/>
  </pivotTables>
  <data>
    <tabular pivotCacheId="249771455">
      <items count="59">
        <i x="31" s="1"/>
        <i x="30" s="1"/>
        <i x="34" s="1"/>
        <i x="35" s="1"/>
        <i x="32" s="1"/>
        <i x="33" s="1"/>
        <i x="37" s="1" nd="1"/>
        <i x="48" s="1" nd="1"/>
        <i x="49" s="1" nd="1"/>
        <i x="12" s="1" nd="1"/>
        <i x="13" s="1" nd="1"/>
        <i x="36" s="1" nd="1"/>
        <i x="7" s="1" nd="1"/>
        <i x="18" s="1" nd="1"/>
        <i x="29" s="1" nd="1"/>
        <i x="5" s="1" nd="1"/>
        <i x="6" s="1" nd="1"/>
        <i x="22" s="1" nd="1"/>
        <i x="16" s="1" nd="1"/>
        <i x="19" s="1" nd="1"/>
        <i x="28" s="1" nd="1"/>
        <i x="56" s="1" nd="1"/>
        <i x="53" s="1" nd="1"/>
        <i x="54" s="1" nd="1"/>
        <i x="51" s="1" nd="1"/>
        <i x="52" s="1" nd="1"/>
        <i x="58" s="1" nd="1"/>
        <i x="9" s="1" nd="1"/>
        <i x="25" s="1" nd="1"/>
        <i x="8" s="1" nd="1"/>
        <i x="3" s="1" nd="1"/>
        <i x="2" s="1" nd="1"/>
        <i x="4" s="1" nd="1"/>
        <i x="23" s="1" nd="1"/>
        <i x="50" s="1" nd="1"/>
        <i x="43" s="1" nd="1"/>
        <i x="0" s="1" nd="1"/>
        <i x="41" s="1" nd="1"/>
        <i x="55" s="1" nd="1"/>
        <i x="39" s="1" nd="1"/>
        <i x="24" s="1" nd="1"/>
        <i x="20" s="1" nd="1"/>
        <i x="40" s="1" nd="1"/>
        <i x="26" s="1" nd="1"/>
        <i x="27" s="1" nd="1"/>
        <i x="17" s="1" nd="1"/>
        <i x="15" s="1" nd="1"/>
        <i x="14" s="1" nd="1"/>
        <i x="1" s="1" nd="1"/>
        <i x="11" s="1" nd="1"/>
        <i x="21" s="1" nd="1"/>
        <i x="38" s="1" nd="1"/>
        <i x="42" s="1" nd="1"/>
        <i x="57" s="1" nd="1"/>
        <i x="46" s="1" nd="1"/>
        <i x="45" s="1" nd="1"/>
        <i x="47" s="1" nd="1"/>
        <i x="44" s="1" nd="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DAS" xr10:uid="{591FA04F-4D0E-438C-B4DC-1B72732412B6}" cache="SegmentaciónDeDatos_MEDIDAS" caption="MEDIDAS"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DAS 3" xr10:uid="{97A49FA9-95E9-43BE-A79E-4999AB9CAF56}" cache="SegmentaciónDeDatos_MEDIDAS" caption="MEDIDAS" rowHeight="234950"/>
  <slicer name="SUB MEDIDAS 2" xr10:uid="{743EF4BE-8564-4EE7-82F4-4C528E5B6BF2}" cache="SegmentaciónDeDatos_SUB_MEDIDAS" caption="SUB MEDIDA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36F679-BD57-4C42-BB3F-3963D4B92E1D}" name="EVALUACION_ET3" displayName="EVALUACION_ET3" ref="A2:H74" totalsRowShown="0">
  <autoFilter ref="A2:H74" xr:uid="{0016F251-6904-4CD8-9F22-76414707C5AB}"/>
  <tableColumns count="8">
    <tableColumn id="1" xr3:uid="{A1BBDD14-4FBC-4B6B-A146-0815F4712FB7}" name="MEDIDAS"/>
    <tableColumn id="2" xr3:uid="{9FF417B8-D37B-4F3C-B394-520F910B66CE}" name="SUB MEDIDAS"/>
    <tableColumn id="8" xr3:uid="{BEA59C79-26D5-42CC-8938-FFAB9A61E2C6}" name="NSI" dataDxfId="30">
      <calculatedColumnFormula>#REF!</calculatedColumnFormula>
    </tableColumn>
    <tableColumn id="3" xr3:uid="{3B9039A1-3EA8-485C-9A9A-2D29BF6BE40B}" name="WEB" dataDxfId="29">
      <calculatedColumnFormula>#REF!</calculatedColumnFormula>
    </tableColumn>
    <tableColumn id="4" xr3:uid="{5E15A954-9B41-45A8-B46D-F296DBD4864F}" name="DIGITAL"/>
    <tableColumn id="5" xr3:uid="{3BAFAE3A-9157-44EB-BEFB-83793AB1BC90}" name="PATD"/>
    <tableColumn id="6" xr3:uid="{25AA721D-43F3-4C69-84A3-AC3513157F19}" name="REMOTO"/>
    <tableColumn id="7" xr3:uid="{AA1AD033-737E-4219-A842-D09E8C2265D5}" name="CALIFICACIÓN" dataDxfId="28">
      <calculatedColumnFormula>SUM(EVALUACION_ET3[[#This Row],[WEB]:[REMOTO]])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3.bin"/><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4.bin"/><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5.bin"/><Relationship Id="rId1" Type="http://schemas.openxmlformats.org/officeDocument/2006/relationships/printerSettings" Target="../printerSettings/printerSettings4.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6.bin"/><Relationship Id="rId1" Type="http://schemas.openxmlformats.org/officeDocument/2006/relationships/printerSettings" Target="../printerSettings/printerSettings5.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7.bin"/><Relationship Id="rId1" Type="http://schemas.openxmlformats.org/officeDocument/2006/relationships/printerSettings" Target="../printerSettings/printerSettings6.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8.bin"/><Relationship Id="rId1" Type="http://schemas.openxmlformats.org/officeDocument/2006/relationships/printerSettings" Target="../printerSettings/printerSettings7.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9.bin"/><Relationship Id="rId1" Type="http://schemas.openxmlformats.org/officeDocument/2006/relationships/printerSettings" Target="../printerSettings/printerSettings8.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customProperty" Target="../customProperty10.bin"/><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6.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7.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8.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4B22-ADAB-48D6-BFC5-FDFCEE172E52}">
  <dimension ref="C1:N34"/>
  <sheetViews>
    <sheetView showGridLines="0" zoomScale="115" zoomScaleNormal="115" workbookViewId="0">
      <selection activeCell="P7" sqref="P7"/>
    </sheetView>
  </sheetViews>
  <sheetFormatPr defaultColWidth="23" defaultRowHeight="27.6" customHeight="1" x14ac:dyDescent="0.25"/>
  <cols>
    <col min="1" max="1" width="13.5703125" style="3" customWidth="1"/>
    <col min="2" max="2" width="10" style="3" customWidth="1"/>
    <col min="3" max="3" width="27.140625" style="3" customWidth="1"/>
    <col min="4" max="4" width="27.140625" style="85" customWidth="1"/>
    <col min="5" max="5" width="3.42578125" style="3" customWidth="1"/>
    <col min="6" max="7" width="27" style="3" customWidth="1"/>
    <col min="8" max="8" width="3.28515625" style="3" customWidth="1"/>
    <col min="9" max="10" width="26.85546875" style="3" customWidth="1"/>
    <col min="11" max="11" width="3.42578125" style="3" customWidth="1"/>
    <col min="12" max="12" width="23" style="3"/>
    <col min="13" max="13" width="2.85546875" style="3" customWidth="1"/>
    <col min="14" max="14" width="27.140625" style="3" customWidth="1"/>
    <col min="15" max="15" width="2.85546875" style="3" customWidth="1"/>
    <col min="16" max="16384" width="23" style="3"/>
  </cols>
  <sheetData>
    <row r="1" spans="3:14" ht="19.149999999999999" customHeight="1" x14ac:dyDescent="0.25"/>
    <row r="2" spans="3:14" ht="19.149999999999999" customHeight="1" x14ac:dyDescent="0.25"/>
    <row r="3" spans="3:14" ht="19.149999999999999" customHeight="1" x14ac:dyDescent="0.25"/>
    <row r="5" spans="3:14" ht="36.6" customHeight="1" x14ac:dyDescent="0.25">
      <c r="C5" s="141" t="s">
        <v>187</v>
      </c>
      <c r="D5" s="142"/>
      <c r="F5" s="143" t="s">
        <v>192</v>
      </c>
      <c r="G5" s="144"/>
      <c r="J5" s="123" t="s">
        <v>240</v>
      </c>
      <c r="L5" s="123" t="s">
        <v>226</v>
      </c>
      <c r="N5" s="123" t="s">
        <v>244</v>
      </c>
    </row>
    <row r="6" spans="3:14" ht="27.6" customHeight="1" x14ac:dyDescent="0.25">
      <c r="C6" s="3" t="s">
        <v>173</v>
      </c>
      <c r="D6" s="85">
        <v>1</v>
      </c>
      <c r="F6" s="3" t="s">
        <v>188</v>
      </c>
      <c r="G6" s="85">
        <v>1</v>
      </c>
      <c r="J6" s="3" t="s">
        <v>257</v>
      </c>
      <c r="L6" s="3" t="s">
        <v>257</v>
      </c>
      <c r="N6" s="3" t="s">
        <v>257</v>
      </c>
    </row>
    <row r="7" spans="3:14" ht="27.6" customHeight="1" x14ac:dyDescent="0.25">
      <c r="C7" s="3" t="s">
        <v>174</v>
      </c>
      <c r="D7" s="85">
        <v>2</v>
      </c>
      <c r="F7" s="3" t="s">
        <v>189</v>
      </c>
      <c r="G7" s="85">
        <v>2</v>
      </c>
      <c r="J7" s="3" t="s">
        <v>241</v>
      </c>
      <c r="L7" s="122" t="s">
        <v>227</v>
      </c>
      <c r="N7" s="3" t="s">
        <v>245</v>
      </c>
    </row>
    <row r="8" spans="3:14" ht="27.6" customHeight="1" x14ac:dyDescent="0.25">
      <c r="C8" s="3" t="s">
        <v>184</v>
      </c>
      <c r="D8" s="85">
        <v>3</v>
      </c>
      <c r="F8" s="3" t="s">
        <v>190</v>
      </c>
      <c r="G8" s="85">
        <v>3</v>
      </c>
      <c r="J8" s="3" t="s">
        <v>242</v>
      </c>
      <c r="L8" s="122" t="s">
        <v>228</v>
      </c>
      <c r="N8" s="3" t="s">
        <v>246</v>
      </c>
    </row>
    <row r="9" spans="3:14" ht="27.6" customHeight="1" x14ac:dyDescent="0.25">
      <c r="C9" s="3" t="s">
        <v>175</v>
      </c>
      <c r="D9" s="85">
        <v>4</v>
      </c>
      <c r="F9" s="3" t="s">
        <v>191</v>
      </c>
      <c r="G9" s="85">
        <v>4</v>
      </c>
      <c r="J9" s="3" t="s">
        <v>243</v>
      </c>
      <c r="L9" s="122" t="s">
        <v>229</v>
      </c>
      <c r="N9" s="3" t="s">
        <v>247</v>
      </c>
    </row>
    <row r="10" spans="3:14" ht="12.6" customHeight="1" x14ac:dyDescent="0.25">
      <c r="L10" s="122" t="s">
        <v>230</v>
      </c>
      <c r="N10" s="3" t="s">
        <v>248</v>
      </c>
    </row>
    <row r="11" spans="3:14" ht="42.6" customHeight="1" x14ac:dyDescent="0.25">
      <c r="C11" s="143" t="s">
        <v>193</v>
      </c>
      <c r="D11" s="144"/>
      <c r="F11" s="143" t="s">
        <v>194</v>
      </c>
      <c r="G11" s="144"/>
      <c r="I11" s="143" t="s">
        <v>195</v>
      </c>
      <c r="J11" s="144"/>
      <c r="L11" s="122" t="s">
        <v>231</v>
      </c>
      <c r="N11" s="3" t="s">
        <v>249</v>
      </c>
    </row>
    <row r="12" spans="3:14" ht="27.6" customHeight="1" x14ac:dyDescent="0.25">
      <c r="C12" s="3" t="s">
        <v>196</v>
      </c>
      <c r="D12" s="85">
        <v>1</v>
      </c>
      <c r="F12" s="3" t="s">
        <v>200</v>
      </c>
      <c r="G12" s="85">
        <v>1</v>
      </c>
      <c r="I12" s="3" t="s">
        <v>204</v>
      </c>
      <c r="J12" s="85">
        <v>1</v>
      </c>
      <c r="L12" s="122" t="s">
        <v>232</v>
      </c>
      <c r="N12" s="3" t="s">
        <v>250</v>
      </c>
    </row>
    <row r="13" spans="3:14" ht="27.6" customHeight="1" x14ac:dyDescent="0.25">
      <c r="C13" s="3" t="s">
        <v>197</v>
      </c>
      <c r="D13" s="85">
        <v>2</v>
      </c>
      <c r="F13" s="3" t="s">
        <v>201</v>
      </c>
      <c r="G13" s="85">
        <v>2</v>
      </c>
      <c r="I13" s="3" t="s">
        <v>205</v>
      </c>
      <c r="J13" s="85">
        <v>2</v>
      </c>
      <c r="L13" s="122" t="s">
        <v>233</v>
      </c>
      <c r="N13" s="3" t="s">
        <v>251</v>
      </c>
    </row>
    <row r="14" spans="3:14" ht="27.6" customHeight="1" x14ac:dyDescent="0.25">
      <c r="C14" s="3" t="s">
        <v>198</v>
      </c>
      <c r="D14" s="85">
        <v>3</v>
      </c>
      <c r="F14" s="3" t="s">
        <v>202</v>
      </c>
      <c r="G14" s="85">
        <v>3</v>
      </c>
      <c r="I14" s="3" t="s">
        <v>206</v>
      </c>
      <c r="J14" s="85">
        <v>3</v>
      </c>
      <c r="L14" s="122" t="s">
        <v>234</v>
      </c>
      <c r="N14" s="3" t="s">
        <v>252</v>
      </c>
    </row>
    <row r="15" spans="3:14" ht="27.6" customHeight="1" x14ac:dyDescent="0.25">
      <c r="C15" s="3" t="s">
        <v>199</v>
      </c>
      <c r="D15" s="85">
        <v>4</v>
      </c>
      <c r="F15" s="3" t="s">
        <v>203</v>
      </c>
      <c r="G15" s="85">
        <v>4</v>
      </c>
      <c r="I15" s="3" t="s">
        <v>207</v>
      </c>
      <c r="J15" s="85">
        <v>4</v>
      </c>
      <c r="L15" s="122" t="s">
        <v>235</v>
      </c>
      <c r="N15" s="3" t="s">
        <v>253</v>
      </c>
    </row>
    <row r="16" spans="3:14" ht="27.6" customHeight="1" x14ac:dyDescent="0.25">
      <c r="L16" s="122" t="s">
        <v>236</v>
      </c>
      <c r="N16" s="3" t="s">
        <v>254</v>
      </c>
    </row>
    <row r="17" spans="12:12" ht="27.6" customHeight="1" x14ac:dyDescent="0.25">
      <c r="L17" s="122" t="s">
        <v>237</v>
      </c>
    </row>
    <row r="18" spans="12:12" ht="27.6" customHeight="1" x14ac:dyDescent="0.25">
      <c r="L18" s="122" t="s">
        <v>238</v>
      </c>
    </row>
    <row r="19" spans="12:12" ht="27.6" customHeight="1" x14ac:dyDescent="0.25">
      <c r="L19" s="122" t="s">
        <v>239</v>
      </c>
    </row>
    <row r="20" spans="12:12" ht="27.6" customHeight="1" x14ac:dyDescent="0.25">
      <c r="L20" s="122"/>
    </row>
    <row r="21" spans="12:12" ht="27.6" customHeight="1" x14ac:dyDescent="0.25">
      <c r="L21" s="122"/>
    </row>
    <row r="22" spans="12:12" ht="27.6" customHeight="1" x14ac:dyDescent="0.25">
      <c r="L22" s="122"/>
    </row>
    <row r="23" spans="12:12" ht="27.6" customHeight="1" x14ac:dyDescent="0.25">
      <c r="L23" s="122"/>
    </row>
    <row r="24" spans="12:12" ht="27.6" customHeight="1" x14ac:dyDescent="0.25">
      <c r="L24" s="122"/>
    </row>
    <row r="25" spans="12:12" ht="27.6" customHeight="1" x14ac:dyDescent="0.25">
      <c r="L25" s="122"/>
    </row>
    <row r="26" spans="12:12" ht="27.6" customHeight="1" x14ac:dyDescent="0.25">
      <c r="L26" s="122"/>
    </row>
    <row r="27" spans="12:12" ht="27.6" customHeight="1" x14ac:dyDescent="0.25">
      <c r="L27" s="122"/>
    </row>
    <row r="28" spans="12:12" ht="27.6" customHeight="1" x14ac:dyDescent="0.25">
      <c r="L28" s="122"/>
    </row>
    <row r="29" spans="12:12" ht="27.6" customHeight="1" x14ac:dyDescent="0.25">
      <c r="L29" s="122"/>
    </row>
    <row r="30" spans="12:12" ht="27.6" customHeight="1" x14ac:dyDescent="0.25">
      <c r="L30" s="122"/>
    </row>
    <row r="31" spans="12:12" ht="27.6" customHeight="1" x14ac:dyDescent="0.25">
      <c r="L31" s="122"/>
    </row>
    <row r="32" spans="12:12" ht="27.6" customHeight="1" x14ac:dyDescent="0.25">
      <c r="L32" s="122"/>
    </row>
    <row r="33" spans="12:12" ht="27.6" customHeight="1" x14ac:dyDescent="0.25">
      <c r="L33" s="122"/>
    </row>
    <row r="34" spans="12:12" ht="27.6" customHeight="1" x14ac:dyDescent="0.25">
      <c r="L34" s="122"/>
    </row>
  </sheetData>
  <mergeCells count="5">
    <mergeCell ref="C5:D5"/>
    <mergeCell ref="F5:G5"/>
    <mergeCell ref="C11:D11"/>
    <mergeCell ref="F11:G11"/>
    <mergeCell ref="I11:J11"/>
  </mergeCells>
  <phoneticPr fontId="39" type="noConversion"/>
  <pageMargins left="0.7" right="0.7" top="0.75" bottom="0.75" header="0.3" footer="0.3"/>
  <customProperties>
    <customPr name="LastActive"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93D89-1145-4FBF-B09B-1CB1D35CA7A6}">
  <dimension ref="A4:AC63"/>
  <sheetViews>
    <sheetView showGridLines="0" zoomScale="70" zoomScaleNormal="70" workbookViewId="0">
      <selection activeCell="P5" sqref="P5"/>
    </sheetView>
  </sheetViews>
  <sheetFormatPr defaultColWidth="11.42578125" defaultRowHeight="15" x14ac:dyDescent="0.25"/>
  <cols>
    <col min="1" max="1" width="30.28515625" style="56" customWidth="1"/>
    <col min="2" max="2" width="8" style="56" bestFit="1" customWidth="1"/>
    <col min="3" max="3" width="2" style="56" bestFit="1" customWidth="1"/>
    <col min="4" max="4" width="6.7109375" style="56" bestFit="1" customWidth="1"/>
    <col min="5" max="5" width="4" style="56" bestFit="1" customWidth="1"/>
    <col min="6" max="6" width="6.7109375" style="56" bestFit="1" customWidth="1"/>
    <col min="7" max="7" width="11.85546875" style="56" customWidth="1"/>
    <col min="8" max="8" width="9.140625" style="56" bestFit="1" customWidth="1"/>
    <col min="9" max="9" width="8.42578125" style="56" bestFit="1" customWidth="1"/>
    <col min="10" max="10" width="11.85546875" style="56" customWidth="1"/>
    <col min="11" max="11" width="12.140625" style="56" bestFit="1" customWidth="1"/>
    <col min="12" max="19" width="10" style="56" customWidth="1"/>
    <col min="20" max="20" width="18.7109375" style="56" customWidth="1"/>
    <col min="21" max="26" width="16.42578125" style="56" customWidth="1"/>
    <col min="27" max="27" width="5.85546875" style="56" customWidth="1"/>
    <col min="28" max="28" width="22.85546875" style="56" customWidth="1"/>
    <col min="29" max="29" width="6.7109375" style="56" customWidth="1"/>
    <col min="30" max="54" width="68.28515625" style="56" bestFit="1" customWidth="1"/>
    <col min="55" max="55" width="11.85546875" style="56" bestFit="1" customWidth="1"/>
    <col min="56" max="16384" width="11.42578125" style="56"/>
  </cols>
  <sheetData>
    <row r="4" spans="1:29" ht="75.75" thickBot="1" x14ac:dyDescent="0.3">
      <c r="A4" s="55" t="s">
        <v>82</v>
      </c>
      <c r="B4" s="55" t="s">
        <v>151</v>
      </c>
      <c r="G4" s="56" t="s">
        <v>82</v>
      </c>
      <c r="H4" s="119" t="str">
        <f>A5</f>
        <v>ORGANIZATIVAS  ETT    2025</v>
      </c>
      <c r="I4" s="119" t="str">
        <f>A6</f>
        <v>ADMINISTRATIVAS  ETT   2025</v>
      </c>
      <c r="J4" s="119" t="str">
        <f>A7</f>
        <v>JURIDICAS ETT   2025</v>
      </c>
      <c r="K4" s="119" t="str">
        <f>A8</f>
        <v>FISICAS - OPERATIVAS ETT   2025</v>
      </c>
      <c r="L4" s="119" t="str">
        <f>A9</f>
        <v>FISICAS - INFRAESTRUCTURA ETT    2025</v>
      </c>
      <c r="M4" s="119" t="str">
        <f>A10</f>
        <v>TÉCNICAS - COMPETENCIAS ETT   2025</v>
      </c>
      <c r="N4" s="119" t="str">
        <f>A11</f>
        <v>TÉCNICAS - TECNOLOGÍA ETT   2025</v>
      </c>
      <c r="O4" s="120"/>
      <c r="P4" s="119" t="str">
        <f>+A17</f>
        <v>PROMEDIO EET 2025</v>
      </c>
      <c r="Q4" s="120"/>
      <c r="R4" s="119" t="str">
        <f>$A$42</f>
        <v>PROMEDIO EET PROYECTADO (2026)</v>
      </c>
    </row>
    <row r="5" spans="1:29" ht="15.75" thickTop="1" x14ac:dyDescent="0.25">
      <c r="A5" s="57" t="s">
        <v>163</v>
      </c>
      <c r="B5" s="58" t="e">
        <f>'ORGANIZATIVAS EET + PANSI'!I21</f>
        <v>#DIV/0!</v>
      </c>
      <c r="G5" s="56" t="s">
        <v>106</v>
      </c>
      <c r="H5" s="59" t="e">
        <f>B5</f>
        <v>#DIV/0!</v>
      </c>
      <c r="I5" s="59" t="e">
        <f>B6</f>
        <v>#DIV/0!</v>
      </c>
      <c r="J5" s="59" t="e">
        <f>B7</f>
        <v>#DIV/0!</v>
      </c>
      <c r="K5" s="59" t="e">
        <f>B8</f>
        <v>#DIV/0!</v>
      </c>
      <c r="L5" s="59" t="e">
        <f>B9</f>
        <v>#DIV/0!</v>
      </c>
      <c r="M5" s="59" t="e">
        <f>B10</f>
        <v>#DIV/0!</v>
      </c>
      <c r="N5" s="59" t="e">
        <f>B11</f>
        <v>#DIV/0!</v>
      </c>
      <c r="O5" s="59"/>
      <c r="P5" s="59" t="e">
        <f>+B15</f>
        <v>#DIV/0!</v>
      </c>
      <c r="Q5" s="61"/>
      <c r="R5" s="59" t="e">
        <f>$B$42</f>
        <v>#DIV/0!</v>
      </c>
    </row>
    <row r="6" spans="1:29" x14ac:dyDescent="0.25">
      <c r="A6" s="57" t="s">
        <v>168</v>
      </c>
      <c r="B6" s="58" t="e">
        <f>'ADMINISTRATIVAS EET + PANSI'!I19</f>
        <v>#DIV/0!</v>
      </c>
      <c r="L6" s="61"/>
      <c r="M6" s="61"/>
    </row>
    <row r="7" spans="1:29" x14ac:dyDescent="0.25">
      <c r="A7" s="57" t="s">
        <v>164</v>
      </c>
      <c r="B7" s="58" t="e">
        <f>'JURÍDICAS EET + PANSI'!I18</f>
        <v>#DIV/0!</v>
      </c>
    </row>
    <row r="8" spans="1:29" x14ac:dyDescent="0.25">
      <c r="A8" s="57" t="s">
        <v>165</v>
      </c>
      <c r="B8" s="58" t="e">
        <f>'FÍSICAS - OPER  EET + PANSI'!I18</f>
        <v>#DIV/0!</v>
      </c>
    </row>
    <row r="9" spans="1:29" x14ac:dyDescent="0.25">
      <c r="A9" s="57" t="s">
        <v>166</v>
      </c>
      <c r="B9" s="58" t="e">
        <f>'FÍSICAS - INFRSTRA  EET + PANSI'!I19</f>
        <v>#DIV/0!</v>
      </c>
      <c r="G9" s="69" t="str">
        <f>H4</f>
        <v>ORGANIZATIVAS  ETT    2025</v>
      </c>
      <c r="J9" s="56" t="str">
        <f>I4</f>
        <v>ADMINISTRATIVAS  ETT   2025</v>
      </c>
      <c r="M9" s="56" t="str">
        <f>J4</f>
        <v>JURIDICAS ETT   2025</v>
      </c>
      <c r="P9" s="56" t="str">
        <f>K4</f>
        <v>FISICAS - OPERATIVAS ETT   2025</v>
      </c>
      <c r="S9" s="56" t="str">
        <f>L4</f>
        <v>FISICAS - INFRAESTRUCTURA ETT    2025</v>
      </c>
      <c r="V9" s="56" t="str">
        <f>M4</f>
        <v>TÉCNICAS - COMPETENCIAS ETT   2025</v>
      </c>
      <c r="Y9" s="56" t="str">
        <f>N4</f>
        <v>TÉCNICAS - TECNOLOGÍA ETT   2025</v>
      </c>
      <c r="AB9" s="56" t="str">
        <f>+P4</f>
        <v>PROMEDIO EET 2025</v>
      </c>
    </row>
    <row r="10" spans="1:29" x14ac:dyDescent="0.25">
      <c r="A10" s="57" t="s">
        <v>167</v>
      </c>
      <c r="B10" s="58" t="e">
        <f>'TÉCNICAS COMPET EET + PANSI'!I18</f>
        <v>#DIV/0!</v>
      </c>
      <c r="G10" s="56" t="s">
        <v>103</v>
      </c>
      <c r="H10" s="60" t="e">
        <f>H5-0.05</f>
        <v>#DIV/0!</v>
      </c>
      <c r="J10" s="56" t="s">
        <v>103</v>
      </c>
      <c r="K10" s="60" t="e">
        <f>I5-0.5</f>
        <v>#DIV/0!</v>
      </c>
      <c r="M10" s="56" t="s">
        <v>103</v>
      </c>
      <c r="N10" s="60" t="e">
        <f>J5-0.05</f>
        <v>#DIV/0!</v>
      </c>
      <c r="P10" s="56" t="s">
        <v>103</v>
      </c>
      <c r="Q10" s="60" t="e">
        <f>K5-0.05</f>
        <v>#DIV/0!</v>
      </c>
      <c r="S10" s="56" t="s">
        <v>103</v>
      </c>
      <c r="T10" s="60" t="e">
        <f>L5-0.05</f>
        <v>#DIV/0!</v>
      </c>
      <c r="V10" s="56" t="s">
        <v>103</v>
      </c>
      <c r="W10" s="60" t="e">
        <f>M5-0.05</f>
        <v>#DIV/0!</v>
      </c>
      <c r="Y10" s="56" t="s">
        <v>103</v>
      </c>
      <c r="Z10" s="60" t="e">
        <f>N5-0.05</f>
        <v>#DIV/0!</v>
      </c>
      <c r="AB10" s="56" t="s">
        <v>103</v>
      </c>
      <c r="AC10" s="62" t="e">
        <f>$P$5</f>
        <v>#DIV/0!</v>
      </c>
    </row>
    <row r="11" spans="1:29" x14ac:dyDescent="0.25">
      <c r="A11" s="57" t="s">
        <v>222</v>
      </c>
      <c r="B11" s="58" t="e">
        <f>'TÉCNICAS TECNOL EET + PANSI'!I19</f>
        <v>#DIV/0!</v>
      </c>
      <c r="G11" s="56" t="s">
        <v>104</v>
      </c>
      <c r="H11" s="56">
        <v>0.1</v>
      </c>
      <c r="J11" s="56" t="s">
        <v>104</v>
      </c>
      <c r="K11" s="56">
        <v>0.1</v>
      </c>
      <c r="M11" s="56" t="s">
        <v>104</v>
      </c>
      <c r="N11" s="56">
        <v>0.1</v>
      </c>
      <c r="P11" s="56" t="s">
        <v>104</v>
      </c>
      <c r="Q11" s="56">
        <v>0.1</v>
      </c>
      <c r="S11" s="56" t="s">
        <v>104</v>
      </c>
      <c r="T11" s="56">
        <v>0.1</v>
      </c>
      <c r="V11" s="56" t="s">
        <v>104</v>
      </c>
      <c r="W11" s="56">
        <f>0.1</f>
        <v>0.1</v>
      </c>
      <c r="Y11" s="56" t="s">
        <v>104</v>
      </c>
      <c r="Z11" s="56">
        <v>0.1</v>
      </c>
      <c r="AB11" s="56" t="s">
        <v>104</v>
      </c>
      <c r="AC11" s="63">
        <v>0.1</v>
      </c>
    </row>
    <row r="12" spans="1:29" x14ac:dyDescent="0.25">
      <c r="G12" s="56" t="s">
        <v>105</v>
      </c>
      <c r="H12" s="60" t="e">
        <f>8-H10-H11</f>
        <v>#DIV/0!</v>
      </c>
      <c r="J12" s="56" t="s">
        <v>105</v>
      </c>
      <c r="K12" s="60" t="e">
        <f>8-K10-K11</f>
        <v>#DIV/0!</v>
      </c>
      <c r="M12" s="56" t="s">
        <v>105</v>
      </c>
      <c r="N12" s="60" t="e">
        <f>8-N10-N11</f>
        <v>#DIV/0!</v>
      </c>
      <c r="P12" s="56" t="s">
        <v>105</v>
      </c>
      <c r="Q12" s="60" t="e">
        <f>8-Q10-Q11</f>
        <v>#DIV/0!</v>
      </c>
      <c r="S12" s="56" t="s">
        <v>105</v>
      </c>
      <c r="T12" s="60" t="e">
        <f>8-T10-T11</f>
        <v>#DIV/0!</v>
      </c>
      <c r="V12" s="56" t="s">
        <v>105</v>
      </c>
      <c r="W12" s="60" t="e">
        <f>8-W10-W11</f>
        <v>#DIV/0!</v>
      </c>
      <c r="Y12" s="56" t="s">
        <v>105</v>
      </c>
      <c r="Z12" s="60" t="e">
        <f>8-Z10-Z11</f>
        <v>#DIV/0!</v>
      </c>
      <c r="AB12" s="56" t="s">
        <v>105</v>
      </c>
      <c r="AC12" s="62" t="e">
        <f>8-AC10-AC11</f>
        <v>#DIV/0!</v>
      </c>
    </row>
    <row r="15" spans="1:29" x14ac:dyDescent="0.25">
      <c r="A15" s="56" t="s">
        <v>152</v>
      </c>
      <c r="B15" s="60" t="e">
        <f>'NIVEL DE SEGURIDAD'!$I$15</f>
        <v>#DIV/0!</v>
      </c>
    </row>
    <row r="17" spans="1:18" x14ac:dyDescent="0.25">
      <c r="A17" s="56" t="s">
        <v>154</v>
      </c>
      <c r="B17" s="60" t="e">
        <f>+(B5*0.3)+(B6*0.2)+(B7*0.2)+(B8+B9+B10+B11)/4*0.3</f>
        <v>#DIV/0!</v>
      </c>
    </row>
    <row r="27" spans="1:18" x14ac:dyDescent="0.25">
      <c r="F27" s="56">
        <v>4</v>
      </c>
      <c r="G27" s="56">
        <v>5</v>
      </c>
      <c r="H27" s="56">
        <v>6</v>
      </c>
      <c r="I27" s="56">
        <v>7</v>
      </c>
      <c r="J27" s="56">
        <v>8</v>
      </c>
      <c r="K27" s="56">
        <v>9</v>
      </c>
      <c r="L27" s="56">
        <v>10</v>
      </c>
      <c r="M27" s="56">
        <v>11</v>
      </c>
      <c r="N27" s="56">
        <v>12</v>
      </c>
      <c r="O27" s="56">
        <v>13</v>
      </c>
      <c r="P27" s="56">
        <v>14</v>
      </c>
      <c r="Q27" s="56">
        <v>15</v>
      </c>
      <c r="R27" s="56">
        <v>16</v>
      </c>
    </row>
    <row r="28" spans="1:18" x14ac:dyDescent="0.25">
      <c r="F28" s="56" t="s">
        <v>80</v>
      </c>
      <c r="I28" s="56" t="s">
        <v>20</v>
      </c>
      <c r="M28" s="56" t="s">
        <v>21</v>
      </c>
      <c r="Q28" s="56" t="s">
        <v>22</v>
      </c>
    </row>
    <row r="32" spans="1:18" x14ac:dyDescent="0.25">
      <c r="A32" s="56" t="s">
        <v>150</v>
      </c>
    </row>
    <row r="33" spans="1:26" ht="75.75" thickBot="1" x14ac:dyDescent="0.3">
      <c r="A33" s="55" t="s">
        <v>82</v>
      </c>
      <c r="B33" s="55" t="s">
        <v>118</v>
      </c>
      <c r="G33" s="117" t="s">
        <v>82</v>
      </c>
      <c r="H33" s="118" t="str">
        <f>A34</f>
        <v>ORGANIZATIVAS PROYECTADA</v>
      </c>
      <c r="I33" s="118" t="str">
        <f>A35</f>
        <v>ADMINISTRATIVAS PROYECTADA</v>
      </c>
      <c r="J33" s="118" t="str">
        <f>A36</f>
        <v>JURIDICAS PROYECTADA</v>
      </c>
      <c r="K33" s="118" t="str">
        <f>A37</f>
        <v>FISICAS - OPERATIVAS PROYECTADA</v>
      </c>
      <c r="L33" s="118" t="str">
        <f>A38</f>
        <v>FISICAS - INFRAESTRUCTURA PROYECTADA</v>
      </c>
      <c r="M33" s="118" t="str">
        <f>A39</f>
        <v>TÉCNICAS - COMPETENCIAS PROYECTADA</v>
      </c>
      <c r="N33" s="118" t="str">
        <f>A40</f>
        <v>TÉCNICAS - TECNOLOGÍA PROYECTADA</v>
      </c>
      <c r="O33" s="60"/>
    </row>
    <row r="34" spans="1:26" ht="15.75" thickTop="1" x14ac:dyDescent="0.25">
      <c r="A34" s="57" t="s">
        <v>157</v>
      </c>
      <c r="B34" s="58" t="e">
        <f>'ORGANIZATIVAS EET + PANSI'!I42</f>
        <v>#DIV/0!</v>
      </c>
      <c r="G34" s="56" t="s">
        <v>106</v>
      </c>
      <c r="H34" s="59" t="e">
        <f>B34</f>
        <v>#DIV/0!</v>
      </c>
      <c r="I34" s="59" t="e">
        <f>B35</f>
        <v>#DIV/0!</v>
      </c>
      <c r="J34" s="59" t="e">
        <f>B36</f>
        <v>#DIV/0!</v>
      </c>
      <c r="K34" s="59" t="e">
        <f>B37</f>
        <v>#DIV/0!</v>
      </c>
      <c r="L34" s="59" t="e">
        <f>B38</f>
        <v>#DIV/0!</v>
      </c>
      <c r="M34" s="59" t="e">
        <f>B39</f>
        <v>#DIV/0!</v>
      </c>
      <c r="N34" s="59" t="e">
        <f>B40</f>
        <v>#DIV/0!</v>
      </c>
      <c r="P34" s="60"/>
    </row>
    <row r="35" spans="1:26" x14ac:dyDescent="0.25">
      <c r="A35" s="57" t="s">
        <v>158</v>
      </c>
      <c r="B35" s="58" t="e">
        <f>'ADMINISTRATIVAS EET + PANSI'!I39</f>
        <v>#DIV/0!</v>
      </c>
    </row>
    <row r="36" spans="1:26" x14ac:dyDescent="0.25">
      <c r="A36" s="57" t="s">
        <v>159</v>
      </c>
      <c r="B36" s="58" t="e">
        <f>'JURÍDICAS EET + PANSI'!I37</f>
        <v>#DIV/0!</v>
      </c>
    </row>
    <row r="37" spans="1:26" x14ac:dyDescent="0.25">
      <c r="A37" s="57" t="s">
        <v>160</v>
      </c>
      <c r="B37" s="58" t="e">
        <f>'FÍSICAS - OPER  EET + PANSI'!I35</f>
        <v>#DIV/0!</v>
      </c>
    </row>
    <row r="38" spans="1:26" x14ac:dyDescent="0.25">
      <c r="A38" s="57" t="s">
        <v>161</v>
      </c>
      <c r="B38" s="58" t="e">
        <f>'FÍSICAS - INFRSTRA  EET + PANSI'!I37</f>
        <v>#DIV/0!</v>
      </c>
      <c r="G38" s="60" t="str">
        <f>H33</f>
        <v>ORGANIZATIVAS PROYECTADA</v>
      </c>
      <c r="J38" s="56" t="str">
        <f>I33</f>
        <v>ADMINISTRATIVAS PROYECTADA</v>
      </c>
      <c r="M38" s="56" t="str">
        <f>J33</f>
        <v>JURIDICAS PROYECTADA</v>
      </c>
      <c r="P38" s="56" t="str">
        <f>K33</f>
        <v>FISICAS - OPERATIVAS PROYECTADA</v>
      </c>
      <c r="S38" s="56" t="str">
        <f>L33</f>
        <v>FISICAS - INFRAESTRUCTURA PROYECTADA</v>
      </c>
      <c r="V38" s="56" t="str">
        <f>M33</f>
        <v>TÉCNICAS - COMPETENCIAS PROYECTADA</v>
      </c>
      <c r="Y38" s="56" t="str">
        <f>N33</f>
        <v>TÉCNICAS - TECNOLOGÍA PROYECTADA</v>
      </c>
    </row>
    <row r="39" spans="1:26" x14ac:dyDescent="0.25">
      <c r="A39" s="57" t="s">
        <v>162</v>
      </c>
      <c r="B39" s="58" t="e">
        <f>'TÉCNICAS COMPET EET + PANSI'!I35</f>
        <v>#DIV/0!</v>
      </c>
      <c r="G39" s="56" t="s">
        <v>103</v>
      </c>
      <c r="H39" s="60" t="e">
        <f>H34-0.05</f>
        <v>#DIV/0!</v>
      </c>
      <c r="J39" s="56" t="s">
        <v>103</v>
      </c>
      <c r="K39" s="60" t="e">
        <f>I34-0.5</f>
        <v>#DIV/0!</v>
      </c>
      <c r="M39" s="56" t="s">
        <v>103</v>
      </c>
      <c r="N39" s="60" t="e">
        <f>J34-0.05</f>
        <v>#DIV/0!</v>
      </c>
      <c r="P39" s="56" t="s">
        <v>103</v>
      </c>
      <c r="Q39" s="60" t="e">
        <f>K34-0.05</f>
        <v>#DIV/0!</v>
      </c>
      <c r="S39" s="56" t="s">
        <v>103</v>
      </c>
      <c r="T39" s="60" t="e">
        <f>L34-0.05</f>
        <v>#DIV/0!</v>
      </c>
      <c r="V39" s="56" t="s">
        <v>103</v>
      </c>
      <c r="W39" s="60" t="e">
        <f>M34-0.05</f>
        <v>#DIV/0!</v>
      </c>
      <c r="Y39" s="56" t="s">
        <v>103</v>
      </c>
      <c r="Z39" s="60" t="e">
        <f>N34-0.05</f>
        <v>#DIV/0!</v>
      </c>
    </row>
    <row r="40" spans="1:26" x14ac:dyDescent="0.25">
      <c r="A40" s="57" t="s">
        <v>221</v>
      </c>
      <c r="B40" s="58" t="e">
        <f>'TÉCNICAS TECNOL EET + PANSI'!I38</f>
        <v>#DIV/0!</v>
      </c>
      <c r="G40" s="56" t="s">
        <v>104</v>
      </c>
      <c r="H40" s="56">
        <v>0.1</v>
      </c>
      <c r="J40" s="56" t="s">
        <v>104</v>
      </c>
      <c r="K40" s="56">
        <v>0.1</v>
      </c>
      <c r="M40" s="56" t="s">
        <v>104</v>
      </c>
      <c r="N40" s="56">
        <v>0.1</v>
      </c>
      <c r="P40" s="56" t="s">
        <v>104</v>
      </c>
      <c r="Q40" s="56">
        <v>0.1</v>
      </c>
      <c r="S40" s="56" t="s">
        <v>104</v>
      </c>
      <c r="T40" s="56">
        <v>0.1</v>
      </c>
      <c r="V40" s="56" t="s">
        <v>104</v>
      </c>
      <c r="W40" s="56">
        <f>0.1</f>
        <v>0.1</v>
      </c>
      <c r="Y40" s="56" t="s">
        <v>104</v>
      </c>
      <c r="Z40" s="56">
        <v>0.1</v>
      </c>
    </row>
    <row r="41" spans="1:26" x14ac:dyDescent="0.25">
      <c r="G41" s="56" t="s">
        <v>105</v>
      </c>
      <c r="H41" s="60" t="e">
        <f>8-H39-H40</f>
        <v>#DIV/0!</v>
      </c>
      <c r="J41" s="56" t="s">
        <v>105</v>
      </c>
      <c r="K41" s="60" t="e">
        <f>8-K39-K40</f>
        <v>#DIV/0!</v>
      </c>
      <c r="M41" s="56" t="s">
        <v>105</v>
      </c>
      <c r="N41" s="60" t="e">
        <f>8-N39-N40</f>
        <v>#DIV/0!</v>
      </c>
      <c r="P41" s="56" t="s">
        <v>105</v>
      </c>
      <c r="Q41" s="60" t="e">
        <f>8-Q39-Q40</f>
        <v>#DIV/0!</v>
      </c>
      <c r="S41" s="56" t="s">
        <v>105</v>
      </c>
      <c r="T41" s="60" t="e">
        <f>8-T39-T40</f>
        <v>#DIV/0!</v>
      </c>
      <c r="V41" s="56" t="s">
        <v>105</v>
      </c>
      <c r="W41" s="60" t="e">
        <f>8-W39-W40</f>
        <v>#DIV/0!</v>
      </c>
      <c r="Y41" s="56" t="s">
        <v>105</v>
      </c>
      <c r="Z41" s="60" t="e">
        <f>8-Z39-Z40</f>
        <v>#DIV/0!</v>
      </c>
    </row>
    <row r="42" spans="1:26" x14ac:dyDescent="0.25">
      <c r="A42" s="56" t="s">
        <v>155</v>
      </c>
      <c r="B42" s="60" t="e">
        <f>+(B34*0.3)+(B35*0.2)+(B36*0.2)+(B37+B38+B39+B40)/4*0.3</f>
        <v>#DIV/0!</v>
      </c>
    </row>
    <row r="44" spans="1:26" x14ac:dyDescent="0.25">
      <c r="A44" s="56" t="s">
        <v>153</v>
      </c>
    </row>
    <row r="60" spans="11:12" x14ac:dyDescent="0.25">
      <c r="K60" s="56" t="str">
        <f>R4</f>
        <v>PROMEDIO EET PROYECTADO (2026)</v>
      </c>
    </row>
    <row r="61" spans="11:12" x14ac:dyDescent="0.25">
      <c r="K61" s="56" t="s">
        <v>103</v>
      </c>
      <c r="L61" s="60" t="e">
        <f>R5-0.5</f>
        <v>#DIV/0!</v>
      </c>
    </row>
    <row r="62" spans="11:12" x14ac:dyDescent="0.25">
      <c r="K62" s="56" t="s">
        <v>104</v>
      </c>
      <c r="L62" s="56">
        <v>0.1</v>
      </c>
    </row>
    <row r="63" spans="11:12" x14ac:dyDescent="0.25">
      <c r="K63" s="56" t="s">
        <v>105</v>
      </c>
      <c r="L63" s="60" t="e">
        <f>8-L61-L62</f>
        <v>#DIV/0!</v>
      </c>
    </row>
  </sheetData>
  <sheetProtection selectLockedCells="1"/>
  <conditionalFormatting sqref="H5">
    <cfRule type="expression" dxfId="15" priority="9">
      <formula>$H$5=4</formula>
    </cfRule>
    <cfRule type="expression" dxfId="14" priority="10">
      <formula>$H$5=3</formula>
    </cfRule>
    <cfRule type="expression" dxfId="13" priority="11">
      <formula>$H$5=2</formula>
    </cfRule>
    <cfRule type="expression" dxfId="12" priority="12">
      <formula>$H$5=1</formula>
    </cfRule>
  </conditionalFormatting>
  <conditionalFormatting sqref="H33">
    <cfRule type="expression" dxfId="11" priority="1">
      <formula>$H$5=4</formula>
    </cfRule>
    <cfRule type="expression" dxfId="10" priority="2">
      <formula>$H$5=3</formula>
    </cfRule>
    <cfRule type="expression" dxfId="9" priority="3">
      <formula>$H$5=2</formula>
    </cfRule>
    <cfRule type="expression" dxfId="8" priority="4">
      <formula>$H$5=1</formula>
    </cfRule>
  </conditionalFormatting>
  <pageMargins left="0.7" right="0.7" top="0.75" bottom="0.75" header="0.3" footer="0.3"/>
  <pageSetup paperSize="9" orientation="portrait" horizontalDpi="0" verticalDpi="0" r:id="rId1"/>
  <customProperties>
    <customPr name="LastActive"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5B2A-AF38-4ECC-9B76-1E2938A1A94F}">
  <dimension ref="A2:L74"/>
  <sheetViews>
    <sheetView topLeftCell="A2" workbookViewId="0">
      <selection activeCell="C3" sqref="C3"/>
    </sheetView>
  </sheetViews>
  <sheetFormatPr defaultColWidth="11.42578125" defaultRowHeight="15" x14ac:dyDescent="0.25"/>
  <cols>
    <col min="1" max="1" width="27" bestFit="1" customWidth="1"/>
    <col min="2" max="2" width="62.140625" bestFit="1" customWidth="1"/>
    <col min="3" max="3" width="10" customWidth="1"/>
    <col min="8" max="8" width="12.85546875" customWidth="1"/>
  </cols>
  <sheetData>
    <row r="2" spans="1:12" x14ac:dyDescent="0.25">
      <c r="A2" t="s">
        <v>82</v>
      </c>
      <c r="B2" t="s">
        <v>83</v>
      </c>
      <c r="C2" t="s">
        <v>84</v>
      </c>
      <c r="D2" t="s">
        <v>0</v>
      </c>
      <c r="E2" t="s">
        <v>1</v>
      </c>
      <c r="F2" t="s">
        <v>2</v>
      </c>
      <c r="G2" t="s">
        <v>3</v>
      </c>
      <c r="H2" t="s">
        <v>79</v>
      </c>
      <c r="L2">
        <v>1</v>
      </c>
    </row>
    <row r="3" spans="1:12" x14ac:dyDescent="0.25">
      <c r="A3" t="s">
        <v>16</v>
      </c>
      <c r="B3" t="s">
        <v>23</v>
      </c>
      <c r="C3" t="e">
        <f>#REF!</f>
        <v>#REF!</v>
      </c>
      <c r="L3">
        <v>2</v>
      </c>
    </row>
    <row r="4" spans="1:12" x14ac:dyDescent="0.25">
      <c r="A4" t="s">
        <v>16</v>
      </c>
      <c r="B4" t="s">
        <v>25</v>
      </c>
      <c r="C4" t="e">
        <f>#REF!</f>
        <v>#REF!</v>
      </c>
      <c r="L4">
        <v>3</v>
      </c>
    </row>
    <row r="5" spans="1:12" x14ac:dyDescent="0.25">
      <c r="A5" t="s">
        <v>16</v>
      </c>
      <c r="B5" t="s">
        <v>28</v>
      </c>
      <c r="C5" t="e">
        <f>#REF!</f>
        <v>#REF!</v>
      </c>
      <c r="L5">
        <v>4</v>
      </c>
    </row>
    <row r="6" spans="1:12" x14ac:dyDescent="0.25">
      <c r="A6" t="s">
        <v>16</v>
      </c>
      <c r="B6" t="s">
        <v>31</v>
      </c>
      <c r="C6" t="e">
        <f>#REF!</f>
        <v>#REF!</v>
      </c>
    </row>
    <row r="7" spans="1:12" x14ac:dyDescent="0.25">
      <c r="A7" t="s">
        <v>16</v>
      </c>
      <c r="B7" t="s">
        <v>34</v>
      </c>
      <c r="C7" t="e">
        <f>#REF!</f>
        <v>#REF!</v>
      </c>
    </row>
    <row r="8" spans="1:12" x14ac:dyDescent="0.25">
      <c r="A8" t="s">
        <v>16</v>
      </c>
      <c r="B8" t="s">
        <v>37</v>
      </c>
      <c r="C8" t="e">
        <f>#REF!</f>
        <v>#REF!</v>
      </c>
    </row>
    <row r="9" spans="1:12" x14ac:dyDescent="0.25">
      <c r="A9" t="s">
        <v>16</v>
      </c>
      <c r="B9" t="s">
        <v>39</v>
      </c>
      <c r="C9" t="e">
        <f>#REF!</f>
        <v>#REF!</v>
      </c>
    </row>
    <row r="10" spans="1:12" x14ac:dyDescent="0.25">
      <c r="A10" t="s">
        <v>16</v>
      </c>
      <c r="B10" t="s">
        <v>42</v>
      </c>
      <c r="C10" t="e">
        <f>#REF!</f>
        <v>#REF!</v>
      </c>
    </row>
    <row r="11" spans="1:12" x14ac:dyDescent="0.25">
      <c r="A11" t="s">
        <v>16</v>
      </c>
      <c r="B11" t="s">
        <v>44</v>
      </c>
      <c r="C11" t="e">
        <f>#REF!</f>
        <v>#REF!</v>
      </c>
    </row>
    <row r="12" spans="1:12" x14ac:dyDescent="0.25">
      <c r="A12" t="s">
        <v>16</v>
      </c>
      <c r="B12" t="s">
        <v>47</v>
      </c>
      <c r="C12" t="e">
        <f>#REF!</f>
        <v>#REF!</v>
      </c>
    </row>
    <row r="13" spans="1:12" x14ac:dyDescent="0.25">
      <c r="A13" t="s">
        <v>16</v>
      </c>
      <c r="B13" t="s">
        <v>49</v>
      </c>
      <c r="C13" t="e">
        <f>#REF!</f>
        <v>#REF!</v>
      </c>
    </row>
    <row r="14" spans="1:12" x14ac:dyDescent="0.25">
      <c r="A14" t="s">
        <v>16</v>
      </c>
      <c r="B14" t="s">
        <v>50</v>
      </c>
      <c r="C14" t="e">
        <f>#REF!</f>
        <v>#REF!</v>
      </c>
    </row>
    <row r="15" spans="1:12" x14ac:dyDescent="0.25">
      <c r="A15" t="s">
        <v>16</v>
      </c>
      <c r="B15" t="s">
        <v>15</v>
      </c>
      <c r="C15" t="e">
        <f>#REF!</f>
        <v>#REF!</v>
      </c>
    </row>
    <row r="16" spans="1:12" x14ac:dyDescent="0.25">
      <c r="A16" t="s">
        <v>16</v>
      </c>
      <c r="B16" t="s">
        <v>7</v>
      </c>
      <c r="C16" t="e">
        <f>#REF!</f>
        <v>#REF!</v>
      </c>
    </row>
    <row r="17" spans="1:3" x14ac:dyDescent="0.25">
      <c r="A17" t="s">
        <v>17</v>
      </c>
      <c r="B17" t="s">
        <v>7</v>
      </c>
      <c r="C17" t="e">
        <f>#REF!</f>
        <v>#REF!</v>
      </c>
    </row>
    <row r="18" spans="1:3" x14ac:dyDescent="0.25">
      <c r="A18" t="s">
        <v>17</v>
      </c>
      <c r="B18" t="s">
        <v>26</v>
      </c>
      <c r="C18" t="e">
        <f>#REF!</f>
        <v>#REF!</v>
      </c>
    </row>
    <row r="19" spans="1:3" x14ac:dyDescent="0.25">
      <c r="A19" t="s">
        <v>17</v>
      </c>
      <c r="B19" t="s">
        <v>29</v>
      </c>
      <c r="C19" t="e">
        <f>#REF!</f>
        <v>#REF!</v>
      </c>
    </row>
    <row r="20" spans="1:3" x14ac:dyDescent="0.25">
      <c r="A20" t="s">
        <v>17</v>
      </c>
      <c r="B20" t="s">
        <v>32</v>
      </c>
      <c r="C20" t="e">
        <f>#REF!</f>
        <v>#REF!</v>
      </c>
    </row>
    <row r="21" spans="1:3" x14ac:dyDescent="0.25">
      <c r="A21" t="s">
        <v>17</v>
      </c>
      <c r="B21" t="s">
        <v>35</v>
      </c>
      <c r="C21" t="e">
        <f>#REF!</f>
        <v>#REF!</v>
      </c>
    </row>
    <row r="22" spans="1:3" x14ac:dyDescent="0.25">
      <c r="A22" t="s">
        <v>17</v>
      </c>
      <c r="B22" t="s">
        <v>38</v>
      </c>
      <c r="C22" t="e">
        <f>#REF!</f>
        <v>#REF!</v>
      </c>
    </row>
    <row r="23" spans="1:3" x14ac:dyDescent="0.25">
      <c r="A23" t="s">
        <v>17</v>
      </c>
      <c r="B23" t="s">
        <v>40</v>
      </c>
      <c r="C23" t="e">
        <f>#REF!</f>
        <v>#REF!</v>
      </c>
    </row>
    <row r="24" spans="1:3" x14ac:dyDescent="0.25">
      <c r="A24" t="s">
        <v>17</v>
      </c>
      <c r="B24" t="s">
        <v>43</v>
      </c>
      <c r="C24" t="e">
        <f>#REF!</f>
        <v>#REF!</v>
      </c>
    </row>
    <row r="25" spans="1:3" x14ac:dyDescent="0.25">
      <c r="A25" t="s">
        <v>17</v>
      </c>
      <c r="B25" t="s">
        <v>45</v>
      </c>
      <c r="C25" t="e">
        <f>#REF!</f>
        <v>#REF!</v>
      </c>
    </row>
    <row r="26" spans="1:3" x14ac:dyDescent="0.25">
      <c r="A26" t="s">
        <v>17</v>
      </c>
      <c r="B26" t="s">
        <v>48</v>
      </c>
      <c r="C26" t="e">
        <f>#REF!</f>
        <v>#REF!</v>
      </c>
    </row>
    <row r="27" spans="1:3" x14ac:dyDescent="0.25">
      <c r="A27" t="s">
        <v>17</v>
      </c>
      <c r="B27" t="s">
        <v>14</v>
      </c>
      <c r="C27" t="e">
        <f>#REF!</f>
        <v>#REF!</v>
      </c>
    </row>
    <row r="28" spans="1:3" x14ac:dyDescent="0.25">
      <c r="A28" t="s">
        <v>17</v>
      </c>
      <c r="B28" t="s">
        <v>51</v>
      </c>
      <c r="C28" t="e">
        <f>#REF!</f>
        <v>#REF!</v>
      </c>
    </row>
    <row r="29" spans="1:3" x14ac:dyDescent="0.25">
      <c r="A29" t="s">
        <v>17</v>
      </c>
      <c r="B29" t="s">
        <v>6</v>
      </c>
      <c r="C29" t="e">
        <f>#REF!</f>
        <v>#REF!</v>
      </c>
    </row>
    <row r="30" spans="1:3" x14ac:dyDescent="0.25">
      <c r="A30" t="s">
        <v>81</v>
      </c>
      <c r="B30" t="s">
        <v>24</v>
      </c>
      <c r="C30" t="e">
        <f>#REF!</f>
        <v>#REF!</v>
      </c>
    </row>
    <row r="31" spans="1:3" x14ac:dyDescent="0.25">
      <c r="A31" t="s">
        <v>81</v>
      </c>
      <c r="B31" t="s">
        <v>27</v>
      </c>
      <c r="C31" t="e">
        <f>#REF!</f>
        <v>#REF!</v>
      </c>
    </row>
    <row r="32" spans="1:3" x14ac:dyDescent="0.25">
      <c r="A32" t="s">
        <v>81</v>
      </c>
      <c r="B32" t="s">
        <v>30</v>
      </c>
      <c r="C32" t="e">
        <f>#REF!</f>
        <v>#REF!</v>
      </c>
    </row>
    <row r="33" spans="1:3" x14ac:dyDescent="0.25">
      <c r="A33" t="s">
        <v>81</v>
      </c>
      <c r="B33" t="s">
        <v>33</v>
      </c>
      <c r="C33" t="e">
        <f>#REF!</f>
        <v>#REF!</v>
      </c>
    </row>
    <row r="34" spans="1:3" x14ac:dyDescent="0.25">
      <c r="A34" t="s">
        <v>81</v>
      </c>
      <c r="B34" t="s">
        <v>36</v>
      </c>
      <c r="C34" t="e">
        <f>#REF!</f>
        <v>#REF!</v>
      </c>
    </row>
    <row r="35" spans="1:3" x14ac:dyDescent="0.25">
      <c r="A35" t="s">
        <v>81</v>
      </c>
      <c r="B35" t="s">
        <v>37</v>
      </c>
      <c r="C35" t="e">
        <f>#REF!</f>
        <v>#REF!</v>
      </c>
    </row>
    <row r="36" spans="1:3" x14ac:dyDescent="0.25">
      <c r="A36" t="s">
        <v>81</v>
      </c>
      <c r="B36" t="s">
        <v>41</v>
      </c>
      <c r="C36" t="e">
        <f>#REF!</f>
        <v>#REF!</v>
      </c>
    </row>
    <row r="37" spans="1:3" x14ac:dyDescent="0.25">
      <c r="A37" t="s">
        <v>81</v>
      </c>
      <c r="B37" t="s">
        <v>4</v>
      </c>
      <c r="C37" t="e">
        <f>#REF!</f>
        <v>#REF!</v>
      </c>
    </row>
    <row r="38" spans="1:3" x14ac:dyDescent="0.25">
      <c r="A38" t="s">
        <v>81</v>
      </c>
      <c r="B38" t="s">
        <v>46</v>
      </c>
      <c r="C38" t="e">
        <f>#REF!</f>
        <v>#REF!</v>
      </c>
    </row>
    <row r="39" spans="1:3" x14ac:dyDescent="0.25">
      <c r="A39" t="s">
        <v>81</v>
      </c>
      <c r="B39" t="s">
        <v>47</v>
      </c>
      <c r="C39" t="e">
        <f>#REF!</f>
        <v>#REF!</v>
      </c>
    </row>
    <row r="40" spans="1:3" x14ac:dyDescent="0.25">
      <c r="A40" t="s">
        <v>81</v>
      </c>
      <c r="B40" t="s">
        <v>5</v>
      </c>
      <c r="C40" t="e">
        <f>#REF!</f>
        <v>#REF!</v>
      </c>
    </row>
    <row r="41" spans="1:3" x14ac:dyDescent="0.25">
      <c r="A41" t="s">
        <v>85</v>
      </c>
      <c r="B41" t="s">
        <v>52</v>
      </c>
      <c r="C41" t="e">
        <f>#REF!</f>
        <v>#REF!</v>
      </c>
    </row>
    <row r="42" spans="1:3" x14ac:dyDescent="0.25">
      <c r="A42" t="s">
        <v>85</v>
      </c>
      <c r="B42" t="s">
        <v>53</v>
      </c>
      <c r="C42" t="e">
        <f>#REF!</f>
        <v>#REF!</v>
      </c>
    </row>
    <row r="43" spans="1:3" x14ac:dyDescent="0.25">
      <c r="A43" t="s">
        <v>85</v>
      </c>
      <c r="B43" t="s">
        <v>10</v>
      </c>
      <c r="C43" t="e">
        <f>#REF!</f>
        <v>#REF!</v>
      </c>
    </row>
    <row r="44" spans="1:3" x14ac:dyDescent="0.25">
      <c r="A44" t="s">
        <v>85</v>
      </c>
      <c r="B44" t="s">
        <v>11</v>
      </c>
      <c r="C44" t="e">
        <f>#REF!</f>
        <v>#REF!</v>
      </c>
    </row>
    <row r="45" spans="1:3" x14ac:dyDescent="0.25">
      <c r="A45" t="s">
        <v>85</v>
      </c>
      <c r="B45" t="s">
        <v>56</v>
      </c>
      <c r="C45" t="e">
        <f>#REF!</f>
        <v>#REF!</v>
      </c>
    </row>
    <row r="46" spans="1:3" x14ac:dyDescent="0.25">
      <c r="A46" t="s">
        <v>85</v>
      </c>
      <c r="B46" t="s">
        <v>57</v>
      </c>
      <c r="C46" t="e">
        <f>#REF!</f>
        <v>#REF!</v>
      </c>
    </row>
    <row r="47" spans="1:3" x14ac:dyDescent="0.25">
      <c r="A47" t="s">
        <v>85</v>
      </c>
      <c r="B47" t="s">
        <v>59</v>
      </c>
      <c r="C47" t="e">
        <f>#REF!</f>
        <v>#REF!</v>
      </c>
    </row>
    <row r="48" spans="1:3" x14ac:dyDescent="0.25">
      <c r="A48" t="s">
        <v>85</v>
      </c>
      <c r="B48" t="s">
        <v>61</v>
      </c>
      <c r="C48" t="e">
        <f>#REF!</f>
        <v>#REF!</v>
      </c>
    </row>
    <row r="49" spans="1:3" x14ac:dyDescent="0.25">
      <c r="A49" t="s">
        <v>89</v>
      </c>
      <c r="B49" t="s">
        <v>9</v>
      </c>
      <c r="C49" t="e">
        <f>#REF!</f>
        <v>#REF!</v>
      </c>
    </row>
    <row r="50" spans="1:3" x14ac:dyDescent="0.25">
      <c r="A50" t="s">
        <v>89</v>
      </c>
      <c r="B50" t="s">
        <v>54</v>
      </c>
      <c r="C50" t="e">
        <f>#REF!</f>
        <v>#REF!</v>
      </c>
    </row>
    <row r="51" spans="1:3" x14ac:dyDescent="0.25">
      <c r="A51" t="s">
        <v>89</v>
      </c>
      <c r="B51" t="s">
        <v>55</v>
      </c>
      <c r="C51" t="e">
        <f>#REF!</f>
        <v>#REF!</v>
      </c>
    </row>
    <row r="52" spans="1:3" x14ac:dyDescent="0.25">
      <c r="A52" t="s">
        <v>89</v>
      </c>
      <c r="B52" t="s">
        <v>11</v>
      </c>
      <c r="C52" t="e">
        <f>#REF!</f>
        <v>#REF!</v>
      </c>
    </row>
    <row r="53" spans="1:3" x14ac:dyDescent="0.25">
      <c r="A53" t="s">
        <v>89</v>
      </c>
      <c r="B53" t="s">
        <v>12</v>
      </c>
      <c r="C53" t="e">
        <f>#REF!</f>
        <v>#REF!</v>
      </c>
    </row>
    <row r="54" spans="1:3" x14ac:dyDescent="0.25">
      <c r="A54" t="s">
        <v>89</v>
      </c>
      <c r="B54" t="s">
        <v>58</v>
      </c>
      <c r="C54" t="e">
        <f>#REF!</f>
        <v>#REF!</v>
      </c>
    </row>
    <row r="55" spans="1:3" x14ac:dyDescent="0.25">
      <c r="A55" t="s">
        <v>89</v>
      </c>
      <c r="B55" t="s">
        <v>60</v>
      </c>
      <c r="C55" t="e">
        <f>#REF!</f>
        <v>#REF!</v>
      </c>
    </row>
    <row r="56" spans="1:3" x14ac:dyDescent="0.25">
      <c r="A56" t="s">
        <v>89</v>
      </c>
      <c r="B56" t="s">
        <v>62</v>
      </c>
      <c r="C56" t="e">
        <f>#REF!</f>
        <v>#REF!</v>
      </c>
    </row>
    <row r="57" spans="1:3" x14ac:dyDescent="0.25">
      <c r="A57" t="s">
        <v>97</v>
      </c>
      <c r="B57" t="s">
        <v>63</v>
      </c>
      <c r="C57" t="e">
        <f>#REF!</f>
        <v>#REF!</v>
      </c>
    </row>
    <row r="58" spans="1:3" x14ac:dyDescent="0.25">
      <c r="A58" t="s">
        <v>97</v>
      </c>
      <c r="B58" t="s">
        <v>65</v>
      </c>
      <c r="C58" t="e">
        <f>#REF!</f>
        <v>#REF!</v>
      </c>
    </row>
    <row r="59" spans="1:3" x14ac:dyDescent="0.25">
      <c r="A59" t="s">
        <v>97</v>
      </c>
      <c r="B59" t="s">
        <v>67</v>
      </c>
      <c r="C59" t="e">
        <f>#REF!</f>
        <v>#REF!</v>
      </c>
    </row>
    <row r="60" spans="1:3" x14ac:dyDescent="0.25">
      <c r="A60" t="s">
        <v>97</v>
      </c>
      <c r="B60" t="s">
        <v>69</v>
      </c>
      <c r="C60" t="e">
        <f>#REF!</f>
        <v>#REF!</v>
      </c>
    </row>
    <row r="61" spans="1:3" x14ac:dyDescent="0.25">
      <c r="A61" t="s">
        <v>97</v>
      </c>
      <c r="B61" t="s">
        <v>71</v>
      </c>
      <c r="C61" t="e">
        <f>#REF!</f>
        <v>#REF!</v>
      </c>
    </row>
    <row r="62" spans="1:3" x14ac:dyDescent="0.25">
      <c r="A62" t="s">
        <v>97</v>
      </c>
      <c r="B62" t="s">
        <v>72</v>
      </c>
      <c r="C62" t="e">
        <f>#REF!</f>
        <v>#REF!</v>
      </c>
    </row>
    <row r="63" spans="1:3" x14ac:dyDescent="0.25">
      <c r="A63" t="s">
        <v>97</v>
      </c>
      <c r="B63" t="s">
        <v>98</v>
      </c>
      <c r="C63" t="e">
        <f>#REF!</f>
        <v>#REF!</v>
      </c>
    </row>
    <row r="64" spans="1:3" x14ac:dyDescent="0.25">
      <c r="A64" t="s">
        <v>97</v>
      </c>
      <c r="B64" t="s">
        <v>75</v>
      </c>
      <c r="C64" t="e">
        <f>#REF!</f>
        <v>#REF!</v>
      </c>
    </row>
    <row r="65" spans="1:3" x14ac:dyDescent="0.25">
      <c r="A65" t="s">
        <v>99</v>
      </c>
      <c r="B65" t="s">
        <v>64</v>
      </c>
      <c r="C65" t="e">
        <f>#REF!</f>
        <v>#REF!</v>
      </c>
    </row>
    <row r="66" spans="1:3" x14ac:dyDescent="0.25">
      <c r="A66" t="s">
        <v>99</v>
      </c>
      <c r="B66" t="s">
        <v>66</v>
      </c>
      <c r="C66" t="e">
        <f>#REF!</f>
        <v>#REF!</v>
      </c>
    </row>
    <row r="67" spans="1:3" x14ac:dyDescent="0.25">
      <c r="A67" t="s">
        <v>99</v>
      </c>
      <c r="B67" t="s">
        <v>68</v>
      </c>
      <c r="C67" t="e">
        <f>#REF!</f>
        <v>#REF!</v>
      </c>
    </row>
    <row r="68" spans="1:3" x14ac:dyDescent="0.25">
      <c r="A68" t="s">
        <v>99</v>
      </c>
      <c r="B68" t="s">
        <v>70</v>
      </c>
      <c r="C68" t="e">
        <f>#REF!</f>
        <v>#REF!</v>
      </c>
    </row>
    <row r="69" spans="1:3" x14ac:dyDescent="0.25">
      <c r="A69" t="s">
        <v>99</v>
      </c>
      <c r="B69" t="s">
        <v>13</v>
      </c>
      <c r="C69" t="e">
        <f>#REF!</f>
        <v>#REF!</v>
      </c>
    </row>
    <row r="70" spans="1:3" x14ac:dyDescent="0.25">
      <c r="A70" t="s">
        <v>99</v>
      </c>
      <c r="B70" t="s">
        <v>73</v>
      </c>
      <c r="C70" t="e">
        <f>#REF!</f>
        <v>#REF!</v>
      </c>
    </row>
    <row r="71" spans="1:3" x14ac:dyDescent="0.25">
      <c r="A71" t="s">
        <v>99</v>
      </c>
      <c r="B71" t="s">
        <v>74</v>
      </c>
      <c r="C71" t="e">
        <f>#REF!</f>
        <v>#REF!</v>
      </c>
    </row>
    <row r="72" spans="1:3" x14ac:dyDescent="0.25">
      <c r="A72" t="s">
        <v>99</v>
      </c>
      <c r="B72" t="s">
        <v>76</v>
      </c>
      <c r="C72" t="e">
        <f>#REF!</f>
        <v>#REF!</v>
      </c>
    </row>
    <row r="73" spans="1:3" x14ac:dyDescent="0.25">
      <c r="A73" t="s">
        <v>99</v>
      </c>
      <c r="B73" t="s">
        <v>77</v>
      </c>
      <c r="C73" t="e">
        <f>#REF!</f>
        <v>#REF!</v>
      </c>
    </row>
    <row r="74" spans="1:3" x14ac:dyDescent="0.25">
      <c r="A74" t="s">
        <v>99</v>
      </c>
      <c r="B74" t="s">
        <v>78</v>
      </c>
      <c r="C74" t="e">
        <f>#REF!</f>
        <v>#REF!</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24760-6ABC-454D-AFC7-00E712EA1FAE}">
  <dimension ref="B1:CO45"/>
  <sheetViews>
    <sheetView showGridLines="0" topLeftCell="D1" zoomScale="85" zoomScaleNormal="85" zoomScaleSheetLayoutView="45" workbookViewId="0">
      <selection activeCell="F41" sqref="F41"/>
    </sheetView>
  </sheetViews>
  <sheetFormatPr defaultColWidth="46.7109375" defaultRowHeight="73.150000000000006" customHeight="1" x14ac:dyDescent="0.25"/>
  <cols>
    <col min="1" max="1" width="6.7109375" style="2" customWidth="1"/>
    <col min="2" max="2" width="10" style="2" customWidth="1"/>
    <col min="3" max="3" width="30.42578125" style="2" customWidth="1"/>
    <col min="4" max="7" width="24.28515625" style="2" customWidth="1"/>
    <col min="8" max="8" width="64.140625" style="2" customWidth="1"/>
    <col min="9" max="9" width="11.7109375" style="1" bestFit="1" customWidth="1"/>
    <col min="10" max="10" width="2.140625" style="2" customWidth="1"/>
    <col min="11" max="11" width="11.42578125" style="2" customWidth="1"/>
    <col min="12" max="12" width="14.7109375" style="2" customWidth="1"/>
    <col min="13" max="14" width="13.7109375" style="2" customWidth="1"/>
    <col min="15" max="15" width="15.28515625" style="2" customWidth="1"/>
    <col min="16" max="16" width="3.140625" style="2" customWidth="1"/>
    <col min="17" max="18" width="18.85546875" style="2" customWidth="1"/>
    <col min="19" max="19" width="16.5703125" style="2" customWidth="1"/>
    <col min="20" max="20" width="13.7109375" style="2" customWidth="1"/>
    <col min="21" max="21" width="79.85546875" style="2" customWidth="1"/>
    <col min="22" max="22" width="4.140625" style="2" customWidth="1"/>
    <col min="23" max="25" width="37.85546875" style="1" customWidth="1"/>
    <col min="26" max="26" width="13.7109375" style="2" customWidth="1"/>
    <col min="27" max="27" width="14.42578125" style="2" customWidth="1"/>
    <col min="28" max="28" width="2.140625" style="2" customWidth="1"/>
    <col min="29" max="32" width="13.7109375" style="2" customWidth="1"/>
    <col min="33" max="33" width="15" style="2" customWidth="1"/>
    <col min="34" max="34" width="2.42578125" style="2" customWidth="1"/>
    <col min="35" max="38" width="13.7109375" style="2" customWidth="1"/>
    <col min="39" max="39" width="14.7109375" style="2" customWidth="1"/>
    <col min="40" max="40" width="2.42578125" style="2" customWidth="1"/>
    <col min="41" max="44" width="13.7109375" style="2" customWidth="1"/>
    <col min="45" max="45" width="14.7109375" style="2" customWidth="1"/>
    <col min="46" max="46" width="2.140625" style="2" customWidth="1"/>
    <col min="47" max="51" width="14.7109375" style="2" customWidth="1"/>
    <col min="52" max="52" width="2.140625" style="2" customWidth="1"/>
    <col min="53" max="57" width="14.7109375" style="2" customWidth="1"/>
    <col min="58" max="58" width="2.140625" style="2" customWidth="1"/>
    <col min="59" max="63" width="14.7109375" style="2" customWidth="1"/>
    <col min="64" max="64" width="2.140625" style="2" customWidth="1"/>
    <col min="65" max="69" width="14.7109375" style="2" customWidth="1"/>
    <col min="70" max="70" width="2" style="2" customWidth="1"/>
    <col min="71" max="75" width="14.7109375" style="2" customWidth="1"/>
    <col min="76" max="76" width="3.140625" style="2" customWidth="1"/>
    <col min="77" max="81" width="14.7109375" style="2" customWidth="1"/>
    <col min="82" max="82" width="2.140625" style="2" customWidth="1"/>
    <col min="83" max="87" width="14.7109375" style="2" customWidth="1"/>
    <col min="88" max="88" width="2" style="2" customWidth="1"/>
    <col min="89" max="93" width="14.7109375" style="2" customWidth="1"/>
    <col min="94" max="94" width="2.7109375" style="2" customWidth="1"/>
    <col min="95" max="99" width="14.7109375" style="2" customWidth="1"/>
    <col min="100" max="100" width="2.140625" style="2" customWidth="1"/>
    <col min="101" max="104" width="14.7109375" style="2" customWidth="1"/>
    <col min="105" max="105" width="2.7109375" style="2" customWidth="1"/>
    <col min="106" max="106" width="2" style="2" customWidth="1"/>
    <col min="107" max="108" width="14.7109375" style="2" customWidth="1"/>
    <col min="109" max="109" width="4.7109375" style="2" customWidth="1"/>
    <col min="110" max="111" width="14.7109375" style="2" customWidth="1"/>
    <col min="112" max="16384" width="46.7109375" style="2"/>
  </cols>
  <sheetData>
    <row r="1" spans="2:93" ht="22.15" customHeight="1" thickBot="1" x14ac:dyDescent="0.3"/>
    <row r="2" spans="2:93" ht="61.9" customHeight="1" thickBot="1" x14ac:dyDescent="0.3">
      <c r="D2" s="130" t="s">
        <v>122</v>
      </c>
      <c r="E2" s="130"/>
      <c r="F2" s="130"/>
      <c r="G2" s="130"/>
      <c r="H2" s="130"/>
      <c r="I2" s="23"/>
      <c r="J2" s="8"/>
      <c r="K2" s="8"/>
      <c r="L2" s="8"/>
      <c r="M2" s="8"/>
      <c r="N2" s="8"/>
      <c r="O2" s="8"/>
      <c r="P2" s="8"/>
      <c r="S2" s="8"/>
      <c r="T2" s="8"/>
      <c r="U2" s="8"/>
      <c r="V2" s="8"/>
      <c r="W2" s="23"/>
      <c r="X2" s="23"/>
      <c r="Y2" s="87"/>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3"/>
      <c r="BY2" s="3"/>
      <c r="BZ2" s="3"/>
      <c r="CA2" s="3"/>
      <c r="CB2" s="3"/>
      <c r="CC2" s="3"/>
      <c r="CD2" s="3"/>
      <c r="CE2" s="3"/>
      <c r="CF2" s="3"/>
      <c r="CG2" s="3"/>
    </row>
    <row r="3" spans="2:93" ht="49.9" customHeight="1" x14ac:dyDescent="0.25">
      <c r="D3" s="23"/>
      <c r="E3" s="32"/>
      <c r="F3" s="32"/>
      <c r="G3" s="23"/>
      <c r="H3" s="23"/>
      <c r="I3" s="23"/>
      <c r="J3" s="8"/>
      <c r="K3" s="8"/>
      <c r="L3" s="8"/>
      <c r="M3" s="8"/>
      <c r="N3" s="8"/>
      <c r="O3" s="8"/>
      <c r="P3" s="8"/>
      <c r="S3" s="8"/>
      <c r="T3" s="8"/>
      <c r="U3" s="8"/>
      <c r="V3" s="8"/>
      <c r="W3" s="23"/>
      <c r="X3" s="23"/>
      <c r="Y3" s="87"/>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3"/>
      <c r="BY3" s="3"/>
      <c r="BZ3" s="3"/>
      <c r="CA3" s="3"/>
      <c r="CB3" s="3"/>
      <c r="CC3" s="3"/>
      <c r="CD3" s="3"/>
      <c r="CE3" s="3"/>
      <c r="CF3" s="3"/>
      <c r="CG3" s="3"/>
    </row>
    <row r="4" spans="2:93" ht="49.9" customHeight="1" x14ac:dyDescent="0.25">
      <c r="D4" s="23"/>
      <c r="E4" s="23"/>
      <c r="F4" s="23"/>
      <c r="G4" s="23"/>
      <c r="H4" s="23"/>
      <c r="I4" s="23"/>
      <c r="J4" s="8"/>
      <c r="K4" s="8"/>
      <c r="L4" s="8"/>
      <c r="M4" s="8"/>
      <c r="N4" s="8"/>
      <c r="O4" s="8"/>
      <c r="P4" s="8"/>
      <c r="S4" s="8"/>
      <c r="T4" s="8"/>
      <c r="U4" s="8"/>
      <c r="V4" s="8"/>
      <c r="W4" s="23"/>
      <c r="X4" s="23"/>
      <c r="Y4" s="87"/>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3"/>
      <c r="BY4" s="3"/>
      <c r="BZ4" s="3"/>
      <c r="CA4" s="3"/>
      <c r="CB4" s="3"/>
      <c r="CC4" s="3"/>
      <c r="CD4" s="3"/>
      <c r="CE4" s="3"/>
      <c r="CF4" s="3"/>
      <c r="CG4" s="3"/>
    </row>
    <row r="5" spans="2:93" ht="49.9" customHeight="1" thickBot="1" x14ac:dyDescent="0.3">
      <c r="D5" s="23"/>
      <c r="E5" s="33"/>
      <c r="F5" s="33"/>
      <c r="G5" s="23"/>
      <c r="H5" s="23"/>
      <c r="I5" s="23"/>
      <c r="J5" s="8"/>
      <c r="K5" s="8"/>
      <c r="L5" s="8"/>
      <c r="M5" s="8"/>
      <c r="N5" s="8"/>
      <c r="O5" s="8"/>
      <c r="P5" s="8"/>
      <c r="S5" s="8"/>
      <c r="T5" s="8"/>
      <c r="U5" s="8"/>
      <c r="V5" s="8"/>
      <c r="W5" s="23"/>
      <c r="X5" s="23"/>
      <c r="Y5" s="87"/>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3"/>
      <c r="BY5" s="3"/>
      <c r="BZ5" s="3"/>
      <c r="CA5" s="3"/>
      <c r="CB5" s="3"/>
      <c r="CC5" s="3"/>
      <c r="CD5" s="3"/>
      <c r="CE5" s="3"/>
      <c r="CF5" s="3"/>
      <c r="CG5" s="3"/>
    </row>
    <row r="6" spans="2:93" s="1" customFormat="1" ht="19.149999999999999" customHeight="1" thickBot="1" x14ac:dyDescent="0.3">
      <c r="B6" s="24"/>
      <c r="D6" s="24" t="s">
        <v>19</v>
      </c>
      <c r="E6" s="131" t="s">
        <v>18</v>
      </c>
      <c r="F6" s="131"/>
      <c r="G6" s="24" t="s">
        <v>22</v>
      </c>
      <c r="H6" s="16"/>
      <c r="I6" s="24"/>
      <c r="J6" s="24"/>
      <c r="K6" s="16"/>
      <c r="L6" s="16"/>
      <c r="M6" s="16"/>
      <c r="N6" s="16"/>
      <c r="O6" s="24"/>
      <c r="P6" s="24"/>
      <c r="S6" s="16"/>
      <c r="T6" s="16"/>
      <c r="U6" s="16"/>
      <c r="V6" s="16"/>
      <c r="W6" s="24"/>
      <c r="X6" s="24"/>
      <c r="Y6" s="24"/>
      <c r="Z6" s="16"/>
      <c r="AA6" s="16"/>
      <c r="AB6" s="24"/>
      <c r="AC6" s="16"/>
      <c r="AD6" s="16"/>
      <c r="AE6" s="16"/>
      <c r="AF6" s="16"/>
      <c r="AG6" s="16"/>
      <c r="AH6" s="24"/>
      <c r="AI6" s="16"/>
      <c r="AJ6" s="16"/>
      <c r="AK6" s="16"/>
      <c r="AL6" s="16"/>
      <c r="AM6" s="16"/>
      <c r="AN6" s="24"/>
      <c r="AO6" s="16"/>
      <c r="AP6" s="16"/>
      <c r="AQ6" s="16"/>
      <c r="AR6" s="16"/>
      <c r="AS6" s="16"/>
      <c r="AT6" s="24"/>
      <c r="AU6" s="16"/>
      <c r="AV6" s="16"/>
      <c r="AW6" s="16"/>
      <c r="AX6" s="16"/>
      <c r="AY6" s="16"/>
      <c r="AZ6" s="24"/>
      <c r="BA6" s="16"/>
      <c r="BB6" s="16"/>
      <c r="BC6" s="16"/>
      <c r="BD6" s="16"/>
      <c r="BE6" s="16"/>
      <c r="BF6" s="24"/>
      <c r="BG6" s="16"/>
      <c r="BH6" s="16"/>
      <c r="BI6" s="16"/>
      <c r="BJ6" s="16"/>
      <c r="BK6" s="16"/>
      <c r="BL6" s="24"/>
      <c r="BM6" s="16"/>
      <c r="BN6" s="16"/>
      <c r="BO6" s="16"/>
      <c r="BP6" s="16"/>
      <c r="BQ6" s="16"/>
      <c r="BR6" s="24"/>
      <c r="BS6" s="16"/>
      <c r="BT6" s="16"/>
      <c r="BU6" s="16"/>
      <c r="BV6" s="16"/>
      <c r="BW6" s="16"/>
      <c r="CA6" s="2"/>
      <c r="CB6" s="2"/>
      <c r="CC6" s="2"/>
      <c r="CD6" s="2"/>
      <c r="CE6" s="2"/>
      <c r="CF6" s="2"/>
      <c r="CG6" s="2"/>
      <c r="CH6" s="2"/>
      <c r="CI6" s="2"/>
      <c r="CJ6" s="2"/>
      <c r="CK6" s="2"/>
      <c r="CL6" s="2"/>
      <c r="CM6" s="2"/>
      <c r="CN6" s="2"/>
      <c r="CO6" s="2"/>
    </row>
    <row r="7" spans="2:93" s="1" customFormat="1" ht="42" customHeight="1" x14ac:dyDescent="0.25">
      <c r="B7" s="7"/>
      <c r="C7" s="17"/>
      <c r="D7" s="34">
        <v>1</v>
      </c>
      <c r="E7" s="12" t="s">
        <v>114</v>
      </c>
      <c r="F7" s="12" t="s">
        <v>115</v>
      </c>
      <c r="G7" s="35">
        <v>4</v>
      </c>
      <c r="H7" s="38" t="s">
        <v>113</v>
      </c>
      <c r="J7" s="3"/>
      <c r="K7" s="24"/>
      <c r="L7" s="24"/>
      <c r="O7" s="3"/>
      <c r="P7" s="3"/>
      <c r="Q7" s="17"/>
      <c r="R7" s="17"/>
      <c r="S7" s="24"/>
      <c r="T7" s="24"/>
      <c r="U7" s="24"/>
      <c r="V7" s="24"/>
      <c r="Y7" s="24"/>
      <c r="Z7" s="24"/>
      <c r="AB7" s="3"/>
      <c r="AC7" s="24"/>
      <c r="AD7" s="24"/>
      <c r="AE7" s="24"/>
      <c r="AF7" s="24"/>
      <c r="AH7" s="3"/>
      <c r="AI7" s="24"/>
      <c r="AJ7" s="24"/>
      <c r="AK7" s="24"/>
      <c r="AL7" s="24"/>
      <c r="AN7" s="3"/>
      <c r="AO7" s="24"/>
      <c r="AP7" s="24"/>
      <c r="AQ7" s="24"/>
      <c r="AR7" s="24"/>
      <c r="AT7" s="3"/>
      <c r="AU7" s="24"/>
      <c r="AV7" s="24"/>
      <c r="AW7" s="24"/>
      <c r="AX7" s="24"/>
      <c r="AZ7" s="3"/>
      <c r="BA7" s="24"/>
      <c r="BB7" s="24"/>
      <c r="BC7" s="24"/>
      <c r="BD7" s="24"/>
      <c r="BF7" s="3"/>
      <c r="BG7" s="24"/>
      <c r="BH7" s="24"/>
      <c r="BI7" s="24"/>
      <c r="BJ7" s="24"/>
      <c r="BL7" s="3"/>
      <c r="BM7" s="24"/>
      <c r="BN7" s="24"/>
      <c r="BO7" s="24"/>
      <c r="BP7" s="24"/>
      <c r="BR7" s="3"/>
      <c r="BS7" s="24"/>
      <c r="BT7" s="24"/>
      <c r="BU7" s="24"/>
      <c r="BV7" s="24"/>
      <c r="CA7" s="18"/>
      <c r="CB7" s="18"/>
      <c r="CC7" s="18"/>
      <c r="CD7" s="18"/>
      <c r="CE7" s="18"/>
      <c r="CF7" s="18"/>
      <c r="CG7" s="18"/>
      <c r="CH7" s="2"/>
      <c r="CI7" s="5"/>
      <c r="CJ7" s="4"/>
      <c r="CK7" s="2"/>
      <c r="CL7" s="6"/>
      <c r="CM7" s="6"/>
      <c r="CN7" s="6"/>
      <c r="CO7" s="6"/>
    </row>
    <row r="8" spans="2:93" s="1" customFormat="1" ht="52.9" customHeight="1" x14ac:dyDescent="0.25">
      <c r="B8" s="7"/>
      <c r="C8" s="17"/>
      <c r="D8" s="113" t="s">
        <v>177</v>
      </c>
      <c r="E8" s="111" t="s">
        <v>208</v>
      </c>
      <c r="F8" s="112" t="s">
        <v>183</v>
      </c>
      <c r="G8" s="114" t="s">
        <v>176</v>
      </c>
      <c r="H8" s="19"/>
      <c r="J8" s="3"/>
      <c r="K8" s="24"/>
      <c r="L8" s="24"/>
      <c r="O8" s="3"/>
      <c r="P8" s="3"/>
      <c r="Q8" s="17"/>
      <c r="R8" s="17"/>
      <c r="S8" s="24"/>
      <c r="T8" s="24"/>
      <c r="U8" s="24"/>
      <c r="V8" s="24"/>
      <c r="Y8" s="24"/>
      <c r="Z8" s="24"/>
      <c r="AB8" s="3"/>
      <c r="AC8" s="24"/>
      <c r="AD8" s="24"/>
      <c r="AE8" s="24"/>
      <c r="AF8" s="24"/>
      <c r="AH8" s="3"/>
      <c r="AI8" s="24"/>
      <c r="AJ8" s="24"/>
      <c r="AK8" s="24"/>
      <c r="AL8" s="24"/>
      <c r="AN8" s="3"/>
      <c r="AO8" s="24"/>
      <c r="AP8" s="24"/>
      <c r="AQ8" s="24"/>
      <c r="AR8" s="24"/>
      <c r="AT8" s="3"/>
      <c r="AU8" s="24"/>
      <c r="AV8" s="24"/>
      <c r="AW8" s="24"/>
      <c r="AX8" s="24"/>
      <c r="AZ8" s="3"/>
      <c r="BA8" s="24"/>
      <c r="BB8" s="24"/>
      <c r="BC8" s="24"/>
      <c r="BD8" s="24"/>
      <c r="BF8" s="3"/>
      <c r="BG8" s="24"/>
      <c r="BH8" s="24"/>
      <c r="BI8" s="24"/>
      <c r="BJ8" s="24"/>
      <c r="BL8" s="3"/>
      <c r="BM8" s="24"/>
      <c r="BN8" s="24"/>
      <c r="BO8" s="24"/>
      <c r="BP8" s="24"/>
      <c r="BR8" s="3"/>
      <c r="BS8" s="24"/>
      <c r="BT8" s="24"/>
      <c r="BU8" s="24"/>
      <c r="BV8" s="24"/>
      <c r="CA8" s="18"/>
      <c r="CB8" s="18"/>
      <c r="CC8" s="18"/>
      <c r="CD8" s="18"/>
      <c r="CE8" s="18"/>
      <c r="CF8" s="18"/>
      <c r="CG8" s="18"/>
      <c r="CH8" s="2"/>
      <c r="CI8" s="5"/>
      <c r="CJ8" s="4"/>
      <c r="CK8" s="2"/>
      <c r="CL8" s="6"/>
      <c r="CM8" s="6"/>
      <c r="CN8" s="6"/>
      <c r="CO8" s="6"/>
    </row>
    <row r="9" spans="2:93" s="1" customFormat="1" ht="85.15" customHeight="1" x14ac:dyDescent="0.25">
      <c r="C9" s="18" t="s">
        <v>212</v>
      </c>
      <c r="D9" s="92"/>
      <c r="E9" s="92"/>
      <c r="F9" s="92"/>
      <c r="G9" s="92"/>
      <c r="H9" s="70"/>
      <c r="I9" s="127">
        <f t="shared" ref="I9:I20" si="0">IFERROR(_xlfn.IFS(D9="NO EXISTE DOCUMENTACIÓN, NI MÉTODOS. ORGANIZACIÓN EMPÍRICA. CERO CAPACIDAD DE REACCIÓN",1,E9="EXISTEN DOCUMENTOS. HAY MÉTODOS SIN RIGUROSIDAD. NO HAY PROYECTO PDP. HAY UN DPD. NIVEL MÍNIMO DE SEGURIDAD. BAJA CAPACIDAD DE IDENTIFICAR Y RESTAURAR BRECHAS",2,F9="PROYECTO PDP EN FASE INICIAL PANSI. HAY DPD. HAY APOYO POR EL RTD. NIVEL MÍNIMO DESEADO DE SEGURIDAD. VULNERABILIDADES IDENTIFICADAS Y ATENDIDAS",3,G9="SG-PDP VALIDADO Y EN PRIMER TRIMESTE DE OPERACIÓN. NIVEL DE SEGURIDAD ADECUADO",4),0)</f>
        <v>0</v>
      </c>
      <c r="J9" s="3"/>
      <c r="K9" s="20"/>
      <c r="L9" s="20"/>
      <c r="M9" s="3"/>
      <c r="N9" s="3"/>
      <c r="O9" s="3"/>
      <c r="P9" s="3"/>
      <c r="Q9" s="18"/>
      <c r="R9" s="18"/>
      <c r="S9" s="20"/>
      <c r="T9" s="20"/>
      <c r="U9" s="20"/>
      <c r="V9" s="20"/>
      <c r="Y9" s="20"/>
      <c r="Z9" s="20"/>
      <c r="AA9" s="3"/>
      <c r="AB9" s="3"/>
      <c r="AC9" s="20"/>
      <c r="AD9" s="20"/>
      <c r="AE9" s="20"/>
      <c r="AF9" s="20"/>
      <c r="AG9" s="3"/>
      <c r="AH9" s="3"/>
      <c r="AI9" s="20"/>
      <c r="AJ9" s="20"/>
      <c r="AK9" s="20"/>
      <c r="AL9" s="20"/>
      <c r="AM9" s="3"/>
      <c r="AN9" s="3"/>
      <c r="AO9" s="20"/>
      <c r="AP9" s="20"/>
      <c r="AQ9" s="20"/>
      <c r="AR9" s="20"/>
      <c r="AS9" s="3"/>
      <c r="AT9" s="3"/>
      <c r="AU9" s="20"/>
      <c r="AV9" s="20"/>
      <c r="AW9" s="20"/>
      <c r="AX9" s="20"/>
      <c r="AY9" s="3"/>
      <c r="AZ9" s="3"/>
      <c r="BA9" s="20"/>
      <c r="BB9" s="20"/>
      <c r="BC9" s="20"/>
      <c r="BD9" s="20"/>
      <c r="BE9" s="3"/>
      <c r="BF9" s="3"/>
      <c r="BG9" s="20"/>
      <c r="BH9" s="20"/>
      <c r="BI9" s="20"/>
      <c r="BJ9" s="20"/>
      <c r="BK9" s="3"/>
      <c r="BL9" s="3"/>
      <c r="BM9" s="20"/>
      <c r="BN9" s="20"/>
      <c r="BO9" s="20"/>
      <c r="BP9" s="20"/>
      <c r="BQ9" s="3"/>
      <c r="BR9" s="3"/>
      <c r="BS9" s="20"/>
      <c r="BT9" s="20"/>
      <c r="BU9" s="20"/>
      <c r="BV9" s="20"/>
      <c r="BW9" s="3"/>
      <c r="CA9" s="18"/>
      <c r="CB9" s="18"/>
      <c r="CC9" s="18"/>
      <c r="CD9" s="18"/>
      <c r="CE9" s="18"/>
      <c r="CF9" s="18"/>
      <c r="CG9" s="18"/>
      <c r="CH9" s="2"/>
      <c r="CI9" s="5"/>
      <c r="CJ9" s="4"/>
      <c r="CK9" s="2"/>
      <c r="CL9" s="6"/>
      <c r="CM9" s="6"/>
      <c r="CN9" s="6"/>
      <c r="CO9" s="6"/>
    </row>
    <row r="10" spans="2:93" s="1" customFormat="1" ht="85.15" customHeight="1" x14ac:dyDescent="0.25">
      <c r="B10" s="132" t="s">
        <v>119</v>
      </c>
      <c r="C10" s="18" t="s">
        <v>209</v>
      </c>
      <c r="D10" s="92"/>
      <c r="E10" s="92"/>
      <c r="F10" s="92"/>
      <c r="G10" s="92"/>
      <c r="H10" s="70"/>
      <c r="I10" s="127">
        <f t="shared" si="0"/>
        <v>0</v>
      </c>
      <c r="J10" s="3"/>
      <c r="K10" s="20"/>
      <c r="L10" s="20"/>
      <c r="M10" s="3"/>
      <c r="N10" s="3"/>
      <c r="O10" s="3"/>
      <c r="P10" s="3"/>
      <c r="Q10" s="18"/>
      <c r="R10" s="18"/>
      <c r="S10" s="20"/>
      <c r="T10" s="20"/>
      <c r="U10" s="20"/>
      <c r="V10" s="20"/>
      <c r="Y10" s="20"/>
      <c r="Z10" s="17"/>
      <c r="AA10" s="3"/>
      <c r="AB10" s="3"/>
      <c r="AC10" s="17"/>
      <c r="AD10" s="17"/>
      <c r="AE10" s="17"/>
      <c r="AF10" s="17"/>
      <c r="AG10" s="3"/>
      <c r="AH10" s="3"/>
      <c r="AI10" s="17"/>
      <c r="AJ10" s="17"/>
      <c r="AK10" s="17"/>
      <c r="AL10" s="17"/>
      <c r="AM10" s="3"/>
      <c r="AN10" s="3"/>
      <c r="AO10" s="17"/>
      <c r="AP10" s="17"/>
      <c r="AQ10" s="17"/>
      <c r="AR10" s="17"/>
      <c r="AS10" s="3"/>
      <c r="AT10" s="3"/>
      <c r="AU10" s="17"/>
      <c r="AV10" s="17"/>
      <c r="AW10" s="17"/>
      <c r="AX10" s="17"/>
      <c r="AY10" s="3"/>
      <c r="AZ10" s="3"/>
      <c r="BA10" s="17"/>
      <c r="BB10" s="17"/>
      <c r="BC10" s="17"/>
      <c r="BD10" s="17"/>
      <c r="BE10" s="3"/>
      <c r="BF10" s="3"/>
      <c r="BG10" s="17"/>
      <c r="BH10" s="17"/>
      <c r="BI10" s="17"/>
      <c r="BJ10" s="17"/>
      <c r="BK10" s="3"/>
      <c r="BL10" s="3"/>
      <c r="BM10" s="17"/>
      <c r="BN10" s="17"/>
      <c r="BO10" s="17"/>
      <c r="BP10" s="17"/>
      <c r="BQ10" s="3"/>
      <c r="BR10" s="3"/>
      <c r="BS10" s="17"/>
      <c r="BT10" s="17"/>
      <c r="BU10" s="17"/>
      <c r="BV10" s="17"/>
      <c r="BW10" s="3"/>
      <c r="CA10" s="18"/>
      <c r="CB10" s="18"/>
      <c r="CC10" s="18"/>
      <c r="CD10" s="18"/>
      <c r="CE10" s="18"/>
      <c r="CF10" s="18"/>
      <c r="CG10" s="18"/>
      <c r="CH10" s="2"/>
      <c r="CI10" s="5"/>
      <c r="CJ10" s="4"/>
      <c r="CK10" s="2"/>
      <c r="CL10" s="6"/>
      <c r="CM10" s="6"/>
      <c r="CN10" s="6"/>
      <c r="CO10" s="6"/>
    </row>
    <row r="11" spans="2:93" s="1" customFormat="1" ht="85.15" customHeight="1" x14ac:dyDescent="0.25">
      <c r="B11" s="132"/>
      <c r="C11" s="18" t="s">
        <v>216</v>
      </c>
      <c r="D11" s="92"/>
      <c r="E11" s="92"/>
      <c r="F11" s="92"/>
      <c r="G11" s="92"/>
      <c r="H11" s="110"/>
      <c r="I11" s="127">
        <f t="shared" si="0"/>
        <v>0</v>
      </c>
      <c r="J11" s="3"/>
      <c r="K11" s="20"/>
      <c r="L11" s="20"/>
      <c r="M11" s="3"/>
      <c r="N11" s="3"/>
      <c r="O11" s="3"/>
      <c r="P11" s="3"/>
      <c r="Q11" s="18"/>
      <c r="R11" s="18"/>
      <c r="S11" s="20"/>
      <c r="T11" s="20"/>
      <c r="U11" s="20"/>
      <c r="V11" s="20"/>
      <c r="Y11" s="20"/>
      <c r="Z11" s="17"/>
      <c r="AA11" s="3"/>
      <c r="AB11" s="3"/>
      <c r="AC11" s="17"/>
      <c r="AD11" s="17"/>
      <c r="AE11" s="17"/>
      <c r="AF11" s="17"/>
      <c r="AG11" s="3"/>
      <c r="AH11" s="3"/>
      <c r="AI11" s="17"/>
      <c r="AJ11" s="17"/>
      <c r="AK11" s="17"/>
      <c r="AL11" s="17"/>
      <c r="AM11" s="3"/>
      <c r="AN11" s="3"/>
      <c r="AO11" s="17"/>
      <c r="AP11" s="17"/>
      <c r="AQ11" s="17"/>
      <c r="AR11" s="17"/>
      <c r="AS11" s="3"/>
      <c r="AT11" s="3"/>
      <c r="AU11" s="17"/>
      <c r="AV11" s="17"/>
      <c r="AW11" s="17"/>
      <c r="AX11" s="17"/>
      <c r="AY11" s="3"/>
      <c r="AZ11" s="3"/>
      <c r="BA11" s="17"/>
      <c r="BB11" s="17"/>
      <c r="BC11" s="17"/>
      <c r="BD11" s="17"/>
      <c r="BE11" s="3"/>
      <c r="BF11" s="3"/>
      <c r="BG11" s="17"/>
      <c r="BH11" s="17"/>
      <c r="BI11" s="17"/>
      <c r="BJ11" s="17"/>
      <c r="BK11" s="3"/>
      <c r="BL11" s="3"/>
      <c r="BM11" s="17"/>
      <c r="BN11" s="17"/>
      <c r="BO11" s="17"/>
      <c r="BP11" s="17"/>
      <c r="BQ11" s="3"/>
      <c r="BR11" s="3"/>
      <c r="BS11" s="17"/>
      <c r="BT11" s="17"/>
      <c r="BU11" s="17"/>
      <c r="BV11" s="17"/>
      <c r="BW11" s="3"/>
      <c r="CA11" s="18"/>
      <c r="CB11" s="18"/>
      <c r="CC11" s="18"/>
      <c r="CD11" s="18"/>
      <c r="CE11" s="18"/>
      <c r="CF11" s="18"/>
      <c r="CG11" s="18"/>
      <c r="CH11" s="2"/>
      <c r="CI11" s="5"/>
      <c r="CJ11" s="4"/>
      <c r="CK11" s="2"/>
      <c r="CL11" s="6"/>
      <c r="CM11" s="6"/>
      <c r="CN11" s="6"/>
      <c r="CO11" s="6"/>
    </row>
    <row r="12" spans="2:93" s="1" customFormat="1" ht="85.15" customHeight="1" x14ac:dyDescent="0.25">
      <c r="B12" s="132"/>
      <c r="C12" s="18" t="s">
        <v>210</v>
      </c>
      <c r="D12" s="92"/>
      <c r="E12" s="92"/>
      <c r="F12" s="92"/>
      <c r="G12" s="92"/>
      <c r="H12" s="70"/>
      <c r="I12" s="127">
        <f t="shared" si="0"/>
        <v>0</v>
      </c>
      <c r="J12" s="3"/>
      <c r="K12" s="20"/>
      <c r="L12" s="20"/>
      <c r="M12" s="3"/>
      <c r="N12" s="3"/>
      <c r="O12" s="3"/>
      <c r="P12" s="3"/>
      <c r="Q12" s="18"/>
      <c r="R12" s="18"/>
      <c r="S12" s="20"/>
      <c r="T12" s="20"/>
      <c r="U12" s="20"/>
      <c r="V12" s="20"/>
      <c r="Y12" s="20"/>
      <c r="Z12" s="17"/>
      <c r="AA12" s="3"/>
      <c r="AB12" s="3"/>
      <c r="AC12" s="17"/>
      <c r="AD12" s="17"/>
      <c r="AE12" s="17"/>
      <c r="AF12" s="17"/>
      <c r="AG12" s="3"/>
      <c r="AH12" s="3"/>
      <c r="AI12" s="17"/>
      <c r="AJ12" s="17"/>
      <c r="AK12" s="17"/>
      <c r="AL12" s="17"/>
      <c r="AM12" s="3"/>
      <c r="AN12" s="3"/>
      <c r="AO12" s="17"/>
      <c r="AP12" s="17"/>
      <c r="AQ12" s="17"/>
      <c r="AR12" s="17"/>
      <c r="AS12" s="3"/>
      <c r="AT12" s="3"/>
      <c r="AU12" s="17"/>
      <c r="AV12" s="17"/>
      <c r="AW12" s="17"/>
      <c r="AX12" s="17"/>
      <c r="AY12" s="3"/>
      <c r="AZ12" s="3"/>
      <c r="BA12" s="17"/>
      <c r="BB12" s="17"/>
      <c r="BC12" s="17"/>
      <c r="BD12" s="17"/>
      <c r="BE12" s="3"/>
      <c r="BF12" s="3"/>
      <c r="BG12" s="17"/>
      <c r="BH12" s="17"/>
      <c r="BI12" s="17"/>
      <c r="BJ12" s="17"/>
      <c r="BK12" s="3"/>
      <c r="BL12" s="3"/>
      <c r="BM12" s="17"/>
      <c r="BN12" s="17"/>
      <c r="BO12" s="17"/>
      <c r="BP12" s="17"/>
      <c r="BQ12" s="3"/>
      <c r="BR12" s="3"/>
      <c r="BS12" s="17"/>
      <c r="BT12" s="17"/>
      <c r="BU12" s="17"/>
      <c r="BV12" s="17"/>
      <c r="BW12" s="3"/>
      <c r="CA12" s="18"/>
      <c r="CB12" s="18"/>
      <c r="CC12" s="18"/>
      <c r="CD12" s="18"/>
      <c r="CE12" s="18"/>
      <c r="CF12" s="18"/>
      <c r="CG12" s="18"/>
      <c r="CH12" s="2"/>
      <c r="CI12" s="5"/>
      <c r="CJ12" s="4"/>
      <c r="CK12" s="2"/>
      <c r="CL12" s="6"/>
      <c r="CM12" s="6"/>
      <c r="CN12" s="6"/>
      <c r="CO12" s="6"/>
    </row>
    <row r="13" spans="2:93" s="1" customFormat="1" ht="85.15" customHeight="1" x14ac:dyDescent="0.25">
      <c r="B13" s="132"/>
      <c r="C13" s="18" t="s">
        <v>213</v>
      </c>
      <c r="D13" s="92"/>
      <c r="E13" s="92"/>
      <c r="F13" s="92"/>
      <c r="G13" s="92"/>
      <c r="H13" s="70"/>
      <c r="I13" s="127">
        <f t="shared" si="0"/>
        <v>0</v>
      </c>
      <c r="J13" s="3"/>
      <c r="K13" s="20"/>
      <c r="L13" s="20"/>
      <c r="M13" s="3"/>
      <c r="N13" s="3"/>
      <c r="O13" s="3"/>
      <c r="P13" s="3"/>
      <c r="Q13" s="18"/>
      <c r="R13" s="18"/>
      <c r="S13" s="20"/>
      <c r="T13" s="20"/>
      <c r="U13" s="20"/>
      <c r="V13" s="20"/>
      <c r="Y13" s="20"/>
      <c r="Z13" s="17"/>
      <c r="AA13" s="3"/>
      <c r="AB13" s="3"/>
      <c r="AC13" s="17"/>
      <c r="AD13" s="17"/>
      <c r="AE13" s="17"/>
      <c r="AF13" s="17"/>
      <c r="AG13" s="3"/>
      <c r="AH13" s="3"/>
      <c r="AI13" s="17"/>
      <c r="AJ13" s="17"/>
      <c r="AK13" s="17"/>
      <c r="AL13" s="17"/>
      <c r="AM13" s="3"/>
      <c r="AN13" s="3"/>
      <c r="AO13" s="17"/>
      <c r="AP13" s="17"/>
      <c r="AQ13" s="17"/>
      <c r="AR13" s="17"/>
      <c r="AS13" s="3"/>
      <c r="AT13" s="3"/>
      <c r="AU13" s="17"/>
      <c r="AV13" s="17"/>
      <c r="AW13" s="17"/>
      <c r="AX13" s="17"/>
      <c r="AY13" s="3"/>
      <c r="AZ13" s="3"/>
      <c r="BA13" s="17"/>
      <c r="BB13" s="17"/>
      <c r="BC13" s="17"/>
      <c r="BD13" s="17"/>
      <c r="BE13" s="3"/>
      <c r="BF13" s="3"/>
      <c r="BG13" s="17"/>
      <c r="BH13" s="17"/>
      <c r="BI13" s="17"/>
      <c r="BJ13" s="17"/>
      <c r="BK13" s="3"/>
      <c r="BL13" s="3"/>
      <c r="BM13" s="17"/>
      <c r="BN13" s="17"/>
      <c r="BO13" s="17"/>
      <c r="BP13" s="17"/>
      <c r="BQ13" s="3"/>
      <c r="BR13" s="3"/>
      <c r="BS13" s="17"/>
      <c r="BT13" s="17"/>
      <c r="BU13" s="17"/>
      <c r="BV13" s="17"/>
      <c r="BW13" s="3"/>
      <c r="CA13" s="18"/>
      <c r="CB13" s="18"/>
      <c r="CC13" s="18"/>
      <c r="CD13" s="18"/>
      <c r="CE13" s="18"/>
      <c r="CF13" s="18"/>
      <c r="CG13" s="18"/>
      <c r="CH13" s="2"/>
      <c r="CI13" s="5"/>
      <c r="CJ13" s="4"/>
      <c r="CK13" s="2"/>
      <c r="CL13" s="6"/>
      <c r="CM13" s="6"/>
      <c r="CN13" s="6"/>
      <c r="CO13" s="6"/>
    </row>
    <row r="14" spans="2:93" s="1" customFormat="1" ht="85.15" customHeight="1" x14ac:dyDescent="0.25">
      <c r="B14" s="132"/>
      <c r="C14" s="18" t="s">
        <v>286</v>
      </c>
      <c r="D14" s="92"/>
      <c r="E14" s="92"/>
      <c r="F14" s="92"/>
      <c r="G14" s="92"/>
      <c r="H14" s="70"/>
      <c r="I14" s="127">
        <f t="shared" si="0"/>
        <v>0</v>
      </c>
      <c r="J14" s="3"/>
      <c r="K14" s="20"/>
      <c r="L14" s="20"/>
      <c r="M14" s="18"/>
      <c r="N14" s="18"/>
      <c r="O14" s="86"/>
      <c r="P14" s="3"/>
      <c r="Q14" s="18"/>
      <c r="R14" s="18"/>
      <c r="S14" s="20"/>
      <c r="T14" s="20"/>
      <c r="U14" s="20"/>
      <c r="V14" s="20"/>
      <c r="Y14" s="20"/>
      <c r="Z14" s="17"/>
      <c r="AA14" s="3"/>
      <c r="AB14" s="3"/>
      <c r="AC14" s="17"/>
      <c r="AD14" s="17"/>
      <c r="AE14" s="17"/>
      <c r="AF14" s="17"/>
      <c r="AG14" s="3"/>
      <c r="AH14" s="3"/>
      <c r="AI14" s="17"/>
      <c r="AJ14" s="17"/>
      <c r="AK14" s="17"/>
      <c r="AL14" s="17"/>
      <c r="AM14" s="3"/>
      <c r="AN14" s="3"/>
      <c r="AO14" s="17"/>
      <c r="AP14" s="17"/>
      <c r="AQ14" s="17"/>
      <c r="AR14" s="17"/>
      <c r="AS14" s="3"/>
      <c r="AT14" s="3"/>
      <c r="AU14" s="17"/>
      <c r="AV14" s="17"/>
      <c r="AW14" s="17"/>
      <c r="AX14" s="17"/>
      <c r="AY14" s="3"/>
      <c r="AZ14" s="3"/>
      <c r="BA14" s="17"/>
      <c r="BB14" s="17"/>
      <c r="BC14" s="17"/>
      <c r="BD14" s="17"/>
      <c r="BE14" s="3"/>
      <c r="BF14" s="3"/>
      <c r="BG14" s="17"/>
      <c r="BH14" s="17"/>
      <c r="BI14" s="17"/>
      <c r="BJ14" s="17"/>
      <c r="BK14" s="3"/>
      <c r="BL14" s="3"/>
      <c r="BM14" s="17"/>
      <c r="BN14" s="17"/>
      <c r="BO14" s="17"/>
      <c r="BP14" s="17"/>
      <c r="BQ14" s="3"/>
      <c r="BR14" s="3"/>
      <c r="BS14" s="17"/>
      <c r="BT14" s="17"/>
      <c r="BU14" s="17"/>
      <c r="BV14" s="17"/>
      <c r="BW14" s="3"/>
      <c r="CA14" s="18"/>
      <c r="CB14" s="18"/>
      <c r="CC14" s="18"/>
      <c r="CD14" s="18"/>
      <c r="CE14" s="18"/>
      <c r="CF14" s="18"/>
      <c r="CG14" s="18"/>
      <c r="CH14" s="2"/>
      <c r="CI14" s="5"/>
      <c r="CJ14" s="4"/>
      <c r="CK14" s="2"/>
      <c r="CL14" s="6"/>
      <c r="CM14" s="6"/>
      <c r="CN14" s="6"/>
      <c r="CO14" s="6"/>
    </row>
    <row r="15" spans="2:93" s="1" customFormat="1" ht="85.15" customHeight="1" x14ac:dyDescent="0.25">
      <c r="B15" s="132"/>
      <c r="C15" s="18" t="s">
        <v>214</v>
      </c>
      <c r="D15" s="92"/>
      <c r="E15" s="92"/>
      <c r="F15" s="92"/>
      <c r="G15" s="92"/>
      <c r="H15" s="70"/>
      <c r="I15" s="127">
        <f t="shared" si="0"/>
        <v>0</v>
      </c>
      <c r="J15" s="3"/>
      <c r="K15" s="20"/>
      <c r="L15" s="20"/>
      <c r="M15" s="18"/>
      <c r="N15" s="18"/>
      <c r="O15" s="3"/>
      <c r="P15" s="3"/>
      <c r="Q15" s="18"/>
      <c r="R15" s="18"/>
      <c r="S15" s="20"/>
      <c r="T15" s="20"/>
      <c r="U15" s="20"/>
      <c r="V15" s="20"/>
      <c r="Y15" s="20"/>
      <c r="Z15" s="17"/>
      <c r="AA15" s="3"/>
      <c r="AB15" s="3"/>
      <c r="AC15" s="17"/>
      <c r="AD15" s="17"/>
      <c r="AE15" s="17"/>
      <c r="AF15" s="17"/>
      <c r="AG15" s="3"/>
      <c r="AH15" s="3"/>
      <c r="AI15" s="17"/>
      <c r="AJ15" s="17"/>
      <c r="AK15" s="17"/>
      <c r="AL15" s="17"/>
      <c r="AM15" s="3"/>
      <c r="AN15" s="3"/>
      <c r="AO15" s="17"/>
      <c r="AP15" s="17"/>
      <c r="AQ15" s="17"/>
      <c r="AR15" s="17"/>
      <c r="AS15" s="3"/>
      <c r="AT15" s="3"/>
      <c r="AU15" s="17"/>
      <c r="AV15" s="17"/>
      <c r="AW15" s="17"/>
      <c r="AX15" s="17"/>
      <c r="AY15" s="3"/>
      <c r="AZ15" s="3"/>
      <c r="BA15" s="17"/>
      <c r="BB15" s="17"/>
      <c r="BC15" s="17"/>
      <c r="BD15" s="17"/>
      <c r="BE15" s="3"/>
      <c r="BF15" s="3"/>
      <c r="BG15" s="17"/>
      <c r="BH15" s="17"/>
      <c r="BI15" s="17"/>
      <c r="BJ15" s="17"/>
      <c r="BK15" s="3"/>
      <c r="BL15" s="3"/>
      <c r="BM15" s="17"/>
      <c r="BN15" s="17"/>
      <c r="BO15" s="17"/>
      <c r="BP15" s="17"/>
      <c r="BQ15" s="3"/>
      <c r="BR15" s="3"/>
      <c r="BS15" s="17"/>
      <c r="BT15" s="17"/>
      <c r="BU15" s="17"/>
      <c r="BV15" s="17"/>
      <c r="BW15" s="3"/>
      <c r="CA15" s="18"/>
      <c r="CB15" s="18"/>
      <c r="CC15" s="18"/>
      <c r="CD15" s="18"/>
      <c r="CE15" s="18"/>
      <c r="CF15" s="18"/>
      <c r="CG15" s="18"/>
      <c r="CH15" s="2"/>
      <c r="CI15" s="5"/>
      <c r="CJ15" s="4"/>
      <c r="CK15" s="2"/>
      <c r="CL15" s="6"/>
      <c r="CM15" s="6"/>
      <c r="CN15" s="6"/>
      <c r="CO15" s="6"/>
    </row>
    <row r="16" spans="2:93" s="1" customFormat="1" ht="85.15" hidden="1" customHeight="1" x14ac:dyDescent="0.25">
      <c r="B16" s="132"/>
      <c r="C16" s="18" t="s">
        <v>215</v>
      </c>
      <c r="D16" s="92"/>
      <c r="E16" s="92"/>
      <c r="F16" s="92"/>
      <c r="G16" s="92"/>
      <c r="H16" s="70"/>
      <c r="I16" s="127">
        <f t="shared" si="0"/>
        <v>0</v>
      </c>
      <c r="J16" s="3"/>
      <c r="K16" s="20"/>
      <c r="L16" s="20"/>
      <c r="M16" s="18"/>
      <c r="N16" s="18"/>
      <c r="O16" s="3"/>
      <c r="P16" s="3"/>
      <c r="Q16" s="18"/>
      <c r="R16" s="18"/>
      <c r="S16" s="20"/>
      <c r="T16" s="20"/>
      <c r="U16" s="20"/>
      <c r="V16" s="20"/>
      <c r="Y16" s="20"/>
      <c r="Z16" s="17"/>
      <c r="AA16" s="3"/>
      <c r="AB16" s="3"/>
      <c r="AC16" s="17"/>
      <c r="AD16" s="17"/>
      <c r="AE16" s="17"/>
      <c r="AF16" s="17"/>
      <c r="AG16" s="3"/>
      <c r="AH16" s="3"/>
      <c r="AI16" s="17"/>
      <c r="AJ16" s="17"/>
      <c r="AK16" s="17"/>
      <c r="AL16" s="17"/>
      <c r="AM16" s="3"/>
      <c r="AN16" s="3"/>
      <c r="AO16" s="17"/>
      <c r="AP16" s="17"/>
      <c r="AQ16" s="17"/>
      <c r="AR16" s="17"/>
      <c r="AS16" s="3"/>
      <c r="AT16" s="3"/>
      <c r="AU16" s="17"/>
      <c r="AV16" s="17"/>
      <c r="AW16" s="17"/>
      <c r="AX16" s="17"/>
      <c r="AY16" s="3"/>
      <c r="AZ16" s="3"/>
      <c r="BA16" s="17"/>
      <c r="BB16" s="17"/>
      <c r="BC16" s="17"/>
      <c r="BD16" s="17"/>
      <c r="BE16" s="3"/>
      <c r="BF16" s="3"/>
      <c r="BG16" s="17"/>
      <c r="BH16" s="17"/>
      <c r="BI16" s="17"/>
      <c r="BJ16" s="17"/>
      <c r="BK16" s="3"/>
      <c r="BL16" s="3"/>
      <c r="BM16" s="17"/>
      <c r="BN16" s="17"/>
      <c r="BO16" s="17"/>
      <c r="BP16" s="17"/>
      <c r="BQ16" s="3"/>
      <c r="BR16" s="3"/>
      <c r="BS16" s="17"/>
      <c r="BT16" s="17"/>
      <c r="BU16" s="17"/>
      <c r="BV16" s="17"/>
      <c r="BW16" s="3"/>
      <c r="CA16" s="18"/>
      <c r="CB16" s="18"/>
      <c r="CC16" s="18"/>
      <c r="CD16" s="18"/>
      <c r="CE16" s="18"/>
      <c r="CF16" s="18"/>
      <c r="CG16" s="18"/>
      <c r="CH16" s="2"/>
      <c r="CI16" s="5"/>
      <c r="CJ16" s="4"/>
      <c r="CK16" s="2"/>
      <c r="CL16" s="6"/>
      <c r="CM16" s="6"/>
      <c r="CN16" s="6"/>
      <c r="CO16" s="6"/>
    </row>
    <row r="17" spans="2:93" s="1" customFormat="1" ht="85.15" customHeight="1" x14ac:dyDescent="0.25">
      <c r="B17" s="132"/>
      <c r="C17" s="18" t="s">
        <v>217</v>
      </c>
      <c r="D17" s="92"/>
      <c r="E17" s="92"/>
      <c r="F17" s="92"/>
      <c r="G17" s="92"/>
      <c r="H17" s="70"/>
      <c r="I17" s="127">
        <f t="shared" si="0"/>
        <v>0</v>
      </c>
      <c r="J17" s="3"/>
      <c r="K17" s="20"/>
      <c r="L17" s="20"/>
      <c r="M17" s="18"/>
      <c r="N17" s="18"/>
      <c r="O17" s="86"/>
      <c r="P17" s="3"/>
      <c r="Q17" s="18"/>
      <c r="R17" s="18"/>
      <c r="S17" s="20"/>
      <c r="T17" s="20"/>
      <c r="U17" s="20"/>
      <c r="V17" s="20"/>
      <c r="Y17" s="20"/>
      <c r="Z17" s="17"/>
      <c r="AA17" s="3"/>
      <c r="AB17" s="3"/>
      <c r="AC17" s="17"/>
      <c r="AD17" s="17"/>
      <c r="AE17" s="17"/>
      <c r="AF17" s="17"/>
      <c r="AG17" s="3"/>
      <c r="AH17" s="3"/>
      <c r="AI17" s="17"/>
      <c r="AJ17" s="17"/>
      <c r="AK17" s="17"/>
      <c r="AL17" s="17"/>
      <c r="AM17" s="3"/>
      <c r="AN17" s="3"/>
      <c r="AO17" s="17"/>
      <c r="AP17" s="17"/>
      <c r="AQ17" s="17"/>
      <c r="AR17" s="17"/>
      <c r="AS17" s="3"/>
      <c r="AT17" s="3"/>
      <c r="AU17" s="17"/>
      <c r="AV17" s="17"/>
      <c r="AW17" s="17"/>
      <c r="AX17" s="17"/>
      <c r="AY17" s="3"/>
      <c r="AZ17" s="3"/>
      <c r="BA17" s="17"/>
      <c r="BB17" s="17"/>
      <c r="BC17" s="17"/>
      <c r="BD17" s="17"/>
      <c r="BE17" s="3"/>
      <c r="BF17" s="3"/>
      <c r="BG17" s="17"/>
      <c r="BH17" s="17"/>
      <c r="BI17" s="17"/>
      <c r="BJ17" s="17"/>
      <c r="BK17" s="3"/>
      <c r="BL17" s="3"/>
      <c r="BM17" s="17"/>
      <c r="BN17" s="17"/>
      <c r="BO17" s="17"/>
      <c r="BP17" s="17"/>
      <c r="BQ17" s="3"/>
      <c r="BR17" s="3"/>
      <c r="BS17" s="17"/>
      <c r="BT17" s="17"/>
      <c r="BU17" s="17"/>
      <c r="BV17" s="17"/>
      <c r="BW17" s="3"/>
      <c r="CA17" s="18"/>
      <c r="CB17" s="18"/>
      <c r="CC17" s="18"/>
      <c r="CD17" s="18"/>
      <c r="CE17" s="18"/>
      <c r="CF17" s="18"/>
      <c r="CG17" s="18"/>
      <c r="CH17" s="2"/>
      <c r="CI17" s="5"/>
      <c r="CJ17" s="4"/>
      <c r="CK17" s="2"/>
      <c r="CL17" s="6"/>
      <c r="CM17" s="6"/>
      <c r="CN17" s="6"/>
      <c r="CO17" s="6"/>
    </row>
    <row r="18" spans="2:93" s="1" customFormat="1" ht="85.15" customHeight="1" x14ac:dyDescent="0.25">
      <c r="B18" s="132"/>
      <c r="C18" s="18" t="s">
        <v>218</v>
      </c>
      <c r="D18" s="92"/>
      <c r="E18" s="92"/>
      <c r="F18" s="92"/>
      <c r="G18" s="92"/>
      <c r="H18" s="70"/>
      <c r="I18" s="127">
        <f t="shared" si="0"/>
        <v>0</v>
      </c>
      <c r="J18" s="3"/>
      <c r="K18" s="20"/>
      <c r="L18" s="20"/>
      <c r="M18" s="18"/>
      <c r="N18" s="18"/>
      <c r="O18" s="86"/>
      <c r="P18" s="3"/>
      <c r="Q18" s="18"/>
      <c r="R18" s="18"/>
      <c r="S18" s="20"/>
      <c r="T18" s="20"/>
      <c r="U18" s="20"/>
      <c r="V18" s="20"/>
      <c r="Y18" s="20"/>
      <c r="Z18" s="17"/>
      <c r="AA18" s="3"/>
      <c r="AB18" s="3"/>
      <c r="AC18" s="17"/>
      <c r="AD18" s="17"/>
      <c r="AE18" s="17"/>
      <c r="AF18" s="17"/>
      <c r="AG18" s="3"/>
      <c r="AH18" s="3"/>
      <c r="AI18" s="17"/>
      <c r="AJ18" s="17"/>
      <c r="AK18" s="17"/>
      <c r="AL18" s="17"/>
      <c r="AM18" s="3"/>
      <c r="AN18" s="3"/>
      <c r="AO18" s="17"/>
      <c r="AP18" s="17"/>
      <c r="AQ18" s="17"/>
      <c r="AR18" s="17"/>
      <c r="AS18" s="3"/>
      <c r="AT18" s="3"/>
      <c r="AU18" s="17"/>
      <c r="AV18" s="17"/>
      <c r="AW18" s="17"/>
      <c r="AX18" s="17"/>
      <c r="AY18" s="3"/>
      <c r="AZ18" s="3"/>
      <c r="BA18" s="17"/>
      <c r="BB18" s="17"/>
      <c r="BC18" s="17"/>
      <c r="BD18" s="17"/>
      <c r="BE18" s="3"/>
      <c r="BF18" s="3"/>
      <c r="BG18" s="17"/>
      <c r="BH18" s="17"/>
      <c r="BI18" s="17"/>
      <c r="BJ18" s="17"/>
      <c r="BK18" s="3"/>
      <c r="BL18" s="3"/>
      <c r="BM18" s="17"/>
      <c r="BN18" s="17"/>
      <c r="BO18" s="17"/>
      <c r="BP18" s="17"/>
      <c r="BQ18" s="3"/>
      <c r="BR18" s="3"/>
      <c r="BS18" s="17"/>
      <c r="BT18" s="17"/>
      <c r="BU18" s="17"/>
      <c r="BV18" s="17"/>
      <c r="BW18" s="3"/>
      <c r="CA18" s="18"/>
      <c r="CB18" s="18"/>
      <c r="CC18" s="18"/>
      <c r="CD18" s="18"/>
      <c r="CE18" s="18"/>
      <c r="CF18" s="18"/>
      <c r="CG18" s="18"/>
      <c r="CH18" s="2"/>
      <c r="CI18" s="5"/>
      <c r="CJ18" s="4"/>
      <c r="CK18" s="2"/>
      <c r="CL18" s="21"/>
      <c r="CM18" s="21"/>
      <c r="CN18" s="21"/>
      <c r="CO18" s="21"/>
    </row>
    <row r="19" spans="2:93" s="1" customFormat="1" ht="85.15" hidden="1" customHeight="1" x14ac:dyDescent="0.25">
      <c r="B19" s="132"/>
      <c r="C19" s="18" t="s">
        <v>211</v>
      </c>
      <c r="D19" s="92"/>
      <c r="E19" s="92"/>
      <c r="F19" s="92"/>
      <c r="G19" s="92"/>
      <c r="H19" s="70"/>
      <c r="I19" s="127">
        <f t="shared" si="0"/>
        <v>0</v>
      </c>
      <c r="J19" s="3"/>
      <c r="K19" s="20"/>
      <c r="L19" s="20"/>
      <c r="M19" s="18"/>
      <c r="N19" s="18"/>
      <c r="O19" s="86"/>
      <c r="P19" s="3"/>
      <c r="Q19" s="18"/>
      <c r="R19" s="18"/>
      <c r="S19" s="20"/>
      <c r="T19" s="20"/>
      <c r="U19" s="20"/>
      <c r="V19" s="20"/>
      <c r="Y19" s="20"/>
      <c r="Z19" s="17"/>
      <c r="AA19" s="3"/>
      <c r="AB19" s="3"/>
      <c r="AC19" s="17"/>
      <c r="AD19" s="17"/>
      <c r="AE19" s="17"/>
      <c r="AF19" s="17"/>
      <c r="AG19" s="3"/>
      <c r="AH19" s="3"/>
      <c r="AI19" s="17"/>
      <c r="AJ19" s="17"/>
      <c r="AK19" s="17"/>
      <c r="AL19" s="17"/>
      <c r="AM19" s="3"/>
      <c r="AN19" s="3"/>
      <c r="AO19" s="17"/>
      <c r="AP19" s="17"/>
      <c r="AQ19" s="17"/>
      <c r="AR19" s="17"/>
      <c r="AS19" s="3"/>
      <c r="AT19" s="3"/>
      <c r="AU19" s="17"/>
      <c r="AV19" s="17"/>
      <c r="AW19" s="17"/>
      <c r="AX19" s="17"/>
      <c r="AY19" s="3"/>
      <c r="AZ19" s="3"/>
      <c r="BA19" s="17"/>
      <c r="BB19" s="17"/>
      <c r="BC19" s="17"/>
      <c r="BD19" s="17"/>
      <c r="BE19" s="3"/>
      <c r="BF19" s="3"/>
      <c r="BG19" s="17"/>
      <c r="BH19" s="17"/>
      <c r="BI19" s="17"/>
      <c r="BJ19" s="17"/>
      <c r="BK19" s="3"/>
      <c r="BL19" s="3"/>
      <c r="BM19" s="17"/>
      <c r="BN19" s="17"/>
      <c r="BO19" s="17"/>
      <c r="BP19" s="17"/>
      <c r="BQ19" s="3"/>
      <c r="BR19" s="3"/>
      <c r="BS19" s="17"/>
      <c r="BT19" s="17"/>
      <c r="BU19" s="17"/>
      <c r="BV19" s="17"/>
      <c r="BW19" s="3"/>
      <c r="CA19" s="18"/>
      <c r="CB19" s="18"/>
      <c r="CC19" s="18"/>
      <c r="CD19" s="18"/>
      <c r="CE19" s="18"/>
      <c r="CF19" s="18"/>
      <c r="CG19" s="18"/>
      <c r="CH19" s="2"/>
      <c r="CI19" s="5"/>
      <c r="CJ19" s="4"/>
      <c r="CK19" s="2"/>
      <c r="CL19" s="6"/>
      <c r="CM19" s="6"/>
      <c r="CN19" s="6"/>
      <c r="CO19" s="6"/>
    </row>
    <row r="20" spans="2:93" s="1" customFormat="1" ht="117.6" customHeight="1" x14ac:dyDescent="0.25">
      <c r="B20" s="132"/>
      <c r="C20" s="18" t="s">
        <v>219</v>
      </c>
      <c r="D20" s="92"/>
      <c r="E20" s="92"/>
      <c r="F20" s="92"/>
      <c r="G20" s="92"/>
      <c r="H20" s="70"/>
      <c r="I20" s="127">
        <f t="shared" si="0"/>
        <v>0</v>
      </c>
      <c r="J20" s="3"/>
      <c r="K20" s="20"/>
      <c r="L20" s="20"/>
      <c r="M20" s="18"/>
      <c r="N20" s="18"/>
      <c r="O20" s="86"/>
      <c r="P20" s="3"/>
      <c r="Q20" s="18"/>
      <c r="R20" s="18"/>
      <c r="S20" s="20"/>
      <c r="T20" s="20"/>
      <c r="U20" s="20"/>
      <c r="V20" s="20"/>
      <c r="Y20" s="20"/>
      <c r="Z20" s="17"/>
      <c r="AA20" s="3"/>
      <c r="AB20" s="3"/>
      <c r="AC20" s="17"/>
      <c r="AD20" s="17"/>
      <c r="AE20" s="17"/>
      <c r="AF20" s="17"/>
      <c r="AG20" s="3"/>
      <c r="AH20" s="3"/>
      <c r="AI20" s="17"/>
      <c r="AJ20" s="17"/>
      <c r="AK20" s="17"/>
      <c r="AL20" s="17"/>
      <c r="AM20" s="3"/>
      <c r="AN20" s="3"/>
      <c r="AO20" s="17"/>
      <c r="AP20" s="17"/>
      <c r="AQ20" s="17"/>
      <c r="AR20" s="17"/>
      <c r="AS20" s="3"/>
      <c r="AT20" s="3"/>
      <c r="AU20" s="17"/>
      <c r="AV20" s="17"/>
      <c r="AW20" s="17"/>
      <c r="AX20" s="17"/>
      <c r="AY20" s="3"/>
      <c r="AZ20" s="3"/>
      <c r="BA20" s="17"/>
      <c r="BB20" s="17"/>
      <c r="BC20" s="17"/>
      <c r="BD20" s="17"/>
      <c r="BE20" s="3"/>
      <c r="BF20" s="3"/>
      <c r="BG20" s="17"/>
      <c r="BH20" s="17"/>
      <c r="BI20" s="17"/>
      <c r="BJ20" s="17"/>
      <c r="BK20" s="3"/>
      <c r="BL20" s="3"/>
      <c r="BM20" s="17"/>
      <c r="BN20" s="17"/>
      <c r="BO20" s="17"/>
      <c r="BP20" s="17"/>
      <c r="BQ20" s="3"/>
      <c r="BR20" s="3"/>
      <c r="BS20" s="17"/>
      <c r="BT20" s="17"/>
      <c r="BU20" s="17"/>
      <c r="BV20" s="17"/>
      <c r="BW20" s="3"/>
      <c r="CA20" s="18"/>
      <c r="CB20" s="18"/>
      <c r="CC20" s="18"/>
      <c r="CD20" s="18"/>
      <c r="CE20" s="18"/>
      <c r="CF20" s="18"/>
      <c r="CG20" s="18"/>
      <c r="CH20" s="2"/>
      <c r="CI20" s="5"/>
      <c r="CJ20" s="4"/>
      <c r="CK20" s="2"/>
      <c r="CL20" s="6"/>
      <c r="CM20" s="6"/>
      <c r="CN20" s="6"/>
      <c r="CO20" s="6"/>
    </row>
    <row r="21" spans="2:93" s="1" customFormat="1" ht="33" x14ac:dyDescent="0.25">
      <c r="C21" s="17"/>
      <c r="D21" s="20"/>
      <c r="E21" s="20"/>
      <c r="F21" s="20"/>
      <c r="G21" s="20"/>
      <c r="H21" s="36" t="s">
        <v>117</v>
      </c>
      <c r="I21" s="126" t="e">
        <f>AVERAGEIF(I9:I20,"&lt;&gt;0")</f>
        <v>#DIV/0!</v>
      </c>
      <c r="J21" s="3"/>
      <c r="K21" s="20"/>
      <c r="L21" s="20"/>
      <c r="M21" s="22"/>
      <c r="N21" s="22"/>
      <c r="O21" s="22"/>
      <c r="P21" s="3"/>
      <c r="Q21" s="17"/>
      <c r="R21" s="17"/>
      <c r="S21" s="20"/>
      <c r="T21" s="20"/>
      <c r="U21" s="20"/>
      <c r="V21" s="20"/>
      <c r="X21" s="22"/>
      <c r="Y21" s="20"/>
      <c r="Z21" s="17"/>
      <c r="AA21" s="3"/>
      <c r="AB21" s="3"/>
      <c r="AC21" s="17"/>
      <c r="AD21" s="17"/>
      <c r="AE21" s="17"/>
      <c r="AF21" s="17"/>
      <c r="AG21" s="3"/>
      <c r="AH21" s="3"/>
      <c r="AI21" s="17"/>
      <c r="AJ21" s="17"/>
      <c r="AK21" s="17"/>
      <c r="AL21" s="17"/>
      <c r="AM21" s="3"/>
      <c r="AN21" s="3"/>
      <c r="AO21" s="17"/>
      <c r="AP21" s="17"/>
      <c r="AQ21" s="17"/>
      <c r="AR21" s="17"/>
      <c r="AS21" s="3"/>
      <c r="AT21" s="3"/>
      <c r="AU21" s="17"/>
      <c r="AV21" s="17"/>
      <c r="AW21" s="17"/>
      <c r="AX21" s="17"/>
      <c r="AY21" s="3"/>
      <c r="AZ21" s="3"/>
      <c r="BA21" s="17"/>
      <c r="BB21" s="17"/>
      <c r="BC21" s="17"/>
      <c r="BD21" s="17"/>
      <c r="BE21" s="3"/>
      <c r="BF21" s="3"/>
      <c r="BG21" s="17"/>
      <c r="BH21" s="17"/>
      <c r="BI21" s="17"/>
      <c r="BJ21" s="17"/>
      <c r="BK21" s="3"/>
      <c r="BL21" s="3"/>
      <c r="BM21" s="17"/>
      <c r="BN21" s="17"/>
      <c r="BO21" s="17"/>
      <c r="BP21" s="17"/>
      <c r="BQ21" s="3"/>
      <c r="BR21" s="3"/>
      <c r="BS21" s="17"/>
      <c r="BT21" s="17"/>
      <c r="BU21" s="17"/>
      <c r="BV21" s="17"/>
      <c r="BW21" s="3"/>
      <c r="CA21" s="18"/>
      <c r="CB21" s="18"/>
      <c r="CC21" s="18"/>
      <c r="CD21" s="18"/>
      <c r="CE21" s="18"/>
      <c r="CF21" s="18"/>
      <c r="CG21" s="18"/>
      <c r="CH21" s="2"/>
      <c r="CI21" s="5"/>
      <c r="CJ21" s="4"/>
      <c r="CK21" s="2"/>
      <c r="CL21" s="6"/>
      <c r="CM21" s="6"/>
      <c r="CN21" s="6"/>
      <c r="CO21" s="6"/>
    </row>
    <row r="22" spans="2:93" s="1" customFormat="1" ht="18.600000000000001" customHeight="1" thickBot="1" x14ac:dyDescent="0.3">
      <c r="B22" s="2"/>
      <c r="C22" s="2"/>
      <c r="D22" s="2"/>
      <c r="E22" s="2"/>
      <c r="F22" s="2"/>
      <c r="G22" s="2"/>
      <c r="H22" s="2"/>
      <c r="J22" s="2"/>
      <c r="K22" s="20"/>
      <c r="L22" s="20"/>
      <c r="M22" s="3"/>
      <c r="N22" s="3"/>
      <c r="O22" s="3"/>
      <c r="P22" s="3"/>
      <c r="Q22" s="17"/>
      <c r="R22" s="17"/>
      <c r="S22" s="20"/>
      <c r="T22" s="20"/>
      <c r="U22" s="20"/>
      <c r="V22" s="20"/>
      <c r="Y22" s="20"/>
      <c r="Z22" s="17"/>
      <c r="AA22" s="3"/>
      <c r="AB22" s="3"/>
      <c r="AC22" s="17"/>
      <c r="AD22" s="17"/>
      <c r="AE22" s="17"/>
      <c r="AF22" s="17"/>
      <c r="AG22" s="3"/>
      <c r="AH22" s="3"/>
      <c r="AI22" s="17"/>
      <c r="AJ22" s="17"/>
      <c r="AK22" s="17"/>
      <c r="AL22" s="17"/>
      <c r="AM22" s="3"/>
      <c r="AN22" s="3"/>
      <c r="AO22" s="17"/>
      <c r="AP22" s="17"/>
      <c r="AQ22" s="17"/>
      <c r="AR22" s="17"/>
      <c r="AS22" s="3"/>
      <c r="AT22" s="3"/>
      <c r="AU22" s="17"/>
      <c r="AV22" s="17"/>
      <c r="AW22" s="17"/>
      <c r="AX22" s="17"/>
      <c r="AY22" s="3"/>
      <c r="AZ22" s="3"/>
      <c r="BA22" s="17"/>
      <c r="BB22" s="17"/>
      <c r="BC22" s="17"/>
      <c r="BD22" s="17"/>
      <c r="BE22" s="3"/>
      <c r="BF22" s="3"/>
      <c r="BG22" s="17"/>
      <c r="BH22" s="17"/>
      <c r="BI22" s="17"/>
      <c r="BJ22" s="17"/>
      <c r="BK22" s="3"/>
      <c r="BL22" s="3"/>
      <c r="BM22" s="17"/>
      <c r="BN22" s="17"/>
      <c r="BO22" s="17"/>
      <c r="BP22" s="17"/>
      <c r="BQ22" s="3"/>
      <c r="BR22" s="3"/>
      <c r="BS22" s="17"/>
      <c r="BT22" s="17"/>
      <c r="BU22" s="17"/>
      <c r="BV22" s="17"/>
      <c r="BW22" s="3"/>
      <c r="CA22" s="18"/>
      <c r="CB22" s="18"/>
      <c r="CC22" s="18"/>
      <c r="CD22" s="18"/>
      <c r="CE22" s="18"/>
      <c r="CF22" s="18"/>
      <c r="CG22" s="18"/>
      <c r="CH22" s="2"/>
      <c r="CI22" s="5"/>
      <c r="CJ22" s="4"/>
      <c r="CK22" s="2"/>
      <c r="CL22" s="6"/>
      <c r="CM22" s="6"/>
      <c r="CN22" s="6"/>
      <c r="CO22" s="6"/>
    </row>
    <row r="23" spans="2:93" ht="46.15" customHeight="1" thickBot="1" x14ac:dyDescent="0.3">
      <c r="C23" s="2" t="s">
        <v>116</v>
      </c>
      <c r="D23" s="130" t="s">
        <v>121</v>
      </c>
      <c r="E23" s="130"/>
      <c r="F23" s="130"/>
      <c r="G23" s="130"/>
      <c r="H23" s="130"/>
      <c r="I23" s="133"/>
      <c r="J23" s="133"/>
      <c r="K23" s="37"/>
      <c r="L23" s="23"/>
      <c r="M23" s="23"/>
      <c r="N23" s="23"/>
      <c r="O23" s="23"/>
      <c r="P23" s="23"/>
      <c r="Q23" s="23"/>
      <c r="R23" s="23"/>
      <c r="S23" s="23"/>
      <c r="T23" s="23"/>
      <c r="U23" s="23"/>
    </row>
    <row r="24" spans="2:93" ht="46.15" customHeight="1" x14ac:dyDescent="0.25">
      <c r="D24" s="23"/>
      <c r="E24" s="32"/>
      <c r="F24" s="32"/>
      <c r="G24" s="23"/>
      <c r="H24" s="23"/>
      <c r="I24" s="22"/>
      <c r="J24" s="8"/>
      <c r="K24" s="23"/>
      <c r="L24" s="23"/>
      <c r="M24" s="23"/>
      <c r="N24" s="23"/>
      <c r="O24" s="23"/>
      <c r="P24" s="23"/>
      <c r="Q24" s="23"/>
      <c r="R24" s="23"/>
      <c r="S24" s="23"/>
      <c r="T24" s="23"/>
      <c r="U24" s="23"/>
    </row>
    <row r="25" spans="2:93" ht="46.15" customHeight="1" thickBot="1" x14ac:dyDescent="0.3">
      <c r="D25" s="23"/>
      <c r="E25" s="23"/>
      <c r="F25" s="23"/>
      <c r="G25" s="23"/>
      <c r="H25" s="23"/>
      <c r="I25" s="22"/>
      <c r="J25" s="8"/>
      <c r="K25" s="23"/>
      <c r="L25" s="23"/>
      <c r="M25" s="23"/>
      <c r="N25" s="23"/>
      <c r="O25" s="23"/>
      <c r="P25" s="23"/>
      <c r="Q25" s="23"/>
      <c r="R25" s="23"/>
      <c r="S25" s="23"/>
      <c r="T25" s="23"/>
      <c r="U25" s="23"/>
    </row>
    <row r="26" spans="2:93" ht="46.15" customHeight="1" thickBot="1" x14ac:dyDescent="0.3">
      <c r="D26" s="23"/>
      <c r="E26" s="33"/>
      <c r="F26" s="33"/>
      <c r="G26" s="23"/>
      <c r="H26" s="23"/>
      <c r="I26" s="22"/>
      <c r="J26" s="8"/>
      <c r="K26" s="136" t="s">
        <v>182</v>
      </c>
      <c r="L26" s="136"/>
      <c r="M26" s="136"/>
      <c r="N26" s="136"/>
      <c r="O26" s="136"/>
      <c r="P26" s="136"/>
      <c r="Q26" s="136"/>
      <c r="R26" s="136"/>
      <c r="S26" s="136"/>
      <c r="T26" s="136"/>
      <c r="U26" s="136"/>
      <c r="W26" s="136" t="s">
        <v>178</v>
      </c>
      <c r="X26" s="136"/>
      <c r="Y26" s="136"/>
    </row>
    <row r="27" spans="2:93" ht="22.9" customHeight="1" thickBot="1" x14ac:dyDescent="0.3">
      <c r="B27" s="24"/>
      <c r="C27" s="1"/>
      <c r="D27" s="24" t="s">
        <v>19</v>
      </c>
      <c r="E27" s="131" t="s">
        <v>18</v>
      </c>
      <c r="F27" s="131"/>
      <c r="G27" s="24" t="s">
        <v>22</v>
      </c>
      <c r="H27" s="16"/>
      <c r="I27" s="24"/>
      <c r="J27" s="24"/>
      <c r="W27" s="2"/>
      <c r="X27" s="2"/>
      <c r="Y27" s="2"/>
    </row>
    <row r="28" spans="2:93" ht="38.450000000000003" customHeight="1" x14ac:dyDescent="0.25">
      <c r="B28" s="7"/>
      <c r="C28" s="17"/>
      <c r="D28" s="34">
        <v>1</v>
      </c>
      <c r="E28" s="12" t="s">
        <v>114</v>
      </c>
      <c r="F28" s="12" t="s">
        <v>115</v>
      </c>
      <c r="G28" s="35">
        <v>4</v>
      </c>
      <c r="H28" s="39" t="s">
        <v>107</v>
      </c>
      <c r="J28" s="31"/>
      <c r="K28" s="137" t="s">
        <v>108</v>
      </c>
      <c r="L28" s="136"/>
      <c r="M28" s="136"/>
      <c r="N28" s="136"/>
      <c r="O28" s="138"/>
      <c r="P28" s="25"/>
      <c r="Q28" s="136" t="s">
        <v>109</v>
      </c>
      <c r="R28" s="136"/>
      <c r="S28" s="136"/>
      <c r="T28" s="136"/>
      <c r="U28" s="138"/>
      <c r="V28" s="24"/>
      <c r="W28" s="83" t="s">
        <v>179</v>
      </c>
      <c r="X28" s="83" t="s">
        <v>180</v>
      </c>
      <c r="Y28" s="83" t="s">
        <v>181</v>
      </c>
    </row>
    <row r="29" spans="2:93" ht="46.15" customHeight="1" x14ac:dyDescent="0.25">
      <c r="B29" s="7"/>
      <c r="C29" s="17"/>
      <c r="D29" s="113" t="s">
        <v>177</v>
      </c>
      <c r="E29" s="111" t="s">
        <v>208</v>
      </c>
      <c r="F29" s="112" t="s">
        <v>183</v>
      </c>
      <c r="G29" s="114" t="s">
        <v>176</v>
      </c>
      <c r="H29" s="115" t="s">
        <v>220</v>
      </c>
      <c r="J29" s="31"/>
      <c r="K29" s="13" t="s">
        <v>110</v>
      </c>
      <c r="L29" s="14" t="s">
        <v>111</v>
      </c>
      <c r="M29" s="14" t="s">
        <v>112</v>
      </c>
      <c r="N29" s="14" t="s">
        <v>223</v>
      </c>
      <c r="O29" s="40" t="s">
        <v>120</v>
      </c>
      <c r="P29" s="26"/>
      <c r="Q29" s="13" t="s">
        <v>255</v>
      </c>
      <c r="R29" s="14" t="s">
        <v>224</v>
      </c>
      <c r="S29" s="14" t="s">
        <v>225</v>
      </c>
      <c r="T29" s="139" t="s">
        <v>169</v>
      </c>
      <c r="U29" s="140"/>
      <c r="V29" s="24"/>
      <c r="W29" s="88"/>
      <c r="X29" s="88"/>
      <c r="Y29" s="89"/>
    </row>
    <row r="30" spans="2:93" ht="99" customHeight="1" x14ac:dyDescent="0.25">
      <c r="B30" s="1"/>
      <c r="C30" s="18" t="s">
        <v>212</v>
      </c>
      <c r="D30" s="92"/>
      <c r="E30" s="92"/>
      <c r="F30" s="92"/>
      <c r="G30" s="92"/>
      <c r="H30" s="73"/>
      <c r="I30" s="51">
        <f>IFERROR(_xlfn.IFS(D30="NO EXISTE DOCUMENTACIÓN, NI MÉTODOS. ORGANIZACIÓN EMPÍRICA. CERO CAPACIDAD DE REACCIÓN",1,E30="EXISTEN DOCUMENTOS. HAY MÉTODOS SIN RIGUROSIDAD. NO HAY PROYECTO PDP. HAY UN DPD. NIVEL MÍNIMO DE SEGURIDAD. BAJA CAPACIDAD DE IDENTIFICAR Y RESTAURAR BRECHAS",2,F30="PROYECTO PDP EN FASE INICIAL PANSI. HAY DPD. HAY APOYO POR EL RTD. NIVEL MÍNIMO DESEADO DE SEGURIDAD. VULNERABILIDADES IDENTIFICADAS Y ATENDIDAS",3,G30="SG-PDP VALIDADO Y EN PRIMER TRIMESTE DE OPERACIÓN. NIVEL DE SEGURIDAD ADECUADO",4),0)</f>
        <v>0</v>
      </c>
      <c r="J30" s="31"/>
      <c r="K30" s="121"/>
      <c r="L30" s="121"/>
      <c r="M30" s="121"/>
      <c r="N30" s="121"/>
      <c r="O30" s="121"/>
      <c r="P30" s="75"/>
      <c r="Q30" s="76" t="s">
        <v>257</v>
      </c>
      <c r="R30" s="124" t="s">
        <v>257</v>
      </c>
      <c r="S30" s="70" t="s">
        <v>257</v>
      </c>
      <c r="T30" s="134"/>
      <c r="U30" s="135"/>
      <c r="V30" s="28"/>
      <c r="W30" s="74"/>
      <c r="X30" s="74"/>
      <c r="Y30" s="90"/>
    </row>
    <row r="31" spans="2:93" ht="99" customHeight="1" x14ac:dyDescent="0.25">
      <c r="B31" s="132" t="s">
        <v>119</v>
      </c>
      <c r="C31" s="18" t="s">
        <v>209</v>
      </c>
      <c r="D31" s="92"/>
      <c r="E31" s="92"/>
      <c r="F31" s="92"/>
      <c r="G31" s="92"/>
      <c r="H31" s="73"/>
      <c r="I31" s="51">
        <f t="shared" ref="I31:I41" si="1">IFERROR(_xlfn.IFS(D31="NO EXISTE DOCUMENTACIÓN, NI MÉTODOS. ORGANIZACIÓN EMPÍRICA. CERO CAPACIDAD DE REACCIÓN",1,E31="EXISTEN DOCUMENTOS. HAY MÉTODOS SIN RIGUROSIDAD. NO HAY PROYECTO PDP. HAY UN DPD. NIVEL MÍNIMO DE SEGURIDAD. BAJA CAPACIDAD DE IDENTIFICAR Y RESTAURAR BRECHAS",2,F31="PROYECTO PDP EN FASE INICIAL PANSI. HAY DPD. HAY APOYO POR EL RTD. NIVEL MÍNIMO DESEADO DE SEGURIDAD. VULNERABILIDADES IDENTIFICADAS Y ATENDIDAS",3,G31="SG-PDP VALIDADO Y EN PRIMER TRIMESTE DE OPERACIÓN. NIVEL DE SEGURIDAD ADECUADO",4),0)</f>
        <v>0</v>
      </c>
      <c r="J31" s="31"/>
      <c r="K31" s="121" t="s">
        <v>172</v>
      </c>
      <c r="L31" s="121"/>
      <c r="M31" s="121"/>
      <c r="N31" s="121" t="s">
        <v>172</v>
      </c>
      <c r="O31" s="121"/>
      <c r="P31" s="75"/>
      <c r="Q31" s="76" t="s">
        <v>227</v>
      </c>
      <c r="R31" s="124" t="s">
        <v>257</v>
      </c>
      <c r="S31" s="70" t="s">
        <v>257</v>
      </c>
      <c r="T31" s="134" t="s">
        <v>320</v>
      </c>
      <c r="U31" s="135"/>
      <c r="V31" s="29"/>
      <c r="W31" s="74"/>
      <c r="X31" s="74"/>
      <c r="Y31" s="90"/>
    </row>
    <row r="32" spans="2:93" ht="99" customHeight="1" x14ac:dyDescent="0.25">
      <c r="B32" s="132"/>
      <c r="C32" s="18" t="s">
        <v>216</v>
      </c>
      <c r="D32" s="92"/>
      <c r="E32" s="92"/>
      <c r="F32" s="92"/>
      <c r="G32" s="92"/>
      <c r="H32" s="73"/>
      <c r="I32" s="51">
        <f t="shared" si="1"/>
        <v>0</v>
      </c>
      <c r="J32" s="31"/>
      <c r="K32" s="121" t="s">
        <v>172</v>
      </c>
      <c r="L32" s="121"/>
      <c r="M32" s="121" t="s">
        <v>172</v>
      </c>
      <c r="N32" s="121" t="s">
        <v>172</v>
      </c>
      <c r="O32" s="121"/>
      <c r="P32" s="75"/>
      <c r="Q32" s="76" t="s">
        <v>257</v>
      </c>
      <c r="R32" s="124" t="s">
        <v>257</v>
      </c>
      <c r="S32" s="70" t="s">
        <v>257</v>
      </c>
      <c r="T32" s="134"/>
      <c r="U32" s="135"/>
      <c r="V32" s="29"/>
      <c r="W32" s="74"/>
      <c r="X32" s="74"/>
      <c r="Y32" s="90"/>
    </row>
    <row r="33" spans="2:25" ht="99" customHeight="1" x14ac:dyDescent="0.25">
      <c r="B33" s="132"/>
      <c r="C33" s="18" t="s">
        <v>210</v>
      </c>
      <c r="D33" s="92"/>
      <c r="E33" s="92"/>
      <c r="F33" s="92"/>
      <c r="G33" s="92"/>
      <c r="H33" s="73"/>
      <c r="I33" s="51">
        <f t="shared" si="1"/>
        <v>0</v>
      </c>
      <c r="J33" s="31"/>
      <c r="K33" s="121" t="s">
        <v>172</v>
      </c>
      <c r="L33" s="121"/>
      <c r="M33" s="121" t="s">
        <v>172</v>
      </c>
      <c r="N33" s="121" t="s">
        <v>172</v>
      </c>
      <c r="O33" s="121"/>
      <c r="P33" s="75"/>
      <c r="Q33" s="76" t="s">
        <v>257</v>
      </c>
      <c r="R33" s="124" t="s">
        <v>257</v>
      </c>
      <c r="S33" s="70" t="s">
        <v>257</v>
      </c>
      <c r="T33" s="134"/>
      <c r="U33" s="135"/>
      <c r="V33" s="29"/>
      <c r="W33" s="74"/>
      <c r="X33" s="74"/>
      <c r="Y33" s="90"/>
    </row>
    <row r="34" spans="2:25" ht="99" customHeight="1" x14ac:dyDescent="0.25">
      <c r="B34" s="132"/>
      <c r="C34" s="18" t="s">
        <v>213</v>
      </c>
      <c r="D34" s="92"/>
      <c r="E34" s="92"/>
      <c r="F34" s="92"/>
      <c r="G34" s="92"/>
      <c r="H34" s="70"/>
      <c r="I34" s="51">
        <f t="shared" si="1"/>
        <v>0</v>
      </c>
      <c r="J34" s="31"/>
      <c r="K34" s="121" t="s">
        <v>172</v>
      </c>
      <c r="L34" s="121"/>
      <c r="M34" s="121" t="s">
        <v>172</v>
      </c>
      <c r="N34" s="121" t="s">
        <v>172</v>
      </c>
      <c r="O34" s="121"/>
      <c r="P34" s="75"/>
      <c r="Q34" s="76" t="s">
        <v>257</v>
      </c>
      <c r="R34" s="124" t="s">
        <v>257</v>
      </c>
      <c r="S34" s="70" t="s">
        <v>257</v>
      </c>
      <c r="T34" s="134"/>
      <c r="U34" s="135"/>
      <c r="V34" s="29"/>
      <c r="W34" s="74"/>
      <c r="X34" s="74"/>
      <c r="Y34" s="90"/>
    </row>
    <row r="35" spans="2:25" ht="99" customHeight="1" x14ac:dyDescent="0.25">
      <c r="B35" s="132"/>
      <c r="C35" s="18" t="s">
        <v>285</v>
      </c>
      <c r="D35" s="92"/>
      <c r="E35" s="92"/>
      <c r="F35" s="92"/>
      <c r="G35" s="92"/>
      <c r="H35" s="73"/>
      <c r="I35" s="51">
        <f t="shared" si="1"/>
        <v>0</v>
      </c>
      <c r="J35" s="31"/>
      <c r="K35" s="121" t="s">
        <v>172</v>
      </c>
      <c r="L35" s="121"/>
      <c r="M35" s="121" t="s">
        <v>172</v>
      </c>
      <c r="N35" s="121" t="s">
        <v>172</v>
      </c>
      <c r="O35" s="121"/>
      <c r="P35" s="75"/>
      <c r="Q35" s="76" t="s">
        <v>257</v>
      </c>
      <c r="R35" s="124" t="s">
        <v>257</v>
      </c>
      <c r="S35" s="70" t="s">
        <v>257</v>
      </c>
      <c r="T35" s="134"/>
      <c r="U35" s="135"/>
      <c r="V35" s="29"/>
      <c r="W35" s="74"/>
      <c r="X35" s="74"/>
      <c r="Y35" s="90"/>
    </row>
    <row r="36" spans="2:25" ht="99" customHeight="1" x14ac:dyDescent="0.25">
      <c r="B36" s="132"/>
      <c r="C36" s="18" t="s">
        <v>214</v>
      </c>
      <c r="D36" s="92"/>
      <c r="E36" s="92"/>
      <c r="F36" s="92"/>
      <c r="G36" s="92"/>
      <c r="H36" s="73"/>
      <c r="I36" s="51">
        <f t="shared" si="1"/>
        <v>0</v>
      </c>
      <c r="J36" s="31"/>
      <c r="K36" s="121" t="s">
        <v>172</v>
      </c>
      <c r="L36" s="121"/>
      <c r="M36" s="121" t="s">
        <v>172</v>
      </c>
      <c r="N36" s="121" t="s">
        <v>172</v>
      </c>
      <c r="O36" s="121"/>
      <c r="P36" s="75"/>
      <c r="Q36" s="76" t="s">
        <v>257</v>
      </c>
      <c r="R36" s="124" t="s">
        <v>257</v>
      </c>
      <c r="S36" s="70" t="s">
        <v>257</v>
      </c>
      <c r="T36" s="134"/>
      <c r="U36" s="135"/>
      <c r="V36" s="29"/>
      <c r="W36" s="74"/>
      <c r="X36" s="74"/>
      <c r="Y36" s="90"/>
    </row>
    <row r="37" spans="2:25" ht="99" customHeight="1" x14ac:dyDescent="0.25">
      <c r="B37" s="132"/>
      <c r="C37" s="18" t="s">
        <v>215</v>
      </c>
      <c r="D37" s="92"/>
      <c r="E37" s="92"/>
      <c r="F37" s="92"/>
      <c r="G37" s="92"/>
      <c r="H37" s="70"/>
      <c r="I37" s="51">
        <f t="shared" si="1"/>
        <v>0</v>
      </c>
      <c r="J37" s="31"/>
      <c r="K37" s="121" t="s">
        <v>172</v>
      </c>
      <c r="L37" s="121"/>
      <c r="M37" s="121" t="s">
        <v>172</v>
      </c>
      <c r="N37" s="121" t="s">
        <v>172</v>
      </c>
      <c r="O37" s="121"/>
      <c r="P37" s="75"/>
      <c r="Q37" s="76" t="s">
        <v>257</v>
      </c>
      <c r="R37" s="124" t="s">
        <v>257</v>
      </c>
      <c r="S37" s="70" t="s">
        <v>257</v>
      </c>
      <c r="T37" s="134"/>
      <c r="U37" s="135"/>
      <c r="V37" s="29"/>
      <c r="W37" s="74"/>
      <c r="X37" s="74"/>
      <c r="Y37" s="90"/>
    </row>
    <row r="38" spans="2:25" ht="99" customHeight="1" x14ac:dyDescent="0.25">
      <c r="B38" s="132"/>
      <c r="C38" s="18" t="s">
        <v>217</v>
      </c>
      <c r="D38" s="92"/>
      <c r="E38" s="92"/>
      <c r="F38" s="92"/>
      <c r="G38" s="92"/>
      <c r="H38" s="70"/>
      <c r="I38" s="51">
        <f t="shared" si="1"/>
        <v>0</v>
      </c>
      <c r="J38" s="31"/>
      <c r="K38" s="121" t="s">
        <v>172</v>
      </c>
      <c r="L38" s="121"/>
      <c r="M38" s="121" t="s">
        <v>172</v>
      </c>
      <c r="N38" s="121" t="s">
        <v>172</v>
      </c>
      <c r="O38" s="121"/>
      <c r="P38" s="75"/>
      <c r="Q38" s="76" t="s">
        <v>257</v>
      </c>
      <c r="R38" s="124" t="s">
        <v>257</v>
      </c>
      <c r="S38" s="70" t="s">
        <v>257</v>
      </c>
      <c r="T38" s="134"/>
      <c r="U38" s="135"/>
      <c r="V38" s="29"/>
      <c r="W38" s="74"/>
      <c r="X38" s="74"/>
      <c r="Y38" s="90"/>
    </row>
    <row r="39" spans="2:25" ht="99" customHeight="1" x14ac:dyDescent="0.25">
      <c r="B39" s="132"/>
      <c r="C39" s="18" t="s">
        <v>218</v>
      </c>
      <c r="D39" s="92"/>
      <c r="E39" s="92"/>
      <c r="F39" s="92"/>
      <c r="G39" s="92"/>
      <c r="H39" s="70"/>
      <c r="I39" s="51">
        <f t="shared" si="1"/>
        <v>0</v>
      </c>
      <c r="J39" s="31"/>
      <c r="K39" s="121" t="s">
        <v>172</v>
      </c>
      <c r="L39" s="121"/>
      <c r="M39" s="121" t="s">
        <v>172</v>
      </c>
      <c r="N39" s="121" t="s">
        <v>172</v>
      </c>
      <c r="O39" s="121"/>
      <c r="P39" s="75"/>
      <c r="Q39" s="76" t="s">
        <v>257</v>
      </c>
      <c r="R39" s="124" t="s">
        <v>257</v>
      </c>
      <c r="S39" s="70" t="s">
        <v>257</v>
      </c>
      <c r="T39" s="134"/>
      <c r="U39" s="135"/>
      <c r="V39" s="29"/>
      <c r="W39" s="74"/>
      <c r="X39" s="74"/>
      <c r="Y39" s="90"/>
    </row>
    <row r="40" spans="2:25" ht="99" customHeight="1" x14ac:dyDescent="0.25">
      <c r="B40" s="132"/>
      <c r="C40" s="18" t="s">
        <v>211</v>
      </c>
      <c r="D40" s="92"/>
      <c r="E40" s="92"/>
      <c r="F40" s="92"/>
      <c r="G40" s="92"/>
      <c r="H40" s="128"/>
      <c r="I40" s="51">
        <f t="shared" si="1"/>
        <v>0</v>
      </c>
      <c r="J40" s="31"/>
      <c r="K40" s="121" t="s">
        <v>172</v>
      </c>
      <c r="L40" s="121"/>
      <c r="M40" s="121" t="s">
        <v>172</v>
      </c>
      <c r="N40" s="121" t="s">
        <v>172</v>
      </c>
      <c r="O40" s="121"/>
      <c r="P40" s="75"/>
      <c r="Q40" s="76" t="s">
        <v>257</v>
      </c>
      <c r="R40" s="124" t="s">
        <v>257</v>
      </c>
      <c r="S40" s="70" t="s">
        <v>257</v>
      </c>
      <c r="T40" s="134"/>
      <c r="U40" s="135"/>
      <c r="V40" s="29"/>
      <c r="W40" s="74"/>
      <c r="X40" s="74"/>
      <c r="Y40" s="90"/>
    </row>
    <row r="41" spans="2:25" ht="120" customHeight="1" x14ac:dyDescent="0.25">
      <c r="B41" s="132"/>
      <c r="C41" s="18" t="s">
        <v>219</v>
      </c>
      <c r="D41" s="92"/>
      <c r="E41" s="92"/>
      <c r="F41" s="92"/>
      <c r="G41" s="92"/>
      <c r="H41" s="73"/>
      <c r="I41" s="51">
        <f t="shared" si="1"/>
        <v>0</v>
      </c>
      <c r="J41" s="31"/>
      <c r="K41" s="121" t="s">
        <v>172</v>
      </c>
      <c r="L41" s="121"/>
      <c r="M41" s="121" t="s">
        <v>172</v>
      </c>
      <c r="N41" s="121" t="s">
        <v>172</v>
      </c>
      <c r="O41" s="121"/>
      <c r="P41" s="75"/>
      <c r="Q41" s="76" t="s">
        <v>257</v>
      </c>
      <c r="R41" s="124" t="s">
        <v>257</v>
      </c>
      <c r="S41" s="70" t="s">
        <v>257</v>
      </c>
      <c r="T41" s="134"/>
      <c r="U41" s="135"/>
      <c r="V41" s="29"/>
      <c r="W41" s="74"/>
      <c r="X41" s="74"/>
      <c r="Y41" s="90"/>
    </row>
    <row r="42" spans="2:25" ht="27.6" customHeight="1" x14ac:dyDescent="0.25">
      <c r="B42" s="1"/>
      <c r="C42" s="17"/>
      <c r="D42" s="20"/>
      <c r="E42" s="20"/>
      <c r="F42" s="20"/>
      <c r="G42" s="20"/>
      <c r="H42" s="22"/>
      <c r="I42" s="64" t="e">
        <f>AVERAGEIF(I30:I41,"&lt;&gt;0")</f>
        <v>#DIV/0!</v>
      </c>
      <c r="J42" s="3"/>
      <c r="K42" s="3"/>
      <c r="L42" s="29"/>
      <c r="M42" s="29"/>
      <c r="N42" s="29"/>
      <c r="O42" s="3"/>
      <c r="P42" s="3"/>
      <c r="Q42" s="1"/>
      <c r="R42" s="1"/>
      <c r="S42" s="29"/>
      <c r="T42" s="30"/>
      <c r="U42" s="30"/>
      <c r="V42" s="29"/>
    </row>
    <row r="43" spans="2:25" ht="73.150000000000006" customHeight="1" x14ac:dyDescent="0.25">
      <c r="Q43" s="125"/>
    </row>
    <row r="44" spans="2:25" ht="15.6" customHeight="1" x14ac:dyDescent="0.25"/>
    <row r="45" spans="2:25" ht="73.150000000000006" customHeight="1" x14ac:dyDescent="0.25">
      <c r="Q45" s="125"/>
    </row>
  </sheetData>
  <sheetProtection selectLockedCells="1"/>
  <mergeCells count="24">
    <mergeCell ref="W26:Y26"/>
    <mergeCell ref="B10:B20"/>
    <mergeCell ref="B31:B41"/>
    <mergeCell ref="K26:U26"/>
    <mergeCell ref="T39:U39"/>
    <mergeCell ref="T40:U40"/>
    <mergeCell ref="T41:U41"/>
    <mergeCell ref="K28:O28"/>
    <mergeCell ref="Q28:U28"/>
    <mergeCell ref="T29:U29"/>
    <mergeCell ref="T30:U30"/>
    <mergeCell ref="T31:U31"/>
    <mergeCell ref="D23:H23"/>
    <mergeCell ref="T35:U35"/>
    <mergeCell ref="T34:U34"/>
    <mergeCell ref="T36:U36"/>
    <mergeCell ref="T37:U37"/>
    <mergeCell ref="T38:U38"/>
    <mergeCell ref="D2:H2"/>
    <mergeCell ref="E6:F6"/>
    <mergeCell ref="T32:U32"/>
    <mergeCell ref="T33:U33"/>
    <mergeCell ref="E27:F27"/>
    <mergeCell ref="I23:J23"/>
  </mergeCells>
  <printOptions horizontalCentered="1" verticalCentered="1"/>
  <pageMargins left="0" right="0" top="0" bottom="0" header="0.31496062992125984" footer="0.31496062992125984"/>
  <pageSetup paperSize="9" scale="42" orientation="landscape" r:id="rId1"/>
  <rowBreaks count="1" manualBreakCount="1">
    <brk id="21" min="1" max="19" man="1"/>
  </rowBreaks>
  <customProperties>
    <customPr name="LastActive" r:id="rId2"/>
  </customProperties>
  <drawing r:id="rId3"/>
  <legacyDrawing r:id="rId4"/>
  <extLst>
    <ext xmlns:x14="http://schemas.microsoft.com/office/spreadsheetml/2009/9/main" uri="{CCE6A557-97BC-4b89-ADB6-D9C93CAAB3DF}">
      <x14:dataValidations xmlns:xm="http://schemas.microsoft.com/office/excel/2006/main" count="7">
        <x14:dataValidation type="list" allowBlank="1" showInputMessage="1" showErrorMessage="1" xr:uid="{862312F6-1287-40BD-8380-9527A4387624}">
          <x14:formula1>
            <xm:f>'LISTAS Y CRITERIOS'!$C$6</xm:f>
          </x14:formula1>
          <xm:sqref>D9:D20 D30:D41</xm:sqref>
        </x14:dataValidation>
        <x14:dataValidation type="list" allowBlank="1" showInputMessage="1" showErrorMessage="1" xr:uid="{ADA5DF1E-D46E-49EF-A374-A5E6879F6F76}">
          <x14:formula1>
            <xm:f>'LISTAS Y CRITERIOS'!$C$7</xm:f>
          </x14:formula1>
          <xm:sqref>E9:E20 E30:E41</xm:sqref>
        </x14:dataValidation>
        <x14:dataValidation type="list" allowBlank="1" showInputMessage="1" showErrorMessage="1" xr:uid="{B7EF0F97-E296-4D06-A469-26DFA60624EC}">
          <x14:formula1>
            <xm:f>'LISTAS Y CRITERIOS'!$C$8</xm:f>
          </x14:formula1>
          <xm:sqref>F9:F20 F30:F41</xm:sqref>
        </x14:dataValidation>
        <x14:dataValidation type="list" allowBlank="1" showInputMessage="1" showErrorMessage="1" xr:uid="{423A4684-DD81-413C-84FB-70BC02898B3B}">
          <x14:formula1>
            <xm:f>'LISTAS Y CRITERIOS'!$C$9</xm:f>
          </x14:formula1>
          <xm:sqref>G9:G20 G30:G41</xm:sqref>
        </x14:dataValidation>
        <x14:dataValidation type="list" allowBlank="1" showInputMessage="1" showErrorMessage="1" xr:uid="{329D29E9-473D-4352-98EB-1EE4D64DA590}">
          <x14:formula1>
            <xm:f>'LISTAS Y CRITERIOS'!$N$6:$N$16</xm:f>
          </x14:formula1>
          <xm:sqref>S30:S41</xm:sqref>
        </x14:dataValidation>
        <x14:dataValidation type="list" allowBlank="1" showInputMessage="1" showErrorMessage="1" xr:uid="{191FC281-F5C2-40F2-8283-D7D9EC601F23}">
          <x14:formula1>
            <xm:f>'LISTAS Y CRITERIOS'!$L$6:$L$19</xm:f>
          </x14:formula1>
          <xm:sqref>Q30:Q41</xm:sqref>
        </x14:dataValidation>
        <x14:dataValidation type="list" allowBlank="1" showInputMessage="1" showErrorMessage="1" xr:uid="{3EE3F867-CA15-48FF-AC26-BC8F3188C383}">
          <x14:formula1>
            <xm:f>'LISTAS Y CRITERIOS'!$J$6:$J$9</xm:f>
          </x14:formula1>
          <xm:sqref>R30:R41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05048-A74C-4E9C-8C2A-231B2FABFC33}">
  <dimension ref="B1:CO39"/>
  <sheetViews>
    <sheetView showGridLines="0" topLeftCell="A40" zoomScale="69" zoomScaleNormal="69" zoomScaleSheetLayoutView="45" workbookViewId="0">
      <selection activeCell="D17" sqref="D17:H18"/>
    </sheetView>
  </sheetViews>
  <sheetFormatPr defaultColWidth="46.7109375" defaultRowHeight="73.150000000000006" customHeight="1" x14ac:dyDescent="0.25"/>
  <cols>
    <col min="1" max="1" width="6.7109375" style="2" customWidth="1"/>
    <col min="2" max="2" width="10" style="2" customWidth="1"/>
    <col min="3" max="3" width="30.28515625" style="2" customWidth="1"/>
    <col min="4" max="7" width="28" style="2" customWidth="1"/>
    <col min="8" max="8" width="66.42578125" style="2" customWidth="1"/>
    <col min="9" max="9" width="13.7109375" style="1" bestFit="1" customWidth="1"/>
    <col min="10" max="10" width="2.140625" style="2" customWidth="1"/>
    <col min="11" max="11" width="11.42578125" style="2" customWidth="1"/>
    <col min="12" max="12" width="14.7109375" style="2" customWidth="1"/>
    <col min="13" max="14" width="13.7109375" style="2" customWidth="1"/>
    <col min="15" max="15" width="15.28515625" style="2" customWidth="1"/>
    <col min="16" max="16" width="3.140625" style="2" customWidth="1"/>
    <col min="17" max="19" width="20" style="2" customWidth="1"/>
    <col min="20" max="20" width="13.7109375" style="2" customWidth="1"/>
    <col min="21" max="21" width="60.5703125" style="2" customWidth="1"/>
    <col min="22" max="22" width="4.140625" style="2" customWidth="1"/>
    <col min="23" max="25" width="34.42578125" style="2" customWidth="1"/>
    <col min="26" max="26" width="13.7109375" style="2" customWidth="1"/>
    <col min="27" max="27" width="14.42578125" style="2" customWidth="1"/>
    <col min="28" max="28" width="2.140625" style="2" customWidth="1"/>
    <col min="29" max="32" width="13.7109375" style="2" customWidth="1"/>
    <col min="33" max="33" width="15" style="2" customWidth="1"/>
    <col min="34" max="34" width="2.42578125" style="2" customWidth="1"/>
    <col min="35" max="38" width="13.7109375" style="2" customWidth="1"/>
    <col min="39" max="39" width="14.7109375" style="2" customWidth="1"/>
    <col min="40" max="40" width="2.42578125" style="2" customWidth="1"/>
    <col min="41" max="44" width="13.7109375" style="2" customWidth="1"/>
    <col min="45" max="45" width="14.7109375" style="2" customWidth="1"/>
    <col min="46" max="46" width="2.140625" style="2" customWidth="1"/>
    <col min="47" max="51" width="14.7109375" style="2" customWidth="1"/>
    <col min="52" max="52" width="2.140625" style="2" customWidth="1"/>
    <col min="53" max="57" width="14.7109375" style="2" customWidth="1"/>
    <col min="58" max="58" width="2.140625" style="2" customWidth="1"/>
    <col min="59" max="63" width="14.7109375" style="2" customWidth="1"/>
    <col min="64" max="64" width="2.140625" style="2" customWidth="1"/>
    <col min="65" max="69" width="14.7109375" style="2" customWidth="1"/>
    <col min="70" max="70" width="2" style="2" customWidth="1"/>
    <col min="71" max="75" width="14.7109375" style="2" customWidth="1"/>
    <col min="76" max="76" width="3.140625" style="2" customWidth="1"/>
    <col min="77" max="81" width="14.7109375" style="2" customWidth="1"/>
    <col min="82" max="82" width="2.140625" style="2" customWidth="1"/>
    <col min="83" max="87" width="14.7109375" style="2" customWidth="1"/>
    <col min="88" max="88" width="2" style="2" customWidth="1"/>
    <col min="89" max="93" width="14.7109375" style="2" customWidth="1"/>
    <col min="94" max="94" width="2.7109375" style="2" customWidth="1"/>
    <col min="95" max="99" width="14.7109375" style="2" customWidth="1"/>
    <col min="100" max="100" width="2.140625" style="2" customWidth="1"/>
    <col min="101" max="104" width="14.7109375" style="2" customWidth="1"/>
    <col min="105" max="105" width="2.7109375" style="2" customWidth="1"/>
    <col min="106" max="106" width="2" style="2" customWidth="1"/>
    <col min="107" max="108" width="14.7109375" style="2" customWidth="1"/>
    <col min="109" max="109" width="4.7109375" style="2" customWidth="1"/>
    <col min="110" max="111" width="14.7109375" style="2" customWidth="1"/>
    <col min="112" max="16384" width="46.7109375" style="2"/>
  </cols>
  <sheetData>
    <row r="1" spans="2:93" ht="22.15" customHeight="1" thickBot="1" x14ac:dyDescent="0.3"/>
    <row r="2" spans="2:93" ht="61.9" customHeight="1" thickBot="1" x14ac:dyDescent="0.3">
      <c r="D2" s="130" t="s">
        <v>125</v>
      </c>
      <c r="E2" s="130"/>
      <c r="F2" s="130"/>
      <c r="G2" s="130"/>
      <c r="H2" s="130"/>
      <c r="I2" s="23"/>
      <c r="J2" s="8"/>
      <c r="K2" s="8"/>
      <c r="L2" s="8"/>
      <c r="M2" s="8"/>
      <c r="N2" s="8"/>
      <c r="O2" s="8"/>
      <c r="P2" s="8"/>
      <c r="S2" s="8"/>
      <c r="T2" s="8"/>
      <c r="U2" s="8"/>
      <c r="V2" s="8"/>
      <c r="W2" s="8"/>
      <c r="X2" s="8"/>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3"/>
      <c r="BY2" s="3"/>
      <c r="BZ2" s="3"/>
      <c r="CA2" s="3"/>
      <c r="CB2" s="3"/>
      <c r="CC2" s="3"/>
      <c r="CD2" s="3"/>
      <c r="CE2" s="3"/>
      <c r="CF2" s="3"/>
      <c r="CG2" s="3"/>
    </row>
    <row r="3" spans="2:93" ht="49.9" customHeight="1" x14ac:dyDescent="0.25">
      <c r="D3" s="23"/>
      <c r="E3" s="32"/>
      <c r="F3" s="32"/>
      <c r="G3" s="23"/>
      <c r="H3" s="23"/>
      <c r="I3" s="23"/>
      <c r="J3" s="8"/>
      <c r="K3" s="8"/>
      <c r="L3" s="8"/>
      <c r="M3" s="8"/>
      <c r="N3" s="8"/>
      <c r="O3" s="8"/>
      <c r="P3" s="8"/>
      <c r="S3" s="8"/>
      <c r="T3" s="8"/>
      <c r="U3" s="8"/>
      <c r="V3" s="8"/>
      <c r="W3" s="8"/>
      <c r="X3" s="8"/>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3"/>
      <c r="BY3" s="3"/>
      <c r="BZ3" s="3"/>
      <c r="CA3" s="3"/>
      <c r="CB3" s="3"/>
      <c r="CC3" s="3"/>
      <c r="CD3" s="3"/>
      <c r="CE3" s="3"/>
      <c r="CF3" s="3"/>
      <c r="CG3" s="3"/>
    </row>
    <row r="4" spans="2:93" ht="49.9" customHeight="1" x14ac:dyDescent="0.25">
      <c r="D4" s="23"/>
      <c r="E4" s="23"/>
      <c r="F4" s="23"/>
      <c r="G4" s="23"/>
      <c r="H4" s="23"/>
      <c r="I4" s="23"/>
      <c r="J4" s="8"/>
      <c r="K4" s="8"/>
      <c r="L4" s="8"/>
      <c r="M4" s="8"/>
      <c r="N4" s="8"/>
      <c r="O4" s="8"/>
      <c r="P4" s="8"/>
      <c r="S4" s="8"/>
      <c r="T4" s="8"/>
      <c r="U4" s="8"/>
      <c r="V4" s="8"/>
      <c r="W4" s="8"/>
      <c r="X4" s="8"/>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3"/>
      <c r="BY4" s="3"/>
      <c r="BZ4" s="3"/>
      <c r="CA4" s="3"/>
      <c r="CB4" s="3"/>
      <c r="CC4" s="3"/>
      <c r="CD4" s="3"/>
      <c r="CE4" s="3"/>
      <c r="CF4" s="3"/>
      <c r="CG4" s="3"/>
    </row>
    <row r="5" spans="2:93" ht="49.9" customHeight="1" thickBot="1" x14ac:dyDescent="0.3">
      <c r="D5" s="23"/>
      <c r="E5" s="33"/>
      <c r="F5" s="33"/>
      <c r="G5" s="23"/>
      <c r="H5" s="23"/>
      <c r="I5" s="23"/>
      <c r="J5" s="8"/>
      <c r="K5" s="8"/>
      <c r="L5" s="8"/>
      <c r="M5" s="8"/>
      <c r="N5" s="8"/>
      <c r="O5" s="8"/>
      <c r="P5" s="8"/>
      <c r="S5" s="8"/>
      <c r="T5" s="8"/>
      <c r="U5" s="8"/>
      <c r="V5" s="8"/>
      <c r="W5" s="8"/>
      <c r="X5" s="8"/>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3"/>
      <c r="BY5" s="3"/>
      <c r="BZ5" s="3"/>
      <c r="CA5" s="3"/>
      <c r="CB5" s="3"/>
      <c r="CC5" s="3"/>
      <c r="CD5" s="3"/>
      <c r="CE5" s="3"/>
      <c r="CF5" s="3"/>
      <c r="CG5" s="3"/>
    </row>
    <row r="6" spans="2:93" s="1" customFormat="1" ht="19.149999999999999" customHeight="1" thickBot="1" x14ac:dyDescent="0.3">
      <c r="B6" s="24"/>
      <c r="D6" s="24" t="s">
        <v>19</v>
      </c>
      <c r="E6" s="131" t="s">
        <v>18</v>
      </c>
      <c r="F6" s="131"/>
      <c r="G6" s="24" t="s">
        <v>22</v>
      </c>
      <c r="H6" s="16"/>
      <c r="I6" s="24"/>
      <c r="J6" s="24"/>
      <c r="K6" s="16"/>
      <c r="L6" s="16"/>
      <c r="M6" s="16"/>
      <c r="N6" s="16"/>
      <c r="O6" s="24"/>
      <c r="P6" s="24"/>
      <c r="S6" s="16"/>
      <c r="T6" s="16"/>
      <c r="U6" s="16"/>
      <c r="V6" s="16"/>
      <c r="W6" s="16"/>
      <c r="X6" s="24"/>
      <c r="Y6" s="16"/>
      <c r="Z6" s="16"/>
      <c r="AA6" s="16"/>
      <c r="AB6" s="24"/>
      <c r="AC6" s="16"/>
      <c r="AD6" s="16"/>
      <c r="AE6" s="16"/>
      <c r="AF6" s="16"/>
      <c r="AG6" s="16"/>
      <c r="AH6" s="24"/>
      <c r="AI6" s="16"/>
      <c r="AJ6" s="16"/>
      <c r="AK6" s="16"/>
      <c r="AL6" s="16"/>
      <c r="AM6" s="16"/>
      <c r="AN6" s="24"/>
      <c r="AO6" s="16"/>
      <c r="AP6" s="16"/>
      <c r="AQ6" s="16"/>
      <c r="AR6" s="16"/>
      <c r="AS6" s="16"/>
      <c r="AT6" s="24"/>
      <c r="AU6" s="16"/>
      <c r="AV6" s="16"/>
      <c r="AW6" s="16"/>
      <c r="AX6" s="16"/>
      <c r="AY6" s="16"/>
      <c r="AZ6" s="24"/>
      <c r="BA6" s="16"/>
      <c r="BB6" s="16"/>
      <c r="BC6" s="16"/>
      <c r="BD6" s="16"/>
      <c r="BE6" s="16"/>
      <c r="BF6" s="24"/>
      <c r="BG6" s="16"/>
      <c r="BH6" s="16"/>
      <c r="BI6" s="16"/>
      <c r="BJ6" s="16"/>
      <c r="BK6" s="16"/>
      <c r="BL6" s="24"/>
      <c r="BM6" s="16"/>
      <c r="BN6" s="16"/>
      <c r="BO6" s="16"/>
      <c r="BP6" s="16"/>
      <c r="BQ6" s="16"/>
      <c r="BR6" s="24"/>
      <c r="BS6" s="16"/>
      <c r="BT6" s="16"/>
      <c r="BU6" s="16"/>
      <c r="BV6" s="16"/>
      <c r="BW6" s="16"/>
      <c r="CA6" s="2"/>
      <c r="CB6" s="2"/>
      <c r="CC6" s="2"/>
      <c r="CD6" s="2"/>
      <c r="CE6" s="2"/>
      <c r="CF6" s="2"/>
      <c r="CG6" s="2"/>
      <c r="CH6" s="2"/>
      <c r="CI6" s="2"/>
      <c r="CJ6" s="2"/>
      <c r="CK6" s="2"/>
      <c r="CL6" s="2"/>
      <c r="CM6" s="2"/>
      <c r="CN6" s="2"/>
      <c r="CO6" s="2"/>
    </row>
    <row r="7" spans="2:93" s="1" customFormat="1" ht="42" customHeight="1" x14ac:dyDescent="0.25">
      <c r="B7" s="7"/>
      <c r="C7" s="17"/>
      <c r="D7" s="34">
        <v>1</v>
      </c>
      <c r="E7" s="12" t="s">
        <v>114</v>
      </c>
      <c r="F7" s="12" t="s">
        <v>115</v>
      </c>
      <c r="G7" s="35">
        <v>4</v>
      </c>
      <c r="H7" s="38" t="s">
        <v>113</v>
      </c>
      <c r="J7" s="3"/>
      <c r="K7" s="24"/>
      <c r="L7" s="24"/>
      <c r="O7" s="3"/>
      <c r="P7" s="3"/>
      <c r="Q7" s="17"/>
      <c r="R7" s="17"/>
      <c r="S7" s="24"/>
      <c r="T7" s="24"/>
      <c r="U7" s="24"/>
      <c r="V7" s="24"/>
      <c r="X7" s="3"/>
      <c r="Y7" s="24"/>
      <c r="Z7" s="24"/>
      <c r="AB7" s="3"/>
      <c r="AC7" s="24"/>
      <c r="AD7" s="24"/>
      <c r="AE7" s="24"/>
      <c r="AF7" s="24"/>
      <c r="AH7" s="3"/>
      <c r="AI7" s="24"/>
      <c r="AJ7" s="24"/>
      <c r="AK7" s="24"/>
      <c r="AL7" s="24"/>
      <c r="AN7" s="3"/>
      <c r="AO7" s="24"/>
      <c r="AP7" s="24"/>
      <c r="AQ7" s="24"/>
      <c r="AR7" s="24"/>
      <c r="AT7" s="3"/>
      <c r="AU7" s="24"/>
      <c r="AV7" s="24"/>
      <c r="AW7" s="24"/>
      <c r="AX7" s="24"/>
      <c r="AZ7" s="3"/>
      <c r="BA7" s="24"/>
      <c r="BB7" s="24"/>
      <c r="BC7" s="24"/>
      <c r="BD7" s="24"/>
      <c r="BF7" s="3"/>
      <c r="BG7" s="24"/>
      <c r="BH7" s="24"/>
      <c r="BI7" s="24"/>
      <c r="BJ7" s="24"/>
      <c r="BL7" s="3"/>
      <c r="BM7" s="24"/>
      <c r="BN7" s="24"/>
      <c r="BO7" s="24"/>
      <c r="BP7" s="24"/>
      <c r="BR7" s="3"/>
      <c r="BS7" s="24"/>
      <c r="BT7" s="24"/>
      <c r="BU7" s="24"/>
      <c r="BV7" s="24"/>
      <c r="CA7" s="18"/>
      <c r="CB7" s="18"/>
      <c r="CC7" s="18"/>
      <c r="CD7" s="18"/>
      <c r="CE7" s="18"/>
      <c r="CF7" s="18"/>
      <c r="CG7" s="18"/>
      <c r="CH7" s="2"/>
      <c r="CI7" s="5"/>
      <c r="CJ7" s="4"/>
      <c r="CK7" s="2"/>
      <c r="CL7" s="6"/>
      <c r="CM7" s="6"/>
      <c r="CN7" s="6"/>
      <c r="CO7" s="6"/>
    </row>
    <row r="8" spans="2:93" s="1" customFormat="1" ht="52.9" customHeight="1" x14ac:dyDescent="0.25">
      <c r="B8" s="7"/>
      <c r="C8" s="18"/>
      <c r="D8" s="113" t="s">
        <v>177</v>
      </c>
      <c r="E8" s="111" t="s">
        <v>208</v>
      </c>
      <c r="F8" s="112" t="s">
        <v>183</v>
      </c>
      <c r="G8" s="114" t="s">
        <v>176</v>
      </c>
      <c r="H8" s="19"/>
      <c r="J8" s="3"/>
      <c r="K8" s="24"/>
      <c r="L8" s="24"/>
      <c r="O8" s="3"/>
      <c r="P8" s="3"/>
      <c r="Q8" s="17"/>
      <c r="R8" s="17"/>
      <c r="S8" s="24"/>
      <c r="T8" s="24"/>
      <c r="U8" s="24"/>
      <c r="V8" s="24"/>
      <c r="X8" s="3"/>
      <c r="Y8" s="24"/>
      <c r="Z8" s="24"/>
      <c r="AB8" s="3"/>
      <c r="AC8" s="24"/>
      <c r="AD8" s="24"/>
      <c r="AE8" s="24"/>
      <c r="AF8" s="24"/>
      <c r="AH8" s="3"/>
      <c r="AI8" s="24"/>
      <c r="AJ8" s="24"/>
      <c r="AK8" s="24"/>
      <c r="AL8" s="24"/>
      <c r="AN8" s="3"/>
      <c r="AO8" s="24"/>
      <c r="AP8" s="24"/>
      <c r="AQ8" s="24"/>
      <c r="AR8" s="24"/>
      <c r="AT8" s="3"/>
      <c r="AU8" s="24"/>
      <c r="AV8" s="24"/>
      <c r="AW8" s="24"/>
      <c r="AX8" s="24"/>
      <c r="AZ8" s="3"/>
      <c r="BA8" s="24"/>
      <c r="BB8" s="24"/>
      <c r="BC8" s="24"/>
      <c r="BD8" s="24"/>
      <c r="BF8" s="3"/>
      <c r="BG8" s="24"/>
      <c r="BH8" s="24"/>
      <c r="BI8" s="24"/>
      <c r="BJ8" s="24"/>
      <c r="BL8" s="3"/>
      <c r="BM8" s="24"/>
      <c r="BN8" s="24"/>
      <c r="BO8" s="24"/>
      <c r="BP8" s="24"/>
      <c r="BR8" s="3"/>
      <c r="BS8" s="24"/>
      <c r="BT8" s="24"/>
      <c r="BU8" s="24"/>
      <c r="BV8" s="24"/>
      <c r="CA8" s="18"/>
      <c r="CB8" s="18"/>
      <c r="CC8" s="18"/>
      <c r="CD8" s="18"/>
      <c r="CE8" s="18"/>
      <c r="CF8" s="18"/>
      <c r="CG8" s="18"/>
      <c r="CH8" s="2"/>
      <c r="CI8" s="5"/>
      <c r="CJ8" s="4"/>
      <c r="CK8" s="2"/>
      <c r="CL8" s="6"/>
      <c r="CM8" s="6"/>
      <c r="CN8" s="6"/>
      <c r="CO8" s="6"/>
    </row>
    <row r="9" spans="2:93" s="1" customFormat="1" ht="143.25" hidden="1" customHeight="1" x14ac:dyDescent="0.25">
      <c r="C9" s="129" t="s">
        <v>319</v>
      </c>
      <c r="D9" s="92"/>
      <c r="E9" s="92"/>
      <c r="F9" s="92"/>
      <c r="G9" s="92"/>
      <c r="H9" s="70"/>
      <c r="I9" s="51">
        <f t="shared" ref="I9:I18" si="0">IFERROR(_xlfn.IFS(D9="NO EXISTE DOCUMENTACIÓN, NI MÉTODOS. ORGANIZACIÓN EMPÍRICA. CERO CAPACIDAD DE REACCIÓN",1,E9="EXISTEN DOCUMENTOS. HAY MÉTODOS SIN RIGUROSIDAD. NO HAY PROYECTO PDP. HAY UN DPD. NIVEL MÍNIMO DE SEGURIDAD. BAJA CAPACIDAD DE IDENTIFICAR Y RESTAURAR BRECHAS",2,F9="PROYECTO PDP EN FASE INICIAL PANSI. HAY DPD. HAY APOYO POR EL RTD. NIVEL MÍNIMO DESEADO DE SEGURIDAD. VULNERABILIDADES IDENTIFICADAS Y ATENDIDAS",3,G9="SG-PDP VALIDADO Y EN PRIMER TRIMESTE DE OPERACIÓN. NIVEL DE SEGURIDAD ADECUADO",4),0)</f>
        <v>0</v>
      </c>
      <c r="J9" s="3"/>
      <c r="K9" s="20"/>
      <c r="L9" s="20"/>
      <c r="M9" s="3"/>
      <c r="N9" s="3"/>
      <c r="O9" s="3"/>
      <c r="P9" s="3"/>
      <c r="Q9" s="18"/>
      <c r="R9" s="18"/>
      <c r="S9" s="20"/>
      <c r="T9" s="20"/>
      <c r="U9" s="20"/>
      <c r="V9" s="20"/>
      <c r="W9" s="3"/>
      <c r="X9" s="3"/>
      <c r="Y9" s="20"/>
      <c r="Z9" s="20"/>
      <c r="AA9" s="3"/>
      <c r="AB9" s="3"/>
      <c r="AC9" s="20"/>
      <c r="AD9" s="20"/>
      <c r="AE9" s="20"/>
      <c r="AF9" s="20"/>
      <c r="AG9" s="3"/>
      <c r="AH9" s="3"/>
      <c r="AI9" s="20"/>
      <c r="AJ9" s="20"/>
      <c r="AK9" s="20"/>
      <c r="AL9" s="20"/>
      <c r="AM9" s="3"/>
      <c r="AN9" s="3"/>
      <c r="AO9" s="20"/>
      <c r="AP9" s="20"/>
      <c r="AQ9" s="20"/>
      <c r="AR9" s="20"/>
      <c r="AS9" s="3"/>
      <c r="AT9" s="3"/>
      <c r="AU9" s="20"/>
      <c r="AV9" s="20"/>
      <c r="AW9" s="20"/>
      <c r="AX9" s="20"/>
      <c r="AY9" s="3"/>
      <c r="AZ9" s="3"/>
      <c r="BA9" s="20"/>
      <c r="BB9" s="20"/>
      <c r="BC9" s="20"/>
      <c r="BD9" s="20"/>
      <c r="BE9" s="3"/>
      <c r="BF9" s="3"/>
      <c r="BG9" s="20"/>
      <c r="BH9" s="20"/>
      <c r="BI9" s="20"/>
      <c r="BJ9" s="20"/>
      <c r="BK9" s="3"/>
      <c r="BL9" s="3"/>
      <c r="BM9" s="20"/>
      <c r="BN9" s="20"/>
      <c r="BO9" s="20"/>
      <c r="BP9" s="20"/>
      <c r="BQ9" s="3"/>
      <c r="BR9" s="3"/>
      <c r="BS9" s="20"/>
      <c r="BT9" s="20"/>
      <c r="BU9" s="20"/>
      <c r="BV9" s="20"/>
      <c r="BW9" s="3"/>
      <c r="CA9" s="18"/>
      <c r="CB9" s="18"/>
      <c r="CC9" s="18"/>
      <c r="CD9" s="18"/>
      <c r="CE9" s="18"/>
      <c r="CF9" s="18"/>
      <c r="CG9" s="18"/>
      <c r="CH9" s="2"/>
      <c r="CI9" s="5"/>
      <c r="CJ9" s="4"/>
      <c r="CK9" s="2"/>
      <c r="CL9" s="6"/>
      <c r="CM9" s="6"/>
      <c r="CN9" s="6"/>
      <c r="CO9" s="6"/>
    </row>
    <row r="10" spans="2:93" s="1" customFormat="1" ht="137.25" customHeight="1" x14ac:dyDescent="0.25">
      <c r="B10" s="132" t="s">
        <v>123</v>
      </c>
      <c r="C10" s="129" t="s">
        <v>318</v>
      </c>
      <c r="D10" s="92"/>
      <c r="E10" s="92"/>
      <c r="F10" s="92"/>
      <c r="G10" s="92"/>
      <c r="H10" s="70"/>
      <c r="I10" s="51">
        <f t="shared" si="0"/>
        <v>0</v>
      </c>
      <c r="J10" s="3"/>
      <c r="K10" s="20"/>
      <c r="L10" s="20"/>
      <c r="M10" s="3"/>
      <c r="N10" s="3"/>
      <c r="O10" s="3"/>
      <c r="P10" s="3"/>
      <c r="Q10" s="18"/>
      <c r="R10" s="18"/>
      <c r="S10" s="20"/>
      <c r="T10" s="20"/>
      <c r="U10" s="20"/>
      <c r="V10" s="20"/>
      <c r="W10" s="3"/>
      <c r="X10" s="3"/>
      <c r="Y10" s="17"/>
      <c r="Z10" s="17"/>
      <c r="AA10" s="3"/>
      <c r="AB10" s="3"/>
      <c r="AC10" s="17"/>
      <c r="AD10" s="17"/>
      <c r="AE10" s="17"/>
      <c r="AF10" s="17"/>
      <c r="AG10" s="3"/>
      <c r="AH10" s="3"/>
      <c r="AI10" s="17"/>
      <c r="AJ10" s="17"/>
      <c r="AK10" s="17"/>
      <c r="AL10" s="17"/>
      <c r="AM10" s="3"/>
      <c r="AN10" s="3"/>
      <c r="AO10" s="17"/>
      <c r="AP10" s="17"/>
      <c r="AQ10" s="17"/>
      <c r="AR10" s="17"/>
      <c r="AS10" s="3"/>
      <c r="AT10" s="3"/>
      <c r="AU10" s="17"/>
      <c r="AV10" s="17"/>
      <c r="AW10" s="17"/>
      <c r="AX10" s="17"/>
      <c r="AY10" s="3"/>
      <c r="AZ10" s="3"/>
      <c r="BA10" s="17"/>
      <c r="BB10" s="17"/>
      <c r="BC10" s="17"/>
      <c r="BD10" s="17"/>
      <c r="BE10" s="3"/>
      <c r="BF10" s="3"/>
      <c r="BG10" s="17"/>
      <c r="BH10" s="17"/>
      <c r="BI10" s="17"/>
      <c r="BJ10" s="17"/>
      <c r="BK10" s="3"/>
      <c r="BL10" s="3"/>
      <c r="BM10" s="17"/>
      <c r="BN10" s="17"/>
      <c r="BO10" s="17"/>
      <c r="BP10" s="17"/>
      <c r="BQ10" s="3"/>
      <c r="BR10" s="3"/>
      <c r="BS10" s="17"/>
      <c r="BT10" s="17"/>
      <c r="BU10" s="17"/>
      <c r="BV10" s="17"/>
      <c r="BW10" s="3"/>
      <c r="CA10" s="18"/>
      <c r="CB10" s="18"/>
      <c r="CC10" s="18"/>
      <c r="CD10" s="18"/>
      <c r="CE10" s="18"/>
      <c r="CF10" s="18"/>
      <c r="CG10" s="18"/>
      <c r="CH10" s="2"/>
      <c r="CI10" s="5"/>
      <c r="CJ10" s="4"/>
      <c r="CK10" s="2"/>
      <c r="CL10" s="6"/>
      <c r="CM10" s="6"/>
      <c r="CN10" s="6"/>
      <c r="CO10" s="6"/>
    </row>
    <row r="11" spans="2:93" s="1" customFormat="1" ht="162" customHeight="1" x14ac:dyDescent="0.25">
      <c r="B11" s="132"/>
      <c r="C11" s="17" t="s">
        <v>321</v>
      </c>
      <c r="D11" s="92"/>
      <c r="E11" s="92"/>
      <c r="F11" s="92"/>
      <c r="G11" s="92"/>
      <c r="H11" s="70"/>
      <c r="I11" s="51">
        <f t="shared" si="0"/>
        <v>0</v>
      </c>
      <c r="J11" s="3"/>
      <c r="K11" s="20"/>
      <c r="L11" s="20"/>
      <c r="M11" s="3"/>
      <c r="N11" s="3"/>
      <c r="O11" s="3"/>
      <c r="P11" s="3"/>
      <c r="Q11" s="18"/>
      <c r="R11" s="18"/>
      <c r="S11" s="20"/>
      <c r="T11" s="20"/>
      <c r="U11" s="20"/>
      <c r="V11" s="20"/>
      <c r="W11" s="3"/>
      <c r="X11" s="3"/>
      <c r="Y11" s="17"/>
      <c r="Z11" s="17"/>
      <c r="AA11" s="3"/>
      <c r="AB11" s="3"/>
      <c r="AC11" s="17"/>
      <c r="AD11" s="17"/>
      <c r="AE11" s="17"/>
      <c r="AF11" s="17"/>
      <c r="AG11" s="3"/>
      <c r="AH11" s="3"/>
      <c r="AI11" s="17"/>
      <c r="AJ11" s="17"/>
      <c r="AK11" s="17"/>
      <c r="AL11" s="17"/>
      <c r="AM11" s="3"/>
      <c r="AN11" s="3"/>
      <c r="AO11" s="17"/>
      <c r="AP11" s="17"/>
      <c r="AQ11" s="17"/>
      <c r="AR11" s="17"/>
      <c r="AS11" s="3"/>
      <c r="AT11" s="3"/>
      <c r="AU11" s="17"/>
      <c r="AV11" s="17"/>
      <c r="AW11" s="17"/>
      <c r="AX11" s="17"/>
      <c r="AY11" s="3"/>
      <c r="AZ11" s="3"/>
      <c r="BA11" s="17"/>
      <c r="BB11" s="17"/>
      <c r="BC11" s="17"/>
      <c r="BD11" s="17"/>
      <c r="BE11" s="3"/>
      <c r="BF11" s="3"/>
      <c r="BG11" s="17"/>
      <c r="BH11" s="17"/>
      <c r="BI11" s="17"/>
      <c r="BJ11" s="17"/>
      <c r="BK11" s="3"/>
      <c r="BL11" s="3"/>
      <c r="BM11" s="17"/>
      <c r="BN11" s="17"/>
      <c r="BO11" s="17"/>
      <c r="BP11" s="17"/>
      <c r="BQ11" s="3"/>
      <c r="BR11" s="3"/>
      <c r="BS11" s="17"/>
      <c r="BT11" s="17"/>
      <c r="BU11" s="17"/>
      <c r="BV11" s="17"/>
      <c r="BW11" s="3"/>
      <c r="CA11" s="18"/>
      <c r="CB11" s="18"/>
      <c r="CC11" s="18"/>
      <c r="CD11" s="18"/>
      <c r="CE11" s="18"/>
      <c r="CF11" s="18"/>
      <c r="CG11" s="18"/>
      <c r="CH11" s="2"/>
      <c r="CI11" s="5"/>
      <c r="CJ11" s="4"/>
      <c r="CK11" s="2"/>
      <c r="CL11" s="6"/>
      <c r="CM11" s="6"/>
      <c r="CN11" s="6"/>
      <c r="CO11" s="6"/>
    </row>
    <row r="12" spans="2:93" s="1" customFormat="1" ht="182.25" customHeight="1" x14ac:dyDescent="0.25">
      <c r="B12" s="132"/>
      <c r="C12" s="17" t="s">
        <v>322</v>
      </c>
      <c r="D12" s="92"/>
      <c r="E12" s="92"/>
      <c r="F12" s="92"/>
      <c r="G12" s="92"/>
      <c r="H12" s="70"/>
      <c r="I12" s="51">
        <f t="shared" si="0"/>
        <v>0</v>
      </c>
      <c r="J12" s="3"/>
      <c r="K12" s="20"/>
      <c r="L12" s="20"/>
      <c r="M12" s="3"/>
      <c r="N12" s="3"/>
      <c r="O12" s="3"/>
      <c r="P12" s="3"/>
      <c r="Q12" s="18"/>
      <c r="R12" s="18"/>
      <c r="S12" s="20"/>
      <c r="T12" s="20"/>
      <c r="U12" s="20"/>
      <c r="V12" s="20"/>
      <c r="W12" s="3"/>
      <c r="X12" s="3"/>
      <c r="Y12" s="17"/>
      <c r="Z12" s="17"/>
      <c r="AA12" s="3"/>
      <c r="AB12" s="3"/>
      <c r="AC12" s="17"/>
      <c r="AD12" s="17"/>
      <c r="AE12" s="17"/>
      <c r="AF12" s="17"/>
      <c r="AG12" s="3"/>
      <c r="AH12" s="3"/>
      <c r="AI12" s="17"/>
      <c r="AJ12" s="17"/>
      <c r="AK12" s="17"/>
      <c r="AL12" s="17"/>
      <c r="AM12" s="3"/>
      <c r="AN12" s="3"/>
      <c r="AO12" s="17"/>
      <c r="AP12" s="17"/>
      <c r="AQ12" s="17"/>
      <c r="AR12" s="17"/>
      <c r="AS12" s="3"/>
      <c r="AT12" s="3"/>
      <c r="AU12" s="17"/>
      <c r="AV12" s="17"/>
      <c r="AW12" s="17"/>
      <c r="AX12" s="17"/>
      <c r="AY12" s="3"/>
      <c r="AZ12" s="3"/>
      <c r="BA12" s="17"/>
      <c r="BB12" s="17"/>
      <c r="BC12" s="17"/>
      <c r="BD12" s="17"/>
      <c r="BE12" s="3"/>
      <c r="BF12" s="3"/>
      <c r="BG12" s="17"/>
      <c r="BH12" s="17"/>
      <c r="BI12" s="17"/>
      <c r="BJ12" s="17"/>
      <c r="BK12" s="3"/>
      <c r="BL12" s="3"/>
      <c r="BM12" s="17"/>
      <c r="BN12" s="17"/>
      <c r="BO12" s="17"/>
      <c r="BP12" s="17"/>
      <c r="BQ12" s="3"/>
      <c r="BR12" s="3"/>
      <c r="BS12" s="17"/>
      <c r="BT12" s="17"/>
      <c r="BU12" s="17"/>
      <c r="BV12" s="17"/>
      <c r="BW12" s="3"/>
      <c r="CA12" s="18"/>
      <c r="CB12" s="18"/>
      <c r="CC12" s="18"/>
      <c r="CD12" s="18"/>
      <c r="CE12" s="18"/>
      <c r="CF12" s="18"/>
      <c r="CG12" s="18"/>
      <c r="CH12" s="2"/>
      <c r="CI12" s="5"/>
      <c r="CJ12" s="4"/>
      <c r="CK12" s="2"/>
      <c r="CL12" s="6"/>
      <c r="CM12" s="6"/>
      <c r="CN12" s="6"/>
      <c r="CO12" s="6"/>
    </row>
    <row r="13" spans="2:93" s="1" customFormat="1" ht="243" x14ac:dyDescent="0.25">
      <c r="B13" s="132"/>
      <c r="C13" s="17" t="s">
        <v>323</v>
      </c>
      <c r="D13" s="92"/>
      <c r="E13" s="92"/>
      <c r="F13" s="92"/>
      <c r="G13" s="92"/>
      <c r="H13" s="70"/>
      <c r="I13" s="51">
        <f t="shared" si="0"/>
        <v>0</v>
      </c>
      <c r="J13" s="3"/>
      <c r="K13" s="20"/>
      <c r="L13" s="20"/>
      <c r="M13" s="3"/>
      <c r="N13" s="3"/>
      <c r="O13" s="3"/>
      <c r="P13" s="3"/>
      <c r="Q13" s="18"/>
      <c r="R13" s="18"/>
      <c r="S13" s="20"/>
      <c r="T13" s="20"/>
      <c r="U13" s="20"/>
      <c r="V13" s="20"/>
      <c r="W13" s="3"/>
      <c r="X13" s="3"/>
      <c r="Y13" s="17"/>
      <c r="Z13" s="17"/>
      <c r="AA13" s="3"/>
      <c r="AB13" s="3"/>
      <c r="AC13" s="17"/>
      <c r="AD13" s="17"/>
      <c r="AE13" s="17"/>
      <c r="AF13" s="17"/>
      <c r="AG13" s="3"/>
      <c r="AH13" s="3"/>
      <c r="AI13" s="17"/>
      <c r="AJ13" s="17"/>
      <c r="AK13" s="17"/>
      <c r="AL13" s="17"/>
      <c r="AM13" s="3"/>
      <c r="AN13" s="3"/>
      <c r="AO13" s="17"/>
      <c r="AP13" s="17"/>
      <c r="AQ13" s="17"/>
      <c r="AR13" s="17"/>
      <c r="AS13" s="3"/>
      <c r="AT13" s="3"/>
      <c r="AU13" s="17"/>
      <c r="AV13" s="17"/>
      <c r="AW13" s="17"/>
      <c r="AX13" s="17"/>
      <c r="AY13" s="3"/>
      <c r="AZ13" s="3"/>
      <c r="BA13" s="17"/>
      <c r="BB13" s="17"/>
      <c r="BC13" s="17"/>
      <c r="BD13" s="17"/>
      <c r="BE13" s="3"/>
      <c r="BF13" s="3"/>
      <c r="BG13" s="17"/>
      <c r="BH13" s="17"/>
      <c r="BI13" s="17"/>
      <c r="BJ13" s="17"/>
      <c r="BK13" s="3"/>
      <c r="BL13" s="3"/>
      <c r="BM13" s="17"/>
      <c r="BN13" s="17"/>
      <c r="BO13" s="17"/>
      <c r="BP13" s="17"/>
      <c r="BQ13" s="3"/>
      <c r="BR13" s="3"/>
      <c r="BS13" s="17"/>
      <c r="BT13" s="17"/>
      <c r="BU13" s="17"/>
      <c r="BV13" s="17"/>
      <c r="BW13" s="3"/>
      <c r="CA13" s="18"/>
      <c r="CB13" s="18"/>
      <c r="CC13" s="18"/>
      <c r="CD13" s="18"/>
      <c r="CE13" s="18"/>
      <c r="CF13" s="18"/>
      <c r="CG13" s="18"/>
      <c r="CH13" s="2"/>
      <c r="CI13" s="5"/>
      <c r="CJ13" s="4"/>
      <c r="CK13" s="2"/>
      <c r="CL13" s="6"/>
      <c r="CM13" s="6"/>
      <c r="CN13" s="6"/>
      <c r="CO13" s="6"/>
    </row>
    <row r="14" spans="2:93" s="1" customFormat="1" ht="182.25" customHeight="1" x14ac:dyDescent="0.25">
      <c r="B14" s="132"/>
      <c r="C14" s="17" t="s">
        <v>324</v>
      </c>
      <c r="D14" s="92"/>
      <c r="E14" s="92"/>
      <c r="F14" s="92"/>
      <c r="G14" s="92"/>
      <c r="H14" s="70"/>
      <c r="I14" s="51">
        <f t="shared" si="0"/>
        <v>0</v>
      </c>
      <c r="J14" s="3"/>
      <c r="K14" s="20"/>
      <c r="L14" s="20"/>
      <c r="M14" s="3"/>
      <c r="N14" s="3"/>
      <c r="O14" s="3"/>
      <c r="P14" s="3"/>
      <c r="Q14" s="18"/>
      <c r="R14" s="18"/>
      <c r="S14" s="20"/>
      <c r="T14" s="20"/>
      <c r="U14" s="20"/>
      <c r="V14" s="20"/>
      <c r="W14" s="3"/>
      <c r="X14" s="3"/>
      <c r="Y14" s="17"/>
      <c r="Z14" s="17"/>
      <c r="AA14" s="3"/>
      <c r="AB14" s="3"/>
      <c r="AC14" s="17"/>
      <c r="AD14" s="17"/>
      <c r="AE14" s="17"/>
      <c r="AF14" s="17"/>
      <c r="AG14" s="3"/>
      <c r="AH14" s="3"/>
      <c r="AI14" s="17"/>
      <c r="AJ14" s="17"/>
      <c r="AK14" s="17"/>
      <c r="AL14" s="17"/>
      <c r="AM14" s="3"/>
      <c r="AN14" s="3"/>
      <c r="AO14" s="17"/>
      <c r="AP14" s="17"/>
      <c r="AQ14" s="17"/>
      <c r="AR14" s="17"/>
      <c r="AS14" s="3"/>
      <c r="AT14" s="3"/>
      <c r="AU14" s="17"/>
      <c r="AV14" s="17"/>
      <c r="AW14" s="17"/>
      <c r="AX14" s="17"/>
      <c r="AY14" s="3"/>
      <c r="AZ14" s="3"/>
      <c r="BA14" s="17"/>
      <c r="BB14" s="17"/>
      <c r="BC14" s="17"/>
      <c r="BD14" s="17"/>
      <c r="BE14" s="3"/>
      <c r="BF14" s="3"/>
      <c r="BG14" s="17"/>
      <c r="BH14" s="17"/>
      <c r="BI14" s="17"/>
      <c r="BJ14" s="17"/>
      <c r="BK14" s="3"/>
      <c r="BL14" s="3"/>
      <c r="BM14" s="17"/>
      <c r="BN14" s="17"/>
      <c r="BO14" s="17"/>
      <c r="BP14" s="17"/>
      <c r="BQ14" s="3"/>
      <c r="BR14" s="3"/>
      <c r="BS14" s="17"/>
      <c r="BT14" s="17"/>
      <c r="BU14" s="17"/>
      <c r="BV14" s="17"/>
      <c r="BW14" s="3"/>
      <c r="CA14" s="18"/>
      <c r="CB14" s="18"/>
      <c r="CC14" s="18"/>
      <c r="CD14" s="18"/>
      <c r="CE14" s="18"/>
      <c r="CF14" s="18"/>
      <c r="CG14" s="18"/>
      <c r="CH14" s="2"/>
      <c r="CI14" s="5"/>
      <c r="CJ14" s="4"/>
      <c r="CK14" s="2"/>
      <c r="CL14" s="6"/>
      <c r="CM14" s="6"/>
      <c r="CN14" s="6"/>
      <c r="CO14" s="6"/>
    </row>
    <row r="15" spans="2:93" s="1" customFormat="1" ht="196.5" customHeight="1" x14ac:dyDescent="0.25">
      <c r="B15" s="132"/>
      <c r="C15" s="17" t="s">
        <v>325</v>
      </c>
      <c r="D15" s="92"/>
      <c r="E15" s="92"/>
      <c r="F15" s="92"/>
      <c r="G15" s="92"/>
      <c r="H15" s="70"/>
      <c r="I15" s="51">
        <f t="shared" si="0"/>
        <v>0</v>
      </c>
      <c r="J15" s="3"/>
      <c r="K15" s="20"/>
      <c r="L15" s="20"/>
      <c r="M15" s="3"/>
      <c r="N15" s="3"/>
      <c r="O15" s="3"/>
      <c r="P15" s="3"/>
      <c r="Q15" s="18"/>
      <c r="R15" s="18"/>
      <c r="S15" s="20"/>
      <c r="T15" s="20"/>
      <c r="U15" s="20"/>
      <c r="V15" s="20"/>
      <c r="W15" s="3"/>
      <c r="X15" s="3"/>
      <c r="Y15" s="17"/>
      <c r="Z15" s="17"/>
      <c r="AA15" s="3"/>
      <c r="AB15" s="3"/>
      <c r="AC15" s="17"/>
      <c r="AD15" s="17"/>
      <c r="AE15" s="17"/>
      <c r="AF15" s="17"/>
      <c r="AG15" s="3"/>
      <c r="AH15" s="3"/>
      <c r="AI15" s="17"/>
      <c r="AJ15" s="17"/>
      <c r="AK15" s="17"/>
      <c r="AL15" s="17"/>
      <c r="AM15" s="3"/>
      <c r="AN15" s="3"/>
      <c r="AO15" s="17"/>
      <c r="AP15" s="17"/>
      <c r="AQ15" s="17"/>
      <c r="AR15" s="17"/>
      <c r="AS15" s="3"/>
      <c r="AT15" s="3"/>
      <c r="AU15" s="17"/>
      <c r="AV15" s="17"/>
      <c r="AW15" s="17"/>
      <c r="AX15" s="17"/>
      <c r="AY15" s="3"/>
      <c r="AZ15" s="3"/>
      <c r="BA15" s="17"/>
      <c r="BB15" s="17"/>
      <c r="BC15" s="17"/>
      <c r="BD15" s="17"/>
      <c r="BE15" s="3"/>
      <c r="BF15" s="3"/>
      <c r="BG15" s="17"/>
      <c r="BH15" s="17"/>
      <c r="BI15" s="17"/>
      <c r="BJ15" s="17"/>
      <c r="BK15" s="3"/>
      <c r="BL15" s="3"/>
      <c r="BM15" s="17"/>
      <c r="BN15" s="17"/>
      <c r="BO15" s="17"/>
      <c r="BP15" s="17"/>
      <c r="BQ15" s="3"/>
      <c r="BR15" s="3"/>
      <c r="BS15" s="17"/>
      <c r="BT15" s="17"/>
      <c r="BU15" s="17"/>
      <c r="BV15" s="17"/>
      <c r="BW15" s="3"/>
      <c r="CA15" s="18"/>
      <c r="CB15" s="18"/>
      <c r="CC15" s="18"/>
      <c r="CD15" s="18"/>
      <c r="CE15" s="18"/>
      <c r="CF15" s="18"/>
      <c r="CG15" s="18"/>
      <c r="CH15" s="2"/>
      <c r="CI15" s="5"/>
      <c r="CJ15" s="4"/>
      <c r="CK15" s="2"/>
      <c r="CL15" s="6"/>
      <c r="CM15" s="6"/>
      <c r="CN15" s="6"/>
      <c r="CO15" s="6"/>
    </row>
    <row r="16" spans="2:93" s="1" customFormat="1" ht="156" customHeight="1" x14ac:dyDescent="0.25">
      <c r="B16" s="132"/>
      <c r="C16" s="18" t="s">
        <v>265</v>
      </c>
      <c r="D16" s="92"/>
      <c r="E16" s="92"/>
      <c r="F16" s="92"/>
      <c r="G16" s="92"/>
      <c r="H16" s="70"/>
      <c r="I16" s="51">
        <f t="shared" si="0"/>
        <v>0</v>
      </c>
      <c r="J16" s="3"/>
      <c r="K16" s="20"/>
      <c r="L16" s="20"/>
      <c r="M16" s="3"/>
      <c r="N16" s="3"/>
      <c r="O16" s="3"/>
      <c r="P16" s="3"/>
      <c r="Q16" s="18"/>
      <c r="R16" s="18"/>
      <c r="S16" s="20"/>
      <c r="T16" s="20"/>
      <c r="U16" s="20"/>
      <c r="V16" s="20"/>
      <c r="W16" s="3"/>
      <c r="X16" s="3"/>
      <c r="Y16" s="17"/>
      <c r="Z16" s="17"/>
      <c r="AA16" s="3"/>
      <c r="AB16" s="3"/>
      <c r="AC16" s="17"/>
      <c r="AD16" s="17"/>
      <c r="AE16" s="17"/>
      <c r="AF16" s="17"/>
      <c r="AG16" s="3"/>
      <c r="AH16" s="3"/>
      <c r="AI16" s="17"/>
      <c r="AJ16" s="17"/>
      <c r="AK16" s="17"/>
      <c r="AL16" s="17"/>
      <c r="AM16" s="3"/>
      <c r="AN16" s="3"/>
      <c r="AO16" s="17"/>
      <c r="AP16" s="17"/>
      <c r="AQ16" s="17"/>
      <c r="AR16" s="17"/>
      <c r="AS16" s="3"/>
      <c r="AT16" s="3"/>
      <c r="AU16" s="17"/>
      <c r="AV16" s="17"/>
      <c r="AW16" s="17"/>
      <c r="AX16" s="17"/>
      <c r="AY16" s="3"/>
      <c r="AZ16" s="3"/>
      <c r="BA16" s="17"/>
      <c r="BB16" s="17"/>
      <c r="BC16" s="17"/>
      <c r="BD16" s="17"/>
      <c r="BE16" s="3"/>
      <c r="BF16" s="3"/>
      <c r="BG16" s="17"/>
      <c r="BH16" s="17"/>
      <c r="BI16" s="17"/>
      <c r="BJ16" s="17"/>
      <c r="BK16" s="3"/>
      <c r="BL16" s="3"/>
      <c r="BM16" s="17"/>
      <c r="BN16" s="17"/>
      <c r="BO16" s="17"/>
      <c r="BP16" s="17"/>
      <c r="BQ16" s="3"/>
      <c r="BR16" s="3"/>
      <c r="BS16" s="17"/>
      <c r="BT16" s="17"/>
      <c r="BU16" s="17"/>
      <c r="BV16" s="17"/>
      <c r="BW16" s="3"/>
      <c r="CA16" s="18"/>
      <c r="CB16" s="18"/>
      <c r="CC16" s="18"/>
      <c r="CD16" s="18"/>
      <c r="CE16" s="18"/>
      <c r="CF16" s="18"/>
      <c r="CG16" s="18"/>
      <c r="CH16" s="2"/>
      <c r="CI16" s="5"/>
      <c r="CJ16" s="4"/>
      <c r="CK16" s="2"/>
      <c r="CL16" s="6"/>
      <c r="CM16" s="6"/>
      <c r="CN16" s="6"/>
      <c r="CO16" s="6"/>
    </row>
    <row r="17" spans="2:93" s="1" customFormat="1" ht="185.25" customHeight="1" x14ac:dyDescent="0.25">
      <c r="B17" s="132"/>
      <c r="C17" s="17" t="s">
        <v>326</v>
      </c>
      <c r="D17" s="92"/>
      <c r="E17" s="92"/>
      <c r="F17" s="92"/>
      <c r="G17" s="92"/>
      <c r="H17" s="70"/>
      <c r="I17" s="51">
        <f t="shared" si="0"/>
        <v>0</v>
      </c>
      <c r="J17" s="3"/>
      <c r="K17" s="20"/>
      <c r="L17" s="20"/>
      <c r="M17" s="3"/>
      <c r="N17" s="3"/>
      <c r="O17" s="3"/>
      <c r="P17" s="3"/>
      <c r="Q17" s="18"/>
      <c r="R17" s="18"/>
      <c r="S17" s="20"/>
      <c r="T17" s="20"/>
      <c r="U17" s="20"/>
      <c r="V17" s="20"/>
      <c r="W17" s="3"/>
      <c r="X17" s="3"/>
      <c r="Y17" s="17"/>
      <c r="Z17" s="17"/>
      <c r="AA17" s="3"/>
      <c r="AB17" s="3"/>
      <c r="AC17" s="17"/>
      <c r="AD17" s="17"/>
      <c r="AE17" s="17"/>
      <c r="AF17" s="17"/>
      <c r="AG17" s="3"/>
      <c r="AH17" s="3"/>
      <c r="AI17" s="17"/>
      <c r="AJ17" s="17"/>
      <c r="AK17" s="17"/>
      <c r="AL17" s="17"/>
      <c r="AM17" s="3"/>
      <c r="AN17" s="3"/>
      <c r="AO17" s="17"/>
      <c r="AP17" s="17"/>
      <c r="AQ17" s="17"/>
      <c r="AR17" s="17"/>
      <c r="AS17" s="3"/>
      <c r="AT17" s="3"/>
      <c r="AU17" s="17"/>
      <c r="AV17" s="17"/>
      <c r="AW17" s="17"/>
      <c r="AX17" s="17"/>
      <c r="AY17" s="3"/>
      <c r="AZ17" s="3"/>
      <c r="BA17" s="17"/>
      <c r="BB17" s="17"/>
      <c r="BC17" s="17"/>
      <c r="BD17" s="17"/>
      <c r="BE17" s="3"/>
      <c r="BF17" s="3"/>
      <c r="BG17" s="17"/>
      <c r="BH17" s="17"/>
      <c r="BI17" s="17"/>
      <c r="BJ17" s="17"/>
      <c r="BK17" s="3"/>
      <c r="BL17" s="3"/>
      <c r="BM17" s="17"/>
      <c r="BN17" s="17"/>
      <c r="BO17" s="17"/>
      <c r="BP17" s="17"/>
      <c r="BQ17" s="3"/>
      <c r="BR17" s="3"/>
      <c r="BS17" s="17"/>
      <c r="BT17" s="17"/>
      <c r="BU17" s="17"/>
      <c r="BV17" s="17"/>
      <c r="BW17" s="3"/>
      <c r="CA17" s="18"/>
      <c r="CB17" s="18"/>
      <c r="CC17" s="18"/>
      <c r="CD17" s="18"/>
      <c r="CE17" s="18"/>
      <c r="CF17" s="18"/>
      <c r="CG17" s="18"/>
      <c r="CH17" s="2"/>
      <c r="CI17" s="5"/>
      <c r="CJ17" s="4"/>
      <c r="CK17" s="2"/>
      <c r="CL17" s="6"/>
      <c r="CM17" s="6"/>
      <c r="CN17" s="6"/>
      <c r="CO17" s="6"/>
    </row>
    <row r="18" spans="2:93" s="1" customFormat="1" ht="192.75" customHeight="1" x14ac:dyDescent="0.25">
      <c r="B18" s="132"/>
      <c r="C18" s="17" t="s">
        <v>327</v>
      </c>
      <c r="D18" s="92"/>
      <c r="E18" s="92"/>
      <c r="F18" s="92"/>
      <c r="G18" s="92"/>
      <c r="H18" s="70"/>
      <c r="I18" s="51">
        <f t="shared" si="0"/>
        <v>0</v>
      </c>
      <c r="J18" s="3"/>
      <c r="K18" s="20"/>
      <c r="L18" s="20"/>
      <c r="M18" s="3"/>
      <c r="N18" s="3"/>
      <c r="O18" s="3"/>
      <c r="P18" s="3"/>
      <c r="Q18" s="18"/>
      <c r="R18" s="18"/>
      <c r="S18" s="20"/>
      <c r="T18" s="20"/>
      <c r="U18" s="20"/>
      <c r="V18" s="20"/>
      <c r="W18" s="3"/>
      <c r="X18" s="3"/>
      <c r="Y18" s="17"/>
      <c r="Z18" s="17"/>
      <c r="AA18" s="3"/>
      <c r="AB18" s="3"/>
      <c r="AC18" s="17"/>
      <c r="AD18" s="17"/>
      <c r="AE18" s="17"/>
      <c r="AF18" s="17"/>
      <c r="AG18" s="3"/>
      <c r="AH18" s="3"/>
      <c r="AI18" s="17"/>
      <c r="AJ18" s="17"/>
      <c r="AK18" s="17"/>
      <c r="AL18" s="17"/>
      <c r="AM18" s="3"/>
      <c r="AN18" s="3"/>
      <c r="AO18" s="17"/>
      <c r="AP18" s="17"/>
      <c r="AQ18" s="17"/>
      <c r="AR18" s="17"/>
      <c r="AS18" s="3"/>
      <c r="AT18" s="3"/>
      <c r="AU18" s="17"/>
      <c r="AV18" s="17"/>
      <c r="AW18" s="17"/>
      <c r="AX18" s="17"/>
      <c r="AY18" s="3"/>
      <c r="AZ18" s="3"/>
      <c r="BA18" s="17"/>
      <c r="BB18" s="17"/>
      <c r="BC18" s="17"/>
      <c r="BD18" s="17"/>
      <c r="BE18" s="3"/>
      <c r="BF18" s="3"/>
      <c r="BG18" s="17"/>
      <c r="BH18" s="17"/>
      <c r="BI18" s="17"/>
      <c r="BJ18" s="17"/>
      <c r="BK18" s="3"/>
      <c r="BL18" s="3"/>
      <c r="BM18" s="17"/>
      <c r="BN18" s="17"/>
      <c r="BO18" s="17"/>
      <c r="BP18" s="17"/>
      <c r="BQ18" s="3"/>
      <c r="BR18" s="3"/>
      <c r="BS18" s="17"/>
      <c r="BT18" s="17"/>
      <c r="BU18" s="17"/>
      <c r="BV18" s="17"/>
      <c r="BW18" s="3"/>
      <c r="CA18" s="18"/>
      <c r="CB18" s="18"/>
      <c r="CC18" s="18"/>
      <c r="CD18" s="18"/>
      <c r="CE18" s="18"/>
      <c r="CF18" s="18"/>
      <c r="CG18" s="18"/>
      <c r="CH18" s="2"/>
      <c r="CI18" s="5"/>
      <c r="CJ18" s="4"/>
      <c r="CK18" s="2"/>
      <c r="CL18" s="6"/>
      <c r="CM18" s="6"/>
      <c r="CN18" s="6"/>
      <c r="CO18" s="6"/>
    </row>
    <row r="19" spans="2:93" s="1" customFormat="1" ht="27" customHeight="1" x14ac:dyDescent="0.25">
      <c r="C19" s="17"/>
      <c r="D19" s="20"/>
      <c r="E19" s="20"/>
      <c r="F19" s="20"/>
      <c r="G19" s="20"/>
      <c r="H19" s="36" t="s">
        <v>117</v>
      </c>
      <c r="I19" s="37" t="e">
        <f>AVERAGEIF(I9:I18,"&lt;&gt;0")</f>
        <v>#DIV/0!</v>
      </c>
      <c r="J19" s="3"/>
      <c r="K19" s="20"/>
      <c r="L19" s="20"/>
      <c r="M19" s="22"/>
      <c r="N19" s="22"/>
      <c r="O19" s="22"/>
      <c r="P19" s="3"/>
      <c r="Q19" s="17"/>
      <c r="R19" s="17"/>
      <c r="S19" s="20"/>
      <c r="T19" s="20"/>
      <c r="U19" s="20"/>
      <c r="V19" s="20"/>
      <c r="W19" s="3"/>
      <c r="X19" s="22"/>
      <c r="Y19" s="17"/>
      <c r="Z19" s="17"/>
      <c r="AA19" s="3"/>
      <c r="AB19" s="3"/>
      <c r="AC19" s="17"/>
      <c r="AD19" s="17"/>
      <c r="AE19" s="17"/>
      <c r="AF19" s="17"/>
      <c r="AG19" s="3"/>
      <c r="AH19" s="3"/>
      <c r="AI19" s="17"/>
      <c r="AJ19" s="17"/>
      <c r="AK19" s="17"/>
      <c r="AL19" s="17"/>
      <c r="AM19" s="3"/>
      <c r="AN19" s="3"/>
      <c r="AO19" s="17"/>
      <c r="AP19" s="17"/>
      <c r="AQ19" s="17"/>
      <c r="AR19" s="17"/>
      <c r="AS19" s="3"/>
      <c r="AT19" s="3"/>
      <c r="AU19" s="17"/>
      <c r="AV19" s="17"/>
      <c r="AW19" s="17"/>
      <c r="AX19" s="17"/>
      <c r="AY19" s="3"/>
      <c r="AZ19" s="3"/>
      <c r="BA19" s="17"/>
      <c r="BB19" s="17"/>
      <c r="BC19" s="17"/>
      <c r="BD19" s="17"/>
      <c r="BE19" s="3"/>
      <c r="BF19" s="3"/>
      <c r="BG19" s="17"/>
      <c r="BH19" s="17"/>
      <c r="BI19" s="17"/>
      <c r="BJ19" s="17"/>
      <c r="BK19" s="3"/>
      <c r="BL19" s="3"/>
      <c r="BM19" s="17"/>
      <c r="BN19" s="17"/>
      <c r="BO19" s="17"/>
      <c r="BP19" s="17"/>
      <c r="BQ19" s="3"/>
      <c r="BR19" s="3"/>
      <c r="BS19" s="17"/>
      <c r="BT19" s="17"/>
      <c r="BU19" s="17"/>
      <c r="BV19" s="17"/>
      <c r="BW19" s="3"/>
      <c r="CA19" s="18"/>
      <c r="CB19" s="18"/>
      <c r="CC19" s="18"/>
      <c r="CD19" s="18"/>
      <c r="CE19" s="18"/>
      <c r="CF19" s="18"/>
      <c r="CG19" s="18"/>
      <c r="CH19" s="2"/>
      <c r="CI19" s="5"/>
      <c r="CJ19" s="4"/>
      <c r="CK19" s="2"/>
      <c r="CL19" s="6"/>
      <c r="CM19" s="6"/>
      <c r="CN19" s="6"/>
      <c r="CO19" s="6"/>
    </row>
    <row r="20" spans="2:93" s="1" customFormat="1" ht="27" customHeight="1" x14ac:dyDescent="0.25">
      <c r="C20" s="17"/>
      <c r="D20" s="20"/>
      <c r="E20" s="20"/>
      <c r="F20" s="20"/>
      <c r="G20" s="20"/>
      <c r="H20" s="36"/>
      <c r="I20" s="37"/>
      <c r="J20" s="3"/>
      <c r="K20" s="20"/>
      <c r="L20" s="20"/>
      <c r="M20" s="22"/>
      <c r="N20" s="22"/>
      <c r="O20" s="22"/>
      <c r="P20" s="3"/>
      <c r="Q20" s="17"/>
      <c r="R20" s="17"/>
      <c r="S20" s="20"/>
      <c r="T20" s="20"/>
      <c r="U20" s="20"/>
      <c r="V20" s="20"/>
      <c r="W20" s="3"/>
      <c r="X20" s="22"/>
      <c r="Y20" s="17"/>
      <c r="Z20" s="17"/>
      <c r="AA20" s="3"/>
      <c r="AB20" s="3"/>
      <c r="AC20" s="17"/>
      <c r="AD20" s="17"/>
      <c r="AE20" s="17"/>
      <c r="AF20" s="17"/>
      <c r="AG20" s="3"/>
      <c r="AH20" s="3"/>
      <c r="AI20" s="17"/>
      <c r="AJ20" s="17"/>
      <c r="AK20" s="17"/>
      <c r="AL20" s="17"/>
      <c r="AM20" s="3"/>
      <c r="AN20" s="3"/>
      <c r="AO20" s="17"/>
      <c r="AP20" s="17"/>
      <c r="AQ20" s="17"/>
      <c r="AR20" s="17"/>
      <c r="AS20" s="3"/>
      <c r="AT20" s="3"/>
      <c r="AU20" s="17"/>
      <c r="AV20" s="17"/>
      <c r="AW20" s="17"/>
      <c r="AX20" s="17"/>
      <c r="AY20" s="3"/>
      <c r="AZ20" s="3"/>
      <c r="BA20" s="17"/>
      <c r="BB20" s="17"/>
      <c r="BC20" s="17"/>
      <c r="BD20" s="17"/>
      <c r="BE20" s="3"/>
      <c r="BF20" s="3"/>
      <c r="BG20" s="17"/>
      <c r="BH20" s="17"/>
      <c r="BI20" s="17"/>
      <c r="BJ20" s="17"/>
      <c r="BK20" s="3"/>
      <c r="BL20" s="3"/>
      <c r="BM20" s="17"/>
      <c r="BN20" s="17"/>
      <c r="BO20" s="17"/>
      <c r="BP20" s="17"/>
      <c r="BQ20" s="3"/>
      <c r="BR20" s="3"/>
      <c r="BS20" s="17"/>
      <c r="BT20" s="17"/>
      <c r="BU20" s="17"/>
      <c r="BV20" s="17"/>
      <c r="BW20" s="3"/>
      <c r="CA20" s="18"/>
      <c r="CB20" s="18"/>
      <c r="CC20" s="18"/>
      <c r="CD20" s="18"/>
      <c r="CE20" s="18"/>
      <c r="CF20" s="18"/>
      <c r="CG20" s="18"/>
      <c r="CH20" s="2"/>
      <c r="CI20" s="5"/>
      <c r="CJ20" s="4"/>
      <c r="CK20" s="2"/>
      <c r="CL20" s="6"/>
      <c r="CM20" s="6"/>
      <c r="CN20" s="6"/>
      <c r="CO20" s="6"/>
    </row>
    <row r="21" spans="2:93" s="1" customFormat="1" ht="18.600000000000001" customHeight="1" thickBot="1" x14ac:dyDescent="0.3">
      <c r="B21" s="2"/>
      <c r="C21" s="2"/>
      <c r="D21" s="2"/>
      <c r="E21" s="2"/>
      <c r="F21" s="2"/>
      <c r="G21" s="2"/>
      <c r="H21" s="2"/>
      <c r="J21" s="2"/>
      <c r="K21" s="20"/>
      <c r="L21" s="20"/>
      <c r="M21" s="3"/>
      <c r="N21" s="3"/>
      <c r="O21" s="3"/>
      <c r="P21" s="3"/>
      <c r="Q21" s="17"/>
      <c r="R21" s="17"/>
      <c r="S21" s="20"/>
      <c r="T21" s="20"/>
      <c r="U21" s="20"/>
      <c r="V21" s="20"/>
      <c r="W21" s="3"/>
      <c r="X21" s="3"/>
      <c r="Y21" s="17"/>
      <c r="Z21" s="17"/>
      <c r="AA21" s="3"/>
      <c r="AB21" s="3"/>
      <c r="AC21" s="17"/>
      <c r="AD21" s="17"/>
      <c r="AE21" s="17"/>
      <c r="AF21" s="17"/>
      <c r="AG21" s="3"/>
      <c r="AH21" s="3"/>
      <c r="AI21" s="17"/>
      <c r="AJ21" s="17"/>
      <c r="AK21" s="17"/>
      <c r="AL21" s="17"/>
      <c r="AM21" s="3"/>
      <c r="AN21" s="3"/>
      <c r="AO21" s="17"/>
      <c r="AP21" s="17"/>
      <c r="AQ21" s="17"/>
      <c r="AR21" s="17"/>
      <c r="AS21" s="3"/>
      <c r="AT21" s="3"/>
      <c r="AU21" s="17"/>
      <c r="AV21" s="17"/>
      <c r="AW21" s="17"/>
      <c r="AX21" s="17"/>
      <c r="AY21" s="3"/>
      <c r="AZ21" s="3"/>
      <c r="BA21" s="17"/>
      <c r="BB21" s="17"/>
      <c r="BC21" s="17"/>
      <c r="BD21" s="17"/>
      <c r="BE21" s="3"/>
      <c r="BF21" s="3"/>
      <c r="BG21" s="17"/>
      <c r="BH21" s="17"/>
      <c r="BI21" s="17"/>
      <c r="BJ21" s="17"/>
      <c r="BK21" s="3"/>
      <c r="BL21" s="3"/>
      <c r="BM21" s="17"/>
      <c r="BN21" s="17"/>
      <c r="BO21" s="17"/>
      <c r="BP21" s="17"/>
      <c r="BQ21" s="3"/>
      <c r="BR21" s="3"/>
      <c r="BS21" s="17"/>
      <c r="BT21" s="17"/>
      <c r="BU21" s="17"/>
      <c r="BV21" s="17"/>
      <c r="BW21" s="3"/>
      <c r="CA21" s="18"/>
      <c r="CB21" s="18"/>
      <c r="CC21" s="18"/>
      <c r="CD21" s="18"/>
      <c r="CE21" s="18"/>
      <c r="CF21" s="18"/>
      <c r="CG21" s="18"/>
      <c r="CH21" s="2"/>
      <c r="CI21" s="5"/>
      <c r="CJ21" s="4"/>
      <c r="CK21" s="2"/>
      <c r="CL21" s="6"/>
      <c r="CM21" s="6"/>
      <c r="CN21" s="6"/>
      <c r="CO21" s="6"/>
    </row>
    <row r="22" spans="2:93" ht="46.15" customHeight="1" thickBot="1" x14ac:dyDescent="0.3">
      <c r="C22" s="2" t="s">
        <v>116</v>
      </c>
      <c r="D22" s="130" t="s">
        <v>124</v>
      </c>
      <c r="E22" s="130"/>
      <c r="F22" s="130"/>
      <c r="G22" s="130"/>
      <c r="H22" s="130"/>
      <c r="I22" s="133" t="s">
        <v>118</v>
      </c>
      <c r="J22" s="133"/>
      <c r="K22" s="37" t="e">
        <f>AVERAGEIF(I29:I38,"&lt;&gt;0")</f>
        <v>#DIV/0!</v>
      </c>
      <c r="L22" s="23"/>
      <c r="M22" s="23"/>
      <c r="N22" s="23"/>
      <c r="O22" s="23"/>
      <c r="P22" s="23"/>
      <c r="Q22" s="23"/>
      <c r="R22" s="23"/>
      <c r="S22" s="23"/>
      <c r="T22" s="23"/>
      <c r="U22" s="23"/>
    </row>
    <row r="23" spans="2:93" ht="46.15" customHeight="1" x14ac:dyDescent="0.25">
      <c r="D23" s="23"/>
      <c r="E23" s="32"/>
      <c r="F23" s="32"/>
      <c r="G23" s="23"/>
      <c r="H23" s="23"/>
      <c r="I23" s="22"/>
      <c r="J23" s="8"/>
      <c r="K23" s="23"/>
      <c r="L23" s="23"/>
      <c r="M23" s="23"/>
      <c r="N23" s="23"/>
      <c r="O23" s="23"/>
      <c r="P23" s="23"/>
      <c r="Q23" s="23"/>
      <c r="R23" s="23"/>
      <c r="S23" s="23"/>
      <c r="T23" s="23"/>
      <c r="U23" s="23"/>
    </row>
    <row r="24" spans="2:93" ht="46.15" customHeight="1" thickBot="1" x14ac:dyDescent="0.3">
      <c r="D24" s="23"/>
      <c r="E24" s="23"/>
      <c r="F24" s="23"/>
      <c r="G24" s="23"/>
      <c r="H24" s="23"/>
      <c r="I24" s="22"/>
      <c r="J24" s="8"/>
      <c r="K24" s="23"/>
      <c r="L24" s="23"/>
      <c r="M24" s="23"/>
      <c r="N24" s="23"/>
      <c r="O24" s="23"/>
      <c r="P24" s="23"/>
      <c r="Q24" s="23"/>
      <c r="R24" s="23"/>
      <c r="S24" s="23"/>
      <c r="T24" s="23"/>
      <c r="U24" s="23"/>
    </row>
    <row r="25" spans="2:93" ht="46.15" customHeight="1" thickBot="1" x14ac:dyDescent="0.3">
      <c r="D25" s="23"/>
      <c r="E25" s="33"/>
      <c r="F25" s="33"/>
      <c r="G25" s="23"/>
      <c r="H25" s="23"/>
      <c r="I25" s="22"/>
      <c r="J25" s="8"/>
      <c r="K25" s="136" t="s">
        <v>182</v>
      </c>
      <c r="L25" s="136"/>
      <c r="M25" s="136"/>
      <c r="N25" s="136"/>
      <c r="O25" s="136"/>
      <c r="P25" s="136"/>
      <c r="Q25" s="136"/>
      <c r="R25" s="136"/>
      <c r="S25" s="136"/>
      <c r="T25" s="136"/>
      <c r="U25" s="136"/>
      <c r="W25" s="136" t="s">
        <v>178</v>
      </c>
      <c r="X25" s="136"/>
      <c r="Y25" s="136"/>
    </row>
    <row r="26" spans="2:93" ht="22.9" customHeight="1" thickBot="1" x14ac:dyDescent="0.3">
      <c r="B26" s="24"/>
      <c r="C26" s="1"/>
      <c r="D26" s="24" t="s">
        <v>19</v>
      </c>
      <c r="E26" s="131" t="s">
        <v>18</v>
      </c>
      <c r="F26" s="131"/>
      <c r="G26" s="24" t="s">
        <v>22</v>
      </c>
      <c r="H26" s="16"/>
      <c r="I26" s="24"/>
      <c r="J26" s="24"/>
    </row>
    <row r="27" spans="2:93" ht="38.450000000000003" customHeight="1" x14ac:dyDescent="0.25">
      <c r="B27" s="7"/>
      <c r="C27" s="17"/>
      <c r="D27" s="34">
        <v>1</v>
      </c>
      <c r="E27" s="12" t="s">
        <v>114</v>
      </c>
      <c r="F27" s="12" t="s">
        <v>115</v>
      </c>
      <c r="G27" s="35">
        <v>4</v>
      </c>
      <c r="H27" s="39" t="s">
        <v>107</v>
      </c>
      <c r="J27" s="31"/>
      <c r="K27" s="137" t="s">
        <v>108</v>
      </c>
      <c r="L27" s="136"/>
      <c r="M27" s="136"/>
      <c r="N27" s="136"/>
      <c r="O27" s="138"/>
      <c r="P27" s="25"/>
      <c r="Q27" s="136" t="s">
        <v>109</v>
      </c>
      <c r="R27" s="136"/>
      <c r="S27" s="136"/>
      <c r="T27" s="136"/>
      <c r="U27" s="138"/>
      <c r="V27" s="24"/>
      <c r="W27" s="83" t="s">
        <v>179</v>
      </c>
      <c r="X27" s="83" t="s">
        <v>180</v>
      </c>
      <c r="Y27" s="83" t="s">
        <v>181</v>
      </c>
    </row>
    <row r="28" spans="2:93" ht="46.15" customHeight="1" x14ac:dyDescent="0.25">
      <c r="B28" s="7"/>
      <c r="C28" s="17"/>
      <c r="D28" s="113" t="s">
        <v>177</v>
      </c>
      <c r="E28" s="111" t="s">
        <v>208</v>
      </c>
      <c r="F28" s="112" t="s">
        <v>183</v>
      </c>
      <c r="G28" s="114" t="s">
        <v>176</v>
      </c>
      <c r="H28" s="115" t="s">
        <v>220</v>
      </c>
      <c r="J28" s="31"/>
      <c r="K28" s="13" t="s">
        <v>110</v>
      </c>
      <c r="L28" s="14" t="s">
        <v>111</v>
      </c>
      <c r="M28" s="14" t="s">
        <v>112</v>
      </c>
      <c r="N28" s="14" t="s">
        <v>223</v>
      </c>
      <c r="O28" s="40" t="s">
        <v>120</v>
      </c>
      <c r="P28" s="26"/>
      <c r="Q28" s="13" t="s">
        <v>255</v>
      </c>
      <c r="R28" s="14" t="s">
        <v>224</v>
      </c>
      <c r="S28" s="14" t="s">
        <v>225</v>
      </c>
      <c r="T28" s="139" t="s">
        <v>113</v>
      </c>
      <c r="U28" s="140"/>
      <c r="V28" s="24"/>
      <c r="W28" s="88"/>
      <c r="X28" s="88"/>
      <c r="Y28" s="89"/>
    </row>
    <row r="29" spans="2:93" ht="93" customHeight="1" x14ac:dyDescent="0.25">
      <c r="B29" s="1"/>
      <c r="C29" s="18" t="s">
        <v>259</v>
      </c>
      <c r="D29" s="92"/>
      <c r="E29" s="92"/>
      <c r="F29" s="92"/>
      <c r="G29" s="92"/>
      <c r="H29" s="70"/>
      <c r="I29" s="51">
        <f t="shared" ref="I29:I38" si="1">IFERROR(_xlfn.IFS(D29="NO EXISTE DOCUMENTACIÓN, NI MÉTODOS. ORGANIZACIÓN EMPÍRICA. CERO CAPACIDAD DE REACCIÓN",1,E29="EXISTEN DOCUMENTOS. HAY MÉTODOS SIN RIGUROSIDAD. NO HAY PROYECTO PDP. HAY UN DPD. NIVEL MÍNIMO DE SEGURIDAD. BAJA CAPACIDAD DE IDENTIFICAR Y RESTAURAR BRECHAS",2,F29="PROYECTO PDP EN FASE INICIAL PANSI. HAY DPD. HAY APOYO POR EL RTD. NIVEL MÍNIMO DESEADO DE SEGURIDAD. VULNERABILIDADES IDENTIFICADAS Y ATENDIDAS",3,G29="SG-PDP VALIDADO Y EN PRIMER TRIMESTE DE OPERACIÓN. NIVEL DE SEGURIDAD ADECUADO",4),0)</f>
        <v>0</v>
      </c>
      <c r="J29" s="31"/>
      <c r="K29" s="121" t="s">
        <v>172</v>
      </c>
      <c r="L29" s="121"/>
      <c r="M29" s="121" t="s">
        <v>172</v>
      </c>
      <c r="N29" s="121" t="s">
        <v>172</v>
      </c>
      <c r="O29" s="121"/>
      <c r="P29" s="27"/>
      <c r="Q29" s="76" t="s">
        <v>257</v>
      </c>
      <c r="R29" s="124" t="s">
        <v>257</v>
      </c>
      <c r="S29" s="70" t="s">
        <v>257</v>
      </c>
      <c r="T29" s="134"/>
      <c r="U29" s="135"/>
      <c r="V29" s="28"/>
      <c r="W29" s="74"/>
      <c r="X29" s="74"/>
      <c r="Y29" s="90"/>
    </row>
    <row r="30" spans="2:93" ht="117.6" customHeight="1" x14ac:dyDescent="0.25">
      <c r="B30" s="132" t="s">
        <v>123</v>
      </c>
      <c r="C30" s="18" t="s">
        <v>258</v>
      </c>
      <c r="D30" s="92"/>
      <c r="E30" s="92"/>
      <c r="F30" s="92"/>
      <c r="G30" s="92"/>
      <c r="H30" s="70"/>
      <c r="I30" s="51">
        <f t="shared" si="1"/>
        <v>0</v>
      </c>
      <c r="J30" s="31"/>
      <c r="K30" s="121" t="s">
        <v>172</v>
      </c>
      <c r="L30" s="121"/>
      <c r="M30" s="121" t="s">
        <v>172</v>
      </c>
      <c r="N30" s="121" t="s">
        <v>172</v>
      </c>
      <c r="O30" s="121"/>
      <c r="P30" s="27"/>
      <c r="Q30" s="76" t="s">
        <v>257</v>
      </c>
      <c r="R30" s="124" t="s">
        <v>257</v>
      </c>
      <c r="S30" s="70" t="s">
        <v>257</v>
      </c>
      <c r="T30" s="134"/>
      <c r="U30" s="135"/>
      <c r="V30" s="29"/>
      <c r="W30" s="74"/>
      <c r="X30" s="74"/>
      <c r="Y30" s="90"/>
    </row>
    <row r="31" spans="2:93" ht="142.15" customHeight="1" x14ac:dyDescent="0.25">
      <c r="B31" s="132"/>
      <c r="C31" s="18" t="s">
        <v>260</v>
      </c>
      <c r="D31" s="92"/>
      <c r="E31" s="92"/>
      <c r="F31" s="92"/>
      <c r="G31" s="92"/>
      <c r="H31" s="70"/>
      <c r="I31" s="51">
        <f t="shared" si="1"/>
        <v>0</v>
      </c>
      <c r="J31" s="31"/>
      <c r="K31" s="121" t="s">
        <v>172</v>
      </c>
      <c r="L31" s="121"/>
      <c r="M31" s="121" t="s">
        <v>172</v>
      </c>
      <c r="N31" s="121" t="s">
        <v>172</v>
      </c>
      <c r="O31" s="121"/>
      <c r="P31" s="27"/>
      <c r="Q31" s="76" t="s">
        <v>257</v>
      </c>
      <c r="R31" s="124" t="s">
        <v>257</v>
      </c>
      <c r="S31" s="70" t="s">
        <v>257</v>
      </c>
      <c r="T31" s="134"/>
      <c r="U31" s="135"/>
      <c r="V31" s="29"/>
      <c r="W31" s="74"/>
      <c r="X31" s="74"/>
      <c r="Y31" s="90"/>
    </row>
    <row r="32" spans="2:93" ht="93" customHeight="1" x14ac:dyDescent="0.25">
      <c r="B32" s="132"/>
      <c r="C32" s="18" t="s">
        <v>261</v>
      </c>
      <c r="D32" s="92"/>
      <c r="E32" s="92"/>
      <c r="F32" s="92"/>
      <c r="G32" s="92"/>
      <c r="H32" s="70"/>
      <c r="I32" s="51">
        <f t="shared" si="1"/>
        <v>0</v>
      </c>
      <c r="J32" s="31"/>
      <c r="K32" s="121" t="s">
        <v>172</v>
      </c>
      <c r="L32" s="121"/>
      <c r="M32" s="121" t="s">
        <v>172</v>
      </c>
      <c r="N32" s="121" t="s">
        <v>172</v>
      </c>
      <c r="O32" s="121"/>
      <c r="P32" s="27"/>
      <c r="Q32" s="76" t="s">
        <v>257</v>
      </c>
      <c r="R32" s="124" t="s">
        <v>257</v>
      </c>
      <c r="S32" s="70" t="s">
        <v>257</v>
      </c>
      <c r="T32" s="134"/>
      <c r="U32" s="135"/>
      <c r="V32" s="29"/>
      <c r="W32" s="74"/>
      <c r="X32" s="74"/>
      <c r="Y32" s="90"/>
    </row>
    <row r="33" spans="2:25" ht="93" customHeight="1" x14ac:dyDescent="0.25">
      <c r="B33" s="132"/>
      <c r="C33" s="18" t="s">
        <v>262</v>
      </c>
      <c r="D33" s="92"/>
      <c r="E33" s="92"/>
      <c r="F33" s="92"/>
      <c r="G33" s="92"/>
      <c r="H33" s="70"/>
      <c r="I33" s="51">
        <f t="shared" si="1"/>
        <v>0</v>
      </c>
      <c r="J33" s="31"/>
      <c r="K33" s="121" t="s">
        <v>172</v>
      </c>
      <c r="L33" s="121"/>
      <c r="M33" s="121" t="s">
        <v>172</v>
      </c>
      <c r="N33" s="121" t="s">
        <v>172</v>
      </c>
      <c r="O33" s="121"/>
      <c r="P33" s="27"/>
      <c r="Q33" s="76" t="s">
        <v>257</v>
      </c>
      <c r="R33" s="124" t="s">
        <v>257</v>
      </c>
      <c r="S33" s="70" t="s">
        <v>257</v>
      </c>
      <c r="T33" s="134"/>
      <c r="U33" s="135"/>
      <c r="V33" s="29"/>
      <c r="W33" s="74"/>
      <c r="X33" s="74"/>
      <c r="Y33" s="90"/>
    </row>
    <row r="34" spans="2:25" ht="93" customHeight="1" x14ac:dyDescent="0.25">
      <c r="B34" s="132"/>
      <c r="C34" s="18" t="s">
        <v>263</v>
      </c>
      <c r="D34" s="92"/>
      <c r="E34" s="92"/>
      <c r="F34" s="92"/>
      <c r="G34" s="92"/>
      <c r="H34" s="70"/>
      <c r="I34" s="51">
        <f t="shared" si="1"/>
        <v>0</v>
      </c>
      <c r="J34" s="31"/>
      <c r="K34" s="121" t="s">
        <v>172</v>
      </c>
      <c r="L34" s="121"/>
      <c r="M34" s="121" t="s">
        <v>172</v>
      </c>
      <c r="N34" s="121" t="s">
        <v>172</v>
      </c>
      <c r="O34" s="121"/>
      <c r="P34" s="27"/>
      <c r="Q34" s="76" t="s">
        <v>257</v>
      </c>
      <c r="R34" s="124" t="s">
        <v>257</v>
      </c>
      <c r="S34" s="70" t="s">
        <v>257</v>
      </c>
      <c r="T34" s="134"/>
      <c r="U34" s="135"/>
      <c r="V34" s="29"/>
      <c r="W34" s="74"/>
      <c r="X34" s="74"/>
      <c r="Y34" s="90"/>
    </row>
    <row r="35" spans="2:25" ht="155.44999999999999" customHeight="1" x14ac:dyDescent="0.25">
      <c r="B35" s="132"/>
      <c r="C35" s="18" t="s">
        <v>264</v>
      </c>
      <c r="D35" s="92"/>
      <c r="E35" s="92"/>
      <c r="F35" s="92"/>
      <c r="G35" s="92"/>
      <c r="H35" s="70"/>
      <c r="I35" s="51">
        <f t="shared" si="1"/>
        <v>0</v>
      </c>
      <c r="J35" s="31"/>
      <c r="K35" s="121" t="s">
        <v>172</v>
      </c>
      <c r="L35" s="121"/>
      <c r="M35" s="121" t="s">
        <v>172</v>
      </c>
      <c r="N35" s="121" t="s">
        <v>172</v>
      </c>
      <c r="O35" s="121"/>
      <c r="P35" s="27"/>
      <c r="Q35" s="76" t="s">
        <v>257</v>
      </c>
      <c r="R35" s="124" t="s">
        <v>257</v>
      </c>
      <c r="S35" s="70" t="s">
        <v>257</v>
      </c>
      <c r="T35" s="134"/>
      <c r="U35" s="135"/>
      <c r="V35" s="29"/>
      <c r="W35" s="74"/>
      <c r="X35" s="74"/>
      <c r="Y35" s="90"/>
    </row>
    <row r="36" spans="2:25" ht="155.44999999999999" customHeight="1" x14ac:dyDescent="0.25">
      <c r="B36" s="132"/>
      <c r="C36" s="18" t="s">
        <v>265</v>
      </c>
      <c r="D36" s="92"/>
      <c r="E36" s="92"/>
      <c r="F36" s="92"/>
      <c r="G36" s="92"/>
      <c r="H36" s="70"/>
      <c r="I36" s="51">
        <f t="shared" si="1"/>
        <v>0</v>
      </c>
      <c r="J36" s="31"/>
      <c r="K36" s="121" t="s">
        <v>172</v>
      </c>
      <c r="L36" s="121"/>
      <c r="M36" s="121" t="s">
        <v>172</v>
      </c>
      <c r="N36" s="121" t="s">
        <v>172</v>
      </c>
      <c r="O36" s="121"/>
      <c r="P36" s="27"/>
      <c r="Q36" s="76" t="s">
        <v>257</v>
      </c>
      <c r="R36" s="124" t="s">
        <v>257</v>
      </c>
      <c r="S36" s="70" t="s">
        <v>257</v>
      </c>
      <c r="T36" s="134"/>
      <c r="U36" s="135"/>
      <c r="V36" s="29"/>
      <c r="W36" s="74"/>
      <c r="X36" s="74"/>
      <c r="Y36" s="90"/>
    </row>
    <row r="37" spans="2:25" ht="105" customHeight="1" x14ac:dyDescent="0.25">
      <c r="B37" s="132"/>
      <c r="C37" s="18" t="s">
        <v>266</v>
      </c>
      <c r="D37" s="92"/>
      <c r="E37" s="92"/>
      <c r="F37" s="92"/>
      <c r="G37" s="92"/>
      <c r="H37" s="70"/>
      <c r="I37" s="51">
        <f t="shared" si="1"/>
        <v>0</v>
      </c>
      <c r="J37" s="31"/>
      <c r="K37" s="121" t="s">
        <v>172</v>
      </c>
      <c r="L37" s="121"/>
      <c r="M37" s="121" t="s">
        <v>172</v>
      </c>
      <c r="N37" s="121" t="s">
        <v>172</v>
      </c>
      <c r="O37" s="121"/>
      <c r="P37" s="27"/>
      <c r="Q37" s="76" t="s">
        <v>257</v>
      </c>
      <c r="R37" s="124" t="s">
        <v>257</v>
      </c>
      <c r="S37" s="70" t="s">
        <v>257</v>
      </c>
      <c r="T37" s="134"/>
      <c r="U37" s="135"/>
      <c r="V37" s="29"/>
      <c r="W37" s="74"/>
      <c r="X37" s="74"/>
      <c r="Y37" s="90"/>
    </row>
    <row r="38" spans="2:25" ht="129.6" customHeight="1" x14ac:dyDescent="0.25">
      <c r="B38" s="132"/>
      <c r="C38" s="18" t="s">
        <v>267</v>
      </c>
      <c r="D38" s="92"/>
      <c r="E38" s="92"/>
      <c r="F38" s="92"/>
      <c r="G38" s="92"/>
      <c r="H38" s="70"/>
      <c r="I38" s="51">
        <f t="shared" si="1"/>
        <v>0</v>
      </c>
      <c r="J38" s="31"/>
      <c r="K38" s="121" t="s">
        <v>172</v>
      </c>
      <c r="L38" s="121"/>
      <c r="M38" s="121" t="s">
        <v>172</v>
      </c>
      <c r="N38" s="121" t="s">
        <v>172</v>
      </c>
      <c r="O38" s="121"/>
      <c r="P38" s="27"/>
      <c r="Q38" s="76" t="s">
        <v>257</v>
      </c>
      <c r="R38" s="124" t="s">
        <v>257</v>
      </c>
      <c r="S38" s="70" t="s">
        <v>257</v>
      </c>
      <c r="T38" s="134"/>
      <c r="U38" s="135"/>
      <c r="V38" s="29"/>
      <c r="W38" s="74"/>
      <c r="X38" s="74"/>
      <c r="Y38" s="90"/>
    </row>
    <row r="39" spans="2:25" ht="20.25" x14ac:dyDescent="0.25">
      <c r="B39" s="1"/>
      <c r="C39" s="17"/>
      <c r="D39" s="20"/>
      <c r="E39" s="20"/>
      <c r="F39" s="20"/>
      <c r="G39" s="20"/>
      <c r="H39" s="22"/>
      <c r="I39" s="64" t="e">
        <f>AVERAGEIF(I29:I38,"&lt;&gt;0")</f>
        <v>#DIV/0!</v>
      </c>
      <c r="J39" s="3"/>
      <c r="K39" s="3"/>
      <c r="L39" s="29"/>
      <c r="M39" s="29"/>
      <c r="N39" s="29"/>
      <c r="O39" s="3"/>
      <c r="P39" s="3"/>
      <c r="Q39" s="1"/>
      <c r="R39" s="1"/>
      <c r="S39" s="29"/>
      <c r="T39" s="30"/>
      <c r="U39" s="30"/>
      <c r="V39" s="29"/>
    </row>
  </sheetData>
  <sheetProtection selectLockedCells="1"/>
  <mergeCells count="22">
    <mergeCell ref="W25:Y25"/>
    <mergeCell ref="E26:F26"/>
    <mergeCell ref="K27:O27"/>
    <mergeCell ref="Q27:U27"/>
    <mergeCell ref="T28:U28"/>
    <mergeCell ref="K25:U25"/>
    <mergeCell ref="T29:U29"/>
    <mergeCell ref="B30:B38"/>
    <mergeCell ref="T30:U30"/>
    <mergeCell ref="T31:U31"/>
    <mergeCell ref="T32:U32"/>
    <mergeCell ref="T33:U33"/>
    <mergeCell ref="T34:U34"/>
    <mergeCell ref="T35:U35"/>
    <mergeCell ref="T36:U36"/>
    <mergeCell ref="T37:U37"/>
    <mergeCell ref="T38:U38"/>
    <mergeCell ref="D2:H2"/>
    <mergeCell ref="E6:F6"/>
    <mergeCell ref="B10:B18"/>
    <mergeCell ref="D22:H22"/>
    <mergeCell ref="I22:J22"/>
  </mergeCells>
  <dataValidations count="1">
    <dataValidation type="list" allowBlank="1" showInputMessage="1" showErrorMessage="1" sqref="L9:L10 K9:K12 K13:L18 S9:V18" xr:uid="{9F887EFC-54D2-482F-B0A7-71B2CC3CEB28}">
      <formula1>"X"</formula1>
    </dataValidation>
  </dataValidations>
  <printOptions horizontalCentered="1" verticalCentered="1"/>
  <pageMargins left="0" right="0" top="0" bottom="0" header="0.31496062992125984" footer="0.31496062992125984"/>
  <pageSetup paperSize="9" scale="42" orientation="landscape" r:id="rId1"/>
  <rowBreaks count="1" manualBreakCount="1">
    <brk id="20" min="1" max="19" man="1"/>
  </rowBreaks>
  <customProperties>
    <customPr name="LastActive" r:id="rId2"/>
  </customProperties>
  <drawing r:id="rId3"/>
  <legacyDrawing r:id="rId4"/>
  <extLst>
    <ext xmlns:x14="http://schemas.microsoft.com/office/spreadsheetml/2009/9/main" uri="{CCE6A557-97BC-4b89-ADB6-D9C93CAAB3DF}">
      <x14:dataValidations xmlns:xm="http://schemas.microsoft.com/office/excel/2006/main" count="7">
        <x14:dataValidation type="list" allowBlank="1" showInputMessage="1" showErrorMessage="1" xr:uid="{DCF6794A-4E95-4BCD-8E25-583892C42362}">
          <x14:formula1>
            <xm:f>'LISTAS Y CRITERIOS'!$C$9</xm:f>
          </x14:formula1>
          <xm:sqref>G29:G38 G9:G18</xm:sqref>
        </x14:dataValidation>
        <x14:dataValidation type="list" allowBlank="1" showInputMessage="1" showErrorMessage="1" xr:uid="{842ED9CA-B8B1-4221-83BA-522157B53BAA}">
          <x14:formula1>
            <xm:f>'LISTAS Y CRITERIOS'!$C$8</xm:f>
          </x14:formula1>
          <xm:sqref>F9:F18 F29:F38</xm:sqref>
        </x14:dataValidation>
        <x14:dataValidation type="list" allowBlank="1" showInputMessage="1" showErrorMessage="1" xr:uid="{280BD386-3D1F-48DF-9A7F-2F49F11450D5}">
          <x14:formula1>
            <xm:f>'LISTAS Y CRITERIOS'!$C$7</xm:f>
          </x14:formula1>
          <xm:sqref>E29:E38 E9:E18</xm:sqref>
        </x14:dataValidation>
        <x14:dataValidation type="list" allowBlank="1" showInputMessage="1" showErrorMessage="1" xr:uid="{630507F0-F110-43FB-9CFA-4EAB18215C78}">
          <x14:formula1>
            <xm:f>'LISTAS Y CRITERIOS'!$C$6</xm:f>
          </x14:formula1>
          <xm:sqref>D29:D38 D9:D18</xm:sqref>
        </x14:dataValidation>
        <x14:dataValidation type="list" allowBlank="1" showInputMessage="1" showErrorMessage="1" xr:uid="{799F038D-24C0-470F-A837-D7E8C6EE3B80}">
          <x14:formula1>
            <xm:f>'LISTAS Y CRITERIOS'!$J$6:$J$9</xm:f>
          </x14:formula1>
          <xm:sqref>R29:R38</xm:sqref>
        </x14:dataValidation>
        <x14:dataValidation type="list" allowBlank="1" showInputMessage="1" showErrorMessage="1" xr:uid="{4F162BA6-AA3B-495E-8F54-3282D1C13C20}">
          <x14:formula1>
            <xm:f>'LISTAS Y CRITERIOS'!$L$6:$L$19</xm:f>
          </x14:formula1>
          <xm:sqref>Q29:Q38</xm:sqref>
        </x14:dataValidation>
        <x14:dataValidation type="list" allowBlank="1" showInputMessage="1" showErrorMessage="1" xr:uid="{D40F8463-D2DB-43D1-B63E-C35AAE9E92A0}">
          <x14:formula1>
            <xm:f>'LISTAS Y CRITERIOS'!$N$6:$N$16</xm:f>
          </x14:formula1>
          <xm:sqref>S29:S38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D11C2-5DD2-46B2-B36C-5A681EEADD95}">
  <dimension ref="B1:CO39"/>
  <sheetViews>
    <sheetView showGridLines="0" topLeftCell="A48" zoomScaleNormal="100" zoomScaleSheetLayoutView="45" workbookViewId="0">
      <selection activeCell="H10" sqref="H10"/>
    </sheetView>
  </sheetViews>
  <sheetFormatPr defaultColWidth="46.7109375" defaultRowHeight="73.150000000000006" customHeight="1" x14ac:dyDescent="0.25"/>
  <cols>
    <col min="1" max="1" width="6.7109375" style="2" customWidth="1"/>
    <col min="2" max="2" width="10" style="2" customWidth="1"/>
    <col min="3" max="3" width="30.28515625" style="2" customWidth="1"/>
    <col min="4" max="7" width="27.140625" style="2" customWidth="1"/>
    <col min="8" max="8" width="62.140625" style="2" customWidth="1"/>
    <col min="9" max="9" width="11.7109375" style="1" bestFit="1" customWidth="1"/>
    <col min="10" max="10" width="2.140625" style="2" customWidth="1"/>
    <col min="11" max="11" width="11.42578125" style="2" customWidth="1"/>
    <col min="12" max="12" width="14.7109375" style="2" customWidth="1"/>
    <col min="13" max="14" width="13.7109375" style="2" customWidth="1"/>
    <col min="15" max="15" width="15.28515625" style="2" customWidth="1"/>
    <col min="16" max="16" width="3.140625" style="2" customWidth="1"/>
    <col min="17" max="19" width="19.5703125" style="2" customWidth="1"/>
    <col min="20" max="20" width="13.7109375" style="2" customWidth="1"/>
    <col min="21" max="21" width="36" style="2" customWidth="1"/>
    <col min="22" max="22" width="4.140625" style="2" customWidth="1"/>
    <col min="23" max="25" width="34.42578125" style="2" customWidth="1"/>
    <col min="26" max="26" width="13.7109375" style="2" customWidth="1"/>
    <col min="27" max="27" width="14.42578125" style="2" customWidth="1"/>
    <col min="28" max="28" width="2.140625" style="2" customWidth="1"/>
    <col min="29" max="32" width="13.7109375" style="2" customWidth="1"/>
    <col min="33" max="33" width="15" style="2" customWidth="1"/>
    <col min="34" max="34" width="2.42578125" style="2" customWidth="1"/>
    <col min="35" max="38" width="13.7109375" style="2" customWidth="1"/>
    <col min="39" max="39" width="14.7109375" style="2" customWidth="1"/>
    <col min="40" max="40" width="2.42578125" style="2" customWidth="1"/>
    <col min="41" max="44" width="13.7109375" style="2" customWidth="1"/>
    <col min="45" max="45" width="14.7109375" style="2" customWidth="1"/>
    <col min="46" max="46" width="2.140625" style="2" customWidth="1"/>
    <col min="47" max="51" width="14.7109375" style="2" customWidth="1"/>
    <col min="52" max="52" width="2.140625" style="2" customWidth="1"/>
    <col min="53" max="57" width="14.7109375" style="2" customWidth="1"/>
    <col min="58" max="58" width="2.140625" style="2" customWidth="1"/>
    <col min="59" max="63" width="14.7109375" style="2" customWidth="1"/>
    <col min="64" max="64" width="2.140625" style="2" customWidth="1"/>
    <col min="65" max="69" width="14.7109375" style="2" customWidth="1"/>
    <col min="70" max="70" width="2" style="2" customWidth="1"/>
    <col min="71" max="75" width="14.7109375" style="2" customWidth="1"/>
    <col min="76" max="76" width="3.140625" style="2" customWidth="1"/>
    <col min="77" max="81" width="14.7109375" style="2" customWidth="1"/>
    <col min="82" max="82" width="2.140625" style="2" customWidth="1"/>
    <col min="83" max="87" width="14.7109375" style="2" customWidth="1"/>
    <col min="88" max="88" width="2" style="2" customWidth="1"/>
    <col min="89" max="93" width="14.7109375" style="2" customWidth="1"/>
    <col min="94" max="94" width="2.7109375" style="2" customWidth="1"/>
    <col min="95" max="99" width="14.7109375" style="2" customWidth="1"/>
    <col min="100" max="100" width="2.140625" style="2" customWidth="1"/>
    <col min="101" max="104" width="14.7109375" style="2" customWidth="1"/>
    <col min="105" max="105" width="2.7109375" style="2" customWidth="1"/>
    <col min="106" max="106" width="2" style="2" customWidth="1"/>
    <col min="107" max="108" width="14.7109375" style="2" customWidth="1"/>
    <col min="109" max="109" width="4.7109375" style="2" customWidth="1"/>
    <col min="110" max="111" width="14.7109375" style="2" customWidth="1"/>
    <col min="112" max="16384" width="46.7109375" style="2"/>
  </cols>
  <sheetData>
    <row r="1" spans="2:93" ht="22.15" customHeight="1" thickBot="1" x14ac:dyDescent="0.3"/>
    <row r="2" spans="2:93" ht="61.9" customHeight="1" thickBot="1" x14ac:dyDescent="0.3">
      <c r="D2" s="130" t="s">
        <v>128</v>
      </c>
      <c r="E2" s="130"/>
      <c r="F2" s="130"/>
      <c r="G2" s="130"/>
      <c r="H2" s="130"/>
      <c r="I2" s="23"/>
      <c r="J2" s="8"/>
      <c r="K2" s="8"/>
      <c r="L2" s="8"/>
      <c r="M2" s="8"/>
      <c r="N2" s="8"/>
      <c r="O2" s="8"/>
      <c r="P2" s="8"/>
      <c r="S2" s="8"/>
      <c r="T2" s="8"/>
      <c r="U2" s="8"/>
      <c r="V2" s="8"/>
      <c r="W2" s="8"/>
      <c r="X2" s="8"/>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3"/>
      <c r="BY2" s="3"/>
      <c r="BZ2" s="3"/>
      <c r="CA2" s="3"/>
      <c r="CB2" s="3"/>
      <c r="CC2" s="3"/>
      <c r="CD2" s="3"/>
      <c r="CE2" s="3"/>
      <c r="CF2" s="3"/>
      <c r="CG2" s="3"/>
    </row>
    <row r="3" spans="2:93" ht="49.9" customHeight="1" x14ac:dyDescent="0.25">
      <c r="D3" s="23"/>
      <c r="E3" s="32"/>
      <c r="F3" s="32"/>
      <c r="G3" s="23"/>
      <c r="H3" s="23"/>
      <c r="I3" s="23"/>
      <c r="J3" s="8"/>
      <c r="K3" s="8"/>
      <c r="L3" s="8"/>
      <c r="M3" s="8"/>
      <c r="N3" s="8"/>
      <c r="O3" s="8"/>
      <c r="P3" s="8"/>
      <c r="S3" s="8"/>
      <c r="T3" s="8"/>
      <c r="U3" s="8"/>
      <c r="V3" s="8"/>
      <c r="W3" s="8"/>
      <c r="X3" s="8"/>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3"/>
      <c r="BY3" s="3"/>
      <c r="BZ3" s="3"/>
      <c r="CA3" s="3"/>
      <c r="CB3" s="3"/>
      <c r="CC3" s="3"/>
      <c r="CD3" s="3"/>
      <c r="CE3" s="3"/>
      <c r="CF3" s="3"/>
      <c r="CG3" s="3"/>
    </row>
    <row r="4" spans="2:93" ht="49.9" customHeight="1" x14ac:dyDescent="0.25">
      <c r="D4" s="23"/>
      <c r="E4" s="23"/>
      <c r="F4" s="23"/>
      <c r="G4" s="23"/>
      <c r="H4" s="23"/>
      <c r="I4" s="23"/>
      <c r="J4" s="8"/>
      <c r="K4" s="8"/>
      <c r="L4" s="8"/>
      <c r="M4" s="8"/>
      <c r="N4" s="8"/>
      <c r="O4" s="8"/>
      <c r="P4" s="8"/>
      <c r="S4" s="8"/>
      <c r="T4" s="8"/>
      <c r="U4" s="8"/>
      <c r="V4" s="8"/>
      <c r="W4" s="8"/>
      <c r="X4" s="8"/>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3"/>
      <c r="BY4" s="3"/>
      <c r="BZ4" s="3"/>
      <c r="CA4" s="3"/>
      <c r="CB4" s="3"/>
      <c r="CC4" s="3"/>
      <c r="CD4" s="3"/>
      <c r="CE4" s="3"/>
      <c r="CF4" s="3"/>
      <c r="CG4" s="3"/>
    </row>
    <row r="5" spans="2:93" ht="49.9" customHeight="1" thickBot="1" x14ac:dyDescent="0.3">
      <c r="D5" s="23"/>
      <c r="E5" s="33"/>
      <c r="F5" s="33"/>
      <c r="G5" s="23"/>
      <c r="H5" s="23"/>
      <c r="I5" s="23"/>
      <c r="J5" s="8"/>
      <c r="K5" s="8"/>
      <c r="L5" s="8"/>
      <c r="M5" s="8"/>
      <c r="N5" s="8"/>
      <c r="O5" s="8"/>
      <c r="P5" s="8"/>
      <c r="S5" s="8"/>
      <c r="T5" s="8"/>
      <c r="U5" s="8"/>
      <c r="V5" s="8"/>
      <c r="W5" s="8"/>
      <c r="X5" s="8"/>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3"/>
      <c r="BY5" s="3"/>
      <c r="BZ5" s="3"/>
      <c r="CA5" s="3"/>
      <c r="CB5" s="3"/>
      <c r="CC5" s="3"/>
      <c r="CD5" s="3"/>
      <c r="CE5" s="3"/>
      <c r="CF5" s="3"/>
      <c r="CG5" s="3"/>
    </row>
    <row r="6" spans="2:93" s="1" customFormat="1" ht="19.149999999999999" customHeight="1" thickBot="1" x14ac:dyDescent="0.3">
      <c r="B6" s="24"/>
      <c r="D6" s="24" t="s">
        <v>19</v>
      </c>
      <c r="E6" s="131" t="s">
        <v>18</v>
      </c>
      <c r="F6" s="131"/>
      <c r="G6" s="24" t="s">
        <v>22</v>
      </c>
      <c r="H6" s="16"/>
      <c r="I6" s="24"/>
      <c r="J6" s="24"/>
      <c r="K6" s="16"/>
      <c r="L6" s="16"/>
      <c r="M6" s="16"/>
      <c r="N6" s="16"/>
      <c r="O6" s="24"/>
      <c r="P6" s="24"/>
      <c r="S6" s="16"/>
      <c r="T6" s="16"/>
      <c r="U6" s="16"/>
      <c r="V6" s="16"/>
      <c r="W6" s="16"/>
      <c r="X6" s="24"/>
      <c r="Y6" s="16"/>
      <c r="Z6" s="16"/>
      <c r="AA6" s="16"/>
      <c r="AB6" s="24"/>
      <c r="AC6" s="16"/>
      <c r="AD6" s="16"/>
      <c r="AE6" s="16"/>
      <c r="AF6" s="16"/>
      <c r="AG6" s="16"/>
      <c r="AH6" s="24"/>
      <c r="AI6" s="16"/>
      <c r="AJ6" s="16"/>
      <c r="AK6" s="16"/>
      <c r="AL6" s="16"/>
      <c r="AM6" s="16"/>
      <c r="AN6" s="24"/>
      <c r="AO6" s="16"/>
      <c r="AP6" s="16"/>
      <c r="AQ6" s="16"/>
      <c r="AR6" s="16"/>
      <c r="AS6" s="16"/>
      <c r="AT6" s="24"/>
      <c r="AU6" s="16"/>
      <c r="AV6" s="16"/>
      <c r="AW6" s="16"/>
      <c r="AX6" s="16"/>
      <c r="AY6" s="16"/>
      <c r="AZ6" s="24"/>
      <c r="BA6" s="16"/>
      <c r="BB6" s="16"/>
      <c r="BC6" s="16"/>
      <c r="BD6" s="16"/>
      <c r="BE6" s="16"/>
      <c r="BF6" s="24"/>
      <c r="BG6" s="16"/>
      <c r="BH6" s="16"/>
      <c r="BI6" s="16"/>
      <c r="BJ6" s="16"/>
      <c r="BK6" s="16"/>
      <c r="BL6" s="24"/>
      <c r="BM6" s="16"/>
      <c r="BN6" s="16"/>
      <c r="BO6" s="16"/>
      <c r="BP6" s="16"/>
      <c r="BQ6" s="16"/>
      <c r="BR6" s="24"/>
      <c r="BS6" s="16"/>
      <c r="BT6" s="16"/>
      <c r="BU6" s="16"/>
      <c r="BV6" s="16"/>
      <c r="BW6" s="16"/>
      <c r="CA6" s="2"/>
      <c r="CB6" s="2"/>
      <c r="CC6" s="2"/>
      <c r="CD6" s="2"/>
      <c r="CE6" s="2"/>
      <c r="CF6" s="2"/>
      <c r="CG6" s="2"/>
      <c r="CH6" s="2"/>
      <c r="CI6" s="2"/>
      <c r="CJ6" s="2"/>
      <c r="CK6" s="2"/>
      <c r="CL6" s="2"/>
      <c r="CM6" s="2"/>
      <c r="CN6" s="2"/>
      <c r="CO6" s="2"/>
    </row>
    <row r="7" spans="2:93" s="1" customFormat="1" ht="42" customHeight="1" x14ac:dyDescent="0.25">
      <c r="B7" s="7"/>
      <c r="C7" s="17"/>
      <c r="D7" s="34">
        <v>1</v>
      </c>
      <c r="E7" s="12" t="s">
        <v>114</v>
      </c>
      <c r="F7" s="12" t="s">
        <v>115</v>
      </c>
      <c r="G7" s="35">
        <v>4</v>
      </c>
      <c r="H7" s="38" t="s">
        <v>113</v>
      </c>
      <c r="J7" s="3"/>
      <c r="K7" s="24"/>
      <c r="L7" s="24"/>
      <c r="O7" s="3"/>
      <c r="P7" s="3"/>
      <c r="Q7" s="17"/>
      <c r="R7" s="17"/>
      <c r="S7" s="24"/>
      <c r="T7" s="24"/>
      <c r="U7" s="24"/>
      <c r="V7" s="24"/>
      <c r="X7" s="3"/>
      <c r="Y7" s="24"/>
      <c r="Z7" s="24"/>
      <c r="AB7" s="3"/>
      <c r="AC7" s="24"/>
      <c r="AD7" s="24"/>
      <c r="AE7" s="24"/>
      <c r="AF7" s="24"/>
      <c r="AH7" s="3"/>
      <c r="AI7" s="24"/>
      <c r="AJ7" s="24"/>
      <c r="AK7" s="24"/>
      <c r="AL7" s="24"/>
      <c r="AN7" s="3"/>
      <c r="AO7" s="24"/>
      <c r="AP7" s="24"/>
      <c r="AQ7" s="24"/>
      <c r="AR7" s="24"/>
      <c r="AT7" s="3"/>
      <c r="AU7" s="24"/>
      <c r="AV7" s="24"/>
      <c r="AW7" s="24"/>
      <c r="AX7" s="24"/>
      <c r="AZ7" s="3"/>
      <c r="BA7" s="24"/>
      <c r="BB7" s="24"/>
      <c r="BC7" s="24"/>
      <c r="BD7" s="24"/>
      <c r="BF7" s="3"/>
      <c r="BG7" s="24"/>
      <c r="BH7" s="24"/>
      <c r="BI7" s="24"/>
      <c r="BJ7" s="24"/>
      <c r="BL7" s="3"/>
      <c r="BM7" s="24"/>
      <c r="BN7" s="24"/>
      <c r="BO7" s="24"/>
      <c r="BP7" s="24"/>
      <c r="BR7" s="3"/>
      <c r="BS7" s="24"/>
      <c r="BT7" s="24"/>
      <c r="BU7" s="24"/>
      <c r="BV7" s="24"/>
      <c r="CA7" s="18"/>
      <c r="CB7" s="18"/>
      <c r="CC7" s="18"/>
      <c r="CD7" s="18"/>
      <c r="CE7" s="18"/>
      <c r="CF7" s="18"/>
      <c r="CG7" s="18"/>
      <c r="CH7" s="2"/>
      <c r="CI7" s="5"/>
      <c r="CJ7" s="4"/>
      <c r="CK7" s="2"/>
      <c r="CL7" s="6"/>
      <c r="CM7" s="6"/>
      <c r="CN7" s="6"/>
      <c r="CO7" s="6"/>
    </row>
    <row r="8" spans="2:93" s="1" customFormat="1" ht="52.9" customHeight="1" x14ac:dyDescent="0.25">
      <c r="B8" s="7"/>
      <c r="C8" s="17"/>
      <c r="D8" s="113" t="s">
        <v>177</v>
      </c>
      <c r="E8" s="111" t="s">
        <v>208</v>
      </c>
      <c r="F8" s="112" t="s">
        <v>183</v>
      </c>
      <c r="G8" s="114" t="s">
        <v>176</v>
      </c>
      <c r="H8" s="19"/>
      <c r="J8" s="3"/>
      <c r="K8" s="24"/>
      <c r="L8" s="24"/>
      <c r="O8" s="3"/>
      <c r="P8" s="3"/>
      <c r="Q8" s="17"/>
      <c r="R8" s="17"/>
      <c r="S8" s="24"/>
      <c r="T8" s="24"/>
      <c r="U8" s="24"/>
      <c r="V8" s="24"/>
      <c r="X8" s="3"/>
      <c r="Y8" s="24"/>
      <c r="Z8" s="24"/>
      <c r="AB8" s="3"/>
      <c r="AC8" s="24"/>
      <c r="AD8" s="24"/>
      <c r="AE8" s="24"/>
      <c r="AF8" s="24"/>
      <c r="AH8" s="3"/>
      <c r="AI8" s="24"/>
      <c r="AJ8" s="24"/>
      <c r="AK8" s="24"/>
      <c r="AL8" s="24"/>
      <c r="AN8" s="3"/>
      <c r="AO8" s="24"/>
      <c r="AP8" s="24"/>
      <c r="AQ8" s="24"/>
      <c r="AR8" s="24"/>
      <c r="AT8" s="3"/>
      <c r="AU8" s="24"/>
      <c r="AV8" s="24"/>
      <c r="AW8" s="24"/>
      <c r="AX8" s="24"/>
      <c r="AZ8" s="3"/>
      <c r="BA8" s="24"/>
      <c r="BB8" s="24"/>
      <c r="BC8" s="24"/>
      <c r="BD8" s="24"/>
      <c r="BF8" s="3"/>
      <c r="BG8" s="24"/>
      <c r="BH8" s="24"/>
      <c r="BI8" s="24"/>
      <c r="BJ8" s="24"/>
      <c r="BL8" s="3"/>
      <c r="BM8" s="24"/>
      <c r="BN8" s="24"/>
      <c r="BO8" s="24"/>
      <c r="BP8" s="24"/>
      <c r="BR8" s="3"/>
      <c r="BS8" s="24"/>
      <c r="BT8" s="24"/>
      <c r="BU8" s="24"/>
      <c r="BV8" s="24"/>
      <c r="CA8" s="18"/>
      <c r="CB8" s="18"/>
      <c r="CC8" s="18"/>
      <c r="CD8" s="18"/>
      <c r="CE8" s="18"/>
      <c r="CF8" s="18"/>
      <c r="CG8" s="18"/>
      <c r="CH8" s="2"/>
      <c r="CI8" s="5"/>
      <c r="CJ8" s="4"/>
      <c r="CK8" s="2"/>
      <c r="CL8" s="6"/>
      <c r="CM8" s="6"/>
      <c r="CN8" s="6"/>
      <c r="CO8" s="6"/>
    </row>
    <row r="9" spans="2:93" s="1" customFormat="1" ht="87.75" customHeight="1" x14ac:dyDescent="0.25">
      <c r="C9" s="18" t="s">
        <v>268</v>
      </c>
      <c r="D9" s="92"/>
      <c r="E9" s="92"/>
      <c r="F9" s="92"/>
      <c r="G9" s="92"/>
      <c r="H9" s="70"/>
      <c r="I9" s="51">
        <f t="shared" ref="I9:I17" si="0">IFERROR(_xlfn.IFS(D9="NO EXISTE DOCUMENTACIÓN, NI MÉTODOS. ORGANIZACIÓN EMPÍRICA. CERO CAPACIDAD DE REACCIÓN",1,E9="EXISTEN DOCUMENTOS. HAY MÉTODOS SIN RIGUROSIDAD. NO HAY PROYECTO PDP. HAY UN DPD. NIVEL MÍNIMO DE SEGURIDAD. BAJA CAPACIDAD DE IDENTIFICAR Y RESTAURAR BRECHAS",2,F9="PROYECTO PDP EN FASE INICIAL PANSI. HAY DPD. HAY APOYO POR EL RTD. NIVEL MÍNIMO DESEADO DE SEGURIDAD. VULNERABILIDADES IDENTIFICADAS Y ATENDIDAS",3,G9="SG-PDP VALIDADO Y EN PRIMER TRIMESTE DE OPERACIÓN. NIVEL DE SEGURIDAD ADECUADO",4),0)</f>
        <v>0</v>
      </c>
      <c r="J9" s="3"/>
      <c r="K9" s="20"/>
      <c r="L9" s="20"/>
      <c r="M9" s="3"/>
      <c r="N9" s="3"/>
      <c r="O9" s="3"/>
      <c r="P9" s="3"/>
      <c r="Q9" s="18"/>
      <c r="R9" s="18"/>
      <c r="S9" s="20"/>
      <c r="T9" s="20"/>
      <c r="U9" s="20"/>
      <c r="V9" s="20"/>
      <c r="W9" s="3"/>
      <c r="X9" s="3"/>
      <c r="Y9" s="20"/>
      <c r="Z9" s="20"/>
      <c r="AA9" s="3"/>
      <c r="AB9" s="3"/>
      <c r="AC9" s="20"/>
      <c r="AD9" s="20"/>
      <c r="AE9" s="20"/>
      <c r="AF9" s="20"/>
      <c r="AG9" s="3"/>
      <c r="AH9" s="3"/>
      <c r="AI9" s="20"/>
      <c r="AJ9" s="20"/>
      <c r="AK9" s="20"/>
      <c r="AL9" s="20"/>
      <c r="AM9" s="3"/>
      <c r="AN9" s="3"/>
      <c r="AO9" s="20"/>
      <c r="AP9" s="20"/>
      <c r="AQ9" s="20"/>
      <c r="AR9" s="20"/>
      <c r="AS9" s="3"/>
      <c r="AT9" s="3"/>
      <c r="AU9" s="20"/>
      <c r="AV9" s="20"/>
      <c r="AW9" s="20"/>
      <c r="AX9" s="20"/>
      <c r="AY9" s="3"/>
      <c r="AZ9" s="3"/>
      <c r="BA9" s="20"/>
      <c r="BB9" s="20"/>
      <c r="BC9" s="20"/>
      <c r="BD9" s="20"/>
      <c r="BE9" s="3"/>
      <c r="BF9" s="3"/>
      <c r="BG9" s="20"/>
      <c r="BH9" s="20"/>
      <c r="BI9" s="20"/>
      <c r="BJ9" s="20"/>
      <c r="BK9" s="3"/>
      <c r="BL9" s="3"/>
      <c r="BM9" s="20"/>
      <c r="BN9" s="20"/>
      <c r="BO9" s="20"/>
      <c r="BP9" s="20"/>
      <c r="BQ9" s="3"/>
      <c r="BR9" s="3"/>
      <c r="BS9" s="20"/>
      <c r="BT9" s="20"/>
      <c r="BU9" s="20"/>
      <c r="BV9" s="20"/>
      <c r="BW9" s="3"/>
      <c r="CA9" s="18"/>
      <c r="CB9" s="18"/>
      <c r="CC9" s="18"/>
      <c r="CD9" s="18"/>
      <c r="CE9" s="18"/>
      <c r="CF9" s="18"/>
      <c r="CG9" s="18"/>
      <c r="CH9" s="2"/>
      <c r="CI9" s="5"/>
      <c r="CJ9" s="4"/>
      <c r="CK9" s="2"/>
      <c r="CL9" s="6"/>
      <c r="CM9" s="6"/>
      <c r="CN9" s="6"/>
      <c r="CO9" s="6"/>
    </row>
    <row r="10" spans="2:93" s="1" customFormat="1" ht="73.5" customHeight="1" x14ac:dyDescent="0.25">
      <c r="B10" s="132" t="s">
        <v>126</v>
      </c>
      <c r="C10" s="18" t="s">
        <v>269</v>
      </c>
      <c r="D10" s="92"/>
      <c r="E10" s="92"/>
      <c r="F10" s="92"/>
      <c r="G10" s="92"/>
      <c r="H10" s="70"/>
      <c r="I10" s="51">
        <f t="shared" si="0"/>
        <v>0</v>
      </c>
      <c r="J10" s="3"/>
      <c r="K10" s="20"/>
      <c r="L10" s="20"/>
      <c r="M10" s="3"/>
      <c r="N10" s="3"/>
      <c r="O10" s="3"/>
      <c r="P10" s="3"/>
      <c r="Q10" s="18"/>
      <c r="R10" s="18"/>
      <c r="S10" s="20"/>
      <c r="T10" s="20"/>
      <c r="U10" s="20"/>
      <c r="V10" s="20"/>
      <c r="W10" s="3"/>
      <c r="X10" s="3"/>
      <c r="Y10" s="17"/>
      <c r="Z10" s="17"/>
      <c r="AA10" s="3"/>
      <c r="AB10" s="3"/>
      <c r="AC10" s="17"/>
      <c r="AD10" s="17"/>
      <c r="AE10" s="17"/>
      <c r="AF10" s="17"/>
      <c r="AG10" s="3"/>
      <c r="AH10" s="3"/>
      <c r="AI10" s="17"/>
      <c r="AJ10" s="17"/>
      <c r="AK10" s="17"/>
      <c r="AL10" s="17"/>
      <c r="AM10" s="3"/>
      <c r="AN10" s="3"/>
      <c r="AO10" s="17"/>
      <c r="AP10" s="17"/>
      <c r="AQ10" s="17"/>
      <c r="AR10" s="17"/>
      <c r="AS10" s="3"/>
      <c r="AT10" s="3"/>
      <c r="AU10" s="17"/>
      <c r="AV10" s="17"/>
      <c r="AW10" s="17"/>
      <c r="AX10" s="17"/>
      <c r="AY10" s="3"/>
      <c r="AZ10" s="3"/>
      <c r="BA10" s="17"/>
      <c r="BB10" s="17"/>
      <c r="BC10" s="17"/>
      <c r="BD10" s="17"/>
      <c r="BE10" s="3"/>
      <c r="BF10" s="3"/>
      <c r="BG10" s="17"/>
      <c r="BH10" s="17"/>
      <c r="BI10" s="17"/>
      <c r="BJ10" s="17"/>
      <c r="BK10" s="3"/>
      <c r="BL10" s="3"/>
      <c r="BM10" s="17"/>
      <c r="BN10" s="17"/>
      <c r="BO10" s="17"/>
      <c r="BP10" s="17"/>
      <c r="BQ10" s="3"/>
      <c r="BR10" s="3"/>
      <c r="BS10" s="17"/>
      <c r="BT10" s="17"/>
      <c r="BU10" s="17"/>
      <c r="BV10" s="17"/>
      <c r="BW10" s="3"/>
      <c r="CA10" s="18"/>
      <c r="CB10" s="18"/>
      <c r="CC10" s="18"/>
      <c r="CD10" s="18"/>
      <c r="CE10" s="18"/>
      <c r="CF10" s="18"/>
      <c r="CG10" s="18"/>
      <c r="CH10" s="2"/>
      <c r="CI10" s="5"/>
      <c r="CJ10" s="4"/>
      <c r="CK10" s="2"/>
      <c r="CL10" s="6"/>
      <c r="CM10" s="6"/>
      <c r="CN10" s="6"/>
      <c r="CO10" s="6"/>
    </row>
    <row r="11" spans="2:93" s="1" customFormat="1" ht="83.45" customHeight="1" x14ac:dyDescent="0.25">
      <c r="B11" s="132"/>
      <c r="C11" s="18" t="s">
        <v>270</v>
      </c>
      <c r="D11" s="92"/>
      <c r="E11" s="92"/>
      <c r="F11" s="92"/>
      <c r="G11" s="92"/>
      <c r="H11" s="70"/>
      <c r="I11" s="51">
        <f t="shared" si="0"/>
        <v>0</v>
      </c>
      <c r="J11" s="3"/>
      <c r="K11" s="20"/>
      <c r="L11" s="20"/>
      <c r="M11" s="3"/>
      <c r="N11" s="3"/>
      <c r="O11" s="3"/>
      <c r="P11" s="3"/>
      <c r="Q11" s="18"/>
      <c r="R11" s="18"/>
      <c r="S11" s="20"/>
      <c r="T11" s="20"/>
      <c r="U11" s="20"/>
      <c r="V11" s="20"/>
      <c r="W11" s="3"/>
      <c r="X11" s="3"/>
      <c r="Y11" s="17"/>
      <c r="Z11" s="17"/>
      <c r="AA11" s="3"/>
      <c r="AB11" s="3"/>
      <c r="AC11" s="17"/>
      <c r="AD11" s="17"/>
      <c r="AE11" s="17"/>
      <c r="AF11" s="17"/>
      <c r="AG11" s="3"/>
      <c r="AH11" s="3"/>
      <c r="AI11" s="17"/>
      <c r="AJ11" s="17"/>
      <c r="AK11" s="17"/>
      <c r="AL11" s="17"/>
      <c r="AM11" s="3"/>
      <c r="AN11" s="3"/>
      <c r="AO11" s="17"/>
      <c r="AP11" s="17"/>
      <c r="AQ11" s="17"/>
      <c r="AR11" s="17"/>
      <c r="AS11" s="3"/>
      <c r="AT11" s="3"/>
      <c r="AU11" s="17"/>
      <c r="AV11" s="17"/>
      <c r="AW11" s="17"/>
      <c r="AX11" s="17"/>
      <c r="AY11" s="3"/>
      <c r="AZ11" s="3"/>
      <c r="BA11" s="17"/>
      <c r="BB11" s="17"/>
      <c r="BC11" s="17"/>
      <c r="BD11" s="17"/>
      <c r="BE11" s="3"/>
      <c r="BF11" s="3"/>
      <c r="BG11" s="17"/>
      <c r="BH11" s="17"/>
      <c r="BI11" s="17"/>
      <c r="BJ11" s="17"/>
      <c r="BK11" s="3"/>
      <c r="BL11" s="3"/>
      <c r="BM11" s="17"/>
      <c r="BN11" s="17"/>
      <c r="BO11" s="17"/>
      <c r="BP11" s="17"/>
      <c r="BQ11" s="3"/>
      <c r="BR11" s="3"/>
      <c r="BS11" s="17"/>
      <c r="BT11" s="17"/>
      <c r="BU11" s="17"/>
      <c r="BV11" s="17"/>
      <c r="BW11" s="3"/>
      <c r="CA11" s="18"/>
      <c r="CB11" s="18"/>
      <c r="CC11" s="18"/>
      <c r="CD11" s="18"/>
      <c r="CE11" s="18"/>
      <c r="CF11" s="18"/>
      <c r="CG11" s="18"/>
      <c r="CH11" s="2"/>
      <c r="CI11" s="5"/>
      <c r="CJ11" s="4"/>
      <c r="CK11" s="2"/>
      <c r="CL11" s="6"/>
      <c r="CM11" s="6"/>
      <c r="CN11" s="6"/>
      <c r="CO11" s="6"/>
    </row>
    <row r="12" spans="2:93" s="1" customFormat="1" ht="82.9" customHeight="1" x14ac:dyDescent="0.25">
      <c r="B12" s="132"/>
      <c r="C12" s="18" t="s">
        <v>271</v>
      </c>
      <c r="D12" s="92"/>
      <c r="E12" s="92"/>
      <c r="F12" s="92"/>
      <c r="G12" s="92"/>
      <c r="H12" s="70"/>
      <c r="I12" s="51">
        <f t="shared" si="0"/>
        <v>0</v>
      </c>
      <c r="J12" s="3"/>
      <c r="K12" s="20"/>
      <c r="L12" s="20"/>
      <c r="M12" s="3"/>
      <c r="N12" s="3"/>
      <c r="O12" s="3"/>
      <c r="P12" s="3"/>
      <c r="Q12" s="18"/>
      <c r="R12" s="18"/>
      <c r="S12" s="20"/>
      <c r="T12" s="20"/>
      <c r="U12" s="20"/>
      <c r="V12" s="20"/>
      <c r="W12" s="3"/>
      <c r="X12" s="3"/>
      <c r="Y12" s="17"/>
      <c r="Z12" s="17"/>
      <c r="AA12" s="3"/>
      <c r="AB12" s="3"/>
      <c r="AC12" s="17"/>
      <c r="AD12" s="17"/>
      <c r="AE12" s="17"/>
      <c r="AF12" s="17"/>
      <c r="AG12" s="3"/>
      <c r="AH12" s="3"/>
      <c r="AI12" s="17"/>
      <c r="AJ12" s="17"/>
      <c r="AK12" s="17"/>
      <c r="AL12" s="17"/>
      <c r="AM12" s="3"/>
      <c r="AN12" s="3"/>
      <c r="AO12" s="17"/>
      <c r="AP12" s="17"/>
      <c r="AQ12" s="17"/>
      <c r="AR12" s="17"/>
      <c r="AS12" s="3"/>
      <c r="AT12" s="3"/>
      <c r="AU12" s="17"/>
      <c r="AV12" s="17"/>
      <c r="AW12" s="17"/>
      <c r="AX12" s="17"/>
      <c r="AY12" s="3"/>
      <c r="AZ12" s="3"/>
      <c r="BA12" s="17"/>
      <c r="BB12" s="17"/>
      <c r="BC12" s="17"/>
      <c r="BD12" s="17"/>
      <c r="BE12" s="3"/>
      <c r="BF12" s="3"/>
      <c r="BG12" s="17"/>
      <c r="BH12" s="17"/>
      <c r="BI12" s="17"/>
      <c r="BJ12" s="17"/>
      <c r="BK12" s="3"/>
      <c r="BL12" s="3"/>
      <c r="BM12" s="17"/>
      <c r="BN12" s="17"/>
      <c r="BO12" s="17"/>
      <c r="BP12" s="17"/>
      <c r="BQ12" s="3"/>
      <c r="BR12" s="3"/>
      <c r="BS12" s="17"/>
      <c r="BT12" s="17"/>
      <c r="BU12" s="17"/>
      <c r="BV12" s="17"/>
      <c r="BW12" s="3"/>
      <c r="CA12" s="18"/>
      <c r="CB12" s="18"/>
      <c r="CC12" s="18"/>
      <c r="CD12" s="18"/>
      <c r="CE12" s="18"/>
      <c r="CF12" s="18"/>
      <c r="CG12" s="18"/>
      <c r="CH12" s="2"/>
      <c r="CI12" s="5"/>
      <c r="CJ12" s="4"/>
      <c r="CK12" s="2"/>
      <c r="CL12" s="6"/>
      <c r="CM12" s="6"/>
      <c r="CN12" s="6"/>
      <c r="CO12" s="6"/>
    </row>
    <row r="13" spans="2:93" s="1" customFormat="1" ht="93" customHeight="1" x14ac:dyDescent="0.25">
      <c r="B13" s="132"/>
      <c r="C13" s="18" t="s">
        <v>272</v>
      </c>
      <c r="D13" s="92"/>
      <c r="E13" s="92"/>
      <c r="F13" s="92"/>
      <c r="G13" s="92"/>
      <c r="H13" s="70"/>
      <c r="I13" s="51">
        <f t="shared" si="0"/>
        <v>0</v>
      </c>
      <c r="J13" s="3"/>
      <c r="K13" s="20"/>
      <c r="L13" s="20"/>
      <c r="M13" s="3"/>
      <c r="N13" s="3"/>
      <c r="O13" s="3"/>
      <c r="P13" s="3"/>
      <c r="Q13" s="18"/>
      <c r="R13" s="18"/>
      <c r="S13" s="20"/>
      <c r="T13" s="20"/>
      <c r="U13" s="20"/>
      <c r="V13" s="20"/>
      <c r="W13" s="3"/>
      <c r="X13" s="3"/>
      <c r="Y13" s="17"/>
      <c r="Z13" s="17"/>
      <c r="AA13" s="3"/>
      <c r="AB13" s="3"/>
      <c r="AC13" s="17"/>
      <c r="AD13" s="17"/>
      <c r="AE13" s="17"/>
      <c r="AF13" s="17"/>
      <c r="AG13" s="3"/>
      <c r="AH13" s="3"/>
      <c r="AI13" s="17"/>
      <c r="AJ13" s="17"/>
      <c r="AK13" s="17"/>
      <c r="AL13" s="17"/>
      <c r="AM13" s="3"/>
      <c r="AN13" s="3"/>
      <c r="AO13" s="17"/>
      <c r="AP13" s="17"/>
      <c r="AQ13" s="17"/>
      <c r="AR13" s="17"/>
      <c r="AS13" s="3"/>
      <c r="AT13" s="3"/>
      <c r="AU13" s="17"/>
      <c r="AV13" s="17"/>
      <c r="AW13" s="17"/>
      <c r="AX13" s="17"/>
      <c r="AY13" s="3"/>
      <c r="AZ13" s="3"/>
      <c r="BA13" s="17"/>
      <c r="BB13" s="17"/>
      <c r="BC13" s="17"/>
      <c r="BD13" s="17"/>
      <c r="BE13" s="3"/>
      <c r="BF13" s="3"/>
      <c r="BG13" s="17"/>
      <c r="BH13" s="17"/>
      <c r="BI13" s="17"/>
      <c r="BJ13" s="17"/>
      <c r="BK13" s="3"/>
      <c r="BL13" s="3"/>
      <c r="BM13" s="17"/>
      <c r="BN13" s="17"/>
      <c r="BO13" s="17"/>
      <c r="BP13" s="17"/>
      <c r="BQ13" s="3"/>
      <c r="BR13" s="3"/>
      <c r="BS13" s="17"/>
      <c r="BT13" s="17"/>
      <c r="BU13" s="17"/>
      <c r="BV13" s="17"/>
      <c r="BW13" s="3"/>
      <c r="CA13" s="18"/>
      <c r="CB13" s="18"/>
      <c r="CC13" s="18"/>
      <c r="CD13" s="18"/>
      <c r="CE13" s="18"/>
      <c r="CF13" s="18"/>
      <c r="CG13" s="18"/>
      <c r="CH13" s="2"/>
      <c r="CI13" s="5"/>
      <c r="CJ13" s="4"/>
      <c r="CK13" s="2"/>
      <c r="CL13" s="6"/>
      <c r="CM13" s="6"/>
      <c r="CN13" s="6"/>
      <c r="CO13" s="6"/>
    </row>
    <row r="14" spans="2:93" s="1" customFormat="1" ht="76.900000000000006" customHeight="1" x14ac:dyDescent="0.25">
      <c r="B14" s="132"/>
      <c r="C14" s="18" t="s">
        <v>273</v>
      </c>
      <c r="D14" s="92"/>
      <c r="E14" s="92"/>
      <c r="F14" s="92"/>
      <c r="G14" s="92"/>
      <c r="H14" s="70"/>
      <c r="I14" s="51">
        <f t="shared" si="0"/>
        <v>0</v>
      </c>
      <c r="J14" s="3"/>
      <c r="K14" s="20"/>
      <c r="L14" s="20"/>
      <c r="M14" s="3"/>
      <c r="N14" s="3"/>
      <c r="O14" s="3"/>
      <c r="P14" s="3"/>
      <c r="Q14" s="18"/>
      <c r="R14" s="18"/>
      <c r="S14" s="20"/>
      <c r="T14" s="20"/>
      <c r="U14" s="20"/>
      <c r="V14" s="20"/>
      <c r="W14" s="3"/>
      <c r="X14" s="3"/>
      <c r="Y14" s="17"/>
      <c r="Z14" s="17"/>
      <c r="AA14" s="3"/>
      <c r="AB14" s="3"/>
      <c r="AC14" s="17"/>
      <c r="AD14" s="17"/>
      <c r="AE14" s="17"/>
      <c r="AF14" s="17"/>
      <c r="AG14" s="3"/>
      <c r="AH14" s="3"/>
      <c r="AI14" s="17"/>
      <c r="AJ14" s="17"/>
      <c r="AK14" s="17"/>
      <c r="AL14" s="17"/>
      <c r="AM14" s="3"/>
      <c r="AN14" s="3"/>
      <c r="AO14" s="17"/>
      <c r="AP14" s="17"/>
      <c r="AQ14" s="17"/>
      <c r="AR14" s="17"/>
      <c r="AS14" s="3"/>
      <c r="AT14" s="3"/>
      <c r="AU14" s="17"/>
      <c r="AV14" s="17"/>
      <c r="AW14" s="17"/>
      <c r="AX14" s="17"/>
      <c r="AY14" s="3"/>
      <c r="AZ14" s="3"/>
      <c r="BA14" s="17"/>
      <c r="BB14" s="17"/>
      <c r="BC14" s="17"/>
      <c r="BD14" s="17"/>
      <c r="BE14" s="3"/>
      <c r="BF14" s="3"/>
      <c r="BG14" s="17"/>
      <c r="BH14" s="17"/>
      <c r="BI14" s="17"/>
      <c r="BJ14" s="17"/>
      <c r="BK14" s="3"/>
      <c r="BL14" s="3"/>
      <c r="BM14" s="17"/>
      <c r="BN14" s="17"/>
      <c r="BO14" s="17"/>
      <c r="BP14" s="17"/>
      <c r="BQ14" s="3"/>
      <c r="BR14" s="3"/>
      <c r="BS14" s="17"/>
      <c r="BT14" s="17"/>
      <c r="BU14" s="17"/>
      <c r="BV14" s="17"/>
      <c r="BW14" s="3"/>
      <c r="CA14" s="18"/>
      <c r="CB14" s="18"/>
      <c r="CC14" s="18"/>
      <c r="CD14" s="18"/>
      <c r="CE14" s="18"/>
      <c r="CF14" s="18"/>
      <c r="CG14" s="18"/>
      <c r="CH14" s="2"/>
      <c r="CI14" s="5"/>
      <c r="CJ14" s="4"/>
      <c r="CK14" s="2"/>
      <c r="CL14" s="6"/>
      <c r="CM14" s="6"/>
      <c r="CN14" s="6"/>
      <c r="CO14" s="6"/>
    </row>
    <row r="15" spans="2:93" s="1" customFormat="1" ht="89.45" customHeight="1" x14ac:dyDescent="0.25">
      <c r="B15" s="132"/>
      <c r="C15" s="18" t="s">
        <v>274</v>
      </c>
      <c r="D15" s="92"/>
      <c r="E15" s="92"/>
      <c r="F15" s="92"/>
      <c r="G15" s="92"/>
      <c r="H15" s="70"/>
      <c r="I15" s="51">
        <f t="shared" si="0"/>
        <v>0</v>
      </c>
      <c r="J15" s="3"/>
      <c r="K15" s="20"/>
      <c r="L15" s="20"/>
      <c r="M15" s="3"/>
      <c r="N15" s="3"/>
      <c r="O15" s="3"/>
      <c r="P15" s="3"/>
      <c r="Q15" s="18"/>
      <c r="R15" s="18"/>
      <c r="S15" s="20"/>
      <c r="T15" s="20"/>
      <c r="U15" s="20"/>
      <c r="V15" s="20"/>
      <c r="W15" s="3"/>
      <c r="X15" s="3"/>
      <c r="Y15" s="17"/>
      <c r="Z15" s="17"/>
      <c r="AA15" s="3"/>
      <c r="AB15" s="3"/>
      <c r="AC15" s="17"/>
      <c r="AD15" s="17"/>
      <c r="AE15" s="17"/>
      <c r="AF15" s="17"/>
      <c r="AG15" s="3"/>
      <c r="AH15" s="3"/>
      <c r="AI15" s="17"/>
      <c r="AJ15" s="17"/>
      <c r="AK15" s="17"/>
      <c r="AL15" s="17"/>
      <c r="AM15" s="3"/>
      <c r="AN15" s="3"/>
      <c r="AO15" s="17"/>
      <c r="AP15" s="17"/>
      <c r="AQ15" s="17"/>
      <c r="AR15" s="17"/>
      <c r="AS15" s="3"/>
      <c r="AT15" s="3"/>
      <c r="AU15" s="17"/>
      <c r="AV15" s="17"/>
      <c r="AW15" s="17"/>
      <c r="AX15" s="17"/>
      <c r="AY15" s="3"/>
      <c r="AZ15" s="3"/>
      <c r="BA15" s="17"/>
      <c r="BB15" s="17"/>
      <c r="BC15" s="17"/>
      <c r="BD15" s="17"/>
      <c r="BE15" s="3"/>
      <c r="BF15" s="3"/>
      <c r="BG15" s="17"/>
      <c r="BH15" s="17"/>
      <c r="BI15" s="17"/>
      <c r="BJ15" s="17"/>
      <c r="BK15" s="3"/>
      <c r="BL15" s="3"/>
      <c r="BM15" s="17"/>
      <c r="BN15" s="17"/>
      <c r="BO15" s="17"/>
      <c r="BP15" s="17"/>
      <c r="BQ15" s="3"/>
      <c r="BR15" s="3"/>
      <c r="BS15" s="17"/>
      <c r="BT15" s="17"/>
      <c r="BU15" s="17"/>
      <c r="BV15" s="17"/>
      <c r="BW15" s="3"/>
      <c r="CA15" s="18"/>
      <c r="CB15" s="18"/>
      <c r="CC15" s="18"/>
      <c r="CD15" s="18"/>
      <c r="CE15" s="18"/>
      <c r="CF15" s="18"/>
      <c r="CG15" s="18"/>
      <c r="CH15" s="2"/>
      <c r="CI15" s="5"/>
      <c r="CJ15" s="4"/>
      <c r="CK15" s="2"/>
      <c r="CL15" s="6"/>
      <c r="CM15" s="6"/>
      <c r="CN15" s="6"/>
      <c r="CO15" s="6"/>
    </row>
    <row r="16" spans="2:93" s="1" customFormat="1" ht="68.45" customHeight="1" x14ac:dyDescent="0.25">
      <c r="B16" s="132"/>
      <c r="C16" s="18" t="s">
        <v>275</v>
      </c>
      <c r="D16" s="92"/>
      <c r="E16" s="92"/>
      <c r="F16" s="92"/>
      <c r="G16" s="92"/>
      <c r="H16" s="70"/>
      <c r="I16" s="51">
        <f t="shared" si="0"/>
        <v>0</v>
      </c>
      <c r="J16" s="3"/>
      <c r="K16" s="20"/>
      <c r="L16" s="20"/>
      <c r="M16" s="3"/>
      <c r="N16" s="3"/>
      <c r="O16" s="3"/>
      <c r="P16" s="3"/>
      <c r="Q16" s="18"/>
      <c r="R16" s="18"/>
      <c r="S16" s="20"/>
      <c r="T16" s="20"/>
      <c r="U16" s="20"/>
      <c r="V16" s="20"/>
      <c r="W16" s="3"/>
      <c r="X16" s="3"/>
      <c r="Y16" s="17"/>
      <c r="Z16" s="17"/>
      <c r="AA16" s="3"/>
      <c r="AB16" s="3"/>
      <c r="AC16" s="17"/>
      <c r="AD16" s="17"/>
      <c r="AE16" s="17"/>
      <c r="AF16" s="17"/>
      <c r="AG16" s="3"/>
      <c r="AH16" s="3"/>
      <c r="AI16" s="17"/>
      <c r="AJ16" s="17"/>
      <c r="AK16" s="17"/>
      <c r="AL16" s="17"/>
      <c r="AM16" s="3"/>
      <c r="AN16" s="3"/>
      <c r="AO16" s="17"/>
      <c r="AP16" s="17"/>
      <c r="AQ16" s="17"/>
      <c r="AR16" s="17"/>
      <c r="AS16" s="3"/>
      <c r="AT16" s="3"/>
      <c r="AU16" s="17"/>
      <c r="AV16" s="17"/>
      <c r="AW16" s="17"/>
      <c r="AX16" s="17"/>
      <c r="AY16" s="3"/>
      <c r="AZ16" s="3"/>
      <c r="BA16" s="17"/>
      <c r="BB16" s="17"/>
      <c r="BC16" s="17"/>
      <c r="BD16" s="17"/>
      <c r="BE16" s="3"/>
      <c r="BF16" s="3"/>
      <c r="BG16" s="17"/>
      <c r="BH16" s="17"/>
      <c r="BI16" s="17"/>
      <c r="BJ16" s="17"/>
      <c r="BK16" s="3"/>
      <c r="BL16" s="3"/>
      <c r="BM16" s="17"/>
      <c r="BN16" s="17"/>
      <c r="BO16" s="17"/>
      <c r="BP16" s="17"/>
      <c r="BQ16" s="3"/>
      <c r="BR16" s="3"/>
      <c r="BS16" s="17"/>
      <c r="BT16" s="17"/>
      <c r="BU16" s="17"/>
      <c r="BV16" s="17"/>
      <c r="BW16" s="3"/>
      <c r="CA16" s="18"/>
      <c r="CB16" s="18"/>
      <c r="CC16" s="18"/>
      <c r="CD16" s="18"/>
      <c r="CE16" s="18"/>
      <c r="CF16" s="18"/>
      <c r="CG16" s="18"/>
      <c r="CH16" s="2"/>
      <c r="CI16" s="5"/>
      <c r="CJ16" s="4"/>
      <c r="CK16" s="2"/>
      <c r="CL16" s="6"/>
      <c r="CM16" s="6"/>
      <c r="CN16" s="6"/>
      <c r="CO16" s="6"/>
    </row>
    <row r="17" spans="2:93" s="1" customFormat="1" ht="85.15" hidden="1" customHeight="1" x14ac:dyDescent="0.25">
      <c r="B17" s="132"/>
      <c r="C17" s="18" t="s">
        <v>276</v>
      </c>
      <c r="D17" s="92"/>
      <c r="E17" s="92"/>
      <c r="F17" s="92"/>
      <c r="G17" s="92"/>
      <c r="H17" s="70"/>
      <c r="I17" s="51">
        <f t="shared" si="0"/>
        <v>0</v>
      </c>
      <c r="J17" s="3"/>
      <c r="K17" s="20"/>
      <c r="L17" s="20"/>
      <c r="M17" s="3"/>
      <c r="N17" s="3"/>
      <c r="O17" s="3"/>
      <c r="P17" s="3"/>
      <c r="Q17" s="18"/>
      <c r="R17" s="18"/>
      <c r="S17" s="20"/>
      <c r="T17" s="20"/>
      <c r="U17" s="20"/>
      <c r="V17" s="20"/>
      <c r="W17" s="3"/>
      <c r="X17" s="3"/>
      <c r="Y17" s="17"/>
      <c r="Z17" s="17"/>
      <c r="AA17" s="3"/>
      <c r="AB17" s="3"/>
      <c r="AC17" s="17"/>
      <c r="AD17" s="17"/>
      <c r="AE17" s="17"/>
      <c r="AF17" s="17"/>
      <c r="AG17" s="3"/>
      <c r="AH17" s="3"/>
      <c r="AI17" s="17"/>
      <c r="AJ17" s="17"/>
      <c r="AK17" s="17"/>
      <c r="AL17" s="17"/>
      <c r="AM17" s="3"/>
      <c r="AN17" s="3"/>
      <c r="AO17" s="17"/>
      <c r="AP17" s="17"/>
      <c r="AQ17" s="17"/>
      <c r="AR17" s="17"/>
      <c r="AS17" s="3"/>
      <c r="AT17" s="3"/>
      <c r="AU17" s="17"/>
      <c r="AV17" s="17"/>
      <c r="AW17" s="17"/>
      <c r="AX17" s="17"/>
      <c r="AY17" s="3"/>
      <c r="AZ17" s="3"/>
      <c r="BA17" s="17"/>
      <c r="BB17" s="17"/>
      <c r="BC17" s="17"/>
      <c r="BD17" s="17"/>
      <c r="BE17" s="3"/>
      <c r="BF17" s="3"/>
      <c r="BG17" s="17"/>
      <c r="BH17" s="17"/>
      <c r="BI17" s="17"/>
      <c r="BJ17" s="17"/>
      <c r="BK17" s="3"/>
      <c r="BL17" s="3"/>
      <c r="BM17" s="17"/>
      <c r="BN17" s="17"/>
      <c r="BO17" s="17"/>
      <c r="BP17" s="17"/>
      <c r="BQ17" s="3"/>
      <c r="BR17" s="3"/>
      <c r="BS17" s="17"/>
      <c r="BT17" s="17"/>
      <c r="BU17" s="17"/>
      <c r="BV17" s="17"/>
      <c r="BW17" s="3"/>
      <c r="CA17" s="18"/>
      <c r="CB17" s="18"/>
      <c r="CC17" s="18"/>
      <c r="CD17" s="18"/>
      <c r="CE17" s="18"/>
      <c r="CF17" s="18"/>
      <c r="CG17" s="18"/>
      <c r="CH17" s="2"/>
      <c r="CI17" s="5"/>
      <c r="CJ17" s="4"/>
      <c r="CK17" s="2"/>
      <c r="CL17" s="21"/>
      <c r="CM17" s="21"/>
      <c r="CN17" s="21"/>
      <c r="CO17" s="21"/>
    </row>
    <row r="18" spans="2:93" s="1" customFormat="1" ht="27" customHeight="1" x14ac:dyDescent="0.25">
      <c r="C18" s="17"/>
      <c r="D18" s="20"/>
      <c r="E18" s="20"/>
      <c r="F18" s="20"/>
      <c r="G18" s="20"/>
      <c r="H18" s="36" t="s">
        <v>117</v>
      </c>
      <c r="I18" s="37" t="e">
        <f>AVERAGEIF(I9:I17,"&lt;&gt;0")</f>
        <v>#DIV/0!</v>
      </c>
      <c r="J18" s="3"/>
      <c r="K18" s="20"/>
      <c r="L18" s="20"/>
      <c r="M18" s="22"/>
      <c r="N18" s="22"/>
      <c r="O18" s="22"/>
      <c r="P18" s="3"/>
      <c r="Q18" s="17"/>
      <c r="R18" s="17"/>
      <c r="S18" s="20"/>
      <c r="T18" s="20"/>
      <c r="U18" s="20"/>
      <c r="V18" s="20"/>
      <c r="W18" s="3"/>
      <c r="X18" s="3"/>
      <c r="Y18" s="17"/>
      <c r="Z18" s="17"/>
      <c r="AA18" s="3"/>
      <c r="AB18" s="3"/>
      <c r="AC18" s="17"/>
      <c r="AD18" s="17"/>
      <c r="AE18" s="17"/>
      <c r="AF18" s="17"/>
      <c r="AG18" s="3"/>
      <c r="AH18" s="3"/>
      <c r="AI18" s="17"/>
      <c r="AJ18" s="17"/>
      <c r="AK18" s="17"/>
      <c r="AL18" s="17"/>
      <c r="AM18" s="3"/>
      <c r="AN18" s="3"/>
      <c r="AO18" s="17"/>
      <c r="AP18" s="17"/>
      <c r="AQ18" s="17"/>
      <c r="AR18" s="17"/>
      <c r="AS18" s="3"/>
      <c r="AT18" s="3"/>
      <c r="AU18" s="17"/>
      <c r="AV18" s="17"/>
      <c r="AW18" s="17"/>
      <c r="AX18" s="17"/>
      <c r="AY18" s="3"/>
      <c r="AZ18" s="3"/>
      <c r="BA18" s="17"/>
      <c r="BB18" s="17"/>
      <c r="BC18" s="17"/>
      <c r="BD18" s="17"/>
      <c r="BE18" s="3"/>
      <c r="BF18" s="3"/>
      <c r="BG18" s="17"/>
      <c r="BH18" s="17"/>
      <c r="BI18" s="17"/>
      <c r="BJ18" s="17"/>
      <c r="BK18" s="3"/>
      <c r="BL18" s="3"/>
      <c r="BM18" s="17"/>
      <c r="BN18" s="17"/>
      <c r="BO18" s="17"/>
      <c r="BP18" s="17"/>
      <c r="BQ18" s="3"/>
      <c r="BR18" s="3"/>
      <c r="BS18" s="17"/>
      <c r="BT18" s="17"/>
      <c r="BU18" s="17"/>
      <c r="BV18" s="17"/>
      <c r="BW18" s="3"/>
      <c r="CA18" s="18"/>
      <c r="CB18" s="18"/>
      <c r="CC18" s="18"/>
      <c r="CD18" s="18"/>
      <c r="CE18" s="18"/>
      <c r="CF18" s="18"/>
      <c r="CG18" s="18"/>
      <c r="CH18" s="2"/>
      <c r="CI18" s="5"/>
      <c r="CJ18" s="4"/>
      <c r="CK18" s="2"/>
      <c r="CL18" s="6"/>
      <c r="CM18" s="6"/>
      <c r="CN18" s="6"/>
      <c r="CO18" s="6"/>
    </row>
    <row r="19" spans="2:93" s="1" customFormat="1" ht="18.600000000000001" customHeight="1" thickBot="1" x14ac:dyDescent="0.3">
      <c r="B19" s="2"/>
      <c r="C19" s="2"/>
      <c r="D19" s="2"/>
      <c r="E19" s="2"/>
      <c r="F19" s="2"/>
      <c r="G19" s="2"/>
      <c r="H19" s="2"/>
      <c r="J19" s="2"/>
      <c r="K19" s="20"/>
      <c r="L19" s="20"/>
      <c r="M19" s="3"/>
      <c r="N19" s="3"/>
      <c r="O19" s="3"/>
      <c r="P19" s="3"/>
      <c r="Q19" s="17"/>
      <c r="R19" s="17"/>
      <c r="S19" s="20"/>
      <c r="T19" s="20"/>
      <c r="U19" s="20"/>
      <c r="V19" s="20"/>
      <c r="W19" s="3"/>
      <c r="X19" s="3"/>
      <c r="Y19" s="17"/>
      <c r="Z19" s="17"/>
      <c r="AA19" s="3"/>
      <c r="AB19" s="3"/>
      <c r="AC19" s="17"/>
      <c r="AD19" s="17"/>
      <c r="AE19" s="17"/>
      <c r="AF19" s="17"/>
      <c r="AG19" s="3"/>
      <c r="AH19" s="3"/>
      <c r="AI19" s="17"/>
      <c r="AJ19" s="17"/>
      <c r="AK19" s="17"/>
      <c r="AL19" s="17"/>
      <c r="AM19" s="3"/>
      <c r="AN19" s="3"/>
      <c r="AO19" s="17"/>
      <c r="AP19" s="17"/>
      <c r="AQ19" s="17"/>
      <c r="AR19" s="17"/>
      <c r="AS19" s="3"/>
      <c r="AT19" s="3"/>
      <c r="AU19" s="17"/>
      <c r="AV19" s="17"/>
      <c r="AW19" s="17"/>
      <c r="AX19" s="17"/>
      <c r="AY19" s="3"/>
      <c r="AZ19" s="3"/>
      <c r="BA19" s="17"/>
      <c r="BB19" s="17"/>
      <c r="BC19" s="17"/>
      <c r="BD19" s="17"/>
      <c r="BE19" s="3"/>
      <c r="BF19" s="3"/>
      <c r="BG19" s="17"/>
      <c r="BH19" s="17"/>
      <c r="BI19" s="17"/>
      <c r="BJ19" s="17"/>
      <c r="BK19" s="3"/>
      <c r="BL19" s="3"/>
      <c r="BM19" s="17"/>
      <c r="BN19" s="17"/>
      <c r="BO19" s="17"/>
      <c r="BP19" s="17"/>
      <c r="BQ19" s="3"/>
      <c r="BR19" s="3"/>
      <c r="BS19" s="17"/>
      <c r="BT19" s="17"/>
      <c r="BU19" s="17"/>
      <c r="BV19" s="17"/>
      <c r="BW19" s="3"/>
      <c r="CA19" s="18"/>
      <c r="CB19" s="18"/>
      <c r="CC19" s="18"/>
      <c r="CD19" s="18"/>
      <c r="CE19" s="18"/>
      <c r="CF19" s="18"/>
      <c r="CG19" s="18"/>
      <c r="CH19" s="2"/>
      <c r="CI19" s="5"/>
      <c r="CJ19" s="4"/>
      <c r="CK19" s="2"/>
      <c r="CL19" s="6"/>
      <c r="CM19" s="6"/>
      <c r="CN19" s="6"/>
      <c r="CO19" s="6"/>
    </row>
    <row r="20" spans="2:93" ht="46.15" customHeight="1" thickBot="1" x14ac:dyDescent="0.3">
      <c r="C20" s="2" t="s">
        <v>116</v>
      </c>
      <c r="D20" s="130" t="s">
        <v>127</v>
      </c>
      <c r="E20" s="130"/>
      <c r="F20" s="130"/>
      <c r="G20" s="130"/>
      <c r="H20" s="130"/>
      <c r="I20" s="133"/>
      <c r="J20" s="133"/>
      <c r="K20" s="37"/>
      <c r="L20" s="23"/>
      <c r="M20" s="23"/>
      <c r="N20" s="23"/>
      <c r="O20" s="23"/>
      <c r="P20" s="23"/>
      <c r="Q20" s="23"/>
      <c r="R20" s="23"/>
      <c r="S20" s="23"/>
      <c r="T20" s="23"/>
      <c r="U20" s="23"/>
      <c r="W20" s="3"/>
      <c r="X20" s="22"/>
      <c r="Y20" s="17"/>
    </row>
    <row r="21" spans="2:93" ht="46.15" customHeight="1" x14ac:dyDescent="0.25">
      <c r="D21" s="23"/>
      <c r="E21" s="32"/>
      <c r="F21" s="32"/>
      <c r="G21" s="23"/>
      <c r="H21" s="23"/>
      <c r="I21" s="22"/>
      <c r="J21" s="8"/>
      <c r="K21" s="23"/>
      <c r="L21" s="23"/>
      <c r="M21" s="23"/>
      <c r="N21" s="23"/>
      <c r="O21" s="23"/>
      <c r="P21" s="23"/>
      <c r="Q21" s="23"/>
      <c r="R21" s="23"/>
      <c r="S21" s="23"/>
      <c r="T21" s="23"/>
      <c r="U21" s="23"/>
      <c r="W21" s="3"/>
      <c r="X21" s="3"/>
      <c r="Y21" s="17"/>
    </row>
    <row r="22" spans="2:93" ht="46.15" customHeight="1" thickBot="1" x14ac:dyDescent="0.3">
      <c r="D22" s="23"/>
      <c r="E22" s="23"/>
      <c r="F22" s="23"/>
      <c r="G22" s="23"/>
      <c r="H22" s="23"/>
      <c r="I22" s="22"/>
      <c r="J22" s="8"/>
      <c r="K22" s="23"/>
      <c r="L22" s="23"/>
      <c r="M22" s="23"/>
      <c r="N22" s="23"/>
      <c r="O22" s="23"/>
      <c r="P22" s="23"/>
      <c r="Q22" s="23"/>
      <c r="R22" s="23"/>
      <c r="S22" s="23"/>
      <c r="T22" s="23"/>
      <c r="U22" s="23"/>
    </row>
    <row r="23" spans="2:93" ht="46.15" customHeight="1" thickBot="1" x14ac:dyDescent="0.3">
      <c r="D23" s="23"/>
      <c r="E23" s="33"/>
      <c r="F23" s="33"/>
      <c r="G23" s="23"/>
      <c r="H23" s="23"/>
      <c r="I23" s="22"/>
      <c r="J23" s="8"/>
      <c r="K23" s="136" t="s">
        <v>182</v>
      </c>
      <c r="L23" s="136"/>
      <c r="M23" s="136"/>
      <c r="N23" s="136"/>
      <c r="O23" s="136"/>
      <c r="P23" s="136"/>
      <c r="Q23" s="136"/>
      <c r="R23" s="136"/>
      <c r="S23" s="136"/>
      <c r="T23" s="136"/>
      <c r="U23" s="136"/>
      <c r="W23" s="136" t="s">
        <v>178</v>
      </c>
      <c r="X23" s="136"/>
      <c r="Y23" s="136"/>
    </row>
    <row r="24" spans="2:93" ht="22.9" customHeight="1" thickBot="1" x14ac:dyDescent="0.3">
      <c r="B24" s="24"/>
      <c r="C24" s="1"/>
      <c r="D24" s="24" t="s">
        <v>19</v>
      </c>
      <c r="E24" s="131" t="s">
        <v>18</v>
      </c>
      <c r="F24" s="131"/>
      <c r="G24" s="24" t="s">
        <v>22</v>
      </c>
      <c r="H24" s="16"/>
      <c r="I24" s="24"/>
      <c r="J24" s="24"/>
    </row>
    <row r="25" spans="2:93" ht="38.450000000000003" customHeight="1" x14ac:dyDescent="0.25">
      <c r="B25" s="7"/>
      <c r="C25" s="17"/>
      <c r="D25" s="34">
        <v>1</v>
      </c>
      <c r="E25" s="12" t="s">
        <v>114</v>
      </c>
      <c r="F25" s="12" t="s">
        <v>115</v>
      </c>
      <c r="G25" s="35">
        <v>4</v>
      </c>
      <c r="H25" s="39" t="s">
        <v>107</v>
      </c>
      <c r="J25" s="31"/>
      <c r="K25" s="137" t="s">
        <v>108</v>
      </c>
      <c r="L25" s="136"/>
      <c r="M25" s="136"/>
      <c r="N25" s="136"/>
      <c r="O25" s="138"/>
      <c r="P25" s="25"/>
      <c r="Q25" s="136" t="s">
        <v>109</v>
      </c>
      <c r="R25" s="136"/>
      <c r="S25" s="136"/>
      <c r="T25" s="136"/>
      <c r="U25" s="138"/>
      <c r="V25" s="24"/>
      <c r="W25" s="83" t="s">
        <v>179</v>
      </c>
      <c r="X25" s="83" t="s">
        <v>180</v>
      </c>
      <c r="Y25" s="83" t="s">
        <v>181</v>
      </c>
    </row>
    <row r="26" spans="2:93" ht="46.15" customHeight="1" x14ac:dyDescent="0.25">
      <c r="B26" s="7"/>
      <c r="C26" s="17"/>
      <c r="D26" s="113" t="s">
        <v>177</v>
      </c>
      <c r="E26" s="111" t="s">
        <v>208</v>
      </c>
      <c r="F26" s="112" t="s">
        <v>183</v>
      </c>
      <c r="G26" s="114" t="s">
        <v>176</v>
      </c>
      <c r="H26" s="115" t="s">
        <v>220</v>
      </c>
      <c r="J26" s="31"/>
      <c r="K26" s="13" t="s">
        <v>110</v>
      </c>
      <c r="L26" s="14" t="s">
        <v>111</v>
      </c>
      <c r="M26" s="14" t="s">
        <v>112</v>
      </c>
      <c r="N26" s="14" t="s">
        <v>223</v>
      </c>
      <c r="O26" s="40" t="s">
        <v>120</v>
      </c>
      <c r="P26" s="26"/>
      <c r="Q26" s="13" t="s">
        <v>255</v>
      </c>
      <c r="R26" s="14" t="s">
        <v>224</v>
      </c>
      <c r="S26" s="14" t="s">
        <v>225</v>
      </c>
      <c r="T26" s="139" t="s">
        <v>113</v>
      </c>
      <c r="U26" s="140"/>
      <c r="V26" s="24"/>
      <c r="W26" s="88"/>
      <c r="X26" s="88"/>
      <c r="Y26" s="89"/>
    </row>
    <row r="27" spans="2:93" ht="96.6" customHeight="1" x14ac:dyDescent="0.25">
      <c r="B27" s="1"/>
      <c r="C27" s="18" t="s">
        <v>268</v>
      </c>
      <c r="D27" s="92"/>
      <c r="E27" s="92"/>
      <c r="F27" s="92"/>
      <c r="G27" s="92"/>
      <c r="H27" s="73"/>
      <c r="I27" s="51">
        <f t="shared" ref="I27:I35" si="1">IFERROR(_xlfn.IFS(D27="NO EXISTE DOCUMENTACIÓN, NI MÉTODOS. ORGANIZACIÓN EMPÍRICA. CERO CAPACIDAD DE REACCIÓN",1,E27="EXISTEN DOCUMENTOS. HAY MÉTODOS SIN RIGUROSIDAD. NO HAY PROYECTO PDP. HAY UN DPD. NIVEL MÍNIMO DE SEGURIDAD. BAJA CAPACIDAD DE IDENTIFICAR Y RESTAURAR BRECHAS",2,F27="PROYECTO PDP EN FASE INICIAL PANSI. HAY DPD. HAY APOYO POR EL RTD. NIVEL MÍNIMO DESEADO DE SEGURIDAD. VULNERABILIDADES IDENTIFICADAS Y ATENDIDAS",3,G27="SG-PDP VALIDADO Y EN PRIMER TRIMESTE DE OPERACIÓN. NIVEL DE SEGURIDAD ADECUADO",4),0)</f>
        <v>0</v>
      </c>
      <c r="J27" s="31"/>
      <c r="K27" s="121" t="s">
        <v>172</v>
      </c>
      <c r="L27" s="121"/>
      <c r="M27" s="121" t="s">
        <v>172</v>
      </c>
      <c r="N27" s="121" t="s">
        <v>172</v>
      </c>
      <c r="O27" s="121"/>
      <c r="P27" s="75"/>
      <c r="Q27" s="76" t="s">
        <v>257</v>
      </c>
      <c r="R27" s="124" t="s">
        <v>257</v>
      </c>
      <c r="S27" s="70" t="s">
        <v>257</v>
      </c>
      <c r="T27" s="134"/>
      <c r="U27" s="135"/>
      <c r="V27" s="28"/>
      <c r="W27" s="74"/>
      <c r="X27" s="74"/>
      <c r="Y27" s="90"/>
    </row>
    <row r="28" spans="2:93" ht="96.6" customHeight="1" x14ac:dyDescent="0.25">
      <c r="B28" s="132" t="s">
        <v>126</v>
      </c>
      <c r="C28" s="18" t="s">
        <v>269</v>
      </c>
      <c r="D28" s="92"/>
      <c r="E28" s="92"/>
      <c r="F28" s="92"/>
      <c r="G28" s="92"/>
      <c r="H28" s="73"/>
      <c r="I28" s="51">
        <f t="shared" si="1"/>
        <v>0</v>
      </c>
      <c r="J28" s="31"/>
      <c r="K28" s="121" t="s">
        <v>172</v>
      </c>
      <c r="L28" s="121"/>
      <c r="M28" s="121" t="s">
        <v>172</v>
      </c>
      <c r="N28" s="121" t="s">
        <v>172</v>
      </c>
      <c r="O28" s="121"/>
      <c r="P28" s="75"/>
      <c r="Q28" s="76" t="s">
        <v>257</v>
      </c>
      <c r="R28" s="124" t="s">
        <v>257</v>
      </c>
      <c r="S28" s="70" t="s">
        <v>257</v>
      </c>
      <c r="T28" s="134"/>
      <c r="U28" s="135"/>
      <c r="V28" s="29"/>
      <c r="W28" s="74"/>
      <c r="X28" s="74"/>
      <c r="Y28" s="90"/>
    </row>
    <row r="29" spans="2:93" ht="96.6" customHeight="1" x14ac:dyDescent="0.25">
      <c r="B29" s="132"/>
      <c r="C29" s="18" t="s">
        <v>270</v>
      </c>
      <c r="D29" s="92"/>
      <c r="E29" s="92"/>
      <c r="F29" s="92"/>
      <c r="G29" s="92"/>
      <c r="H29" s="73"/>
      <c r="I29" s="51">
        <f t="shared" si="1"/>
        <v>0</v>
      </c>
      <c r="J29" s="31"/>
      <c r="K29" s="121" t="s">
        <v>172</v>
      </c>
      <c r="L29" s="121"/>
      <c r="M29" s="121" t="s">
        <v>172</v>
      </c>
      <c r="N29" s="121" t="s">
        <v>172</v>
      </c>
      <c r="O29" s="121"/>
      <c r="P29" s="75"/>
      <c r="Q29" s="76" t="s">
        <v>257</v>
      </c>
      <c r="R29" s="124" t="s">
        <v>257</v>
      </c>
      <c r="S29" s="70" t="s">
        <v>257</v>
      </c>
      <c r="T29" s="134"/>
      <c r="U29" s="135"/>
      <c r="V29" s="29"/>
      <c r="W29" s="74"/>
      <c r="X29" s="74"/>
      <c r="Y29" s="90"/>
    </row>
    <row r="30" spans="2:93" ht="96.6" customHeight="1" x14ac:dyDescent="0.25">
      <c r="B30" s="132"/>
      <c r="C30" s="18" t="s">
        <v>271</v>
      </c>
      <c r="D30" s="92"/>
      <c r="E30" s="92"/>
      <c r="F30" s="92"/>
      <c r="G30" s="92"/>
      <c r="H30" s="73"/>
      <c r="I30" s="51">
        <f t="shared" si="1"/>
        <v>0</v>
      </c>
      <c r="J30" s="31"/>
      <c r="K30" s="121" t="s">
        <v>172</v>
      </c>
      <c r="L30" s="121"/>
      <c r="M30" s="121" t="s">
        <v>172</v>
      </c>
      <c r="N30" s="121" t="s">
        <v>172</v>
      </c>
      <c r="O30" s="121"/>
      <c r="P30" s="75"/>
      <c r="Q30" s="76" t="s">
        <v>257</v>
      </c>
      <c r="R30" s="124" t="s">
        <v>257</v>
      </c>
      <c r="S30" s="70" t="s">
        <v>257</v>
      </c>
      <c r="T30" s="134"/>
      <c r="U30" s="135"/>
      <c r="V30" s="29"/>
      <c r="W30" s="74"/>
      <c r="X30" s="74"/>
      <c r="Y30" s="90"/>
    </row>
    <row r="31" spans="2:93" ht="96.6" customHeight="1" x14ac:dyDescent="0.25">
      <c r="B31" s="132"/>
      <c r="C31" s="18" t="s">
        <v>272</v>
      </c>
      <c r="D31" s="92"/>
      <c r="E31" s="92"/>
      <c r="F31" s="92"/>
      <c r="G31" s="92"/>
      <c r="H31" s="73"/>
      <c r="I31" s="51">
        <f t="shared" si="1"/>
        <v>0</v>
      </c>
      <c r="J31" s="31"/>
      <c r="K31" s="121" t="s">
        <v>172</v>
      </c>
      <c r="L31" s="121"/>
      <c r="M31" s="121" t="s">
        <v>172</v>
      </c>
      <c r="N31" s="121" t="s">
        <v>172</v>
      </c>
      <c r="O31" s="121"/>
      <c r="P31" s="75"/>
      <c r="Q31" s="76" t="s">
        <v>257</v>
      </c>
      <c r="R31" s="124" t="s">
        <v>257</v>
      </c>
      <c r="S31" s="70" t="s">
        <v>257</v>
      </c>
      <c r="T31" s="134"/>
      <c r="U31" s="135"/>
      <c r="V31" s="29"/>
      <c r="W31" s="74"/>
      <c r="X31" s="74"/>
      <c r="Y31" s="90"/>
    </row>
    <row r="32" spans="2:93" ht="96.6" customHeight="1" x14ac:dyDescent="0.25">
      <c r="B32" s="132"/>
      <c r="C32" s="18" t="s">
        <v>273</v>
      </c>
      <c r="D32" s="92"/>
      <c r="E32" s="92"/>
      <c r="F32" s="92"/>
      <c r="G32" s="92"/>
      <c r="H32" s="73"/>
      <c r="I32" s="51">
        <f t="shared" si="1"/>
        <v>0</v>
      </c>
      <c r="J32" s="31"/>
      <c r="K32" s="121" t="s">
        <v>172</v>
      </c>
      <c r="L32" s="121"/>
      <c r="M32" s="121" t="s">
        <v>172</v>
      </c>
      <c r="N32" s="121" t="s">
        <v>172</v>
      </c>
      <c r="O32" s="121"/>
      <c r="P32" s="75"/>
      <c r="Q32" s="76" t="s">
        <v>257</v>
      </c>
      <c r="R32" s="124" t="s">
        <v>257</v>
      </c>
      <c r="S32" s="70" t="s">
        <v>257</v>
      </c>
      <c r="T32" s="134"/>
      <c r="U32" s="135"/>
      <c r="V32" s="29"/>
      <c r="W32" s="74"/>
      <c r="X32" s="74"/>
      <c r="Y32" s="90"/>
    </row>
    <row r="33" spans="2:25" ht="96.6" customHeight="1" x14ac:dyDescent="0.25">
      <c r="B33" s="132"/>
      <c r="C33" s="18" t="s">
        <v>274</v>
      </c>
      <c r="D33" s="92"/>
      <c r="E33" s="92"/>
      <c r="F33" s="92"/>
      <c r="G33" s="92"/>
      <c r="H33" s="73"/>
      <c r="I33" s="51">
        <f t="shared" si="1"/>
        <v>0</v>
      </c>
      <c r="J33" s="31"/>
      <c r="K33" s="121" t="s">
        <v>172</v>
      </c>
      <c r="L33" s="121"/>
      <c r="M33" s="121" t="s">
        <v>172</v>
      </c>
      <c r="N33" s="121" t="s">
        <v>172</v>
      </c>
      <c r="O33" s="121"/>
      <c r="P33" s="75"/>
      <c r="Q33" s="76" t="s">
        <v>257</v>
      </c>
      <c r="R33" s="124" t="s">
        <v>257</v>
      </c>
      <c r="S33" s="70" t="s">
        <v>257</v>
      </c>
      <c r="T33" s="134"/>
      <c r="U33" s="135"/>
      <c r="V33" s="29"/>
      <c r="W33" s="74"/>
      <c r="X33" s="74"/>
      <c r="Y33" s="90"/>
    </row>
    <row r="34" spans="2:25" ht="96.6" customHeight="1" x14ac:dyDescent="0.25">
      <c r="B34" s="132"/>
      <c r="C34" s="18" t="s">
        <v>275</v>
      </c>
      <c r="D34" s="92"/>
      <c r="E34" s="92"/>
      <c r="F34" s="92"/>
      <c r="G34" s="92"/>
      <c r="H34" s="73"/>
      <c r="I34" s="51">
        <f t="shared" si="1"/>
        <v>0</v>
      </c>
      <c r="J34" s="31"/>
      <c r="K34" s="121" t="s">
        <v>172</v>
      </c>
      <c r="L34" s="121"/>
      <c r="M34" s="121" t="s">
        <v>172</v>
      </c>
      <c r="N34" s="121" t="s">
        <v>172</v>
      </c>
      <c r="O34" s="121"/>
      <c r="P34" s="75"/>
      <c r="Q34" s="76" t="s">
        <v>257</v>
      </c>
      <c r="R34" s="124" t="s">
        <v>257</v>
      </c>
      <c r="S34" s="70" t="s">
        <v>257</v>
      </c>
      <c r="T34" s="134"/>
      <c r="U34" s="135"/>
      <c r="V34" s="29"/>
      <c r="W34" s="74"/>
      <c r="X34" s="74"/>
      <c r="Y34" s="90"/>
    </row>
    <row r="35" spans="2:25" ht="96.6" customHeight="1" x14ac:dyDescent="0.25">
      <c r="B35" s="132"/>
      <c r="C35" s="18" t="s">
        <v>276</v>
      </c>
      <c r="D35" s="92"/>
      <c r="E35" s="92"/>
      <c r="F35" s="92"/>
      <c r="G35" s="92"/>
      <c r="H35" s="73"/>
      <c r="I35" s="51">
        <f t="shared" si="1"/>
        <v>0</v>
      </c>
      <c r="J35" s="31"/>
      <c r="K35" s="121" t="s">
        <v>172</v>
      </c>
      <c r="L35" s="121"/>
      <c r="M35" s="121" t="s">
        <v>172</v>
      </c>
      <c r="N35" s="121" t="s">
        <v>172</v>
      </c>
      <c r="O35" s="121"/>
      <c r="P35" s="75"/>
      <c r="Q35" s="76" t="s">
        <v>257</v>
      </c>
      <c r="R35" s="124" t="s">
        <v>257</v>
      </c>
      <c r="S35" s="70" t="s">
        <v>257</v>
      </c>
      <c r="T35" s="134"/>
      <c r="U35" s="135"/>
      <c r="V35" s="29"/>
      <c r="W35" s="74"/>
      <c r="X35" s="74"/>
      <c r="Y35" s="90"/>
    </row>
    <row r="36" spans="2:25" ht="46.15" customHeight="1" x14ac:dyDescent="0.25">
      <c r="B36" s="1"/>
      <c r="C36" s="18"/>
      <c r="D36"/>
      <c r="E36"/>
      <c r="F36"/>
      <c r="G36"/>
      <c r="H36" s="65"/>
      <c r="J36" s="3"/>
      <c r="K36" s="66"/>
      <c r="L36" s="66"/>
      <c r="M36" s="66"/>
      <c r="N36" s="66"/>
      <c r="O36" s="66"/>
      <c r="P36" s="67"/>
      <c r="Q36" s="68"/>
      <c r="R36" s="68"/>
      <c r="S36" s="68"/>
      <c r="T36" s="145"/>
      <c r="U36" s="145"/>
      <c r="V36" s="29"/>
      <c r="W36" s="91"/>
      <c r="X36" s="91"/>
      <c r="Y36" s="91"/>
    </row>
    <row r="37" spans="2:25" ht="27.6" customHeight="1" x14ac:dyDescent="0.25">
      <c r="B37" s="1"/>
      <c r="C37" s="17"/>
      <c r="D37"/>
      <c r="E37"/>
      <c r="F37"/>
      <c r="G37"/>
      <c r="H37" s="22"/>
      <c r="I37" s="64" t="e">
        <f>AVERAGEIF(I27:I36,"&lt;&gt;0")</f>
        <v>#DIV/0!</v>
      </c>
      <c r="J37" s="3"/>
      <c r="K37" s="3"/>
      <c r="L37" s="29"/>
      <c r="M37" s="29"/>
      <c r="N37" s="29"/>
      <c r="O37" s="3"/>
      <c r="P37" s="3"/>
      <c r="Q37" s="1"/>
      <c r="R37" s="1"/>
      <c r="S37" s="29"/>
      <c r="T37" s="30"/>
      <c r="U37" s="30"/>
      <c r="V37" s="29"/>
      <c r="W37" s="78"/>
      <c r="X37" s="78"/>
      <c r="Y37" s="78"/>
    </row>
    <row r="38" spans="2:25" ht="73.150000000000006" customHeight="1" x14ac:dyDescent="0.25">
      <c r="W38" s="78"/>
      <c r="X38" s="78"/>
      <c r="Y38" s="78"/>
    </row>
    <row r="39" spans="2:25" ht="73.150000000000006" customHeight="1" x14ac:dyDescent="0.25">
      <c r="W39" s="78"/>
      <c r="X39" s="78"/>
      <c r="Y39" s="78"/>
    </row>
  </sheetData>
  <sheetProtection selectLockedCells="1"/>
  <mergeCells count="22">
    <mergeCell ref="W23:Y23"/>
    <mergeCell ref="T36:U36"/>
    <mergeCell ref="E24:F24"/>
    <mergeCell ref="K25:O25"/>
    <mergeCell ref="Q25:U25"/>
    <mergeCell ref="T26:U26"/>
    <mergeCell ref="T27:U27"/>
    <mergeCell ref="T28:U28"/>
    <mergeCell ref="T29:U29"/>
    <mergeCell ref="T30:U30"/>
    <mergeCell ref="T31:U31"/>
    <mergeCell ref="T32:U32"/>
    <mergeCell ref="T33:U33"/>
    <mergeCell ref="T34:U34"/>
    <mergeCell ref="T35:U35"/>
    <mergeCell ref="B28:B35"/>
    <mergeCell ref="K23:U23"/>
    <mergeCell ref="D2:H2"/>
    <mergeCell ref="E6:F6"/>
    <mergeCell ref="B10:B17"/>
    <mergeCell ref="D20:H20"/>
    <mergeCell ref="I20:J20"/>
  </mergeCells>
  <dataValidations count="1">
    <dataValidation type="list" allowBlank="1" showInputMessage="1" showErrorMessage="1" sqref="L9:L10 K9:K12 K13:L17 S9:V17" xr:uid="{BBD3FFC7-A4E4-4882-8F84-3EF67E4A00B1}">
      <formula1>"X"</formula1>
    </dataValidation>
  </dataValidations>
  <printOptions horizontalCentered="1" verticalCentered="1"/>
  <pageMargins left="0" right="0" top="0" bottom="0" header="0.31496062992125984" footer="0.31496062992125984"/>
  <pageSetup paperSize="9" scale="42" orientation="landscape" r:id="rId1"/>
  <rowBreaks count="1" manualBreakCount="1">
    <brk id="18" min="1" max="19" man="1"/>
  </rowBreaks>
  <customProperties>
    <customPr name="LastActive" r:id="rId2"/>
  </customProperties>
  <drawing r:id="rId3"/>
  <legacyDrawing r:id="rId4"/>
  <extLst>
    <ext xmlns:x14="http://schemas.microsoft.com/office/spreadsheetml/2009/9/main" uri="{CCE6A557-97BC-4b89-ADB6-D9C93CAAB3DF}">
      <x14:dataValidations xmlns:xm="http://schemas.microsoft.com/office/excel/2006/main" count="7">
        <x14:dataValidation type="list" allowBlank="1" showInputMessage="1" showErrorMessage="1" xr:uid="{0F1D3710-1ED2-4296-9916-F1B614326E67}">
          <x14:formula1>
            <xm:f>'LISTAS Y CRITERIOS'!$C$6</xm:f>
          </x14:formula1>
          <xm:sqref>D27:D35 D9:D17</xm:sqref>
        </x14:dataValidation>
        <x14:dataValidation type="list" allowBlank="1" showInputMessage="1" showErrorMessage="1" xr:uid="{7ED8E762-C68B-4F11-9D18-04BD4FB20624}">
          <x14:formula1>
            <xm:f>'LISTAS Y CRITERIOS'!$C$7</xm:f>
          </x14:formula1>
          <xm:sqref>E27:E35 E9:E17</xm:sqref>
        </x14:dataValidation>
        <x14:dataValidation type="list" allowBlank="1" showInputMessage="1" showErrorMessage="1" xr:uid="{F50ECE45-B352-4DAA-9774-5E0C8E82BA1B}">
          <x14:formula1>
            <xm:f>'LISTAS Y CRITERIOS'!$C$8</xm:f>
          </x14:formula1>
          <xm:sqref>F27:F35 F9:F17</xm:sqref>
        </x14:dataValidation>
        <x14:dataValidation type="list" allowBlank="1" showInputMessage="1" showErrorMessage="1" xr:uid="{0C031C98-7D76-4DD5-BDB9-6DB8EAEB0346}">
          <x14:formula1>
            <xm:f>'LISTAS Y CRITERIOS'!$C$9</xm:f>
          </x14:formula1>
          <xm:sqref>G27:G35 G9:G17</xm:sqref>
        </x14:dataValidation>
        <x14:dataValidation type="list" allowBlank="1" showInputMessage="1" showErrorMessage="1" xr:uid="{EBE25EE3-95E1-4B55-81F0-3473D07A5999}">
          <x14:formula1>
            <xm:f>'LISTAS Y CRITERIOS'!$N$6:$N$16</xm:f>
          </x14:formula1>
          <xm:sqref>S27:S35</xm:sqref>
        </x14:dataValidation>
        <x14:dataValidation type="list" allowBlank="1" showInputMessage="1" showErrorMessage="1" xr:uid="{8B7D23F4-80F5-4870-A28C-8ABD1A4FBD58}">
          <x14:formula1>
            <xm:f>'LISTAS Y CRITERIOS'!$L$6:$L$19</xm:f>
          </x14:formula1>
          <xm:sqref>Q27:Q35</xm:sqref>
        </x14:dataValidation>
        <x14:dataValidation type="list" allowBlank="1" showInputMessage="1" showErrorMessage="1" xr:uid="{9BF56939-C5D4-4B71-B820-693EFF43A1F4}">
          <x14:formula1>
            <xm:f>'LISTAS Y CRITERIOS'!$J$6:$J$9</xm:f>
          </x14:formula1>
          <xm:sqref>R27:R35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FDAE0-EED7-495C-B091-F0867436E198}">
  <dimension ref="B1:CO44"/>
  <sheetViews>
    <sheetView showGridLines="0" topLeftCell="A31" zoomScale="70" zoomScaleNormal="70" zoomScaleSheetLayoutView="45" workbookViewId="0">
      <selection activeCell="D13" sqref="D13:H16"/>
    </sheetView>
  </sheetViews>
  <sheetFormatPr defaultColWidth="46.7109375" defaultRowHeight="73.150000000000006" customHeight="1" x14ac:dyDescent="0.25"/>
  <cols>
    <col min="1" max="1" width="6.7109375" style="2" customWidth="1"/>
    <col min="2" max="2" width="10" style="2" customWidth="1"/>
    <col min="3" max="3" width="55.7109375" style="2" bestFit="1" customWidth="1"/>
    <col min="4" max="7" width="29.28515625" style="2" customWidth="1"/>
    <col min="8" max="8" width="62.140625" style="2" customWidth="1"/>
    <col min="9" max="9" width="11.7109375" style="1" bestFit="1" customWidth="1"/>
    <col min="10" max="10" width="2.140625" style="2" customWidth="1"/>
    <col min="11" max="11" width="11.42578125" style="2" customWidth="1"/>
    <col min="12" max="12" width="14.7109375" style="2" customWidth="1"/>
    <col min="13" max="14" width="13.7109375" style="2" customWidth="1"/>
    <col min="15" max="15" width="15.28515625" style="2" customWidth="1"/>
    <col min="16" max="16" width="3.140625" style="2" customWidth="1"/>
    <col min="17" max="19" width="19.28515625" style="2" customWidth="1"/>
    <col min="20" max="20" width="13.7109375" style="2" customWidth="1"/>
    <col min="21" max="21" width="36" style="2" customWidth="1"/>
    <col min="22" max="22" width="4.140625" style="2" customWidth="1"/>
    <col min="23" max="25" width="34.42578125" style="2" customWidth="1"/>
    <col min="26" max="26" width="13.7109375" style="2" customWidth="1"/>
    <col min="27" max="27" width="14.42578125" style="2" customWidth="1"/>
    <col min="28" max="28" width="2.140625" style="2" customWidth="1"/>
    <col min="29" max="32" width="13.7109375" style="2" customWidth="1"/>
    <col min="33" max="33" width="15" style="2" customWidth="1"/>
    <col min="34" max="34" width="2.42578125" style="2" customWidth="1"/>
    <col min="35" max="38" width="13.7109375" style="2" customWidth="1"/>
    <col min="39" max="39" width="14.7109375" style="2" customWidth="1"/>
    <col min="40" max="40" width="2.42578125" style="2" customWidth="1"/>
    <col min="41" max="44" width="13.7109375" style="2" customWidth="1"/>
    <col min="45" max="45" width="14.7109375" style="2" customWidth="1"/>
    <col min="46" max="46" width="2.140625" style="2" customWidth="1"/>
    <col min="47" max="51" width="14.7109375" style="2" customWidth="1"/>
    <col min="52" max="52" width="2.140625" style="2" customWidth="1"/>
    <col min="53" max="57" width="14.7109375" style="2" customWidth="1"/>
    <col min="58" max="58" width="2.140625" style="2" customWidth="1"/>
    <col min="59" max="63" width="14.7109375" style="2" customWidth="1"/>
    <col min="64" max="64" width="2.140625" style="2" customWidth="1"/>
    <col min="65" max="69" width="14.7109375" style="2" customWidth="1"/>
    <col min="70" max="70" width="2" style="2" customWidth="1"/>
    <col min="71" max="75" width="14.7109375" style="2" customWidth="1"/>
    <col min="76" max="76" width="3.140625" style="2" customWidth="1"/>
    <col min="77" max="81" width="14.7109375" style="2" customWidth="1"/>
    <col min="82" max="82" width="2.140625" style="2" customWidth="1"/>
    <col min="83" max="87" width="14.7109375" style="2" customWidth="1"/>
    <col min="88" max="88" width="2" style="2" customWidth="1"/>
    <col min="89" max="93" width="14.7109375" style="2" customWidth="1"/>
    <col min="94" max="94" width="2.7109375" style="2" customWidth="1"/>
    <col min="95" max="99" width="14.7109375" style="2" customWidth="1"/>
    <col min="100" max="100" width="2.140625" style="2" customWidth="1"/>
    <col min="101" max="104" width="14.7109375" style="2" customWidth="1"/>
    <col min="105" max="105" width="2.7109375" style="2" customWidth="1"/>
    <col min="106" max="106" width="2" style="2" customWidth="1"/>
    <col min="107" max="108" width="14.7109375" style="2" customWidth="1"/>
    <col min="109" max="109" width="4.7109375" style="2" customWidth="1"/>
    <col min="110" max="111" width="14.7109375" style="2" customWidth="1"/>
    <col min="112" max="16384" width="46.7109375" style="2"/>
  </cols>
  <sheetData>
    <row r="1" spans="2:93" ht="22.15" customHeight="1" thickBot="1" x14ac:dyDescent="0.3"/>
    <row r="2" spans="2:93" ht="61.9" customHeight="1" thickBot="1" x14ac:dyDescent="0.3">
      <c r="D2" s="130" t="s">
        <v>130</v>
      </c>
      <c r="E2" s="130"/>
      <c r="F2" s="130"/>
      <c r="G2" s="130"/>
      <c r="H2" s="130"/>
      <c r="I2" s="23"/>
      <c r="J2" s="8"/>
      <c r="K2" s="8"/>
      <c r="L2" s="8"/>
      <c r="M2" s="8"/>
      <c r="N2" s="8"/>
      <c r="O2" s="8"/>
      <c r="P2" s="8"/>
      <c r="S2" s="8"/>
      <c r="T2" s="8"/>
      <c r="U2" s="8"/>
      <c r="V2" s="8"/>
      <c r="W2" s="8"/>
      <c r="X2" s="8"/>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3"/>
      <c r="BY2" s="3"/>
      <c r="BZ2" s="3"/>
      <c r="CA2" s="3"/>
      <c r="CB2" s="3"/>
      <c r="CC2" s="3"/>
      <c r="CD2" s="3"/>
      <c r="CE2" s="3"/>
      <c r="CF2" s="3"/>
      <c r="CG2" s="3"/>
    </row>
    <row r="3" spans="2:93" ht="49.9" customHeight="1" x14ac:dyDescent="0.25">
      <c r="D3" s="23"/>
      <c r="E3" s="32"/>
      <c r="F3" s="32"/>
      <c r="G3" s="23"/>
      <c r="H3" s="23"/>
      <c r="I3" s="23"/>
      <c r="J3" s="8"/>
      <c r="K3" s="8"/>
      <c r="L3" s="8"/>
      <c r="M3" s="8"/>
      <c r="N3" s="8"/>
      <c r="O3" s="8"/>
      <c r="P3" s="8"/>
      <c r="S3" s="8"/>
      <c r="T3" s="8"/>
      <c r="U3" s="8"/>
      <c r="V3" s="8"/>
      <c r="W3" s="8"/>
      <c r="X3" s="8"/>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3"/>
      <c r="BY3" s="3"/>
      <c r="BZ3" s="3"/>
      <c r="CA3" s="3"/>
      <c r="CB3" s="3"/>
      <c r="CC3" s="3"/>
      <c r="CD3" s="3"/>
      <c r="CE3" s="3"/>
      <c r="CF3" s="3"/>
      <c r="CG3" s="3"/>
    </row>
    <row r="4" spans="2:93" ht="49.9" customHeight="1" x14ac:dyDescent="0.25">
      <c r="D4" s="23"/>
      <c r="E4" s="23"/>
      <c r="F4" s="23"/>
      <c r="G4" s="23"/>
      <c r="H4" s="23"/>
      <c r="I4" s="23"/>
      <c r="J4" s="8"/>
      <c r="K4" s="8"/>
      <c r="L4" s="8"/>
      <c r="M4" s="8"/>
      <c r="N4" s="8"/>
      <c r="O4" s="8"/>
      <c r="P4" s="8"/>
      <c r="S4" s="8"/>
      <c r="T4" s="8"/>
      <c r="U4" s="8"/>
      <c r="V4" s="8"/>
      <c r="W4" s="8"/>
      <c r="X4" s="8"/>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3"/>
      <c r="BY4" s="3"/>
      <c r="BZ4" s="3"/>
      <c r="CA4" s="3"/>
      <c r="CB4" s="3"/>
      <c r="CC4" s="3"/>
      <c r="CD4" s="3"/>
      <c r="CE4" s="3"/>
      <c r="CF4" s="3"/>
      <c r="CG4" s="3"/>
    </row>
    <row r="5" spans="2:93" ht="49.9" customHeight="1" thickBot="1" x14ac:dyDescent="0.3">
      <c r="D5" s="23"/>
      <c r="E5" s="33"/>
      <c r="F5" s="33"/>
      <c r="G5" s="23"/>
      <c r="H5" s="23"/>
      <c r="I5" s="23"/>
      <c r="J5" s="8"/>
      <c r="K5" s="8"/>
      <c r="L5" s="8"/>
      <c r="M5" s="8"/>
      <c r="N5" s="8"/>
      <c r="O5" s="8"/>
      <c r="P5" s="8"/>
      <c r="S5" s="8"/>
      <c r="T5" s="8"/>
      <c r="U5" s="8"/>
      <c r="V5" s="8"/>
      <c r="W5" s="8"/>
      <c r="X5" s="8"/>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3"/>
      <c r="BY5" s="3"/>
      <c r="BZ5" s="3"/>
      <c r="CA5" s="3"/>
      <c r="CB5" s="3"/>
      <c r="CC5" s="3"/>
      <c r="CD5" s="3"/>
      <c r="CE5" s="3"/>
      <c r="CF5" s="3"/>
      <c r="CG5" s="3"/>
    </row>
    <row r="6" spans="2:93" s="1" customFormat="1" ht="19.149999999999999" customHeight="1" thickBot="1" x14ac:dyDescent="0.3">
      <c r="B6" s="24"/>
      <c r="D6" s="24" t="s">
        <v>19</v>
      </c>
      <c r="E6" s="131" t="s">
        <v>18</v>
      </c>
      <c r="F6" s="131"/>
      <c r="G6" s="24" t="s">
        <v>22</v>
      </c>
      <c r="H6" s="16"/>
      <c r="I6" s="24"/>
      <c r="J6" s="24"/>
      <c r="K6" s="16"/>
      <c r="L6" s="16"/>
      <c r="M6" s="16"/>
      <c r="N6" s="16"/>
      <c r="O6" s="24"/>
      <c r="P6" s="24"/>
      <c r="S6" s="16"/>
      <c r="T6" s="16"/>
      <c r="U6" s="16"/>
      <c r="V6" s="16"/>
      <c r="W6" s="16"/>
      <c r="X6" s="24"/>
      <c r="Y6" s="16"/>
      <c r="Z6" s="16"/>
      <c r="AA6" s="16"/>
      <c r="AB6" s="24"/>
      <c r="AC6" s="16"/>
      <c r="AD6" s="16"/>
      <c r="AE6" s="16"/>
      <c r="AF6" s="16"/>
      <c r="AG6" s="16"/>
      <c r="AH6" s="24"/>
      <c r="AI6" s="16"/>
      <c r="AJ6" s="16"/>
      <c r="AK6" s="16"/>
      <c r="AL6" s="16"/>
      <c r="AM6" s="16"/>
      <c r="AN6" s="24"/>
      <c r="AO6" s="16"/>
      <c r="AP6" s="16"/>
      <c r="AQ6" s="16"/>
      <c r="AR6" s="16"/>
      <c r="AS6" s="16"/>
      <c r="AT6" s="24"/>
      <c r="AU6" s="16"/>
      <c r="AV6" s="16"/>
      <c r="AW6" s="16"/>
      <c r="AX6" s="16"/>
      <c r="AY6" s="16"/>
      <c r="AZ6" s="24"/>
      <c r="BA6" s="16"/>
      <c r="BB6" s="16"/>
      <c r="BC6" s="16"/>
      <c r="BD6" s="16"/>
      <c r="BE6" s="16"/>
      <c r="BF6" s="24"/>
      <c r="BG6" s="16"/>
      <c r="BH6" s="16"/>
      <c r="BI6" s="16"/>
      <c r="BJ6" s="16"/>
      <c r="BK6" s="16"/>
      <c r="BL6" s="24"/>
      <c r="BM6" s="16"/>
      <c r="BN6" s="16"/>
      <c r="BO6" s="16"/>
      <c r="BP6" s="16"/>
      <c r="BQ6" s="16"/>
      <c r="BR6" s="24"/>
      <c r="BS6" s="16"/>
      <c r="BT6" s="16"/>
      <c r="BU6" s="16"/>
      <c r="BV6" s="16"/>
      <c r="BW6" s="16"/>
      <c r="CA6" s="2"/>
      <c r="CB6" s="2"/>
      <c r="CC6" s="2"/>
      <c r="CD6" s="2"/>
      <c r="CE6" s="2"/>
      <c r="CF6" s="2"/>
      <c r="CG6" s="2"/>
      <c r="CH6" s="2"/>
      <c r="CI6" s="2"/>
      <c r="CJ6" s="2"/>
      <c r="CK6" s="2"/>
      <c r="CL6" s="2"/>
      <c r="CM6" s="2"/>
      <c r="CN6" s="2"/>
      <c r="CO6" s="2"/>
    </row>
    <row r="7" spans="2:93" s="1" customFormat="1" ht="42" customHeight="1" x14ac:dyDescent="0.25">
      <c r="B7" s="7"/>
      <c r="C7" s="17"/>
      <c r="D7" s="34">
        <v>1</v>
      </c>
      <c r="E7" s="12" t="s">
        <v>114</v>
      </c>
      <c r="F7" s="12" t="s">
        <v>115</v>
      </c>
      <c r="G7" s="35">
        <v>4</v>
      </c>
      <c r="H7" s="38" t="s">
        <v>113</v>
      </c>
      <c r="J7" s="3"/>
      <c r="K7" s="24"/>
      <c r="L7" s="24"/>
      <c r="O7" s="3"/>
      <c r="P7" s="3"/>
      <c r="Q7" s="17"/>
      <c r="R7" s="17"/>
      <c r="S7" s="24"/>
      <c r="T7" s="24"/>
      <c r="U7" s="24"/>
      <c r="V7" s="24"/>
      <c r="X7" s="3"/>
      <c r="Y7" s="24"/>
      <c r="Z7" s="24"/>
      <c r="AB7" s="3"/>
      <c r="AC7" s="24"/>
      <c r="AD7" s="24"/>
      <c r="AE7" s="24"/>
      <c r="AF7" s="24"/>
      <c r="AH7" s="3"/>
      <c r="AI7" s="24"/>
      <c r="AJ7" s="24"/>
      <c r="AK7" s="24"/>
      <c r="AL7" s="24"/>
      <c r="AN7" s="3"/>
      <c r="AO7" s="24"/>
      <c r="AP7" s="24"/>
      <c r="AQ7" s="24"/>
      <c r="AR7" s="24"/>
      <c r="AT7" s="3"/>
      <c r="AU7" s="24"/>
      <c r="AV7" s="24"/>
      <c r="AW7" s="24"/>
      <c r="AX7" s="24"/>
      <c r="AZ7" s="3"/>
      <c r="BA7" s="24"/>
      <c r="BB7" s="24"/>
      <c r="BC7" s="24"/>
      <c r="BD7" s="24"/>
      <c r="BF7" s="3"/>
      <c r="BG7" s="24"/>
      <c r="BH7" s="24"/>
      <c r="BI7" s="24"/>
      <c r="BJ7" s="24"/>
      <c r="BL7" s="3"/>
      <c r="BM7" s="24"/>
      <c r="BN7" s="24"/>
      <c r="BO7" s="24"/>
      <c r="BP7" s="24"/>
      <c r="BR7" s="3"/>
      <c r="BS7" s="24"/>
      <c r="BT7" s="24"/>
      <c r="BU7" s="24"/>
      <c r="BV7" s="24"/>
      <c r="CA7" s="18"/>
      <c r="CB7" s="18"/>
      <c r="CC7" s="18"/>
      <c r="CD7" s="18"/>
      <c r="CE7" s="18"/>
      <c r="CF7" s="18"/>
      <c r="CG7" s="18"/>
      <c r="CH7" s="2"/>
      <c r="CI7" s="5"/>
      <c r="CJ7" s="4"/>
      <c r="CK7" s="2"/>
      <c r="CL7" s="6"/>
      <c r="CM7" s="6"/>
      <c r="CN7" s="6"/>
      <c r="CO7" s="6"/>
    </row>
    <row r="8" spans="2:93" s="1" customFormat="1" ht="52.9" customHeight="1" x14ac:dyDescent="0.25">
      <c r="B8" s="7"/>
      <c r="C8" s="17"/>
      <c r="D8" s="113" t="s">
        <v>177</v>
      </c>
      <c r="E8" s="111" t="s">
        <v>208</v>
      </c>
      <c r="F8" s="112" t="s">
        <v>183</v>
      </c>
      <c r="G8" s="114" t="s">
        <v>176</v>
      </c>
      <c r="H8" s="19"/>
      <c r="J8" s="3"/>
      <c r="K8" s="24"/>
      <c r="L8" s="24"/>
      <c r="O8" s="3"/>
      <c r="P8" s="3"/>
      <c r="Q8" s="17"/>
      <c r="R8" s="17"/>
      <c r="S8" s="24"/>
      <c r="T8" s="24"/>
      <c r="U8" s="24"/>
      <c r="V8" s="24"/>
      <c r="X8" s="3"/>
      <c r="Y8" s="24"/>
      <c r="Z8" s="24"/>
      <c r="AB8" s="3"/>
      <c r="AC8" s="24"/>
      <c r="AD8" s="24"/>
      <c r="AE8" s="24"/>
      <c r="AF8" s="24"/>
      <c r="AH8" s="3"/>
      <c r="AI8" s="24"/>
      <c r="AJ8" s="24"/>
      <c r="AK8" s="24"/>
      <c r="AL8" s="24"/>
      <c r="AN8" s="3"/>
      <c r="AO8" s="24"/>
      <c r="AP8" s="24"/>
      <c r="AQ8" s="24"/>
      <c r="AR8" s="24"/>
      <c r="AT8" s="3"/>
      <c r="AU8" s="24"/>
      <c r="AV8" s="24"/>
      <c r="AW8" s="24"/>
      <c r="AX8" s="24"/>
      <c r="AZ8" s="3"/>
      <c r="BA8" s="24"/>
      <c r="BB8" s="24"/>
      <c r="BC8" s="24"/>
      <c r="BD8" s="24"/>
      <c r="BF8" s="3"/>
      <c r="BG8" s="24"/>
      <c r="BH8" s="24"/>
      <c r="BI8" s="24"/>
      <c r="BJ8" s="24"/>
      <c r="BL8" s="3"/>
      <c r="BM8" s="24"/>
      <c r="BN8" s="24"/>
      <c r="BO8" s="24"/>
      <c r="BP8" s="24"/>
      <c r="BR8" s="3"/>
      <c r="BS8" s="24"/>
      <c r="BT8" s="24"/>
      <c r="BU8" s="24"/>
      <c r="BV8" s="24"/>
      <c r="CA8" s="18"/>
      <c r="CB8" s="18"/>
      <c r="CC8" s="18"/>
      <c r="CD8" s="18"/>
      <c r="CE8" s="18"/>
      <c r="CF8" s="18"/>
      <c r="CG8" s="18"/>
      <c r="CH8" s="2"/>
      <c r="CI8" s="5"/>
      <c r="CJ8" s="4"/>
      <c r="CK8" s="2"/>
      <c r="CL8" s="6"/>
      <c r="CM8" s="6"/>
      <c r="CN8" s="6"/>
      <c r="CO8" s="6"/>
    </row>
    <row r="9" spans="2:93" s="1" customFormat="1" ht="129.75" customHeight="1" x14ac:dyDescent="0.25">
      <c r="B9" s="132" t="s">
        <v>131</v>
      </c>
      <c r="C9" s="8" t="s">
        <v>328</v>
      </c>
      <c r="D9" s="92"/>
      <c r="E9" s="92"/>
      <c r="F9" s="92"/>
      <c r="G9" s="92"/>
      <c r="H9" s="70"/>
      <c r="I9" s="51">
        <f t="shared" ref="I9:I16" si="0">IFERROR(_xlfn.IFS(D9="NO EXISTE DOCUMENTACIÓN, NI MÉTODOS. ORGANIZACIÓN EMPÍRICA. CERO CAPACIDAD DE REACCIÓN",1,E9="EXISTEN DOCUMENTOS. HAY MÉTODOS SIN RIGUROSIDAD. NO HAY PROYECTO PDP. HAY UN DPD. NIVEL MÍNIMO DE SEGURIDAD. BAJA CAPACIDAD DE IDENTIFICAR Y RESTAURAR BRECHAS",2,F9="PROYECTO PDP EN FASE INICIAL PANSI. HAY DPD. HAY APOYO POR EL RTD. NIVEL MÍNIMO DESEADO DE SEGURIDAD. VULNERABILIDADES IDENTIFICADAS Y ATENDIDAS",3,G9="SG-PDP VALIDADO Y EN PRIMER TRIMESTE DE OPERACIÓN. NIVEL DE SEGURIDAD ADECUADO",4),0)</f>
        <v>0</v>
      </c>
      <c r="J9" s="3"/>
      <c r="K9" s="20"/>
      <c r="L9" s="20"/>
      <c r="M9" s="3"/>
      <c r="N9" s="3"/>
      <c r="O9" s="3"/>
      <c r="P9" s="3"/>
      <c r="Q9" s="18"/>
      <c r="R9" s="18"/>
      <c r="S9" s="20"/>
      <c r="T9" s="20"/>
      <c r="U9" s="20"/>
      <c r="V9" s="20"/>
      <c r="W9" s="3"/>
      <c r="X9" s="3"/>
      <c r="Y9" s="20"/>
      <c r="Z9" s="20"/>
      <c r="AA9" s="3"/>
      <c r="AB9" s="3"/>
      <c r="AC9" s="20"/>
      <c r="AD9" s="20"/>
      <c r="AE9" s="20"/>
      <c r="AF9" s="20"/>
      <c r="AG9" s="3"/>
      <c r="AH9" s="3"/>
      <c r="AI9" s="20"/>
      <c r="AJ9" s="20"/>
      <c r="AK9" s="20"/>
      <c r="AL9" s="20"/>
      <c r="AM9" s="3"/>
      <c r="AN9" s="3"/>
      <c r="AO9" s="20"/>
      <c r="AP9" s="20"/>
      <c r="AQ9" s="20"/>
      <c r="AR9" s="20"/>
      <c r="AS9" s="3"/>
      <c r="AT9" s="3"/>
      <c r="AU9" s="20"/>
      <c r="AV9" s="20"/>
      <c r="AW9" s="20"/>
      <c r="AX9" s="20"/>
      <c r="AY9" s="3"/>
      <c r="AZ9" s="3"/>
      <c r="BA9" s="20"/>
      <c r="BB9" s="20"/>
      <c r="BC9" s="20"/>
      <c r="BD9" s="20"/>
      <c r="BE9" s="3"/>
      <c r="BF9" s="3"/>
      <c r="BG9" s="20"/>
      <c r="BH9" s="20"/>
      <c r="BI9" s="20"/>
      <c r="BJ9" s="20"/>
      <c r="BK9" s="3"/>
      <c r="BL9" s="3"/>
      <c r="BM9" s="20"/>
      <c r="BN9" s="20"/>
      <c r="BO9" s="20"/>
      <c r="BP9" s="20"/>
      <c r="BQ9" s="3"/>
      <c r="BR9" s="3"/>
      <c r="BS9" s="20"/>
      <c r="BT9" s="20"/>
      <c r="BU9" s="20"/>
      <c r="BV9" s="20"/>
      <c r="BW9" s="3"/>
      <c r="CA9" s="18"/>
      <c r="CB9" s="18"/>
      <c r="CC9" s="18"/>
      <c r="CD9" s="18"/>
      <c r="CE9" s="18"/>
      <c r="CF9" s="18"/>
      <c r="CG9" s="18"/>
      <c r="CH9" s="2"/>
      <c r="CI9" s="5"/>
      <c r="CJ9" s="4"/>
      <c r="CK9" s="2"/>
      <c r="CL9" s="6"/>
      <c r="CM9" s="6"/>
      <c r="CN9" s="6"/>
      <c r="CO9" s="6"/>
    </row>
    <row r="10" spans="2:93" s="1" customFormat="1" ht="143.25" customHeight="1" x14ac:dyDescent="0.25">
      <c r="B10" s="132"/>
      <c r="C10" s="17" t="s">
        <v>329</v>
      </c>
      <c r="D10" s="92"/>
      <c r="E10" s="92"/>
      <c r="F10" s="92"/>
      <c r="G10" s="92"/>
      <c r="H10" s="70"/>
      <c r="I10" s="51">
        <f t="shared" si="0"/>
        <v>0</v>
      </c>
      <c r="J10" s="3"/>
      <c r="K10" s="20"/>
      <c r="L10" s="20"/>
      <c r="M10" s="3"/>
      <c r="N10" s="3"/>
      <c r="O10" s="3"/>
      <c r="P10" s="3"/>
      <c r="Q10" s="18"/>
      <c r="R10" s="18"/>
      <c r="S10" s="20"/>
      <c r="T10" s="20"/>
      <c r="U10" s="20"/>
      <c r="V10" s="20"/>
      <c r="W10" s="3"/>
      <c r="X10" s="3"/>
      <c r="Y10" s="17"/>
      <c r="Z10" s="17"/>
      <c r="AA10" s="3"/>
      <c r="AB10" s="3"/>
      <c r="AC10" s="17"/>
      <c r="AD10" s="17"/>
      <c r="AE10" s="17"/>
      <c r="AF10" s="17"/>
      <c r="AG10" s="3"/>
      <c r="AH10" s="3"/>
      <c r="AI10" s="17"/>
      <c r="AJ10" s="17"/>
      <c r="AK10" s="17"/>
      <c r="AL10" s="17"/>
      <c r="AM10" s="3"/>
      <c r="AN10" s="3"/>
      <c r="AO10" s="17"/>
      <c r="AP10" s="17"/>
      <c r="AQ10" s="17"/>
      <c r="AR10" s="17"/>
      <c r="AS10" s="3"/>
      <c r="AT10" s="3"/>
      <c r="AU10" s="17"/>
      <c r="AV10" s="17"/>
      <c r="AW10" s="17"/>
      <c r="AX10" s="17"/>
      <c r="AY10" s="3"/>
      <c r="AZ10" s="3"/>
      <c r="BA10" s="17"/>
      <c r="BB10" s="17"/>
      <c r="BC10" s="17"/>
      <c r="BD10" s="17"/>
      <c r="BE10" s="3"/>
      <c r="BF10" s="3"/>
      <c r="BG10" s="17"/>
      <c r="BH10" s="17"/>
      <c r="BI10" s="17"/>
      <c r="BJ10" s="17"/>
      <c r="BK10" s="3"/>
      <c r="BL10" s="3"/>
      <c r="BM10" s="17"/>
      <c r="BN10" s="17"/>
      <c r="BO10" s="17"/>
      <c r="BP10" s="17"/>
      <c r="BQ10" s="3"/>
      <c r="BR10" s="3"/>
      <c r="BS10" s="17"/>
      <c r="BT10" s="17"/>
      <c r="BU10" s="17"/>
      <c r="BV10" s="17"/>
      <c r="BW10" s="3"/>
      <c r="CA10" s="18"/>
      <c r="CB10" s="18"/>
      <c r="CC10" s="18"/>
      <c r="CD10" s="18"/>
      <c r="CE10" s="18"/>
      <c r="CF10" s="18"/>
      <c r="CG10" s="18"/>
      <c r="CH10" s="2"/>
      <c r="CI10" s="5"/>
      <c r="CJ10" s="4"/>
      <c r="CK10" s="2"/>
      <c r="CL10" s="6"/>
      <c r="CM10" s="6"/>
      <c r="CN10" s="6"/>
      <c r="CO10" s="6"/>
    </row>
    <row r="11" spans="2:93" s="1" customFormat="1" ht="101.25" x14ac:dyDescent="0.25">
      <c r="B11" s="132"/>
      <c r="C11" s="17" t="s">
        <v>330</v>
      </c>
      <c r="D11" s="92"/>
      <c r="E11" s="92"/>
      <c r="F11" s="92"/>
      <c r="G11" s="92"/>
      <c r="H11" s="70"/>
      <c r="I11" s="51">
        <f t="shared" si="0"/>
        <v>0</v>
      </c>
      <c r="J11" s="3"/>
      <c r="K11" s="20"/>
      <c r="L11" s="20"/>
      <c r="M11" s="3"/>
      <c r="N11" s="3"/>
      <c r="O11" s="3"/>
      <c r="P11" s="3"/>
      <c r="Q11" s="18"/>
      <c r="R11" s="18"/>
      <c r="S11" s="20"/>
      <c r="T11" s="20"/>
      <c r="U11" s="20"/>
      <c r="V11" s="20"/>
      <c r="W11" s="3"/>
      <c r="X11" s="3"/>
      <c r="Y11" s="17"/>
      <c r="Z11" s="17"/>
      <c r="AA11" s="3"/>
      <c r="AB11" s="3"/>
      <c r="AC11" s="17"/>
      <c r="AD11" s="17"/>
      <c r="AE11" s="17"/>
      <c r="AF11" s="17"/>
      <c r="AG11" s="3"/>
      <c r="AH11" s="3"/>
      <c r="AI11" s="17"/>
      <c r="AJ11" s="17"/>
      <c r="AK11" s="17"/>
      <c r="AL11" s="17"/>
      <c r="AM11" s="3"/>
      <c r="AN11" s="3"/>
      <c r="AO11" s="17"/>
      <c r="AP11" s="17"/>
      <c r="AQ11" s="17"/>
      <c r="AR11" s="17"/>
      <c r="AS11" s="3"/>
      <c r="AT11" s="3"/>
      <c r="AU11" s="17"/>
      <c r="AV11" s="17"/>
      <c r="AW11" s="17"/>
      <c r="AX11" s="17"/>
      <c r="AY11" s="3"/>
      <c r="AZ11" s="3"/>
      <c r="BA11" s="17"/>
      <c r="BB11" s="17"/>
      <c r="BC11" s="17"/>
      <c r="BD11" s="17"/>
      <c r="BE11" s="3"/>
      <c r="BF11" s="3"/>
      <c r="BG11" s="17"/>
      <c r="BH11" s="17"/>
      <c r="BI11" s="17"/>
      <c r="BJ11" s="17"/>
      <c r="BK11" s="3"/>
      <c r="BL11" s="3"/>
      <c r="BM11" s="17"/>
      <c r="BN11" s="17"/>
      <c r="BO11" s="17"/>
      <c r="BP11" s="17"/>
      <c r="BQ11" s="3"/>
      <c r="BR11" s="3"/>
      <c r="BS11" s="17"/>
      <c r="BT11" s="17"/>
      <c r="BU11" s="17"/>
      <c r="BV11" s="17"/>
      <c r="BW11" s="3"/>
      <c r="CA11" s="18"/>
      <c r="CB11" s="18"/>
      <c r="CC11" s="18"/>
      <c r="CD11" s="18"/>
      <c r="CE11" s="18"/>
      <c r="CF11" s="18"/>
      <c r="CG11" s="18"/>
      <c r="CH11" s="2"/>
      <c r="CI11" s="5"/>
      <c r="CJ11" s="4"/>
      <c r="CK11" s="2"/>
      <c r="CL11" s="6"/>
      <c r="CM11" s="6"/>
      <c r="CN11" s="6"/>
      <c r="CO11" s="6"/>
    </row>
    <row r="12" spans="2:93" s="1" customFormat="1" ht="149.25" customHeight="1" x14ac:dyDescent="0.25">
      <c r="B12" s="132"/>
      <c r="C12" s="17" t="s">
        <v>331</v>
      </c>
      <c r="D12" s="92"/>
      <c r="E12" s="92"/>
      <c r="F12" s="92"/>
      <c r="G12" s="92"/>
      <c r="H12" s="70"/>
      <c r="I12" s="51">
        <f t="shared" si="0"/>
        <v>0</v>
      </c>
      <c r="J12" s="3"/>
      <c r="K12" s="20"/>
      <c r="L12" s="20"/>
      <c r="M12" s="3"/>
      <c r="N12" s="3"/>
      <c r="O12" s="3"/>
      <c r="P12" s="3"/>
      <c r="Q12" s="18"/>
      <c r="R12" s="18"/>
      <c r="S12" s="20"/>
      <c r="T12" s="20"/>
      <c r="U12" s="20"/>
      <c r="V12" s="20"/>
      <c r="W12" s="3"/>
      <c r="X12" s="3"/>
      <c r="Y12" s="17"/>
      <c r="Z12" s="17"/>
      <c r="AA12" s="3"/>
      <c r="AB12" s="3"/>
      <c r="AC12" s="17"/>
      <c r="AD12" s="17"/>
      <c r="AE12" s="17"/>
      <c r="AF12" s="17"/>
      <c r="AG12" s="3"/>
      <c r="AH12" s="3"/>
      <c r="AI12" s="17"/>
      <c r="AJ12" s="17"/>
      <c r="AK12" s="17"/>
      <c r="AL12" s="17"/>
      <c r="AM12" s="3"/>
      <c r="AN12" s="3"/>
      <c r="AO12" s="17"/>
      <c r="AP12" s="17"/>
      <c r="AQ12" s="17"/>
      <c r="AR12" s="17"/>
      <c r="AS12" s="3"/>
      <c r="AT12" s="3"/>
      <c r="AU12" s="17"/>
      <c r="AV12" s="17"/>
      <c r="AW12" s="17"/>
      <c r="AX12" s="17"/>
      <c r="AY12" s="3"/>
      <c r="AZ12" s="3"/>
      <c r="BA12" s="17"/>
      <c r="BB12" s="17"/>
      <c r="BC12" s="17"/>
      <c r="BD12" s="17"/>
      <c r="BE12" s="3"/>
      <c r="BF12" s="3"/>
      <c r="BG12" s="17"/>
      <c r="BH12" s="17"/>
      <c r="BI12" s="17"/>
      <c r="BJ12" s="17"/>
      <c r="BK12" s="3"/>
      <c r="BL12" s="3"/>
      <c r="BM12" s="17"/>
      <c r="BN12" s="17"/>
      <c r="BO12" s="17"/>
      <c r="BP12" s="17"/>
      <c r="BQ12" s="3"/>
      <c r="BR12" s="3"/>
      <c r="BS12" s="17"/>
      <c r="BT12" s="17"/>
      <c r="BU12" s="17"/>
      <c r="BV12" s="17"/>
      <c r="BW12" s="3"/>
      <c r="CA12" s="18"/>
      <c r="CB12" s="18"/>
      <c r="CC12" s="18"/>
      <c r="CD12" s="18"/>
      <c r="CE12" s="18"/>
      <c r="CF12" s="18"/>
      <c r="CG12" s="18"/>
      <c r="CH12" s="2"/>
      <c r="CI12" s="5"/>
      <c r="CJ12" s="4"/>
      <c r="CK12" s="2"/>
      <c r="CL12" s="6"/>
      <c r="CM12" s="6"/>
      <c r="CN12" s="6"/>
      <c r="CO12" s="6"/>
    </row>
    <row r="13" spans="2:93" s="1" customFormat="1" ht="170.25" customHeight="1" x14ac:dyDescent="0.25">
      <c r="B13" s="132"/>
      <c r="C13" s="17" t="s">
        <v>332</v>
      </c>
      <c r="D13" s="92"/>
      <c r="E13" s="92"/>
      <c r="F13" s="92"/>
      <c r="G13" s="92"/>
      <c r="H13" s="70"/>
      <c r="I13" s="51">
        <f t="shared" si="0"/>
        <v>0</v>
      </c>
      <c r="J13" s="3"/>
      <c r="K13" s="20"/>
      <c r="L13" s="20"/>
      <c r="M13" s="3"/>
      <c r="N13" s="3"/>
      <c r="O13" s="3"/>
      <c r="P13" s="3"/>
      <c r="Q13" s="18"/>
      <c r="R13" s="18"/>
      <c r="S13" s="20"/>
      <c r="T13" s="20"/>
      <c r="U13" s="20"/>
      <c r="V13" s="20"/>
      <c r="W13" s="3"/>
      <c r="X13" s="3"/>
      <c r="Y13" s="17"/>
      <c r="Z13" s="17"/>
      <c r="AA13" s="3"/>
      <c r="AB13" s="3"/>
      <c r="AC13" s="17"/>
      <c r="AD13" s="17"/>
      <c r="AE13" s="17"/>
      <c r="AF13" s="17"/>
      <c r="AG13" s="3"/>
      <c r="AH13" s="3"/>
      <c r="AI13" s="17"/>
      <c r="AJ13" s="17"/>
      <c r="AK13" s="17"/>
      <c r="AL13" s="17"/>
      <c r="AM13" s="3"/>
      <c r="AN13" s="3"/>
      <c r="AO13" s="17"/>
      <c r="AP13" s="17"/>
      <c r="AQ13" s="17"/>
      <c r="AR13" s="17"/>
      <c r="AS13" s="3"/>
      <c r="AT13" s="3"/>
      <c r="AU13" s="17"/>
      <c r="AV13" s="17"/>
      <c r="AW13" s="17"/>
      <c r="AX13" s="17"/>
      <c r="AY13" s="3"/>
      <c r="AZ13" s="3"/>
      <c r="BA13" s="17"/>
      <c r="BB13" s="17"/>
      <c r="BC13" s="17"/>
      <c r="BD13" s="17"/>
      <c r="BE13" s="3"/>
      <c r="BF13" s="3"/>
      <c r="BG13" s="17"/>
      <c r="BH13" s="17"/>
      <c r="BI13" s="17"/>
      <c r="BJ13" s="17"/>
      <c r="BK13" s="3"/>
      <c r="BL13" s="3"/>
      <c r="BM13" s="17"/>
      <c r="BN13" s="17"/>
      <c r="BO13" s="17"/>
      <c r="BP13" s="17"/>
      <c r="BQ13" s="3"/>
      <c r="BR13" s="3"/>
      <c r="BS13" s="17"/>
      <c r="BT13" s="17"/>
      <c r="BU13" s="17"/>
      <c r="BV13" s="17"/>
      <c r="BW13" s="3"/>
      <c r="CA13" s="18"/>
      <c r="CB13" s="18"/>
      <c r="CC13" s="18"/>
      <c r="CD13" s="18"/>
      <c r="CE13" s="18"/>
      <c r="CF13" s="18"/>
      <c r="CG13" s="18"/>
      <c r="CH13" s="2"/>
      <c r="CI13" s="5"/>
      <c r="CJ13" s="4"/>
      <c r="CK13" s="2"/>
      <c r="CL13" s="6"/>
      <c r="CM13" s="6"/>
      <c r="CN13" s="6"/>
      <c r="CO13" s="6"/>
    </row>
    <row r="14" spans="2:93" s="1" customFormat="1" ht="151.5" customHeight="1" x14ac:dyDescent="0.25">
      <c r="B14" s="132"/>
      <c r="C14" s="17" t="s">
        <v>333</v>
      </c>
      <c r="D14" s="92"/>
      <c r="E14" s="92"/>
      <c r="F14" s="92"/>
      <c r="G14" s="92"/>
      <c r="H14" s="70"/>
      <c r="I14" s="51">
        <f t="shared" si="0"/>
        <v>0</v>
      </c>
      <c r="J14" s="3"/>
      <c r="K14" s="20"/>
      <c r="L14" s="20"/>
      <c r="M14" s="3"/>
      <c r="N14" s="3"/>
      <c r="O14" s="3"/>
      <c r="P14" s="3"/>
      <c r="Q14" s="18"/>
      <c r="R14" s="18"/>
      <c r="S14" s="20"/>
      <c r="T14" s="20"/>
      <c r="U14" s="20"/>
      <c r="V14" s="20"/>
      <c r="W14" s="3"/>
      <c r="X14" s="3"/>
      <c r="Y14" s="17"/>
      <c r="Z14" s="17"/>
      <c r="AA14" s="3"/>
      <c r="AB14" s="3"/>
      <c r="AC14" s="17"/>
      <c r="AD14" s="17"/>
      <c r="AE14" s="17"/>
      <c r="AF14" s="17"/>
      <c r="AG14" s="3"/>
      <c r="AH14" s="3"/>
      <c r="AI14" s="17"/>
      <c r="AJ14" s="17"/>
      <c r="AK14" s="17"/>
      <c r="AL14" s="17"/>
      <c r="AM14" s="3"/>
      <c r="AN14" s="3"/>
      <c r="AO14" s="17"/>
      <c r="AP14" s="17"/>
      <c r="AQ14" s="17"/>
      <c r="AR14" s="17"/>
      <c r="AS14" s="3"/>
      <c r="AT14" s="3"/>
      <c r="AU14" s="17"/>
      <c r="AV14" s="17"/>
      <c r="AW14" s="17"/>
      <c r="AX14" s="17"/>
      <c r="AY14" s="3"/>
      <c r="AZ14" s="3"/>
      <c r="BA14" s="17"/>
      <c r="BB14" s="17"/>
      <c r="BC14" s="17"/>
      <c r="BD14" s="17"/>
      <c r="BE14" s="3"/>
      <c r="BF14" s="3"/>
      <c r="BG14" s="17"/>
      <c r="BH14" s="17"/>
      <c r="BI14" s="17"/>
      <c r="BJ14" s="17"/>
      <c r="BK14" s="3"/>
      <c r="BL14" s="3"/>
      <c r="BM14" s="17"/>
      <c r="BN14" s="17"/>
      <c r="BO14" s="17"/>
      <c r="BP14" s="17"/>
      <c r="BQ14" s="3"/>
      <c r="BR14" s="3"/>
      <c r="BS14" s="17"/>
      <c r="BT14" s="17"/>
      <c r="BU14" s="17"/>
      <c r="BV14" s="17"/>
      <c r="BW14" s="3"/>
      <c r="CA14" s="18"/>
      <c r="CB14" s="18"/>
      <c r="CC14" s="18"/>
      <c r="CD14" s="18"/>
      <c r="CE14" s="18"/>
      <c r="CF14" s="18"/>
      <c r="CG14" s="18"/>
      <c r="CH14" s="2"/>
      <c r="CI14" s="5"/>
      <c r="CJ14" s="4"/>
      <c r="CK14" s="2"/>
      <c r="CL14" s="6"/>
      <c r="CM14" s="6"/>
      <c r="CN14" s="6"/>
      <c r="CO14" s="6"/>
    </row>
    <row r="15" spans="2:93" s="1" customFormat="1" ht="119.25" customHeight="1" x14ac:dyDescent="0.25">
      <c r="B15" s="132"/>
      <c r="C15" s="17" t="s">
        <v>334</v>
      </c>
      <c r="D15" s="92"/>
      <c r="E15" s="92"/>
      <c r="F15" s="92"/>
      <c r="G15" s="92"/>
      <c r="H15" s="70"/>
      <c r="I15" s="51">
        <f t="shared" si="0"/>
        <v>0</v>
      </c>
      <c r="J15" s="3"/>
      <c r="K15" s="20"/>
      <c r="L15" s="20"/>
      <c r="M15" s="3"/>
      <c r="N15" s="3"/>
      <c r="O15" s="3"/>
      <c r="P15" s="3"/>
      <c r="Q15" s="18"/>
      <c r="R15" s="18"/>
      <c r="S15" s="20"/>
      <c r="T15" s="20"/>
      <c r="U15" s="20"/>
      <c r="V15" s="20"/>
      <c r="W15" s="3"/>
      <c r="X15" s="3"/>
      <c r="Y15" s="17"/>
      <c r="Z15" s="17"/>
      <c r="AA15" s="3"/>
      <c r="AB15" s="3"/>
      <c r="AC15" s="17"/>
      <c r="AD15" s="17"/>
      <c r="AE15" s="17"/>
      <c r="AF15" s="17"/>
      <c r="AG15" s="3"/>
      <c r="AH15" s="3"/>
      <c r="AI15" s="17"/>
      <c r="AJ15" s="17"/>
      <c r="AK15" s="17"/>
      <c r="AL15" s="17"/>
      <c r="AM15" s="3"/>
      <c r="AN15" s="3"/>
      <c r="AO15" s="17"/>
      <c r="AP15" s="17"/>
      <c r="AQ15" s="17"/>
      <c r="AR15" s="17"/>
      <c r="AS15" s="3"/>
      <c r="AT15" s="3"/>
      <c r="AU15" s="17"/>
      <c r="AV15" s="17"/>
      <c r="AW15" s="17"/>
      <c r="AX15" s="17"/>
      <c r="AY15" s="3"/>
      <c r="AZ15" s="3"/>
      <c r="BA15" s="17"/>
      <c r="BB15" s="17"/>
      <c r="BC15" s="17"/>
      <c r="BD15" s="17"/>
      <c r="BE15" s="3"/>
      <c r="BF15" s="3"/>
      <c r="BG15" s="17"/>
      <c r="BH15" s="17"/>
      <c r="BI15" s="17"/>
      <c r="BJ15" s="17"/>
      <c r="BK15" s="3"/>
      <c r="BL15" s="3"/>
      <c r="BM15" s="17"/>
      <c r="BN15" s="17"/>
      <c r="BO15" s="17"/>
      <c r="BP15" s="17"/>
      <c r="BQ15" s="3"/>
      <c r="BR15" s="3"/>
      <c r="BS15" s="17"/>
      <c r="BT15" s="17"/>
      <c r="BU15" s="17"/>
      <c r="BV15" s="17"/>
      <c r="BW15" s="3"/>
      <c r="CA15" s="18"/>
      <c r="CB15" s="18"/>
      <c r="CC15" s="18"/>
      <c r="CD15" s="18"/>
      <c r="CE15" s="18"/>
      <c r="CF15" s="18"/>
      <c r="CG15" s="18"/>
      <c r="CH15" s="2"/>
      <c r="CI15" s="5"/>
      <c r="CJ15" s="4"/>
      <c r="CK15" s="2"/>
      <c r="CL15" s="6"/>
      <c r="CM15" s="6"/>
      <c r="CN15" s="6"/>
      <c r="CO15" s="6"/>
    </row>
    <row r="16" spans="2:93" s="1" customFormat="1" ht="105" customHeight="1" x14ac:dyDescent="0.25">
      <c r="B16" s="132"/>
      <c r="C16" s="17" t="s">
        <v>335</v>
      </c>
      <c r="D16" s="92"/>
      <c r="E16" s="92"/>
      <c r="F16" s="92"/>
      <c r="G16" s="92"/>
      <c r="H16" s="70"/>
      <c r="I16" s="51">
        <f t="shared" si="0"/>
        <v>0</v>
      </c>
      <c r="J16" s="3"/>
      <c r="K16" s="20"/>
      <c r="L16" s="20"/>
      <c r="M16" s="3"/>
      <c r="N16" s="3"/>
      <c r="O16" s="3"/>
      <c r="P16" s="3"/>
      <c r="Q16" s="18"/>
      <c r="R16" s="18"/>
      <c r="S16" s="20"/>
      <c r="T16" s="20"/>
      <c r="U16" s="20"/>
      <c r="V16" s="20"/>
      <c r="W16" s="3"/>
      <c r="X16" s="3"/>
      <c r="Y16" s="17"/>
      <c r="Z16" s="17"/>
      <c r="AA16" s="3"/>
      <c r="AB16" s="3"/>
      <c r="AC16" s="17"/>
      <c r="AD16" s="17"/>
      <c r="AE16" s="17"/>
      <c r="AF16" s="17"/>
      <c r="AG16" s="3"/>
      <c r="AH16" s="3"/>
      <c r="AI16" s="17"/>
      <c r="AJ16" s="17"/>
      <c r="AK16" s="17"/>
      <c r="AL16" s="17"/>
      <c r="AM16" s="3"/>
      <c r="AN16" s="3"/>
      <c r="AO16" s="17"/>
      <c r="AP16" s="17"/>
      <c r="AQ16" s="17"/>
      <c r="AR16" s="17"/>
      <c r="AS16" s="3"/>
      <c r="AT16" s="3"/>
      <c r="AU16" s="17"/>
      <c r="AV16" s="17"/>
      <c r="AW16" s="17"/>
      <c r="AX16" s="17"/>
      <c r="AY16" s="3"/>
      <c r="AZ16" s="3"/>
      <c r="BA16" s="17"/>
      <c r="BB16" s="17"/>
      <c r="BC16" s="17"/>
      <c r="BD16" s="17"/>
      <c r="BE16" s="3"/>
      <c r="BF16" s="3"/>
      <c r="BG16" s="17"/>
      <c r="BH16" s="17"/>
      <c r="BI16" s="17"/>
      <c r="BJ16" s="17"/>
      <c r="BK16" s="3"/>
      <c r="BL16" s="3"/>
      <c r="BM16" s="17"/>
      <c r="BN16" s="17"/>
      <c r="BO16" s="17"/>
      <c r="BP16" s="17"/>
      <c r="BQ16" s="3"/>
      <c r="BR16" s="3"/>
      <c r="BS16" s="17"/>
      <c r="BT16" s="17"/>
      <c r="BU16" s="17"/>
      <c r="BV16" s="17"/>
      <c r="BW16" s="3"/>
      <c r="CA16" s="18"/>
      <c r="CB16" s="18"/>
      <c r="CC16" s="18"/>
      <c r="CD16" s="18"/>
      <c r="CE16" s="18"/>
      <c r="CF16" s="18"/>
      <c r="CG16" s="18"/>
      <c r="CH16" s="2"/>
      <c r="CI16" s="5"/>
      <c r="CJ16" s="4"/>
      <c r="CK16" s="2"/>
      <c r="CL16" s="6"/>
      <c r="CM16" s="6"/>
      <c r="CN16" s="6"/>
      <c r="CO16" s="6"/>
    </row>
    <row r="17" spans="2:93" s="1" customFormat="1" ht="42" customHeight="1" x14ac:dyDescent="0.25">
      <c r="B17" s="132"/>
      <c r="C17" s="18"/>
      <c r="D17" s="41"/>
      <c r="E17" s="41"/>
      <c r="F17" s="41"/>
      <c r="G17" s="41"/>
      <c r="H17" s="42"/>
      <c r="J17" s="3"/>
      <c r="K17" s="20"/>
      <c r="L17" s="20"/>
      <c r="M17" s="3"/>
      <c r="N17" s="3"/>
      <c r="O17" s="3"/>
      <c r="P17" s="3"/>
      <c r="Q17" s="18"/>
      <c r="R17" s="18"/>
      <c r="S17" s="20"/>
      <c r="T17" s="20"/>
      <c r="U17" s="20"/>
      <c r="V17" s="20"/>
      <c r="W17" s="3"/>
      <c r="X17" s="3"/>
      <c r="Y17" s="17"/>
      <c r="Z17" s="17"/>
      <c r="AA17" s="3"/>
      <c r="AB17" s="3"/>
      <c r="AC17" s="17"/>
      <c r="AD17" s="17"/>
      <c r="AE17" s="17"/>
      <c r="AF17" s="17"/>
      <c r="AG17" s="3"/>
      <c r="AH17" s="3"/>
      <c r="AI17" s="17"/>
      <c r="AJ17" s="17"/>
      <c r="AK17" s="17"/>
      <c r="AL17" s="17"/>
      <c r="AM17" s="3"/>
      <c r="AN17" s="3"/>
      <c r="AO17" s="17"/>
      <c r="AP17" s="17"/>
      <c r="AQ17" s="17"/>
      <c r="AR17" s="17"/>
      <c r="AS17" s="3"/>
      <c r="AT17" s="3"/>
      <c r="AU17" s="17"/>
      <c r="AV17" s="17"/>
      <c r="AW17" s="17"/>
      <c r="AX17" s="17"/>
      <c r="AY17" s="3"/>
      <c r="AZ17" s="3"/>
      <c r="BA17" s="17"/>
      <c r="BB17" s="17"/>
      <c r="BC17" s="17"/>
      <c r="BD17" s="17"/>
      <c r="BE17" s="3"/>
      <c r="BF17" s="3"/>
      <c r="BG17" s="17"/>
      <c r="BH17" s="17"/>
      <c r="BI17" s="17"/>
      <c r="BJ17" s="17"/>
      <c r="BK17" s="3"/>
      <c r="BL17" s="3"/>
      <c r="BM17" s="17"/>
      <c r="BN17" s="17"/>
      <c r="BO17" s="17"/>
      <c r="BP17" s="17"/>
      <c r="BQ17" s="3"/>
      <c r="BR17" s="3"/>
      <c r="BS17" s="17"/>
      <c r="BT17" s="17"/>
      <c r="BU17" s="17"/>
      <c r="BV17" s="17"/>
      <c r="BW17" s="3"/>
      <c r="CA17" s="18"/>
      <c r="CB17" s="18"/>
      <c r="CC17" s="18"/>
      <c r="CD17" s="18"/>
      <c r="CE17" s="18"/>
      <c r="CF17" s="18"/>
      <c r="CG17" s="18"/>
      <c r="CH17" s="2"/>
      <c r="CI17" s="5"/>
      <c r="CJ17" s="4"/>
      <c r="CK17" s="2"/>
      <c r="CL17" s="6"/>
      <c r="CM17" s="6"/>
      <c r="CN17" s="6"/>
      <c r="CO17" s="6"/>
    </row>
    <row r="18" spans="2:93" s="1" customFormat="1" ht="27" customHeight="1" x14ac:dyDescent="0.25">
      <c r="C18" s="17"/>
      <c r="D18" s="20"/>
      <c r="E18" s="20"/>
      <c r="F18" s="20"/>
      <c r="G18" s="20"/>
      <c r="H18" s="36" t="s">
        <v>117</v>
      </c>
      <c r="I18" s="37" t="e">
        <f>AVERAGEIF(I9:I17,"&lt;&gt;0")</f>
        <v>#DIV/0!</v>
      </c>
      <c r="J18" s="3"/>
      <c r="K18" s="20"/>
      <c r="L18" s="20"/>
      <c r="M18" s="22"/>
      <c r="N18" s="22"/>
      <c r="O18" s="22"/>
      <c r="P18" s="3"/>
      <c r="Q18" s="17"/>
      <c r="R18" s="17"/>
      <c r="S18" s="20"/>
      <c r="T18" s="20"/>
      <c r="U18" s="20"/>
      <c r="V18" s="20"/>
      <c r="W18" s="3"/>
      <c r="X18" s="3"/>
      <c r="Y18" s="17"/>
      <c r="Z18" s="17"/>
      <c r="AA18" s="3"/>
      <c r="AB18" s="3"/>
      <c r="AC18" s="17"/>
      <c r="AD18" s="17"/>
      <c r="AE18" s="17"/>
      <c r="AF18" s="17"/>
      <c r="AG18" s="3"/>
      <c r="AH18" s="3"/>
      <c r="AI18" s="17"/>
      <c r="AJ18" s="17"/>
      <c r="AK18" s="17"/>
      <c r="AL18" s="17"/>
      <c r="AM18" s="3"/>
      <c r="AN18" s="3"/>
      <c r="AO18" s="17"/>
      <c r="AP18" s="17"/>
      <c r="AQ18" s="17"/>
      <c r="AR18" s="17"/>
      <c r="AS18" s="3"/>
      <c r="AT18" s="3"/>
      <c r="AU18" s="17"/>
      <c r="AV18" s="17"/>
      <c r="AW18" s="17"/>
      <c r="AX18" s="17"/>
      <c r="AY18" s="3"/>
      <c r="AZ18" s="3"/>
      <c r="BA18" s="17"/>
      <c r="BB18" s="17"/>
      <c r="BC18" s="17"/>
      <c r="BD18" s="17"/>
      <c r="BE18" s="3"/>
      <c r="BF18" s="3"/>
      <c r="BG18" s="17"/>
      <c r="BH18" s="17"/>
      <c r="BI18" s="17"/>
      <c r="BJ18" s="17"/>
      <c r="BK18" s="3"/>
      <c r="BL18" s="3"/>
      <c r="BM18" s="17"/>
      <c r="BN18" s="17"/>
      <c r="BO18" s="17"/>
      <c r="BP18" s="17"/>
      <c r="BQ18" s="3"/>
      <c r="BR18" s="3"/>
      <c r="BS18" s="17"/>
      <c r="BT18" s="17"/>
      <c r="BU18" s="17"/>
      <c r="BV18" s="17"/>
      <c r="BW18" s="3"/>
      <c r="CA18" s="18"/>
      <c r="CB18" s="18"/>
      <c r="CC18" s="18"/>
      <c r="CD18" s="18"/>
      <c r="CE18" s="18"/>
      <c r="CF18" s="18"/>
      <c r="CG18" s="18"/>
      <c r="CH18" s="2"/>
      <c r="CI18" s="5"/>
      <c r="CJ18" s="4"/>
      <c r="CK18" s="2"/>
      <c r="CL18" s="6"/>
      <c r="CM18" s="6"/>
      <c r="CN18" s="6"/>
      <c r="CO18" s="6"/>
    </row>
    <row r="19" spans="2:93" s="1" customFormat="1" ht="18.600000000000001" customHeight="1" thickBot="1" x14ac:dyDescent="0.3">
      <c r="B19" s="2"/>
      <c r="C19" s="2"/>
      <c r="D19" s="2"/>
      <c r="E19" s="2"/>
      <c r="F19" s="2"/>
      <c r="G19" s="2"/>
      <c r="H19" s="2"/>
      <c r="J19" s="2"/>
      <c r="K19" s="20"/>
      <c r="L19" s="20"/>
      <c r="M19" s="3"/>
      <c r="N19" s="3"/>
      <c r="O19" s="3"/>
      <c r="P19" s="3"/>
      <c r="Q19" s="17"/>
      <c r="R19" s="17"/>
      <c r="S19" s="20"/>
      <c r="T19" s="20"/>
      <c r="U19" s="20"/>
      <c r="V19" s="20"/>
      <c r="W19" s="3"/>
      <c r="X19" s="3"/>
      <c r="Y19" s="17"/>
      <c r="Z19" s="17"/>
      <c r="AA19" s="3"/>
      <c r="AB19" s="3"/>
      <c r="AC19" s="17"/>
      <c r="AD19" s="17"/>
      <c r="AE19" s="17"/>
      <c r="AF19" s="17"/>
      <c r="AG19" s="3"/>
      <c r="AH19" s="3"/>
      <c r="AI19" s="17"/>
      <c r="AJ19" s="17"/>
      <c r="AK19" s="17"/>
      <c r="AL19" s="17"/>
      <c r="AM19" s="3"/>
      <c r="AN19" s="3"/>
      <c r="AO19" s="17"/>
      <c r="AP19" s="17"/>
      <c r="AQ19" s="17"/>
      <c r="AR19" s="17"/>
      <c r="AS19" s="3"/>
      <c r="AT19" s="3"/>
      <c r="AU19" s="17"/>
      <c r="AV19" s="17"/>
      <c r="AW19" s="17"/>
      <c r="AX19" s="17"/>
      <c r="AY19" s="3"/>
      <c r="AZ19" s="3"/>
      <c r="BA19" s="17"/>
      <c r="BB19" s="17"/>
      <c r="BC19" s="17"/>
      <c r="BD19" s="17"/>
      <c r="BE19" s="3"/>
      <c r="BF19" s="3"/>
      <c r="BG19" s="17"/>
      <c r="BH19" s="17"/>
      <c r="BI19" s="17"/>
      <c r="BJ19" s="17"/>
      <c r="BK19" s="3"/>
      <c r="BL19" s="3"/>
      <c r="BM19" s="17"/>
      <c r="BN19" s="17"/>
      <c r="BO19" s="17"/>
      <c r="BP19" s="17"/>
      <c r="BQ19" s="3"/>
      <c r="BR19" s="3"/>
      <c r="BS19" s="17"/>
      <c r="BT19" s="17"/>
      <c r="BU19" s="17"/>
      <c r="BV19" s="17"/>
      <c r="BW19" s="3"/>
      <c r="CA19" s="18"/>
      <c r="CB19" s="18"/>
      <c r="CC19" s="18"/>
      <c r="CD19" s="18"/>
      <c r="CE19" s="18"/>
      <c r="CF19" s="18"/>
      <c r="CG19" s="18"/>
      <c r="CH19" s="2"/>
      <c r="CI19" s="5"/>
      <c r="CJ19" s="4"/>
      <c r="CK19" s="2"/>
      <c r="CL19" s="6"/>
      <c r="CM19" s="6"/>
      <c r="CN19" s="6"/>
      <c r="CO19" s="6"/>
    </row>
    <row r="20" spans="2:93" ht="46.15" customHeight="1" thickBot="1" x14ac:dyDescent="0.3">
      <c r="C20" s="2" t="s">
        <v>116</v>
      </c>
      <c r="D20" s="130" t="s">
        <v>129</v>
      </c>
      <c r="E20" s="130"/>
      <c r="F20" s="130"/>
      <c r="G20" s="130"/>
      <c r="H20" s="130"/>
      <c r="I20" s="133"/>
      <c r="J20" s="133"/>
      <c r="K20" s="37"/>
      <c r="L20" s="23"/>
      <c r="M20" s="23"/>
      <c r="N20" s="23"/>
      <c r="O20" s="23"/>
      <c r="P20" s="23"/>
      <c r="Q20" s="23"/>
      <c r="R20" s="23"/>
      <c r="S20" s="23"/>
      <c r="T20" s="23"/>
      <c r="U20" s="23"/>
      <c r="W20" s="3"/>
      <c r="X20" s="3"/>
      <c r="Y20" s="17"/>
    </row>
    <row r="21" spans="2:93" ht="46.15" customHeight="1" x14ac:dyDescent="0.25">
      <c r="D21" s="23"/>
      <c r="E21" s="32"/>
      <c r="F21" s="32"/>
      <c r="G21" s="23"/>
      <c r="H21" s="23"/>
      <c r="I21" s="22"/>
      <c r="J21" s="8"/>
      <c r="K21" s="23"/>
      <c r="L21" s="23"/>
      <c r="M21" s="23"/>
      <c r="N21" s="23"/>
      <c r="O21" s="23"/>
      <c r="P21" s="23"/>
      <c r="Q21" s="23"/>
      <c r="R21" s="23"/>
      <c r="S21" s="23"/>
      <c r="T21" s="23"/>
      <c r="U21" s="23"/>
      <c r="W21" s="3"/>
      <c r="X21" s="3"/>
      <c r="Y21" s="17"/>
    </row>
    <row r="22" spans="2:93" ht="46.15" customHeight="1" thickBot="1" x14ac:dyDescent="0.3">
      <c r="D22" s="23"/>
      <c r="E22" s="23"/>
      <c r="F22" s="23"/>
      <c r="G22" s="23"/>
      <c r="H22" s="23"/>
      <c r="I22" s="22"/>
      <c r="J22" s="8"/>
      <c r="K22" s="23"/>
      <c r="L22" s="23"/>
      <c r="M22" s="23"/>
      <c r="N22" s="23"/>
      <c r="O22" s="23"/>
      <c r="P22" s="23"/>
      <c r="Q22" s="23"/>
      <c r="R22" s="23"/>
      <c r="S22" s="23"/>
      <c r="T22" s="23"/>
      <c r="U22" s="23"/>
      <c r="W22" s="3"/>
      <c r="X22" s="3"/>
      <c r="Y22" s="17"/>
    </row>
    <row r="23" spans="2:93" ht="46.15" customHeight="1" thickBot="1" x14ac:dyDescent="0.3">
      <c r="D23" s="23"/>
      <c r="E23" s="33"/>
      <c r="F23" s="33"/>
      <c r="G23" s="23"/>
      <c r="H23" s="23"/>
      <c r="I23" s="22"/>
      <c r="J23" s="8"/>
      <c r="K23" s="136" t="s">
        <v>182</v>
      </c>
      <c r="L23" s="136"/>
      <c r="M23" s="136"/>
      <c r="N23" s="136"/>
      <c r="O23" s="136"/>
      <c r="P23" s="136"/>
      <c r="Q23" s="136"/>
      <c r="R23" s="136"/>
      <c r="S23" s="136"/>
      <c r="T23" s="136"/>
      <c r="U23" s="136"/>
      <c r="W23" s="136" t="s">
        <v>178</v>
      </c>
      <c r="X23" s="136"/>
      <c r="Y23" s="136"/>
    </row>
    <row r="24" spans="2:93" ht="22.9" customHeight="1" thickBot="1" x14ac:dyDescent="0.3">
      <c r="B24" s="24"/>
      <c r="C24" s="1"/>
      <c r="D24" s="24" t="s">
        <v>19</v>
      </c>
      <c r="E24" s="131" t="s">
        <v>18</v>
      </c>
      <c r="F24" s="131"/>
      <c r="G24" s="24" t="s">
        <v>22</v>
      </c>
      <c r="H24" s="16"/>
      <c r="I24" s="24"/>
      <c r="J24" s="24"/>
    </row>
    <row r="25" spans="2:93" ht="38.450000000000003" customHeight="1" x14ac:dyDescent="0.25">
      <c r="B25" s="7"/>
      <c r="C25" s="17"/>
      <c r="D25" s="34">
        <v>1</v>
      </c>
      <c r="E25" s="12" t="s">
        <v>114</v>
      </c>
      <c r="F25" s="12" t="s">
        <v>115</v>
      </c>
      <c r="G25" s="35">
        <v>4</v>
      </c>
      <c r="H25" s="39" t="s">
        <v>107</v>
      </c>
      <c r="J25" s="31"/>
      <c r="K25" s="137" t="s">
        <v>108</v>
      </c>
      <c r="L25" s="136"/>
      <c r="M25" s="136"/>
      <c r="N25" s="136"/>
      <c r="O25" s="138"/>
      <c r="P25" s="25"/>
      <c r="Q25" s="136" t="s">
        <v>109</v>
      </c>
      <c r="R25" s="136"/>
      <c r="S25" s="136"/>
      <c r="T25" s="136"/>
      <c r="U25" s="138"/>
      <c r="V25" s="24"/>
      <c r="W25" s="83" t="s">
        <v>179</v>
      </c>
      <c r="X25" s="83" t="s">
        <v>180</v>
      </c>
      <c r="Y25" s="83" t="s">
        <v>181</v>
      </c>
    </row>
    <row r="26" spans="2:93" ht="46.15" customHeight="1" x14ac:dyDescent="0.25">
      <c r="B26" s="7"/>
      <c r="C26" s="17"/>
      <c r="D26" s="113" t="s">
        <v>177</v>
      </c>
      <c r="E26" s="111" t="s">
        <v>208</v>
      </c>
      <c r="F26" s="112" t="s">
        <v>183</v>
      </c>
      <c r="G26" s="114" t="s">
        <v>176</v>
      </c>
      <c r="H26" s="115" t="s">
        <v>220</v>
      </c>
      <c r="J26" s="31"/>
      <c r="K26" s="13" t="s">
        <v>110</v>
      </c>
      <c r="L26" s="14" t="s">
        <v>111</v>
      </c>
      <c r="M26" s="14" t="s">
        <v>112</v>
      </c>
      <c r="N26" s="14" t="s">
        <v>223</v>
      </c>
      <c r="O26" s="40" t="s">
        <v>120</v>
      </c>
      <c r="P26" s="26"/>
      <c r="Q26" s="13" t="s">
        <v>255</v>
      </c>
      <c r="R26" s="14" t="s">
        <v>224</v>
      </c>
      <c r="S26" s="14" t="s">
        <v>225</v>
      </c>
      <c r="T26" s="139" t="s">
        <v>113</v>
      </c>
      <c r="U26" s="140"/>
      <c r="V26" s="24"/>
      <c r="W26" s="88"/>
      <c r="X26" s="88"/>
      <c r="Y26" s="89"/>
    </row>
    <row r="27" spans="2:93" ht="112.9" customHeight="1" x14ac:dyDescent="0.25">
      <c r="B27" s="132" t="s">
        <v>131</v>
      </c>
      <c r="C27" s="18" t="s">
        <v>277</v>
      </c>
      <c r="D27" s="92"/>
      <c r="E27" s="92"/>
      <c r="F27" s="92"/>
      <c r="G27" s="92"/>
      <c r="H27" s="73"/>
      <c r="I27" s="51">
        <f t="shared" ref="I27:I34" si="1">IFERROR(_xlfn.IFS(D27="NO EXISTE DOCUMENTACIÓN, NI MÉTODOS. ORGANIZACIÓN EMPÍRICA. CERO CAPACIDAD DE REACCIÓN",1,E27="EXISTEN DOCUMENTOS. HAY MÉTODOS SIN RIGUROSIDAD. NO HAY PROYECTO PDP. HAY UN DPD. NIVEL MÍNIMO DE SEGURIDAD. BAJA CAPACIDAD DE IDENTIFICAR Y RESTAURAR BRECHAS",2,F27="PROYECTO PDP EN FASE INICIAL PANSI. HAY DPD. HAY APOYO POR EL RTD. NIVEL MÍNIMO DESEADO DE SEGURIDAD. VULNERABILIDADES IDENTIFICADAS Y ATENDIDAS",3,G27="SG-PDP VALIDADO Y EN PRIMER TRIMESTE DE OPERACIÓN. NIVEL DE SEGURIDAD ADECUADO",4),0)</f>
        <v>0</v>
      </c>
      <c r="J27" s="31"/>
      <c r="K27" s="121" t="s">
        <v>172</v>
      </c>
      <c r="L27" s="121"/>
      <c r="M27" s="121" t="s">
        <v>172</v>
      </c>
      <c r="N27" s="121" t="s">
        <v>172</v>
      </c>
      <c r="O27" s="121"/>
      <c r="P27" s="27"/>
      <c r="Q27" s="76" t="s">
        <v>257</v>
      </c>
      <c r="R27" s="124" t="s">
        <v>257</v>
      </c>
      <c r="S27" s="70" t="s">
        <v>257</v>
      </c>
      <c r="T27" s="146"/>
      <c r="U27" s="147"/>
      <c r="V27" s="28"/>
      <c r="W27" s="74"/>
      <c r="X27" s="74"/>
      <c r="Y27" s="90"/>
    </row>
    <row r="28" spans="2:93" ht="154.9" customHeight="1" x14ac:dyDescent="0.25">
      <c r="B28" s="132"/>
      <c r="C28" s="18" t="s">
        <v>278</v>
      </c>
      <c r="D28" s="92"/>
      <c r="E28" s="92"/>
      <c r="F28" s="92"/>
      <c r="G28" s="92"/>
      <c r="H28" s="73"/>
      <c r="I28" s="51">
        <f t="shared" si="1"/>
        <v>0</v>
      </c>
      <c r="J28" s="31"/>
      <c r="K28" s="121" t="s">
        <v>172</v>
      </c>
      <c r="L28" s="121"/>
      <c r="M28" s="121" t="s">
        <v>172</v>
      </c>
      <c r="N28" s="121" t="s">
        <v>172</v>
      </c>
      <c r="O28" s="121"/>
      <c r="P28" s="27"/>
      <c r="Q28" s="76" t="s">
        <v>257</v>
      </c>
      <c r="R28" s="124" t="s">
        <v>257</v>
      </c>
      <c r="S28" s="70" t="s">
        <v>257</v>
      </c>
      <c r="T28" s="146"/>
      <c r="U28" s="147"/>
      <c r="V28" s="29"/>
      <c r="W28" s="74"/>
      <c r="X28" s="74"/>
      <c r="Y28" s="90"/>
    </row>
    <row r="29" spans="2:93" ht="154.9" customHeight="1" x14ac:dyDescent="0.25">
      <c r="B29" s="132"/>
      <c r="C29" s="18" t="s">
        <v>279</v>
      </c>
      <c r="D29" s="92"/>
      <c r="E29" s="92"/>
      <c r="F29" s="92"/>
      <c r="G29" s="92"/>
      <c r="H29" s="73"/>
      <c r="I29" s="51">
        <f t="shared" si="1"/>
        <v>0</v>
      </c>
      <c r="J29" s="31"/>
      <c r="K29" s="121" t="s">
        <v>172</v>
      </c>
      <c r="L29" s="121"/>
      <c r="M29" s="121" t="s">
        <v>172</v>
      </c>
      <c r="N29" s="121" t="s">
        <v>172</v>
      </c>
      <c r="O29" s="121"/>
      <c r="P29" s="27"/>
      <c r="Q29" s="76" t="s">
        <v>257</v>
      </c>
      <c r="R29" s="124" t="s">
        <v>257</v>
      </c>
      <c r="S29" s="70" t="s">
        <v>257</v>
      </c>
      <c r="T29" s="134"/>
      <c r="U29" s="135"/>
      <c r="V29" s="29"/>
      <c r="W29" s="74"/>
      <c r="X29" s="74"/>
      <c r="Y29" s="90"/>
    </row>
    <row r="30" spans="2:93" ht="154.9" customHeight="1" x14ac:dyDescent="0.25">
      <c r="B30" s="132"/>
      <c r="C30" s="18" t="s">
        <v>280</v>
      </c>
      <c r="D30" s="92"/>
      <c r="E30" s="92"/>
      <c r="F30" s="92"/>
      <c r="G30" s="92"/>
      <c r="H30" s="73"/>
      <c r="I30" s="51">
        <f t="shared" si="1"/>
        <v>0</v>
      </c>
      <c r="J30" s="31"/>
      <c r="K30" s="121" t="s">
        <v>172</v>
      </c>
      <c r="L30" s="121"/>
      <c r="M30" s="121" t="s">
        <v>172</v>
      </c>
      <c r="N30" s="121" t="s">
        <v>172</v>
      </c>
      <c r="O30" s="121"/>
      <c r="P30" s="27"/>
      <c r="Q30" s="76" t="s">
        <v>257</v>
      </c>
      <c r="R30" s="124" t="s">
        <v>257</v>
      </c>
      <c r="S30" s="70" t="s">
        <v>257</v>
      </c>
      <c r="T30" s="134"/>
      <c r="U30" s="135"/>
      <c r="V30" s="29"/>
      <c r="W30" s="74"/>
      <c r="X30" s="74"/>
      <c r="Y30" s="90"/>
    </row>
    <row r="31" spans="2:93" ht="154.9" customHeight="1" x14ac:dyDescent="0.25">
      <c r="B31" s="132"/>
      <c r="C31" s="18" t="s">
        <v>281</v>
      </c>
      <c r="D31" s="92"/>
      <c r="E31" s="92"/>
      <c r="F31" s="92"/>
      <c r="G31" s="92"/>
      <c r="H31" s="73"/>
      <c r="I31" s="51">
        <f t="shared" si="1"/>
        <v>0</v>
      </c>
      <c r="J31" s="31"/>
      <c r="K31" s="121" t="s">
        <v>172</v>
      </c>
      <c r="L31" s="121"/>
      <c r="M31" s="121" t="s">
        <v>172</v>
      </c>
      <c r="N31" s="121" t="s">
        <v>172</v>
      </c>
      <c r="O31" s="121"/>
      <c r="P31" s="27"/>
      <c r="Q31" s="76" t="s">
        <v>257</v>
      </c>
      <c r="R31" s="124" t="s">
        <v>257</v>
      </c>
      <c r="S31" s="70" t="s">
        <v>257</v>
      </c>
      <c r="T31" s="134"/>
      <c r="U31" s="135"/>
      <c r="V31" s="29"/>
      <c r="W31" s="74"/>
      <c r="X31" s="74"/>
      <c r="Y31" s="90"/>
    </row>
    <row r="32" spans="2:93" ht="154.9" customHeight="1" x14ac:dyDescent="0.25">
      <c r="B32" s="132"/>
      <c r="C32" s="18" t="s">
        <v>282</v>
      </c>
      <c r="D32" s="92"/>
      <c r="E32" s="92"/>
      <c r="F32" s="92"/>
      <c r="G32" s="92"/>
      <c r="H32" s="73"/>
      <c r="I32" s="51">
        <f t="shared" si="1"/>
        <v>0</v>
      </c>
      <c r="J32" s="31"/>
      <c r="K32" s="121" t="s">
        <v>172</v>
      </c>
      <c r="L32" s="121"/>
      <c r="M32" s="121" t="s">
        <v>172</v>
      </c>
      <c r="N32" s="121" t="s">
        <v>172</v>
      </c>
      <c r="O32" s="121"/>
      <c r="P32" s="27"/>
      <c r="Q32" s="76" t="s">
        <v>257</v>
      </c>
      <c r="R32" s="124" t="s">
        <v>257</v>
      </c>
      <c r="S32" s="70" t="s">
        <v>257</v>
      </c>
      <c r="T32" s="134"/>
      <c r="U32" s="135"/>
      <c r="V32" s="29"/>
      <c r="W32" s="74"/>
      <c r="X32" s="74"/>
      <c r="Y32" s="90"/>
    </row>
    <row r="33" spans="2:25" ht="154.9" customHeight="1" x14ac:dyDescent="0.25">
      <c r="B33" s="132"/>
      <c r="C33" s="18" t="s">
        <v>283</v>
      </c>
      <c r="D33" s="92"/>
      <c r="E33" s="92"/>
      <c r="F33" s="92"/>
      <c r="G33" s="92"/>
      <c r="H33" s="73"/>
      <c r="I33" s="51">
        <f t="shared" si="1"/>
        <v>0</v>
      </c>
      <c r="J33" s="31"/>
      <c r="K33" s="121" t="s">
        <v>172</v>
      </c>
      <c r="L33" s="121"/>
      <c r="M33" s="121" t="s">
        <v>172</v>
      </c>
      <c r="N33" s="121" t="s">
        <v>172</v>
      </c>
      <c r="O33" s="121"/>
      <c r="P33" s="27"/>
      <c r="Q33" s="76" t="s">
        <v>257</v>
      </c>
      <c r="R33" s="124" t="s">
        <v>257</v>
      </c>
      <c r="S33" s="70" t="s">
        <v>257</v>
      </c>
      <c r="T33" s="134"/>
      <c r="U33" s="135"/>
      <c r="V33" s="29"/>
      <c r="W33" s="74"/>
      <c r="X33" s="74"/>
      <c r="Y33" s="90"/>
    </row>
    <row r="34" spans="2:25" ht="154.9" customHeight="1" x14ac:dyDescent="0.25">
      <c r="B34" s="132"/>
      <c r="C34" s="18" t="s">
        <v>284</v>
      </c>
      <c r="D34" s="92"/>
      <c r="E34" s="92"/>
      <c r="F34" s="92"/>
      <c r="G34" s="92"/>
      <c r="H34" s="73"/>
      <c r="I34" s="51">
        <f t="shared" si="1"/>
        <v>0</v>
      </c>
      <c r="J34" s="31"/>
      <c r="K34" s="121" t="s">
        <v>172</v>
      </c>
      <c r="L34" s="121"/>
      <c r="M34" s="121" t="s">
        <v>172</v>
      </c>
      <c r="N34" s="121" t="s">
        <v>172</v>
      </c>
      <c r="O34" s="121"/>
      <c r="P34" s="27"/>
      <c r="Q34" s="76" t="s">
        <v>257</v>
      </c>
      <c r="R34" s="124" t="s">
        <v>257</v>
      </c>
      <c r="S34" s="70" t="s">
        <v>257</v>
      </c>
      <c r="T34" s="134"/>
      <c r="U34" s="135"/>
      <c r="V34" s="29"/>
      <c r="W34" s="74"/>
      <c r="X34" s="74"/>
      <c r="Y34" s="90"/>
    </row>
    <row r="35" spans="2:25" ht="27.6" customHeight="1" x14ac:dyDescent="0.25">
      <c r="B35" s="1"/>
      <c r="C35" s="17"/>
      <c r="D35"/>
      <c r="E35"/>
      <c r="F35"/>
      <c r="G35"/>
      <c r="H35" s="22"/>
      <c r="I35" s="64" t="e">
        <f>AVERAGEIF(I27:I34,"&lt;&gt;0")</f>
        <v>#DIV/0!</v>
      </c>
      <c r="J35" s="3"/>
      <c r="K35" s="3"/>
      <c r="L35" s="29"/>
      <c r="M35" s="29"/>
      <c r="N35" s="29"/>
      <c r="O35" s="3"/>
      <c r="P35" s="3"/>
      <c r="Q35" s="1"/>
      <c r="R35" s="1"/>
      <c r="S35" s="29"/>
      <c r="T35" s="30"/>
      <c r="U35" s="30"/>
      <c r="V35" s="29"/>
      <c r="W35" s="91"/>
      <c r="X35" s="91"/>
      <c r="Y35" s="91"/>
    </row>
    <row r="36" spans="2:25" ht="73.150000000000006" customHeight="1" x14ac:dyDescent="0.25">
      <c r="D36"/>
      <c r="E36"/>
      <c r="F36"/>
      <c r="G36"/>
      <c r="W36" s="78"/>
      <c r="X36" s="78"/>
      <c r="Y36" s="78"/>
    </row>
    <row r="37" spans="2:25" ht="73.150000000000006" customHeight="1" x14ac:dyDescent="0.25">
      <c r="D37"/>
      <c r="E37"/>
      <c r="F37"/>
      <c r="G37"/>
      <c r="W37" s="78"/>
      <c r="X37" s="78"/>
      <c r="Y37" s="78"/>
    </row>
    <row r="38" spans="2:25" ht="73.150000000000006" customHeight="1" x14ac:dyDescent="0.25">
      <c r="D38"/>
      <c r="E38"/>
      <c r="F38"/>
      <c r="G38"/>
      <c r="W38" s="78"/>
      <c r="X38" s="78"/>
      <c r="Y38" s="78"/>
    </row>
    <row r="39" spans="2:25" ht="73.150000000000006" customHeight="1" x14ac:dyDescent="0.25">
      <c r="W39" s="78"/>
      <c r="X39" s="78"/>
      <c r="Y39" s="78"/>
    </row>
    <row r="40" spans="2:25" ht="73.150000000000006" customHeight="1" x14ac:dyDescent="0.25">
      <c r="W40" s="78"/>
      <c r="X40" s="78"/>
      <c r="Y40" s="78"/>
    </row>
    <row r="41" spans="2:25" ht="73.150000000000006" customHeight="1" x14ac:dyDescent="0.25">
      <c r="W41" s="78"/>
      <c r="X41" s="78"/>
      <c r="Y41" s="78"/>
    </row>
    <row r="42" spans="2:25" ht="73.150000000000006" customHeight="1" x14ac:dyDescent="0.25">
      <c r="W42" s="78"/>
      <c r="X42" s="78"/>
      <c r="Y42" s="78"/>
    </row>
    <row r="43" spans="2:25" ht="73.150000000000006" customHeight="1" x14ac:dyDescent="0.25">
      <c r="W43" s="78"/>
      <c r="X43" s="78"/>
      <c r="Y43" s="78"/>
    </row>
    <row r="44" spans="2:25" ht="73.150000000000006" customHeight="1" x14ac:dyDescent="0.25">
      <c r="W44" s="78"/>
      <c r="X44" s="78"/>
      <c r="Y44" s="78"/>
    </row>
  </sheetData>
  <sheetProtection selectLockedCells="1"/>
  <mergeCells count="20">
    <mergeCell ref="W23:Y23"/>
    <mergeCell ref="B9:B17"/>
    <mergeCell ref="B27:B34"/>
    <mergeCell ref="T32:U32"/>
    <mergeCell ref="T33:U33"/>
    <mergeCell ref="T34:U34"/>
    <mergeCell ref="E24:F24"/>
    <mergeCell ref="K25:O25"/>
    <mergeCell ref="Q25:U25"/>
    <mergeCell ref="T26:U26"/>
    <mergeCell ref="T27:U27"/>
    <mergeCell ref="T28:U28"/>
    <mergeCell ref="T29:U29"/>
    <mergeCell ref="T30:U30"/>
    <mergeCell ref="T31:U31"/>
    <mergeCell ref="D2:H2"/>
    <mergeCell ref="E6:F6"/>
    <mergeCell ref="D20:H20"/>
    <mergeCell ref="I20:J20"/>
    <mergeCell ref="K23:U23"/>
  </mergeCells>
  <dataValidations count="1">
    <dataValidation type="list" allowBlank="1" showInputMessage="1" showErrorMessage="1" sqref="L9:L10 K9:K12 K13:L17 D17:G17 S9:V17" xr:uid="{06274D4D-3127-4337-8F05-1BDECFEA9A17}">
      <formula1>"X"</formula1>
    </dataValidation>
  </dataValidations>
  <printOptions horizontalCentered="1" verticalCentered="1"/>
  <pageMargins left="0" right="0" top="0" bottom="0" header="0.31496062992125984" footer="0.31496062992125984"/>
  <pageSetup paperSize="9" scale="42" orientation="landscape" r:id="rId1"/>
  <rowBreaks count="1" manualBreakCount="1">
    <brk id="18" min="1" max="19" man="1"/>
  </rowBreaks>
  <customProperties>
    <customPr name="LastActive" r:id="rId2"/>
  </customProperties>
  <drawing r:id="rId3"/>
  <legacyDrawing r:id="rId4"/>
  <extLst>
    <ext xmlns:x14="http://schemas.microsoft.com/office/spreadsheetml/2009/9/main" uri="{CCE6A557-97BC-4b89-ADB6-D9C93CAAB3DF}">
      <x14:dataValidations xmlns:xm="http://schemas.microsoft.com/office/excel/2006/main" count="7">
        <x14:dataValidation type="list" allowBlank="1" showInputMessage="1" showErrorMessage="1" xr:uid="{7ADABAF9-88CC-4AEB-A9A7-4F42160D49C3}">
          <x14:formula1>
            <xm:f>'LISTAS Y CRITERIOS'!$C$9</xm:f>
          </x14:formula1>
          <xm:sqref>G27:G34 G9:G16</xm:sqref>
        </x14:dataValidation>
        <x14:dataValidation type="list" allowBlank="1" showInputMessage="1" showErrorMessage="1" xr:uid="{57948714-B064-43FF-8E52-1D3322CC0B72}">
          <x14:formula1>
            <xm:f>'LISTAS Y CRITERIOS'!$C$8</xm:f>
          </x14:formula1>
          <xm:sqref>F9:F16 F27:F34</xm:sqref>
        </x14:dataValidation>
        <x14:dataValidation type="list" allowBlank="1" showInputMessage="1" showErrorMessage="1" xr:uid="{490AB72D-D839-4371-8DEC-41E57AA4EB62}">
          <x14:formula1>
            <xm:f>'LISTAS Y CRITERIOS'!$C$7</xm:f>
          </x14:formula1>
          <xm:sqref>E27:E34 E9:E16</xm:sqref>
        </x14:dataValidation>
        <x14:dataValidation type="list" allowBlank="1" showInputMessage="1" showErrorMessage="1" xr:uid="{DC84F975-990B-4C18-8D6D-B80F4FE7748C}">
          <x14:formula1>
            <xm:f>'LISTAS Y CRITERIOS'!$C$6</xm:f>
          </x14:formula1>
          <xm:sqref>D27:D34 D9:D16</xm:sqref>
        </x14:dataValidation>
        <x14:dataValidation type="list" allowBlank="1" showInputMessage="1" showErrorMessage="1" xr:uid="{0DD99667-1B5F-4E91-A4B8-4DCCBBA94541}">
          <x14:formula1>
            <xm:f>'LISTAS Y CRITERIOS'!$N$6:$N$16</xm:f>
          </x14:formula1>
          <xm:sqref>S27:S34</xm:sqref>
        </x14:dataValidation>
        <x14:dataValidation type="list" allowBlank="1" showInputMessage="1" showErrorMessage="1" xr:uid="{4A6EB637-B86E-4C4D-980C-6B589B4808A9}">
          <x14:formula1>
            <xm:f>'LISTAS Y CRITERIOS'!$L$6:$L$19</xm:f>
          </x14:formula1>
          <xm:sqref>Q27:Q34</xm:sqref>
        </x14:dataValidation>
        <x14:dataValidation type="list" allowBlank="1" showInputMessage="1" showErrorMessage="1" xr:uid="{A3293015-5C31-4339-B33E-63302A7B9927}">
          <x14:formula1>
            <xm:f>'LISTAS Y CRITERIOS'!$J$6:$J$9</xm:f>
          </x14:formula1>
          <xm:sqref>R27:R34</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7E473-1004-4026-8DA8-029B79AA012D}">
  <dimension ref="B1:CO45"/>
  <sheetViews>
    <sheetView showGridLines="0" topLeftCell="A33" zoomScale="85" zoomScaleNormal="85" zoomScaleSheetLayoutView="45" workbookViewId="0">
      <selection activeCell="D17" sqref="D17"/>
    </sheetView>
  </sheetViews>
  <sheetFormatPr defaultColWidth="46.7109375" defaultRowHeight="73.150000000000006" customHeight="1" x14ac:dyDescent="0.25"/>
  <cols>
    <col min="1" max="1" width="6.7109375" style="2" customWidth="1"/>
    <col min="2" max="2" width="10" style="2" customWidth="1"/>
    <col min="3" max="3" width="60.5703125" style="2" customWidth="1"/>
    <col min="4" max="7" width="26.42578125" style="2" customWidth="1"/>
    <col min="8" max="8" width="62.140625" style="2" customWidth="1"/>
    <col min="9" max="9" width="11.7109375" style="1" bestFit="1" customWidth="1"/>
    <col min="10" max="10" width="2.140625" style="2" customWidth="1"/>
    <col min="11" max="11" width="11.42578125" style="2" customWidth="1"/>
    <col min="12" max="12" width="14.7109375" style="2" customWidth="1"/>
    <col min="13" max="14" width="13.7109375" style="2" customWidth="1"/>
    <col min="15" max="15" width="15.28515625" style="2" customWidth="1"/>
    <col min="16" max="16" width="3.140625" style="2" customWidth="1"/>
    <col min="17" max="19" width="20.7109375" style="2" customWidth="1"/>
    <col min="20" max="20" width="13.7109375" style="2" customWidth="1"/>
    <col min="21" max="21" width="36" style="2" customWidth="1"/>
    <col min="22" max="22" width="4.140625" style="2" customWidth="1"/>
    <col min="23" max="25" width="34.42578125" style="2" customWidth="1"/>
    <col min="26" max="26" width="13.7109375" style="2" customWidth="1"/>
    <col min="27" max="27" width="14.42578125" style="2" customWidth="1"/>
    <col min="28" max="28" width="2.140625" style="2" customWidth="1"/>
    <col min="29" max="32" width="13.7109375" style="2" customWidth="1"/>
    <col min="33" max="33" width="15" style="2" customWidth="1"/>
    <col min="34" max="34" width="2.42578125" style="2" customWidth="1"/>
    <col min="35" max="38" width="13.7109375" style="2" customWidth="1"/>
    <col min="39" max="39" width="14.7109375" style="2" customWidth="1"/>
    <col min="40" max="40" width="2.42578125" style="2" customWidth="1"/>
    <col min="41" max="44" width="13.7109375" style="2" customWidth="1"/>
    <col min="45" max="45" width="14.7109375" style="2" customWidth="1"/>
    <col min="46" max="46" width="2.140625" style="2" customWidth="1"/>
    <col min="47" max="51" width="14.7109375" style="2" customWidth="1"/>
    <col min="52" max="52" width="2.140625" style="2" customWidth="1"/>
    <col min="53" max="57" width="14.7109375" style="2" customWidth="1"/>
    <col min="58" max="58" width="2.140625" style="2" customWidth="1"/>
    <col min="59" max="63" width="14.7109375" style="2" customWidth="1"/>
    <col min="64" max="64" width="2.140625" style="2" customWidth="1"/>
    <col min="65" max="69" width="14.7109375" style="2" customWidth="1"/>
    <col min="70" max="70" width="2" style="2" customWidth="1"/>
    <col min="71" max="75" width="14.7109375" style="2" customWidth="1"/>
    <col min="76" max="76" width="3.140625" style="2" customWidth="1"/>
    <col min="77" max="81" width="14.7109375" style="2" customWidth="1"/>
    <col min="82" max="82" width="2.140625" style="2" customWidth="1"/>
    <col min="83" max="87" width="14.7109375" style="2" customWidth="1"/>
    <col min="88" max="88" width="2" style="2" customWidth="1"/>
    <col min="89" max="93" width="14.7109375" style="2" customWidth="1"/>
    <col min="94" max="94" width="2.7109375" style="2" customWidth="1"/>
    <col min="95" max="99" width="14.7109375" style="2" customWidth="1"/>
    <col min="100" max="100" width="2.140625" style="2" customWidth="1"/>
    <col min="101" max="104" width="14.7109375" style="2" customWidth="1"/>
    <col min="105" max="105" width="2.7109375" style="2" customWidth="1"/>
    <col min="106" max="106" width="2" style="2" customWidth="1"/>
    <col min="107" max="108" width="14.7109375" style="2" customWidth="1"/>
    <col min="109" max="109" width="4.7109375" style="2" customWidth="1"/>
    <col min="110" max="111" width="14.7109375" style="2" customWidth="1"/>
    <col min="112" max="16384" width="46.7109375" style="2"/>
  </cols>
  <sheetData>
    <row r="1" spans="2:93" ht="22.15" customHeight="1" thickBot="1" x14ac:dyDescent="0.3"/>
    <row r="2" spans="2:93" ht="61.9" customHeight="1" thickBot="1" x14ac:dyDescent="0.3">
      <c r="D2" s="130" t="s">
        <v>133</v>
      </c>
      <c r="E2" s="130"/>
      <c r="F2" s="130"/>
      <c r="G2" s="130"/>
      <c r="H2" s="130"/>
      <c r="I2" s="23"/>
      <c r="J2" s="8"/>
      <c r="K2" s="8"/>
      <c r="L2" s="8"/>
      <c r="M2" s="8"/>
      <c r="N2" s="8"/>
      <c r="O2" s="8"/>
      <c r="P2" s="8"/>
      <c r="S2" s="8"/>
      <c r="T2" s="8"/>
      <c r="U2" s="8"/>
      <c r="V2" s="8"/>
      <c r="W2" s="8"/>
      <c r="X2" s="8"/>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3"/>
      <c r="BY2" s="3"/>
      <c r="BZ2" s="3"/>
      <c r="CA2" s="3"/>
      <c r="CB2" s="3"/>
      <c r="CC2" s="3"/>
      <c r="CD2" s="3"/>
      <c r="CE2" s="3"/>
      <c r="CF2" s="3"/>
      <c r="CG2" s="3"/>
    </row>
    <row r="3" spans="2:93" ht="49.9" customHeight="1" x14ac:dyDescent="0.25">
      <c r="D3" s="23"/>
      <c r="E3" s="32"/>
      <c r="F3" s="32"/>
      <c r="G3" s="23"/>
      <c r="H3" s="23"/>
      <c r="I3" s="23"/>
      <c r="J3" s="8"/>
      <c r="K3" s="8"/>
      <c r="L3" s="8"/>
      <c r="M3" s="8"/>
      <c r="N3" s="8"/>
      <c r="O3" s="8"/>
      <c r="P3" s="8"/>
      <c r="S3" s="8"/>
      <c r="T3" s="8"/>
      <c r="U3" s="8"/>
      <c r="V3" s="8"/>
      <c r="W3" s="8"/>
      <c r="X3" s="8"/>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3"/>
      <c r="BY3" s="3"/>
      <c r="BZ3" s="3"/>
      <c r="CA3" s="3"/>
      <c r="CB3" s="3"/>
      <c r="CC3" s="3"/>
      <c r="CD3" s="3"/>
      <c r="CE3" s="3"/>
      <c r="CF3" s="3"/>
      <c r="CG3" s="3"/>
    </row>
    <row r="4" spans="2:93" ht="49.9" customHeight="1" x14ac:dyDescent="0.25">
      <c r="D4" s="23"/>
      <c r="E4" s="23"/>
      <c r="F4" s="23"/>
      <c r="G4" s="23"/>
      <c r="H4" s="23"/>
      <c r="I4" s="23"/>
      <c r="J4" s="8"/>
      <c r="K4" s="8"/>
      <c r="L4" s="8"/>
      <c r="M4" s="8"/>
      <c r="N4" s="8"/>
      <c r="O4" s="8"/>
      <c r="P4" s="8"/>
      <c r="S4" s="8"/>
      <c r="T4" s="8"/>
      <c r="U4" s="8"/>
      <c r="V4" s="8"/>
      <c r="W4" s="8"/>
      <c r="X4" s="8"/>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3"/>
      <c r="BY4" s="3"/>
      <c r="BZ4" s="3"/>
      <c r="CA4" s="3"/>
      <c r="CB4" s="3"/>
      <c r="CC4" s="3"/>
      <c r="CD4" s="3"/>
      <c r="CE4" s="3"/>
      <c r="CF4" s="3"/>
      <c r="CG4" s="3"/>
    </row>
    <row r="5" spans="2:93" ht="49.9" customHeight="1" thickBot="1" x14ac:dyDescent="0.3">
      <c r="D5" s="23"/>
      <c r="E5" s="33"/>
      <c r="F5" s="33"/>
      <c r="G5" s="23"/>
      <c r="H5" s="23"/>
      <c r="I5" s="23"/>
      <c r="J5" s="8"/>
      <c r="K5" s="8"/>
      <c r="L5" s="8"/>
      <c r="M5" s="8"/>
      <c r="N5" s="8"/>
      <c r="O5" s="8"/>
      <c r="P5" s="8"/>
      <c r="S5" s="8"/>
      <c r="T5" s="8"/>
      <c r="U5" s="8"/>
      <c r="V5" s="8"/>
      <c r="W5" s="8"/>
      <c r="X5" s="8"/>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3"/>
      <c r="BY5" s="3"/>
      <c r="BZ5" s="3"/>
      <c r="CA5" s="3"/>
      <c r="CB5" s="3"/>
      <c r="CC5" s="3"/>
      <c r="CD5" s="3"/>
      <c r="CE5" s="3"/>
      <c r="CF5" s="3"/>
      <c r="CG5" s="3"/>
    </row>
    <row r="6" spans="2:93" s="1" customFormat="1" ht="19.149999999999999" customHeight="1" thickBot="1" x14ac:dyDescent="0.3">
      <c r="B6" s="24"/>
      <c r="D6" s="24" t="s">
        <v>19</v>
      </c>
      <c r="E6" s="131" t="s">
        <v>18</v>
      </c>
      <c r="F6" s="131"/>
      <c r="G6" s="24" t="s">
        <v>22</v>
      </c>
      <c r="H6" s="16"/>
      <c r="I6" s="24"/>
      <c r="J6" s="24"/>
      <c r="K6" s="16"/>
      <c r="L6" s="16"/>
      <c r="M6" s="16"/>
      <c r="N6" s="16"/>
      <c r="O6" s="24"/>
      <c r="P6" s="24"/>
      <c r="S6" s="16"/>
      <c r="T6" s="16"/>
      <c r="U6" s="16"/>
      <c r="V6" s="16"/>
      <c r="W6" s="16"/>
      <c r="X6" s="24"/>
      <c r="Y6" s="16"/>
      <c r="Z6" s="16"/>
      <c r="AA6" s="16"/>
      <c r="AB6" s="24"/>
      <c r="AC6" s="16"/>
      <c r="AD6" s="16"/>
      <c r="AE6" s="16"/>
      <c r="AF6" s="16"/>
      <c r="AG6" s="16"/>
      <c r="AH6" s="24"/>
      <c r="AI6" s="16"/>
      <c r="AJ6" s="16"/>
      <c r="AK6" s="16"/>
      <c r="AL6" s="16"/>
      <c r="AM6" s="16"/>
      <c r="AN6" s="24"/>
      <c r="AO6" s="16"/>
      <c r="AP6" s="16"/>
      <c r="AQ6" s="16"/>
      <c r="AR6" s="16"/>
      <c r="AS6" s="16"/>
      <c r="AT6" s="24"/>
      <c r="AU6" s="16"/>
      <c r="AV6" s="16"/>
      <c r="AW6" s="16"/>
      <c r="AX6" s="16"/>
      <c r="AY6" s="16"/>
      <c r="AZ6" s="24"/>
      <c r="BA6" s="16"/>
      <c r="BB6" s="16"/>
      <c r="BC6" s="16"/>
      <c r="BD6" s="16"/>
      <c r="BE6" s="16"/>
      <c r="BF6" s="24"/>
      <c r="BG6" s="16"/>
      <c r="BH6" s="16"/>
      <c r="BI6" s="16"/>
      <c r="BJ6" s="16"/>
      <c r="BK6" s="16"/>
      <c r="BL6" s="24"/>
      <c r="BM6" s="16"/>
      <c r="BN6" s="16"/>
      <c r="BO6" s="16"/>
      <c r="BP6" s="16"/>
      <c r="BQ6" s="16"/>
      <c r="BR6" s="24"/>
      <c r="BS6" s="16"/>
      <c r="BT6" s="16"/>
      <c r="BU6" s="16"/>
      <c r="BV6" s="16"/>
      <c r="BW6" s="16"/>
      <c r="CA6" s="2"/>
      <c r="CB6" s="2"/>
      <c r="CC6" s="2"/>
      <c r="CD6" s="2"/>
      <c r="CE6" s="2"/>
      <c r="CF6" s="2"/>
      <c r="CG6" s="2"/>
      <c r="CH6" s="2"/>
      <c r="CI6" s="2"/>
      <c r="CJ6" s="2"/>
      <c r="CK6" s="2"/>
      <c r="CL6" s="2"/>
      <c r="CM6" s="2"/>
      <c r="CN6" s="2"/>
      <c r="CO6" s="2"/>
    </row>
    <row r="7" spans="2:93" s="1" customFormat="1" ht="42" customHeight="1" x14ac:dyDescent="0.25">
      <c r="B7" s="7"/>
      <c r="C7" s="17"/>
      <c r="D7" s="34">
        <v>1</v>
      </c>
      <c r="E7" s="12" t="s">
        <v>114</v>
      </c>
      <c r="F7" s="12" t="s">
        <v>115</v>
      </c>
      <c r="G7" s="35">
        <v>4</v>
      </c>
      <c r="H7" s="38" t="s">
        <v>113</v>
      </c>
      <c r="J7" s="3"/>
      <c r="K7" s="24"/>
      <c r="L7" s="24"/>
      <c r="O7" s="3"/>
      <c r="P7" s="3"/>
      <c r="Q7" s="17"/>
      <c r="R7" s="17"/>
      <c r="S7" s="24"/>
      <c r="T7" s="24"/>
      <c r="U7" s="24"/>
      <c r="V7" s="24"/>
      <c r="X7" s="3"/>
      <c r="Y7" s="24"/>
      <c r="Z7" s="24"/>
      <c r="AB7" s="3"/>
      <c r="AC7" s="24"/>
      <c r="AD7" s="24"/>
      <c r="AE7" s="24"/>
      <c r="AF7" s="24"/>
      <c r="AH7" s="3"/>
      <c r="AI7" s="24"/>
      <c r="AJ7" s="24"/>
      <c r="AK7" s="24"/>
      <c r="AL7" s="24"/>
      <c r="AN7" s="3"/>
      <c r="AO7" s="24"/>
      <c r="AP7" s="24"/>
      <c r="AQ7" s="24"/>
      <c r="AR7" s="24"/>
      <c r="AT7" s="3"/>
      <c r="AU7" s="24"/>
      <c r="AV7" s="24"/>
      <c r="AW7" s="24"/>
      <c r="AX7" s="24"/>
      <c r="AZ7" s="3"/>
      <c r="BA7" s="24"/>
      <c r="BB7" s="24"/>
      <c r="BC7" s="24"/>
      <c r="BD7" s="24"/>
      <c r="BF7" s="3"/>
      <c r="BG7" s="24"/>
      <c r="BH7" s="24"/>
      <c r="BI7" s="24"/>
      <c r="BJ7" s="24"/>
      <c r="BL7" s="3"/>
      <c r="BM7" s="24"/>
      <c r="BN7" s="24"/>
      <c r="BO7" s="24"/>
      <c r="BP7" s="24"/>
      <c r="BR7" s="3"/>
      <c r="BS7" s="24"/>
      <c r="BT7" s="24"/>
      <c r="BU7" s="24"/>
      <c r="BV7" s="24"/>
      <c r="CA7" s="18"/>
      <c r="CB7" s="18"/>
      <c r="CC7" s="18"/>
      <c r="CD7" s="18"/>
      <c r="CE7" s="18"/>
      <c r="CF7" s="18"/>
      <c r="CG7" s="18"/>
      <c r="CH7" s="2"/>
      <c r="CI7" s="5"/>
      <c r="CJ7" s="4"/>
      <c r="CK7" s="2"/>
      <c r="CL7" s="6"/>
      <c r="CM7" s="6"/>
      <c r="CN7" s="6"/>
      <c r="CO7" s="6"/>
    </row>
    <row r="8" spans="2:93" s="1" customFormat="1" ht="52.9" customHeight="1" x14ac:dyDescent="0.25">
      <c r="B8" s="7"/>
      <c r="C8" s="17"/>
      <c r="D8" s="113" t="s">
        <v>177</v>
      </c>
      <c r="E8" s="111" t="s">
        <v>208</v>
      </c>
      <c r="F8" s="112" t="s">
        <v>183</v>
      </c>
      <c r="G8" s="114" t="s">
        <v>176</v>
      </c>
      <c r="H8" s="19"/>
      <c r="J8" s="3"/>
      <c r="K8" s="24"/>
      <c r="L8" s="24"/>
      <c r="O8" s="3"/>
      <c r="P8" s="3"/>
      <c r="Q8" s="17"/>
      <c r="R8" s="17"/>
      <c r="S8" s="24"/>
      <c r="T8" s="24"/>
      <c r="U8" s="24"/>
      <c r="V8" s="24"/>
      <c r="X8" s="3"/>
      <c r="Y8" s="24"/>
      <c r="Z8" s="24"/>
      <c r="AB8" s="3"/>
      <c r="AC8" s="24"/>
      <c r="AD8" s="24"/>
      <c r="AE8" s="24"/>
      <c r="AF8" s="24"/>
      <c r="AH8" s="3"/>
      <c r="AI8" s="24"/>
      <c r="AJ8" s="24"/>
      <c r="AK8" s="24"/>
      <c r="AL8" s="24"/>
      <c r="AN8" s="3"/>
      <c r="AO8" s="24"/>
      <c r="AP8" s="24"/>
      <c r="AQ8" s="24"/>
      <c r="AR8" s="24"/>
      <c r="AT8" s="3"/>
      <c r="AU8" s="24"/>
      <c r="AV8" s="24"/>
      <c r="AW8" s="24"/>
      <c r="AX8" s="24"/>
      <c r="AZ8" s="3"/>
      <c r="BA8" s="24"/>
      <c r="BB8" s="24"/>
      <c r="BC8" s="24"/>
      <c r="BD8" s="24"/>
      <c r="BF8" s="3"/>
      <c r="BG8" s="24"/>
      <c r="BH8" s="24"/>
      <c r="BI8" s="24"/>
      <c r="BJ8" s="24"/>
      <c r="BL8" s="3"/>
      <c r="BM8" s="24"/>
      <c r="BN8" s="24"/>
      <c r="BO8" s="24"/>
      <c r="BP8" s="24"/>
      <c r="BR8" s="3"/>
      <c r="BS8" s="24"/>
      <c r="BT8" s="24"/>
      <c r="BU8" s="24"/>
      <c r="BV8" s="24"/>
      <c r="CA8" s="18"/>
      <c r="CB8" s="18"/>
      <c r="CC8" s="18"/>
      <c r="CD8" s="18"/>
      <c r="CE8" s="18"/>
      <c r="CF8" s="18"/>
      <c r="CG8" s="18"/>
      <c r="CH8" s="2"/>
      <c r="CI8" s="5"/>
      <c r="CJ8" s="4"/>
      <c r="CK8" s="2"/>
      <c r="CL8" s="6"/>
      <c r="CM8" s="6"/>
      <c r="CN8" s="6"/>
      <c r="CO8" s="6"/>
    </row>
    <row r="9" spans="2:93" s="1" customFormat="1" ht="153" x14ac:dyDescent="0.25">
      <c r="B9" s="148" t="s">
        <v>132</v>
      </c>
      <c r="C9" s="8" t="s">
        <v>336</v>
      </c>
      <c r="D9" s="92"/>
      <c r="E9" s="92"/>
      <c r="F9" s="92"/>
      <c r="G9" s="92"/>
      <c r="H9" s="70"/>
      <c r="I9" s="51">
        <f t="shared" ref="I9:I17" si="0">IFERROR(_xlfn.IFS(D9="NO EXISTE DOCUMENTACIÓN, NI MÉTODOS. ORGANIZACIÓN EMPÍRICA. CERO CAPACIDAD DE REACCIÓN",1,E9="EXISTEN DOCUMENTOS. HAY MÉTODOS SIN RIGUROSIDAD. NO HAY PROYECTO PDP. HAY UN DPD. NIVEL MÍNIMO DE SEGURIDAD. BAJA CAPACIDAD DE IDENTIFICAR Y RESTAURAR BRECHAS",2,F9="PROYECTO PDP EN FASE INICIAL PANSI. HAY DPD. HAY APOYO POR EL RTD. NIVEL MÍNIMO DESEADO DE SEGURIDAD. VULNERABILIDADES IDENTIFICADAS Y ATENDIDAS",3,G9="SG-PDP VALIDADO Y EN PRIMER TRIMESTE DE OPERACIÓN. NIVEL DE SEGURIDAD ADECUADO",4),0)</f>
        <v>0</v>
      </c>
      <c r="J9" s="3"/>
      <c r="K9" s="20"/>
      <c r="L9" s="20"/>
      <c r="M9" s="3"/>
      <c r="N9" s="3"/>
      <c r="O9" s="3"/>
      <c r="P9" s="3"/>
      <c r="Q9" s="18"/>
      <c r="R9" s="18"/>
      <c r="S9" s="20"/>
      <c r="T9" s="20"/>
      <c r="U9" s="20"/>
      <c r="V9" s="20"/>
      <c r="W9" s="3"/>
      <c r="X9" s="3"/>
      <c r="Y9" s="20"/>
      <c r="Z9" s="20"/>
      <c r="AA9" s="3"/>
      <c r="AB9" s="3"/>
      <c r="AC9" s="20"/>
      <c r="AD9" s="20"/>
      <c r="AE9" s="20"/>
      <c r="AF9" s="20"/>
      <c r="AG9" s="3"/>
      <c r="AH9" s="3"/>
      <c r="AI9" s="20"/>
      <c r="AJ9" s="20"/>
      <c r="AK9" s="20"/>
      <c r="AL9" s="20"/>
      <c r="AM9" s="3"/>
      <c r="AN9" s="3"/>
      <c r="AO9" s="20"/>
      <c r="AP9" s="20"/>
      <c r="AQ9" s="20"/>
      <c r="AR9" s="20"/>
      <c r="AS9" s="3"/>
      <c r="AT9" s="3"/>
      <c r="AU9" s="20"/>
      <c r="AV9" s="20"/>
      <c r="AW9" s="20"/>
      <c r="AX9" s="20"/>
      <c r="AY9" s="3"/>
      <c r="AZ9" s="3"/>
      <c r="BA9" s="20"/>
      <c r="BB9" s="20"/>
      <c r="BC9" s="20"/>
      <c r="BD9" s="20"/>
      <c r="BE9" s="3"/>
      <c r="BF9" s="3"/>
      <c r="BG9" s="20"/>
      <c r="BH9" s="20"/>
      <c r="BI9" s="20"/>
      <c r="BJ9" s="20"/>
      <c r="BK9" s="3"/>
      <c r="BL9" s="3"/>
      <c r="BM9" s="20"/>
      <c r="BN9" s="20"/>
      <c r="BO9" s="20"/>
      <c r="BP9" s="20"/>
      <c r="BQ9" s="3"/>
      <c r="BR9" s="3"/>
      <c r="BS9" s="20"/>
      <c r="BT9" s="20"/>
      <c r="BU9" s="20"/>
      <c r="BV9" s="20"/>
      <c r="BW9" s="3"/>
      <c r="CA9" s="18"/>
      <c r="CB9" s="18"/>
      <c r="CC9" s="18"/>
      <c r="CD9" s="18"/>
      <c r="CE9" s="18"/>
      <c r="CF9" s="18"/>
      <c r="CG9" s="18"/>
      <c r="CH9" s="2"/>
      <c r="CI9" s="5"/>
      <c r="CJ9" s="4"/>
      <c r="CK9" s="2"/>
      <c r="CL9" s="6"/>
      <c r="CM9" s="6"/>
      <c r="CN9" s="6"/>
      <c r="CO9" s="6"/>
    </row>
    <row r="10" spans="2:93" s="1" customFormat="1" ht="173.25" customHeight="1" x14ac:dyDescent="0.25">
      <c r="B10" s="148"/>
      <c r="C10" s="8" t="s">
        <v>337</v>
      </c>
      <c r="D10" s="92"/>
      <c r="E10" s="92"/>
      <c r="F10" s="92"/>
      <c r="G10" s="92"/>
      <c r="H10" s="70"/>
      <c r="I10" s="51">
        <f t="shared" si="0"/>
        <v>0</v>
      </c>
      <c r="J10" s="3"/>
      <c r="K10" s="20"/>
      <c r="L10" s="20"/>
      <c r="M10" s="3"/>
      <c r="N10" s="3"/>
      <c r="O10" s="3"/>
      <c r="P10" s="3"/>
      <c r="Q10" s="18"/>
      <c r="R10" s="18"/>
      <c r="S10" s="20"/>
      <c r="T10" s="20"/>
      <c r="U10" s="20"/>
      <c r="V10" s="20"/>
      <c r="W10" s="3"/>
      <c r="X10" s="3"/>
      <c r="Y10" s="20"/>
      <c r="Z10" s="20"/>
      <c r="AA10" s="3"/>
      <c r="AB10" s="3"/>
      <c r="AC10" s="20"/>
      <c r="AD10" s="20"/>
      <c r="AE10" s="20"/>
      <c r="AF10" s="20"/>
      <c r="AG10" s="3"/>
      <c r="AH10" s="3"/>
      <c r="AI10" s="20"/>
      <c r="AJ10" s="20"/>
      <c r="AK10" s="20"/>
      <c r="AL10" s="20"/>
      <c r="AM10" s="3"/>
      <c r="AN10" s="3"/>
      <c r="AO10" s="20"/>
      <c r="AP10" s="20"/>
      <c r="AQ10" s="20"/>
      <c r="AR10" s="20"/>
      <c r="AS10" s="3"/>
      <c r="AT10" s="3"/>
      <c r="AU10" s="20"/>
      <c r="AV10" s="20"/>
      <c r="AW10" s="20"/>
      <c r="AX10" s="20"/>
      <c r="AY10" s="3"/>
      <c r="AZ10" s="3"/>
      <c r="BA10" s="20"/>
      <c r="BB10" s="20"/>
      <c r="BC10" s="20"/>
      <c r="BD10" s="20"/>
      <c r="BE10" s="3"/>
      <c r="BF10" s="3"/>
      <c r="BG10" s="20"/>
      <c r="BH10" s="20"/>
      <c r="BI10" s="20"/>
      <c r="BJ10" s="20"/>
      <c r="BK10" s="3"/>
      <c r="BL10" s="3"/>
      <c r="BM10" s="20"/>
      <c r="BN10" s="20"/>
      <c r="BO10" s="20"/>
      <c r="BP10" s="20"/>
      <c r="BQ10" s="3"/>
      <c r="BR10" s="3"/>
      <c r="BS10" s="20"/>
      <c r="BT10" s="20"/>
      <c r="BU10" s="20"/>
      <c r="BV10" s="20"/>
      <c r="BW10" s="3"/>
      <c r="CA10" s="18"/>
      <c r="CB10" s="18"/>
      <c r="CC10" s="18"/>
      <c r="CD10" s="18"/>
      <c r="CE10" s="18"/>
      <c r="CF10" s="18"/>
      <c r="CG10" s="18"/>
      <c r="CH10" s="2"/>
      <c r="CI10" s="5"/>
      <c r="CJ10" s="4"/>
      <c r="CK10" s="2"/>
      <c r="CL10" s="6"/>
      <c r="CM10" s="6"/>
      <c r="CN10" s="6"/>
      <c r="CO10" s="6"/>
    </row>
    <row r="11" spans="2:93" s="1" customFormat="1" ht="180.75" customHeight="1" x14ac:dyDescent="0.25">
      <c r="B11" s="148"/>
      <c r="C11" s="17" t="s">
        <v>338</v>
      </c>
      <c r="D11" s="92"/>
      <c r="E11" s="92"/>
      <c r="F11" s="92"/>
      <c r="G11" s="92"/>
      <c r="H11" s="70"/>
      <c r="I11" s="51">
        <f t="shared" si="0"/>
        <v>0</v>
      </c>
      <c r="J11" s="3"/>
      <c r="K11" s="20"/>
      <c r="L11" s="20"/>
      <c r="M11" s="3"/>
      <c r="N11" s="3"/>
      <c r="O11" s="3"/>
      <c r="P11" s="3"/>
      <c r="Q11" s="18"/>
      <c r="R11" s="18"/>
      <c r="S11" s="20"/>
      <c r="T11" s="20"/>
      <c r="U11" s="20"/>
      <c r="V11" s="20"/>
      <c r="W11" s="3"/>
      <c r="X11" s="3"/>
      <c r="Y11" s="17"/>
      <c r="Z11" s="17"/>
      <c r="AA11" s="3"/>
      <c r="AB11" s="3"/>
      <c r="AC11" s="17"/>
      <c r="AD11" s="17"/>
      <c r="AE11" s="17"/>
      <c r="AF11" s="17"/>
      <c r="AG11" s="3"/>
      <c r="AH11" s="3"/>
      <c r="AI11" s="17"/>
      <c r="AJ11" s="17"/>
      <c r="AK11" s="17"/>
      <c r="AL11" s="17"/>
      <c r="AM11" s="3"/>
      <c r="AN11" s="3"/>
      <c r="AO11" s="17"/>
      <c r="AP11" s="17"/>
      <c r="AQ11" s="17"/>
      <c r="AR11" s="17"/>
      <c r="AS11" s="3"/>
      <c r="AT11" s="3"/>
      <c r="AU11" s="17"/>
      <c r="AV11" s="17"/>
      <c r="AW11" s="17"/>
      <c r="AX11" s="17"/>
      <c r="AY11" s="3"/>
      <c r="AZ11" s="3"/>
      <c r="BA11" s="17"/>
      <c r="BB11" s="17"/>
      <c r="BC11" s="17"/>
      <c r="BD11" s="17"/>
      <c r="BE11" s="3"/>
      <c r="BF11" s="3"/>
      <c r="BG11" s="17"/>
      <c r="BH11" s="17"/>
      <c r="BI11" s="17"/>
      <c r="BJ11" s="17"/>
      <c r="BK11" s="3"/>
      <c r="BL11" s="3"/>
      <c r="BM11" s="17"/>
      <c r="BN11" s="17"/>
      <c r="BO11" s="17"/>
      <c r="BP11" s="17"/>
      <c r="BQ11" s="3"/>
      <c r="BR11" s="3"/>
      <c r="BS11" s="17"/>
      <c r="BT11" s="17"/>
      <c r="BU11" s="17"/>
      <c r="BV11" s="17"/>
      <c r="BW11" s="3"/>
      <c r="CA11" s="18"/>
      <c r="CB11" s="18"/>
      <c r="CC11" s="18"/>
      <c r="CD11" s="18"/>
      <c r="CE11" s="18"/>
      <c r="CF11" s="18"/>
      <c r="CG11" s="18"/>
      <c r="CH11" s="2"/>
      <c r="CI11" s="5"/>
      <c r="CJ11" s="4"/>
      <c r="CK11" s="2"/>
      <c r="CL11" s="6"/>
      <c r="CM11" s="6"/>
      <c r="CN11" s="6"/>
      <c r="CO11" s="6"/>
    </row>
    <row r="12" spans="2:93" s="1" customFormat="1" ht="160.5" customHeight="1" x14ac:dyDescent="0.25">
      <c r="B12" s="148"/>
      <c r="C12" s="8" t="s">
        <v>339</v>
      </c>
      <c r="D12" s="92"/>
      <c r="E12" s="92"/>
      <c r="F12" s="92"/>
      <c r="G12" s="92"/>
      <c r="H12" s="70"/>
      <c r="I12" s="51">
        <f t="shared" si="0"/>
        <v>0</v>
      </c>
      <c r="J12" s="3"/>
      <c r="K12" s="20"/>
      <c r="L12" s="20"/>
      <c r="M12" s="3"/>
      <c r="N12" s="3"/>
      <c r="O12" s="3"/>
      <c r="P12" s="3"/>
      <c r="Q12" s="18"/>
      <c r="R12" s="18"/>
      <c r="S12" s="20"/>
      <c r="T12" s="20"/>
      <c r="U12" s="20"/>
      <c r="V12" s="20"/>
      <c r="W12" s="3"/>
      <c r="X12" s="3"/>
      <c r="Y12" s="17"/>
      <c r="Z12" s="17"/>
      <c r="AA12" s="3"/>
      <c r="AB12" s="3"/>
      <c r="AC12" s="17"/>
      <c r="AD12" s="17"/>
      <c r="AE12" s="17"/>
      <c r="AF12" s="17"/>
      <c r="AG12" s="3"/>
      <c r="AH12" s="3"/>
      <c r="AI12" s="17"/>
      <c r="AJ12" s="17"/>
      <c r="AK12" s="17"/>
      <c r="AL12" s="17"/>
      <c r="AM12" s="3"/>
      <c r="AN12" s="3"/>
      <c r="AO12" s="17"/>
      <c r="AP12" s="17"/>
      <c r="AQ12" s="17"/>
      <c r="AR12" s="17"/>
      <c r="AS12" s="3"/>
      <c r="AT12" s="3"/>
      <c r="AU12" s="17"/>
      <c r="AV12" s="17"/>
      <c r="AW12" s="17"/>
      <c r="AX12" s="17"/>
      <c r="AY12" s="3"/>
      <c r="AZ12" s="3"/>
      <c r="BA12" s="17"/>
      <c r="BB12" s="17"/>
      <c r="BC12" s="17"/>
      <c r="BD12" s="17"/>
      <c r="BE12" s="3"/>
      <c r="BF12" s="3"/>
      <c r="BG12" s="17"/>
      <c r="BH12" s="17"/>
      <c r="BI12" s="17"/>
      <c r="BJ12" s="17"/>
      <c r="BK12" s="3"/>
      <c r="BL12" s="3"/>
      <c r="BM12" s="17"/>
      <c r="BN12" s="17"/>
      <c r="BO12" s="17"/>
      <c r="BP12" s="17"/>
      <c r="BQ12" s="3"/>
      <c r="BR12" s="3"/>
      <c r="BS12" s="17"/>
      <c r="BT12" s="17"/>
      <c r="BU12" s="17"/>
      <c r="BV12" s="17"/>
      <c r="BW12" s="3"/>
      <c r="CA12" s="18"/>
      <c r="CB12" s="18"/>
      <c r="CC12" s="18"/>
      <c r="CD12" s="18"/>
      <c r="CE12" s="18"/>
      <c r="CF12" s="18"/>
      <c r="CG12" s="18"/>
      <c r="CH12" s="2"/>
      <c r="CI12" s="5"/>
      <c r="CJ12" s="4"/>
      <c r="CK12" s="2"/>
      <c r="CL12" s="6"/>
      <c r="CM12" s="6"/>
      <c r="CN12" s="6"/>
      <c r="CO12" s="6"/>
    </row>
    <row r="13" spans="2:93" s="1" customFormat="1" ht="138.75" customHeight="1" x14ac:dyDescent="0.25">
      <c r="B13" s="148"/>
      <c r="C13" s="17" t="s">
        <v>340</v>
      </c>
      <c r="D13" s="92"/>
      <c r="E13" s="92"/>
      <c r="F13" s="92"/>
      <c r="G13" s="92"/>
      <c r="H13" s="70"/>
      <c r="I13" s="51">
        <f t="shared" si="0"/>
        <v>0</v>
      </c>
      <c r="J13" s="3"/>
      <c r="K13" s="20"/>
      <c r="L13" s="20"/>
      <c r="M13" s="3"/>
      <c r="N13" s="3"/>
      <c r="O13" s="3"/>
      <c r="P13" s="3"/>
      <c r="Q13" s="18"/>
      <c r="R13" s="18"/>
      <c r="S13" s="20"/>
      <c r="T13" s="20"/>
      <c r="U13" s="20"/>
      <c r="V13" s="20"/>
      <c r="W13" s="3"/>
      <c r="X13" s="3"/>
      <c r="Y13" s="17"/>
      <c r="Z13" s="17"/>
      <c r="AA13" s="3"/>
      <c r="AB13" s="3"/>
      <c r="AC13" s="17"/>
      <c r="AD13" s="17"/>
      <c r="AE13" s="17"/>
      <c r="AF13" s="17"/>
      <c r="AG13" s="3"/>
      <c r="AH13" s="3"/>
      <c r="AI13" s="17"/>
      <c r="AJ13" s="17"/>
      <c r="AK13" s="17"/>
      <c r="AL13" s="17"/>
      <c r="AM13" s="3"/>
      <c r="AN13" s="3"/>
      <c r="AO13" s="17"/>
      <c r="AP13" s="17"/>
      <c r="AQ13" s="17"/>
      <c r="AR13" s="17"/>
      <c r="AS13" s="3"/>
      <c r="AT13" s="3"/>
      <c r="AU13" s="17"/>
      <c r="AV13" s="17"/>
      <c r="AW13" s="17"/>
      <c r="AX13" s="17"/>
      <c r="AY13" s="3"/>
      <c r="AZ13" s="3"/>
      <c r="BA13" s="17"/>
      <c r="BB13" s="17"/>
      <c r="BC13" s="17"/>
      <c r="BD13" s="17"/>
      <c r="BE13" s="3"/>
      <c r="BF13" s="3"/>
      <c r="BG13" s="17"/>
      <c r="BH13" s="17"/>
      <c r="BI13" s="17"/>
      <c r="BJ13" s="17"/>
      <c r="BK13" s="3"/>
      <c r="BL13" s="3"/>
      <c r="BM13" s="17"/>
      <c r="BN13" s="17"/>
      <c r="BO13" s="17"/>
      <c r="BP13" s="17"/>
      <c r="BQ13" s="3"/>
      <c r="BR13" s="3"/>
      <c r="BS13" s="17"/>
      <c r="BT13" s="17"/>
      <c r="BU13" s="17"/>
      <c r="BV13" s="17"/>
      <c r="BW13" s="3"/>
      <c r="CA13" s="18"/>
      <c r="CB13" s="18"/>
      <c r="CC13" s="18"/>
      <c r="CD13" s="18"/>
      <c r="CE13" s="18"/>
      <c r="CF13" s="18"/>
      <c r="CG13" s="18"/>
      <c r="CH13" s="2"/>
      <c r="CI13" s="5"/>
      <c r="CJ13" s="4"/>
      <c r="CK13" s="2"/>
      <c r="CL13" s="6"/>
      <c r="CM13" s="6"/>
      <c r="CN13" s="6"/>
      <c r="CO13" s="6"/>
    </row>
    <row r="14" spans="2:93" s="1" customFormat="1" ht="118.9" customHeight="1" x14ac:dyDescent="0.25">
      <c r="B14" s="148"/>
      <c r="C14" s="17" t="s">
        <v>341</v>
      </c>
      <c r="D14" s="92"/>
      <c r="E14" s="92"/>
      <c r="F14" s="92"/>
      <c r="G14" s="92"/>
      <c r="H14" s="70"/>
      <c r="I14" s="51">
        <f t="shared" si="0"/>
        <v>0</v>
      </c>
      <c r="J14" s="3"/>
      <c r="K14" s="20"/>
      <c r="L14" s="20"/>
      <c r="M14" s="3"/>
      <c r="N14" s="3"/>
      <c r="O14" s="3"/>
      <c r="P14" s="3"/>
      <c r="Q14" s="18"/>
      <c r="R14" s="18"/>
      <c r="S14" s="20"/>
      <c r="T14" s="20"/>
      <c r="U14" s="20"/>
      <c r="V14" s="20"/>
      <c r="W14" s="3"/>
      <c r="X14" s="3"/>
      <c r="Y14" s="17"/>
      <c r="Z14" s="17"/>
      <c r="AA14" s="3"/>
      <c r="AB14" s="3"/>
      <c r="AC14" s="17"/>
      <c r="AD14" s="17"/>
      <c r="AE14" s="17"/>
      <c r="AF14" s="17"/>
      <c r="AG14" s="3"/>
      <c r="AH14" s="3"/>
      <c r="AI14" s="17"/>
      <c r="AJ14" s="17"/>
      <c r="AK14" s="17"/>
      <c r="AL14" s="17"/>
      <c r="AM14" s="3"/>
      <c r="AN14" s="3"/>
      <c r="AO14" s="17"/>
      <c r="AP14" s="17"/>
      <c r="AQ14" s="17"/>
      <c r="AR14" s="17"/>
      <c r="AS14" s="3"/>
      <c r="AT14" s="3"/>
      <c r="AU14" s="17"/>
      <c r="AV14" s="17"/>
      <c r="AW14" s="17"/>
      <c r="AX14" s="17"/>
      <c r="AY14" s="3"/>
      <c r="AZ14" s="3"/>
      <c r="BA14" s="17"/>
      <c r="BB14" s="17"/>
      <c r="BC14" s="17"/>
      <c r="BD14" s="17"/>
      <c r="BE14" s="3"/>
      <c r="BF14" s="3"/>
      <c r="BG14" s="17"/>
      <c r="BH14" s="17"/>
      <c r="BI14" s="17"/>
      <c r="BJ14" s="17"/>
      <c r="BK14" s="3"/>
      <c r="BL14" s="3"/>
      <c r="BM14" s="17"/>
      <c r="BN14" s="17"/>
      <c r="BO14" s="17"/>
      <c r="BP14" s="17"/>
      <c r="BQ14" s="3"/>
      <c r="BR14" s="3"/>
      <c r="BS14" s="17"/>
      <c r="BT14" s="17"/>
      <c r="BU14" s="17"/>
      <c r="BV14" s="17"/>
      <c r="BW14" s="3"/>
      <c r="CA14" s="18"/>
      <c r="CB14" s="18"/>
      <c r="CC14" s="18"/>
      <c r="CD14" s="18"/>
      <c r="CE14" s="18"/>
      <c r="CF14" s="18"/>
      <c r="CG14" s="18"/>
      <c r="CH14" s="2"/>
      <c r="CI14" s="5"/>
      <c r="CJ14" s="4"/>
      <c r="CK14" s="2"/>
      <c r="CL14" s="6"/>
      <c r="CM14" s="6"/>
      <c r="CN14" s="6"/>
      <c r="CO14" s="6"/>
    </row>
    <row r="15" spans="2:93" s="1" customFormat="1" ht="135" customHeight="1" x14ac:dyDescent="0.25">
      <c r="B15" s="148"/>
      <c r="C15" s="17" t="s">
        <v>342</v>
      </c>
      <c r="D15" s="92"/>
      <c r="E15" s="92"/>
      <c r="F15" s="92"/>
      <c r="G15" s="92"/>
      <c r="H15" s="70"/>
      <c r="I15" s="51">
        <f t="shared" si="0"/>
        <v>0</v>
      </c>
      <c r="J15" s="3"/>
      <c r="K15" s="20"/>
      <c r="L15" s="20"/>
      <c r="M15" s="3"/>
      <c r="N15" s="3"/>
      <c r="O15" s="3"/>
      <c r="P15" s="3"/>
      <c r="Q15" s="18"/>
      <c r="R15" s="18"/>
      <c r="S15" s="20"/>
      <c r="T15" s="20"/>
      <c r="U15" s="20"/>
      <c r="V15" s="20"/>
      <c r="W15" s="3"/>
      <c r="X15" s="3"/>
      <c r="Y15" s="17"/>
      <c r="Z15" s="17"/>
      <c r="AA15" s="3"/>
      <c r="AB15" s="3"/>
      <c r="AC15" s="17"/>
      <c r="AD15" s="17"/>
      <c r="AE15" s="17"/>
      <c r="AF15" s="17"/>
      <c r="AG15" s="3"/>
      <c r="AH15" s="3"/>
      <c r="AI15" s="17"/>
      <c r="AJ15" s="17"/>
      <c r="AK15" s="17"/>
      <c r="AL15" s="17"/>
      <c r="AM15" s="3"/>
      <c r="AN15" s="3"/>
      <c r="AO15" s="17"/>
      <c r="AP15" s="17"/>
      <c r="AQ15" s="17"/>
      <c r="AR15" s="17"/>
      <c r="AS15" s="3"/>
      <c r="AT15" s="3"/>
      <c r="AU15" s="17"/>
      <c r="AV15" s="17"/>
      <c r="AW15" s="17"/>
      <c r="AX15" s="17"/>
      <c r="AY15" s="3"/>
      <c r="AZ15" s="3"/>
      <c r="BA15" s="17"/>
      <c r="BB15" s="17"/>
      <c r="BC15" s="17"/>
      <c r="BD15" s="17"/>
      <c r="BE15" s="3"/>
      <c r="BF15" s="3"/>
      <c r="BG15" s="17"/>
      <c r="BH15" s="17"/>
      <c r="BI15" s="17"/>
      <c r="BJ15" s="17"/>
      <c r="BK15" s="3"/>
      <c r="BL15" s="3"/>
      <c r="BM15" s="17"/>
      <c r="BN15" s="17"/>
      <c r="BO15" s="17"/>
      <c r="BP15" s="17"/>
      <c r="BQ15" s="3"/>
      <c r="BR15" s="3"/>
      <c r="BS15" s="17"/>
      <c r="BT15" s="17"/>
      <c r="BU15" s="17"/>
      <c r="BV15" s="17"/>
      <c r="BW15" s="3"/>
      <c r="CA15" s="18"/>
      <c r="CB15" s="18"/>
      <c r="CC15" s="18"/>
      <c r="CD15" s="18"/>
      <c r="CE15" s="18"/>
      <c r="CF15" s="18"/>
      <c r="CG15" s="18"/>
      <c r="CH15" s="2"/>
      <c r="CI15" s="5"/>
      <c r="CJ15" s="4"/>
      <c r="CK15" s="2"/>
      <c r="CL15" s="6"/>
      <c r="CM15" s="6"/>
      <c r="CN15" s="6"/>
      <c r="CO15" s="6"/>
    </row>
    <row r="16" spans="2:93" s="1" customFormat="1" ht="169.5" customHeight="1" x14ac:dyDescent="0.25">
      <c r="B16" s="148"/>
      <c r="C16" s="17" t="s">
        <v>343</v>
      </c>
      <c r="D16" s="92"/>
      <c r="E16" s="92"/>
      <c r="F16" s="92"/>
      <c r="G16" s="92"/>
      <c r="H16" s="70"/>
      <c r="I16" s="51">
        <f t="shared" si="0"/>
        <v>0</v>
      </c>
      <c r="J16" s="3"/>
      <c r="K16" s="20"/>
      <c r="L16" s="20"/>
      <c r="M16" s="3"/>
      <c r="N16" s="3"/>
      <c r="O16" s="3"/>
      <c r="P16" s="3"/>
      <c r="Q16" s="18"/>
      <c r="R16" s="18"/>
      <c r="S16" s="20"/>
      <c r="T16" s="20"/>
      <c r="U16" s="20"/>
      <c r="V16" s="20"/>
      <c r="W16" s="3"/>
      <c r="X16" s="3"/>
      <c r="Y16" s="17"/>
      <c r="Z16" s="17"/>
      <c r="AA16" s="3"/>
      <c r="AB16" s="3"/>
      <c r="AC16" s="17"/>
      <c r="AD16" s="17"/>
      <c r="AE16" s="17"/>
      <c r="AF16" s="17"/>
      <c r="AG16" s="3"/>
      <c r="AH16" s="3"/>
      <c r="AI16" s="17"/>
      <c r="AJ16" s="17"/>
      <c r="AK16" s="17"/>
      <c r="AL16" s="17"/>
      <c r="AM16" s="3"/>
      <c r="AN16" s="3"/>
      <c r="AO16" s="17"/>
      <c r="AP16" s="17"/>
      <c r="AQ16" s="17"/>
      <c r="AR16" s="17"/>
      <c r="AS16" s="3"/>
      <c r="AT16" s="3"/>
      <c r="AU16" s="17"/>
      <c r="AV16" s="17"/>
      <c r="AW16" s="17"/>
      <c r="AX16" s="17"/>
      <c r="AY16" s="3"/>
      <c r="AZ16" s="3"/>
      <c r="BA16" s="17"/>
      <c r="BB16" s="17"/>
      <c r="BC16" s="17"/>
      <c r="BD16" s="17"/>
      <c r="BE16" s="3"/>
      <c r="BF16" s="3"/>
      <c r="BG16" s="17"/>
      <c r="BH16" s="17"/>
      <c r="BI16" s="17"/>
      <c r="BJ16" s="17"/>
      <c r="BK16" s="3"/>
      <c r="BL16" s="3"/>
      <c r="BM16" s="17"/>
      <c r="BN16" s="17"/>
      <c r="BO16" s="17"/>
      <c r="BP16" s="17"/>
      <c r="BQ16" s="3"/>
      <c r="BR16" s="3"/>
      <c r="BS16" s="17"/>
      <c r="BT16" s="17"/>
      <c r="BU16" s="17"/>
      <c r="BV16" s="17"/>
      <c r="BW16" s="3"/>
      <c r="CA16" s="18"/>
      <c r="CB16" s="18"/>
      <c r="CC16" s="18"/>
      <c r="CD16" s="18"/>
      <c r="CE16" s="18"/>
      <c r="CF16" s="18"/>
      <c r="CG16" s="18"/>
      <c r="CH16" s="2"/>
      <c r="CI16" s="5"/>
      <c r="CJ16" s="4"/>
      <c r="CK16" s="2"/>
      <c r="CL16" s="6"/>
      <c r="CM16" s="6"/>
      <c r="CN16" s="6"/>
      <c r="CO16" s="6"/>
    </row>
    <row r="17" spans="2:93" s="1" customFormat="1" ht="186.75" customHeight="1" x14ac:dyDescent="0.25">
      <c r="B17" s="148"/>
      <c r="C17" s="17" t="s">
        <v>344</v>
      </c>
      <c r="D17" s="92"/>
      <c r="E17" s="92"/>
      <c r="F17" s="92"/>
      <c r="G17" s="92"/>
      <c r="H17" s="70"/>
      <c r="I17" s="51">
        <f t="shared" si="0"/>
        <v>0</v>
      </c>
      <c r="J17" s="3"/>
      <c r="K17" s="20"/>
      <c r="L17" s="20"/>
      <c r="M17" s="3"/>
      <c r="N17" s="3"/>
      <c r="O17" s="3"/>
      <c r="P17" s="3"/>
      <c r="Q17" s="18"/>
      <c r="R17" s="18"/>
      <c r="S17" s="20"/>
      <c r="T17" s="20"/>
      <c r="U17" s="20"/>
      <c r="V17" s="20"/>
      <c r="W17" s="3"/>
      <c r="X17" s="3"/>
      <c r="Y17" s="17"/>
      <c r="Z17" s="17"/>
      <c r="AA17" s="3"/>
      <c r="AB17" s="3"/>
      <c r="AC17" s="17"/>
      <c r="AD17" s="17"/>
      <c r="AE17" s="17"/>
      <c r="AF17" s="17"/>
      <c r="AG17" s="3"/>
      <c r="AH17" s="3"/>
      <c r="AI17" s="17"/>
      <c r="AJ17" s="17"/>
      <c r="AK17" s="17"/>
      <c r="AL17" s="17"/>
      <c r="AM17" s="3"/>
      <c r="AN17" s="3"/>
      <c r="AO17" s="17"/>
      <c r="AP17" s="17"/>
      <c r="AQ17" s="17"/>
      <c r="AR17" s="17"/>
      <c r="AS17" s="3"/>
      <c r="AT17" s="3"/>
      <c r="AU17" s="17"/>
      <c r="AV17" s="17"/>
      <c r="AW17" s="17"/>
      <c r="AX17" s="17"/>
      <c r="AY17" s="3"/>
      <c r="AZ17" s="3"/>
      <c r="BA17" s="17"/>
      <c r="BB17" s="17"/>
      <c r="BC17" s="17"/>
      <c r="BD17" s="17"/>
      <c r="BE17" s="3"/>
      <c r="BF17" s="3"/>
      <c r="BG17" s="17"/>
      <c r="BH17" s="17"/>
      <c r="BI17" s="17"/>
      <c r="BJ17" s="17"/>
      <c r="BK17" s="3"/>
      <c r="BL17" s="3"/>
      <c r="BM17" s="17"/>
      <c r="BN17" s="17"/>
      <c r="BO17" s="17"/>
      <c r="BP17" s="17"/>
      <c r="BQ17" s="3"/>
      <c r="BR17" s="3"/>
      <c r="BS17" s="17"/>
      <c r="BT17" s="17"/>
      <c r="BU17" s="17"/>
      <c r="BV17" s="17"/>
      <c r="BW17" s="3"/>
      <c r="CA17" s="18"/>
      <c r="CB17" s="18"/>
      <c r="CC17" s="18"/>
      <c r="CD17" s="18"/>
      <c r="CE17" s="18"/>
      <c r="CF17" s="18"/>
      <c r="CG17" s="18"/>
      <c r="CH17" s="2"/>
      <c r="CI17" s="5"/>
      <c r="CJ17" s="4"/>
      <c r="CK17" s="2"/>
      <c r="CL17" s="6"/>
      <c r="CM17" s="6"/>
      <c r="CN17" s="6"/>
      <c r="CO17" s="6"/>
    </row>
    <row r="18" spans="2:93" s="1" customFormat="1" ht="42" customHeight="1" x14ac:dyDescent="0.25">
      <c r="B18" s="148"/>
      <c r="C18" s="18"/>
      <c r="D18" s="41"/>
      <c r="E18" s="41"/>
      <c r="F18" s="41"/>
      <c r="G18" s="41"/>
      <c r="H18" s="42"/>
      <c r="J18" s="3"/>
      <c r="K18" s="20"/>
      <c r="L18" s="20"/>
      <c r="M18" s="3"/>
      <c r="N18" s="3"/>
      <c r="O18" s="3"/>
      <c r="P18" s="3"/>
      <c r="Q18" s="18"/>
      <c r="R18" s="18"/>
      <c r="S18" s="20"/>
      <c r="T18" s="20"/>
      <c r="U18" s="20"/>
      <c r="V18" s="20"/>
      <c r="W18" s="3"/>
      <c r="X18" s="3"/>
      <c r="Y18" s="17"/>
      <c r="Z18" s="17"/>
      <c r="AA18" s="3"/>
      <c r="AB18" s="3"/>
      <c r="AC18" s="17"/>
      <c r="AD18" s="17"/>
      <c r="AE18" s="17"/>
      <c r="AF18" s="17"/>
      <c r="AG18" s="3"/>
      <c r="AH18" s="3"/>
      <c r="AI18" s="17"/>
      <c r="AJ18" s="17"/>
      <c r="AK18" s="17"/>
      <c r="AL18" s="17"/>
      <c r="AM18" s="3"/>
      <c r="AN18" s="3"/>
      <c r="AO18" s="17"/>
      <c r="AP18" s="17"/>
      <c r="AQ18" s="17"/>
      <c r="AR18" s="17"/>
      <c r="AS18" s="3"/>
      <c r="AT18" s="3"/>
      <c r="AU18" s="17"/>
      <c r="AV18" s="17"/>
      <c r="AW18" s="17"/>
      <c r="AX18" s="17"/>
      <c r="AY18" s="3"/>
      <c r="AZ18" s="3"/>
      <c r="BA18" s="17"/>
      <c r="BB18" s="17"/>
      <c r="BC18" s="17"/>
      <c r="BD18" s="17"/>
      <c r="BE18" s="3"/>
      <c r="BF18" s="3"/>
      <c r="BG18" s="17"/>
      <c r="BH18" s="17"/>
      <c r="BI18" s="17"/>
      <c r="BJ18" s="17"/>
      <c r="BK18" s="3"/>
      <c r="BL18" s="3"/>
      <c r="BM18" s="17"/>
      <c r="BN18" s="17"/>
      <c r="BO18" s="17"/>
      <c r="BP18" s="17"/>
      <c r="BQ18" s="3"/>
      <c r="BR18" s="3"/>
      <c r="BS18" s="17"/>
      <c r="BT18" s="17"/>
      <c r="BU18" s="17"/>
      <c r="BV18" s="17"/>
      <c r="BW18" s="3"/>
      <c r="CA18" s="18"/>
      <c r="CB18" s="18"/>
      <c r="CC18" s="18"/>
      <c r="CD18" s="18"/>
      <c r="CE18" s="18"/>
      <c r="CF18" s="18"/>
      <c r="CG18" s="18"/>
      <c r="CH18" s="2"/>
      <c r="CI18" s="5"/>
      <c r="CJ18" s="4"/>
      <c r="CK18" s="2"/>
      <c r="CL18" s="6"/>
      <c r="CM18" s="6"/>
      <c r="CN18" s="6"/>
      <c r="CO18" s="6"/>
    </row>
    <row r="19" spans="2:93" s="1" customFormat="1" ht="27" customHeight="1" x14ac:dyDescent="0.25">
      <c r="C19" s="17"/>
      <c r="D19" s="20"/>
      <c r="E19" s="20"/>
      <c r="F19" s="20"/>
      <c r="G19" s="20"/>
      <c r="H19" s="36" t="s">
        <v>117</v>
      </c>
      <c r="I19" s="37" t="e">
        <f>AVERAGEIF(I9:I18,"&lt;&gt;0")</f>
        <v>#DIV/0!</v>
      </c>
      <c r="J19" s="3"/>
      <c r="K19" s="20"/>
      <c r="L19" s="20"/>
      <c r="M19" s="22"/>
      <c r="N19" s="22"/>
      <c r="O19" s="22"/>
      <c r="P19" s="3"/>
      <c r="Q19" s="17"/>
      <c r="R19" s="17"/>
      <c r="S19" s="20"/>
      <c r="T19" s="20"/>
      <c r="U19" s="20"/>
      <c r="V19" s="20"/>
      <c r="W19" s="3"/>
      <c r="X19" s="3"/>
      <c r="Y19" s="17"/>
      <c r="Z19" s="17"/>
      <c r="AA19" s="3"/>
      <c r="AB19" s="3"/>
      <c r="AC19" s="17"/>
      <c r="AD19" s="17"/>
      <c r="AE19" s="17"/>
      <c r="AF19" s="17"/>
      <c r="AG19" s="3"/>
      <c r="AH19" s="3"/>
      <c r="AI19" s="17"/>
      <c r="AJ19" s="17"/>
      <c r="AK19" s="17"/>
      <c r="AL19" s="17"/>
      <c r="AM19" s="3"/>
      <c r="AN19" s="3"/>
      <c r="AO19" s="17"/>
      <c r="AP19" s="17"/>
      <c r="AQ19" s="17"/>
      <c r="AR19" s="17"/>
      <c r="AS19" s="3"/>
      <c r="AT19" s="3"/>
      <c r="AU19" s="17"/>
      <c r="AV19" s="17"/>
      <c r="AW19" s="17"/>
      <c r="AX19" s="17"/>
      <c r="AY19" s="3"/>
      <c r="AZ19" s="3"/>
      <c r="BA19" s="17"/>
      <c r="BB19" s="17"/>
      <c r="BC19" s="17"/>
      <c r="BD19" s="17"/>
      <c r="BE19" s="3"/>
      <c r="BF19" s="3"/>
      <c r="BG19" s="17"/>
      <c r="BH19" s="17"/>
      <c r="BI19" s="17"/>
      <c r="BJ19" s="17"/>
      <c r="BK19" s="3"/>
      <c r="BL19" s="3"/>
      <c r="BM19" s="17"/>
      <c r="BN19" s="17"/>
      <c r="BO19" s="17"/>
      <c r="BP19" s="17"/>
      <c r="BQ19" s="3"/>
      <c r="BR19" s="3"/>
      <c r="BS19" s="17"/>
      <c r="BT19" s="17"/>
      <c r="BU19" s="17"/>
      <c r="BV19" s="17"/>
      <c r="BW19" s="3"/>
      <c r="CA19" s="18"/>
      <c r="CB19" s="18"/>
      <c r="CC19" s="18"/>
      <c r="CD19" s="18"/>
      <c r="CE19" s="18"/>
      <c r="CF19" s="18"/>
      <c r="CG19" s="18"/>
      <c r="CH19" s="2"/>
      <c r="CI19" s="5"/>
      <c r="CJ19" s="4"/>
      <c r="CK19" s="2"/>
      <c r="CL19" s="6"/>
      <c r="CM19" s="6"/>
      <c r="CN19" s="6"/>
      <c r="CO19" s="6"/>
    </row>
    <row r="20" spans="2:93" s="1" customFormat="1" ht="18.600000000000001" customHeight="1" thickBot="1" x14ac:dyDescent="0.3">
      <c r="B20" s="2"/>
      <c r="C20" s="2"/>
      <c r="D20" s="2"/>
      <c r="E20" s="2"/>
      <c r="F20" s="2"/>
      <c r="G20" s="2"/>
      <c r="H20" s="2"/>
      <c r="J20" s="2"/>
      <c r="K20" s="20"/>
      <c r="L20" s="20"/>
      <c r="M20" s="3"/>
      <c r="N20" s="3"/>
      <c r="O20" s="3"/>
      <c r="P20" s="3"/>
      <c r="Q20" s="17"/>
      <c r="R20" s="17"/>
      <c r="S20" s="20"/>
      <c r="T20" s="20"/>
      <c r="U20" s="20"/>
      <c r="V20" s="20"/>
      <c r="W20" s="3"/>
      <c r="X20" s="3"/>
      <c r="Y20" s="17"/>
      <c r="Z20" s="17"/>
      <c r="AA20" s="3"/>
      <c r="AB20" s="3"/>
      <c r="AC20" s="17"/>
      <c r="AD20" s="17"/>
      <c r="AE20" s="17"/>
      <c r="AF20" s="17"/>
      <c r="AG20" s="3"/>
      <c r="AH20" s="3"/>
      <c r="AI20" s="17"/>
      <c r="AJ20" s="17"/>
      <c r="AK20" s="17"/>
      <c r="AL20" s="17"/>
      <c r="AM20" s="3"/>
      <c r="AN20" s="3"/>
      <c r="AO20" s="17"/>
      <c r="AP20" s="17"/>
      <c r="AQ20" s="17"/>
      <c r="AR20" s="17"/>
      <c r="AS20" s="3"/>
      <c r="AT20" s="3"/>
      <c r="AU20" s="17"/>
      <c r="AV20" s="17"/>
      <c r="AW20" s="17"/>
      <c r="AX20" s="17"/>
      <c r="AY20" s="3"/>
      <c r="AZ20" s="3"/>
      <c r="BA20" s="17"/>
      <c r="BB20" s="17"/>
      <c r="BC20" s="17"/>
      <c r="BD20" s="17"/>
      <c r="BE20" s="3"/>
      <c r="BF20" s="3"/>
      <c r="BG20" s="17"/>
      <c r="BH20" s="17"/>
      <c r="BI20" s="17"/>
      <c r="BJ20" s="17"/>
      <c r="BK20" s="3"/>
      <c r="BL20" s="3"/>
      <c r="BM20" s="17"/>
      <c r="BN20" s="17"/>
      <c r="BO20" s="17"/>
      <c r="BP20" s="17"/>
      <c r="BQ20" s="3"/>
      <c r="BR20" s="3"/>
      <c r="BS20" s="17"/>
      <c r="BT20" s="17"/>
      <c r="BU20" s="17"/>
      <c r="BV20" s="17"/>
      <c r="BW20" s="3"/>
      <c r="CA20" s="18"/>
      <c r="CB20" s="18"/>
      <c r="CC20" s="18"/>
      <c r="CD20" s="18"/>
      <c r="CE20" s="18"/>
      <c r="CF20" s="18"/>
      <c r="CG20" s="18"/>
      <c r="CH20" s="2"/>
      <c r="CI20" s="5"/>
      <c r="CJ20" s="4"/>
      <c r="CK20" s="2"/>
      <c r="CL20" s="6"/>
      <c r="CM20" s="6"/>
      <c r="CN20" s="6"/>
      <c r="CO20" s="6"/>
    </row>
    <row r="21" spans="2:93" ht="46.15" customHeight="1" thickBot="1" x14ac:dyDescent="0.3">
      <c r="C21" s="2" t="s">
        <v>116</v>
      </c>
      <c r="D21" s="130" t="s">
        <v>134</v>
      </c>
      <c r="E21" s="130"/>
      <c r="F21" s="130"/>
      <c r="G21" s="130"/>
      <c r="H21" s="130"/>
      <c r="I21" s="133"/>
      <c r="J21" s="133"/>
      <c r="K21" s="37"/>
      <c r="L21" s="23"/>
      <c r="M21" s="23"/>
      <c r="N21" s="23"/>
      <c r="O21" s="23"/>
      <c r="P21" s="23"/>
      <c r="Q21" s="23"/>
      <c r="R21" s="23"/>
      <c r="S21" s="23"/>
      <c r="T21" s="23"/>
      <c r="U21" s="23"/>
      <c r="W21" s="3"/>
      <c r="X21" s="3"/>
      <c r="Y21" s="17"/>
    </row>
    <row r="22" spans="2:93" ht="46.15" customHeight="1" x14ac:dyDescent="0.25">
      <c r="D22" s="23"/>
      <c r="E22" s="32"/>
      <c r="F22" s="32"/>
      <c r="G22" s="23"/>
      <c r="H22" s="23"/>
      <c r="I22" s="22"/>
      <c r="J22" s="8"/>
      <c r="K22" s="23"/>
      <c r="L22" s="23"/>
      <c r="M22" s="23"/>
      <c r="N22" s="23"/>
      <c r="O22" s="23"/>
      <c r="P22" s="23"/>
      <c r="Q22" s="23"/>
      <c r="R22" s="23"/>
      <c r="S22" s="23"/>
      <c r="T22" s="23"/>
      <c r="U22" s="23" t="s">
        <v>116</v>
      </c>
      <c r="W22" s="3"/>
      <c r="X22" s="3"/>
      <c r="Y22" s="17"/>
    </row>
    <row r="23" spans="2:93" ht="46.15" customHeight="1" thickBot="1" x14ac:dyDescent="0.3">
      <c r="D23" s="23"/>
      <c r="E23" s="23"/>
      <c r="F23" s="23"/>
      <c r="G23" s="23"/>
      <c r="H23" s="23"/>
      <c r="I23" s="22"/>
      <c r="J23" s="8"/>
      <c r="K23" s="23"/>
      <c r="L23" s="23"/>
      <c r="M23" s="23"/>
      <c r="N23" s="23"/>
      <c r="O23" s="23"/>
      <c r="P23" s="23"/>
      <c r="Q23" s="23"/>
      <c r="R23" s="23"/>
      <c r="S23" s="23"/>
      <c r="T23" s="23"/>
      <c r="U23" s="23"/>
      <c r="W23" s="3"/>
      <c r="X23" s="3"/>
      <c r="Y23" s="17"/>
    </row>
    <row r="24" spans="2:93" ht="46.15" customHeight="1" thickBot="1" x14ac:dyDescent="0.3">
      <c r="D24" s="23"/>
      <c r="E24" s="33"/>
      <c r="F24" s="33"/>
      <c r="G24" s="23"/>
      <c r="H24" s="23"/>
      <c r="I24" s="22"/>
      <c r="J24" s="8"/>
      <c r="K24" s="136" t="s">
        <v>182</v>
      </c>
      <c r="L24" s="136"/>
      <c r="M24" s="136"/>
      <c r="N24" s="136"/>
      <c r="O24" s="136"/>
      <c r="P24" s="136"/>
      <c r="Q24" s="136"/>
      <c r="R24" s="136"/>
      <c r="S24" s="136"/>
      <c r="T24" s="136"/>
      <c r="U24" s="136"/>
      <c r="W24" s="136" t="s">
        <v>178</v>
      </c>
      <c r="X24" s="136"/>
      <c r="Y24" s="136"/>
    </row>
    <row r="25" spans="2:93" ht="22.9" customHeight="1" thickBot="1" x14ac:dyDescent="0.3">
      <c r="B25" s="24"/>
      <c r="C25" s="1"/>
      <c r="D25" s="24" t="s">
        <v>19</v>
      </c>
      <c r="E25" s="131" t="s">
        <v>18</v>
      </c>
      <c r="F25" s="131"/>
      <c r="G25" s="24" t="s">
        <v>22</v>
      </c>
      <c r="H25" s="16"/>
      <c r="I25" s="24"/>
      <c r="J25" s="24"/>
    </row>
    <row r="26" spans="2:93" ht="38.450000000000003" customHeight="1" x14ac:dyDescent="0.25">
      <c r="B26" s="7"/>
      <c r="C26" s="17"/>
      <c r="D26" s="34">
        <v>1</v>
      </c>
      <c r="E26" s="12" t="s">
        <v>114</v>
      </c>
      <c r="F26" s="12" t="s">
        <v>115</v>
      </c>
      <c r="G26" s="35">
        <v>4</v>
      </c>
      <c r="H26" s="39" t="s">
        <v>107</v>
      </c>
      <c r="J26" s="31"/>
      <c r="K26" s="137" t="s">
        <v>108</v>
      </c>
      <c r="L26" s="136"/>
      <c r="M26" s="136"/>
      <c r="N26" s="136"/>
      <c r="O26" s="138"/>
      <c r="P26" s="25"/>
      <c r="Q26" s="136" t="s">
        <v>109</v>
      </c>
      <c r="R26" s="136"/>
      <c r="S26" s="136"/>
      <c r="T26" s="136"/>
      <c r="U26" s="138"/>
      <c r="V26" s="24"/>
      <c r="W26" s="83" t="s">
        <v>179</v>
      </c>
      <c r="X26" s="83" t="s">
        <v>180</v>
      </c>
      <c r="Y26" s="83" t="s">
        <v>181</v>
      </c>
    </row>
    <row r="27" spans="2:93" ht="46.15" customHeight="1" x14ac:dyDescent="0.25">
      <c r="B27" s="7"/>
      <c r="C27" s="17"/>
      <c r="D27" s="113" t="s">
        <v>177</v>
      </c>
      <c r="E27" s="111" t="s">
        <v>208</v>
      </c>
      <c r="F27" s="112" t="s">
        <v>183</v>
      </c>
      <c r="G27" s="114" t="s">
        <v>176</v>
      </c>
      <c r="H27" s="115" t="s">
        <v>220</v>
      </c>
      <c r="J27" s="31"/>
      <c r="K27" s="13" t="s">
        <v>110</v>
      </c>
      <c r="L27" s="14" t="s">
        <v>111</v>
      </c>
      <c r="M27" s="14" t="s">
        <v>112</v>
      </c>
      <c r="N27" s="14" t="s">
        <v>223</v>
      </c>
      <c r="O27" s="40" t="s">
        <v>120</v>
      </c>
      <c r="P27" s="26"/>
      <c r="Q27" s="13" t="s">
        <v>255</v>
      </c>
      <c r="R27" s="14" t="s">
        <v>224</v>
      </c>
      <c r="S27" s="14" t="s">
        <v>225</v>
      </c>
      <c r="T27" s="139" t="s">
        <v>113</v>
      </c>
      <c r="U27" s="140"/>
      <c r="V27" s="24"/>
      <c r="W27" s="88"/>
      <c r="X27" s="88"/>
      <c r="Y27" s="89"/>
    </row>
    <row r="28" spans="2:93" ht="91.15" customHeight="1" x14ac:dyDescent="0.25">
      <c r="B28" s="148" t="s">
        <v>132</v>
      </c>
      <c r="C28" s="18" t="s">
        <v>288</v>
      </c>
      <c r="D28" s="92"/>
      <c r="E28" s="92"/>
      <c r="F28" s="92"/>
      <c r="G28" s="92"/>
      <c r="H28" s="73"/>
      <c r="I28" s="51">
        <f t="shared" ref="I28:I35" si="1">IFERROR(_xlfn.IFS(D28="NO EXISTE DOCUMENTACIÓN, NI MÉTODOS. ORGANIZACIÓN EMPÍRICA. CERO CAPACIDAD DE REACCIÓN",1,E28="EXISTEN DOCUMENTOS. HAY MÉTODOS SIN RIGUROSIDAD. NO HAY PROYECTO PDP. HAY UN DPD. NIVEL MÍNIMO DE SEGURIDAD. BAJA CAPACIDAD DE IDENTIFICAR Y RESTAURAR BRECHAS",2,F28="PROYECTO PDP EN FASE INICIAL PANSI. HAY DPD. HAY APOYO POR EL RTD. NIVEL MÍNIMO DESEADO DE SEGURIDAD. VULNERABILIDADES IDENTIFICADAS Y ATENDIDAS",3,G28="SG-PDP VALIDADO Y EN PRIMER TRIMESTE DE OPERACIÓN. NIVEL DE SEGURIDAD ADECUADO",4),0)</f>
        <v>0</v>
      </c>
      <c r="J28" s="31"/>
      <c r="K28" s="121" t="s">
        <v>172</v>
      </c>
      <c r="L28" s="121"/>
      <c r="M28" s="121" t="s">
        <v>172</v>
      </c>
      <c r="N28" s="121" t="s">
        <v>172</v>
      </c>
      <c r="O28" s="121"/>
      <c r="P28" s="27"/>
      <c r="Q28" s="76" t="s">
        <v>257</v>
      </c>
      <c r="R28" s="124" t="s">
        <v>257</v>
      </c>
      <c r="S28" s="70" t="s">
        <v>257</v>
      </c>
      <c r="T28" s="134"/>
      <c r="U28" s="135"/>
      <c r="V28" s="28"/>
      <c r="W28" s="74"/>
      <c r="X28" s="74"/>
      <c r="Y28" s="90"/>
    </row>
    <row r="29" spans="2:93" ht="81.599999999999994" customHeight="1" x14ac:dyDescent="0.25">
      <c r="B29" s="148"/>
      <c r="C29" s="18" t="s">
        <v>289</v>
      </c>
      <c r="D29" s="92"/>
      <c r="E29" s="92"/>
      <c r="F29" s="92"/>
      <c r="G29" s="92"/>
      <c r="H29" s="73"/>
      <c r="I29" s="51">
        <f t="shared" si="1"/>
        <v>0</v>
      </c>
      <c r="J29" s="31"/>
      <c r="K29" s="121" t="s">
        <v>172</v>
      </c>
      <c r="L29" s="121"/>
      <c r="M29" s="121" t="s">
        <v>172</v>
      </c>
      <c r="N29" s="121" t="s">
        <v>172</v>
      </c>
      <c r="O29" s="121"/>
      <c r="P29" s="27"/>
      <c r="Q29" s="76" t="s">
        <v>257</v>
      </c>
      <c r="R29" s="124" t="s">
        <v>257</v>
      </c>
      <c r="S29" s="70" t="s">
        <v>257</v>
      </c>
      <c r="T29" s="134"/>
      <c r="U29" s="135"/>
      <c r="V29" s="29"/>
      <c r="W29" s="74"/>
      <c r="X29" s="74"/>
      <c r="Y29" s="90"/>
    </row>
    <row r="30" spans="2:93" ht="100.15" customHeight="1" x14ac:dyDescent="0.25">
      <c r="B30" s="148"/>
      <c r="C30" s="16" t="s">
        <v>287</v>
      </c>
      <c r="D30" s="92"/>
      <c r="E30" s="92"/>
      <c r="F30" s="92"/>
      <c r="G30" s="92"/>
      <c r="H30" s="73"/>
      <c r="I30" s="51">
        <f t="shared" si="1"/>
        <v>0</v>
      </c>
      <c r="J30" s="31"/>
      <c r="K30" s="121" t="s">
        <v>172</v>
      </c>
      <c r="L30" s="121"/>
      <c r="M30" s="121" t="s">
        <v>172</v>
      </c>
      <c r="N30" s="121" t="s">
        <v>172</v>
      </c>
      <c r="O30" s="121"/>
      <c r="P30" s="27"/>
      <c r="Q30" s="76" t="s">
        <v>257</v>
      </c>
      <c r="R30" s="124" t="s">
        <v>257</v>
      </c>
      <c r="S30" s="70" t="s">
        <v>257</v>
      </c>
      <c r="T30" s="134"/>
      <c r="U30" s="135"/>
      <c r="V30" s="29"/>
      <c r="W30" s="74"/>
      <c r="X30" s="74"/>
      <c r="Y30" s="90"/>
    </row>
    <row r="31" spans="2:93" ht="96.6" customHeight="1" x14ac:dyDescent="0.25">
      <c r="B31" s="148"/>
      <c r="C31" s="18" t="s">
        <v>290</v>
      </c>
      <c r="D31" s="92"/>
      <c r="E31" s="92"/>
      <c r="F31" s="92"/>
      <c r="G31" s="92"/>
      <c r="H31" s="73"/>
      <c r="I31" s="51">
        <f t="shared" si="1"/>
        <v>0</v>
      </c>
      <c r="J31" s="31"/>
      <c r="K31" s="121" t="s">
        <v>172</v>
      </c>
      <c r="L31" s="121"/>
      <c r="M31" s="121" t="s">
        <v>172</v>
      </c>
      <c r="N31" s="121" t="s">
        <v>172</v>
      </c>
      <c r="O31" s="121"/>
      <c r="P31" s="27"/>
      <c r="Q31" s="76" t="s">
        <v>257</v>
      </c>
      <c r="R31" s="124" t="s">
        <v>257</v>
      </c>
      <c r="S31" s="70" t="s">
        <v>257</v>
      </c>
      <c r="T31" s="134"/>
      <c r="U31" s="135"/>
      <c r="V31" s="29"/>
      <c r="W31" s="74"/>
      <c r="X31" s="74"/>
      <c r="Y31" s="90"/>
    </row>
    <row r="32" spans="2:93" ht="91.9" customHeight="1" x14ac:dyDescent="0.25">
      <c r="B32" s="148"/>
      <c r="C32" s="18" t="s">
        <v>291</v>
      </c>
      <c r="D32" s="92"/>
      <c r="E32" s="92"/>
      <c r="F32" s="92"/>
      <c r="G32" s="92"/>
      <c r="H32" s="73"/>
      <c r="I32" s="51">
        <f t="shared" si="1"/>
        <v>0</v>
      </c>
      <c r="J32" s="31"/>
      <c r="K32" s="121" t="s">
        <v>172</v>
      </c>
      <c r="L32" s="121"/>
      <c r="M32" s="121" t="s">
        <v>172</v>
      </c>
      <c r="N32" s="121" t="s">
        <v>172</v>
      </c>
      <c r="O32" s="121"/>
      <c r="P32" s="27"/>
      <c r="Q32" s="76" t="s">
        <v>257</v>
      </c>
      <c r="R32" s="124" t="s">
        <v>257</v>
      </c>
      <c r="S32" s="70" t="s">
        <v>257</v>
      </c>
      <c r="T32" s="134"/>
      <c r="U32" s="135"/>
      <c r="V32" s="29"/>
      <c r="W32" s="74"/>
      <c r="X32" s="74"/>
      <c r="Y32" s="90"/>
    </row>
    <row r="33" spans="2:25" ht="108.6" customHeight="1" x14ac:dyDescent="0.25">
      <c r="B33" s="148"/>
      <c r="C33" s="18" t="s">
        <v>292</v>
      </c>
      <c r="D33" s="92"/>
      <c r="E33" s="92"/>
      <c r="F33" s="92"/>
      <c r="G33" s="92"/>
      <c r="H33" s="73"/>
      <c r="I33" s="51">
        <f t="shared" si="1"/>
        <v>0</v>
      </c>
      <c r="J33" s="31"/>
      <c r="K33" s="121" t="s">
        <v>172</v>
      </c>
      <c r="L33" s="121"/>
      <c r="M33" s="121" t="s">
        <v>172</v>
      </c>
      <c r="N33" s="121" t="s">
        <v>172</v>
      </c>
      <c r="O33" s="121"/>
      <c r="P33" s="27"/>
      <c r="Q33" s="76" t="s">
        <v>257</v>
      </c>
      <c r="R33" s="124" t="s">
        <v>257</v>
      </c>
      <c r="S33" s="70" t="s">
        <v>257</v>
      </c>
      <c r="T33" s="134"/>
      <c r="U33" s="135"/>
      <c r="V33" s="29"/>
      <c r="W33" s="74"/>
      <c r="X33" s="74"/>
      <c r="Y33" s="90"/>
    </row>
    <row r="34" spans="2:25" ht="100.15" customHeight="1" x14ac:dyDescent="0.25">
      <c r="B34" s="148"/>
      <c r="C34" s="18" t="s">
        <v>293</v>
      </c>
      <c r="D34" s="92"/>
      <c r="E34" s="92"/>
      <c r="F34" s="92"/>
      <c r="G34" s="92"/>
      <c r="H34" s="73"/>
      <c r="I34" s="51">
        <f t="shared" si="1"/>
        <v>0</v>
      </c>
      <c r="J34" s="31"/>
      <c r="K34" s="121" t="s">
        <v>172</v>
      </c>
      <c r="L34" s="121"/>
      <c r="M34" s="121" t="s">
        <v>172</v>
      </c>
      <c r="N34" s="121" t="s">
        <v>172</v>
      </c>
      <c r="O34" s="121"/>
      <c r="P34" s="27"/>
      <c r="Q34" s="76" t="s">
        <v>257</v>
      </c>
      <c r="R34" s="124" t="s">
        <v>257</v>
      </c>
      <c r="S34" s="70" t="s">
        <v>257</v>
      </c>
      <c r="T34" s="134"/>
      <c r="U34" s="135"/>
      <c r="V34" s="29"/>
      <c r="W34" s="74"/>
      <c r="X34" s="74"/>
      <c r="Y34" s="90"/>
    </row>
    <row r="35" spans="2:25" ht="104.45" customHeight="1" x14ac:dyDescent="0.25">
      <c r="B35" s="148"/>
      <c r="C35" s="18" t="s">
        <v>294</v>
      </c>
      <c r="D35" s="92"/>
      <c r="E35" s="92"/>
      <c r="F35" s="92"/>
      <c r="G35" s="92"/>
      <c r="H35" s="73"/>
      <c r="I35" s="51">
        <f t="shared" si="1"/>
        <v>0</v>
      </c>
      <c r="J35" s="31"/>
      <c r="K35" s="121" t="s">
        <v>172</v>
      </c>
      <c r="L35" s="121"/>
      <c r="M35" s="121" t="s">
        <v>172</v>
      </c>
      <c r="N35" s="121" t="s">
        <v>172</v>
      </c>
      <c r="O35" s="121"/>
      <c r="P35" s="27"/>
      <c r="Q35" s="76" t="s">
        <v>257</v>
      </c>
      <c r="R35" s="124" t="s">
        <v>257</v>
      </c>
      <c r="S35" s="70" t="s">
        <v>257</v>
      </c>
      <c r="T35" s="134"/>
      <c r="U35" s="135"/>
      <c r="V35" s="29"/>
      <c r="W35" s="74"/>
      <c r="X35" s="74"/>
      <c r="Y35" s="90"/>
    </row>
    <row r="36" spans="2:25" ht="151.9" customHeight="1" x14ac:dyDescent="0.25">
      <c r="B36" s="1"/>
      <c r="C36" s="18" t="s">
        <v>295</v>
      </c>
      <c r="D36" s="92"/>
      <c r="E36" s="92"/>
      <c r="F36" s="92"/>
      <c r="G36" s="92"/>
      <c r="H36" s="73"/>
      <c r="I36" s="51">
        <f t="shared" ref="I36" si="2">IFERROR(_xlfn.IFS(D36="NO EXISTE DOCUMENTACIÓN, NI MÉTODOS. ORGANIZACIÓN EMPÍRICA. CERO CAPACIDAD DE REACCIÓN",1,E36="EXISTEN DOCUMENTOS. HAY MÉTODOS SIN RIGUROSIDAD. NO HAY PROYECTO PDP. HAY UN DPD. NIVEL MÍNIMO DE SEGURIDAD. BAJA CAPACIDAD DE IDENTIFICAR Y RESTAURAR BRECHAS",2,F36="PROYECTO PDP EN FASE INICIAL PANSI. HAY DPD. HAY APOYO POR EL RTD. NIVEL MÍNIMO DESEADO DE SEGURIDAD. VULNERABILIDADES IDENTIFICADAS Y ATENDIDAS",3,G36="SG-PDP VALIDADO Y EN PRIMER TRIMESTE DE OPERACIÓN. NIVEL DE SEGURIDAD ADECUADO",4),0)</f>
        <v>0</v>
      </c>
      <c r="J36" s="31"/>
      <c r="K36" s="121" t="s">
        <v>172</v>
      </c>
      <c r="L36" s="121"/>
      <c r="M36" s="121" t="s">
        <v>172</v>
      </c>
      <c r="N36" s="121" t="s">
        <v>172</v>
      </c>
      <c r="O36" s="121"/>
      <c r="P36" s="27"/>
      <c r="Q36" s="76" t="s">
        <v>257</v>
      </c>
      <c r="R36" s="124" t="s">
        <v>257</v>
      </c>
      <c r="S36" s="70" t="s">
        <v>257</v>
      </c>
      <c r="T36" s="134"/>
      <c r="U36" s="135"/>
      <c r="V36" s="29"/>
      <c r="W36" s="74"/>
      <c r="X36" s="74"/>
      <c r="Y36" s="90"/>
    </row>
    <row r="37" spans="2:25" ht="73.150000000000006" customHeight="1" x14ac:dyDescent="0.25">
      <c r="D37"/>
      <c r="E37"/>
      <c r="F37"/>
      <c r="G37"/>
      <c r="I37" s="22" t="e">
        <f>AVERAGEIF(I29:I36,"&lt;&gt;0")</f>
        <v>#DIV/0!</v>
      </c>
      <c r="W37" s="78"/>
      <c r="X37" s="78"/>
      <c r="Y37" s="78"/>
    </row>
    <row r="38" spans="2:25" ht="73.150000000000006" customHeight="1" x14ac:dyDescent="0.25">
      <c r="D38"/>
      <c r="E38"/>
      <c r="F38"/>
      <c r="G38"/>
      <c r="W38" s="78"/>
      <c r="X38" s="78"/>
      <c r="Y38" s="78"/>
    </row>
    <row r="39" spans="2:25" ht="73.150000000000006" customHeight="1" x14ac:dyDescent="0.25">
      <c r="D39"/>
      <c r="E39"/>
      <c r="F39"/>
      <c r="G39"/>
      <c r="W39" s="78"/>
      <c r="X39" s="78"/>
      <c r="Y39" s="78"/>
    </row>
    <row r="40" spans="2:25" ht="73.150000000000006" customHeight="1" x14ac:dyDescent="0.25">
      <c r="W40" s="78"/>
      <c r="X40" s="78"/>
      <c r="Y40" s="78"/>
    </row>
    <row r="41" spans="2:25" ht="73.150000000000006" customHeight="1" x14ac:dyDescent="0.25">
      <c r="W41" s="78"/>
      <c r="X41" s="78"/>
      <c r="Y41" s="78"/>
    </row>
    <row r="42" spans="2:25" ht="73.150000000000006" customHeight="1" x14ac:dyDescent="0.25">
      <c r="W42" s="78"/>
      <c r="X42" s="78"/>
      <c r="Y42" s="78"/>
    </row>
    <row r="43" spans="2:25" ht="73.150000000000006" customHeight="1" x14ac:dyDescent="0.25">
      <c r="W43" s="78"/>
      <c r="X43" s="78"/>
      <c r="Y43" s="78"/>
    </row>
    <row r="44" spans="2:25" ht="73.150000000000006" customHeight="1" x14ac:dyDescent="0.25">
      <c r="W44" s="78"/>
      <c r="X44" s="78"/>
      <c r="Y44" s="78"/>
    </row>
    <row r="45" spans="2:25" ht="73.150000000000006" customHeight="1" x14ac:dyDescent="0.25">
      <c r="W45" s="78"/>
      <c r="X45" s="78"/>
      <c r="Y45" s="78"/>
    </row>
  </sheetData>
  <sheetProtection selectLockedCells="1"/>
  <mergeCells count="21">
    <mergeCell ref="W24:Y24"/>
    <mergeCell ref="E25:F25"/>
    <mergeCell ref="K26:O26"/>
    <mergeCell ref="Q26:U26"/>
    <mergeCell ref="T27:U27"/>
    <mergeCell ref="K24:U24"/>
    <mergeCell ref="T36:U36"/>
    <mergeCell ref="D2:H2"/>
    <mergeCell ref="E6:F6"/>
    <mergeCell ref="B9:B18"/>
    <mergeCell ref="D21:H21"/>
    <mergeCell ref="I21:J21"/>
    <mergeCell ref="B28:B35"/>
    <mergeCell ref="T28:U28"/>
    <mergeCell ref="T29:U29"/>
    <mergeCell ref="T30:U30"/>
    <mergeCell ref="T31:U31"/>
    <mergeCell ref="T32:U32"/>
    <mergeCell ref="T33:U33"/>
    <mergeCell ref="T34:U34"/>
    <mergeCell ref="T35:U35"/>
  </mergeCells>
  <dataValidations count="1">
    <dataValidation type="list" allowBlank="1" showInputMessage="1" showErrorMessage="1" sqref="L9:L11 K9:K13 K14:L18 S9:V18 D18:G18" xr:uid="{9AD71312-B959-4834-BDB0-26FC514CC7ED}">
      <formula1>"X"</formula1>
    </dataValidation>
  </dataValidations>
  <printOptions horizontalCentered="1" verticalCentered="1"/>
  <pageMargins left="0" right="0" top="0" bottom="0" header="0.31496062992125984" footer="0.31496062992125984"/>
  <pageSetup paperSize="9" scale="42" orientation="landscape" r:id="rId1"/>
  <rowBreaks count="1" manualBreakCount="1">
    <brk id="19" min="1" max="19" man="1"/>
  </rowBreaks>
  <customProperties>
    <customPr name="LastActive" r:id="rId2"/>
  </customProperties>
  <drawing r:id="rId3"/>
  <legacyDrawing r:id="rId4"/>
  <extLst>
    <ext xmlns:x14="http://schemas.microsoft.com/office/spreadsheetml/2009/9/main" uri="{CCE6A557-97BC-4b89-ADB6-D9C93CAAB3DF}">
      <x14:dataValidations xmlns:xm="http://schemas.microsoft.com/office/excel/2006/main" count="7">
        <x14:dataValidation type="list" allowBlank="1" showInputMessage="1" showErrorMessage="1" xr:uid="{99509311-5328-429C-B146-5220637F963E}">
          <x14:formula1>
            <xm:f>'LISTAS Y CRITERIOS'!$C$9</xm:f>
          </x14:formula1>
          <xm:sqref>G28:G36 G9:G17</xm:sqref>
        </x14:dataValidation>
        <x14:dataValidation type="list" allowBlank="1" showInputMessage="1" showErrorMessage="1" xr:uid="{156EF3AF-E19F-4D48-9F4A-CDF06F746CC3}">
          <x14:formula1>
            <xm:f>'LISTAS Y CRITERIOS'!$C$8</xm:f>
          </x14:formula1>
          <xm:sqref>F9:F17 F28:F36</xm:sqref>
        </x14:dataValidation>
        <x14:dataValidation type="list" allowBlank="1" showInputMessage="1" showErrorMessage="1" xr:uid="{3433B66D-459F-4BD4-9835-B5A0CF854144}">
          <x14:formula1>
            <xm:f>'LISTAS Y CRITERIOS'!$C$7</xm:f>
          </x14:formula1>
          <xm:sqref>E28:E36 E9:E17</xm:sqref>
        </x14:dataValidation>
        <x14:dataValidation type="list" allowBlank="1" showInputMessage="1" showErrorMessage="1" xr:uid="{89079296-F44E-4D20-8C6A-D0317A0CB6D5}">
          <x14:formula1>
            <xm:f>'LISTAS Y CRITERIOS'!$C$6</xm:f>
          </x14:formula1>
          <xm:sqref>D28:D36 D9:D17</xm:sqref>
        </x14:dataValidation>
        <x14:dataValidation type="list" allowBlank="1" showInputMessage="1" showErrorMessage="1" xr:uid="{BD30B755-0830-4489-BDC4-EDBF788A2EA6}">
          <x14:formula1>
            <xm:f>'LISTAS Y CRITERIOS'!$N$6:$N$16</xm:f>
          </x14:formula1>
          <xm:sqref>S28:S36</xm:sqref>
        </x14:dataValidation>
        <x14:dataValidation type="list" allowBlank="1" showInputMessage="1" showErrorMessage="1" xr:uid="{A69EB35D-B319-4834-92F0-5DB6101820F6}">
          <x14:formula1>
            <xm:f>'LISTAS Y CRITERIOS'!$L$6:$L$19</xm:f>
          </x14:formula1>
          <xm:sqref>Q28:Q36</xm:sqref>
        </x14:dataValidation>
        <x14:dataValidation type="list" allowBlank="1" showInputMessage="1" showErrorMessage="1" xr:uid="{7F4C3C3B-26BC-4774-B594-0E64882D386E}">
          <x14:formula1>
            <xm:f>'LISTAS Y CRITERIOS'!$J$6:$J$9</xm:f>
          </x14:formula1>
          <xm:sqref>R28:R36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5C01B-8456-4E59-A506-A3066741D5B3}">
  <dimension ref="B1:CO44"/>
  <sheetViews>
    <sheetView showGridLines="0" topLeftCell="A26" zoomScale="45" zoomScaleNormal="45" zoomScaleSheetLayoutView="45" workbookViewId="0">
      <selection activeCell="D28" sqref="D28"/>
    </sheetView>
  </sheetViews>
  <sheetFormatPr defaultColWidth="46.7109375" defaultRowHeight="73.150000000000006" customHeight="1" x14ac:dyDescent="0.25"/>
  <cols>
    <col min="1" max="1" width="6.7109375" style="2" customWidth="1"/>
    <col min="2" max="2" width="10" style="2" customWidth="1"/>
    <col min="3" max="3" width="31" style="2" customWidth="1"/>
    <col min="4" max="7" width="26.85546875" style="2" customWidth="1"/>
    <col min="8" max="8" width="62.140625" style="2" customWidth="1"/>
    <col min="9" max="9" width="11.7109375" style="1" bestFit="1" customWidth="1"/>
    <col min="10" max="10" width="2.140625" style="2" customWidth="1"/>
    <col min="11" max="11" width="11.42578125" style="2" customWidth="1"/>
    <col min="12" max="12" width="14.7109375" style="2" customWidth="1"/>
    <col min="13" max="14" width="13.7109375" style="2" customWidth="1"/>
    <col min="15" max="15" width="15.28515625" style="2" customWidth="1"/>
    <col min="16" max="16" width="3.140625" style="2" customWidth="1"/>
    <col min="17" max="18" width="18.85546875" style="2" customWidth="1"/>
    <col min="19" max="20" width="13.7109375" style="2" customWidth="1"/>
    <col min="21" max="21" width="36" style="2" customWidth="1"/>
    <col min="22" max="22" width="4.140625" style="2" customWidth="1"/>
    <col min="23" max="25" width="34.42578125" style="2" customWidth="1"/>
    <col min="26" max="26" width="13.7109375" style="2" customWidth="1"/>
    <col min="27" max="27" width="14.42578125" style="2" customWidth="1"/>
    <col min="28" max="28" width="2.140625" style="2" customWidth="1"/>
    <col min="29" max="32" width="13.7109375" style="2" customWidth="1"/>
    <col min="33" max="33" width="15" style="2" customWidth="1"/>
    <col min="34" max="34" width="2.42578125" style="2" customWidth="1"/>
    <col min="35" max="38" width="13.7109375" style="2" customWidth="1"/>
    <col min="39" max="39" width="14.7109375" style="2" customWidth="1"/>
    <col min="40" max="40" width="2.42578125" style="2" customWidth="1"/>
    <col min="41" max="44" width="13.7109375" style="2" customWidth="1"/>
    <col min="45" max="45" width="14.7109375" style="2" customWidth="1"/>
    <col min="46" max="46" width="2.140625" style="2" customWidth="1"/>
    <col min="47" max="51" width="14.7109375" style="2" customWidth="1"/>
    <col min="52" max="52" width="2.140625" style="2" customWidth="1"/>
    <col min="53" max="57" width="14.7109375" style="2" customWidth="1"/>
    <col min="58" max="58" width="2.140625" style="2" customWidth="1"/>
    <col min="59" max="63" width="14.7109375" style="2" customWidth="1"/>
    <col min="64" max="64" width="2.140625" style="2" customWidth="1"/>
    <col min="65" max="69" width="14.7109375" style="2" customWidth="1"/>
    <col min="70" max="70" width="2" style="2" customWidth="1"/>
    <col min="71" max="75" width="14.7109375" style="2" customWidth="1"/>
    <col min="76" max="76" width="3.140625" style="2" customWidth="1"/>
    <col min="77" max="81" width="14.7109375" style="2" customWidth="1"/>
    <col min="82" max="82" width="2.140625" style="2" customWidth="1"/>
    <col min="83" max="87" width="14.7109375" style="2" customWidth="1"/>
    <col min="88" max="88" width="2" style="2" customWidth="1"/>
    <col min="89" max="93" width="14.7109375" style="2" customWidth="1"/>
    <col min="94" max="94" width="2.7109375" style="2" customWidth="1"/>
    <col min="95" max="99" width="14.7109375" style="2" customWidth="1"/>
    <col min="100" max="100" width="2.140625" style="2" customWidth="1"/>
    <col min="101" max="104" width="14.7109375" style="2" customWidth="1"/>
    <col min="105" max="105" width="2.7109375" style="2" customWidth="1"/>
    <col min="106" max="106" width="2" style="2" customWidth="1"/>
    <col min="107" max="108" width="14.7109375" style="2" customWidth="1"/>
    <col min="109" max="109" width="4.7109375" style="2" customWidth="1"/>
    <col min="110" max="111" width="14.7109375" style="2" customWidth="1"/>
    <col min="112" max="16384" width="46.7109375" style="2"/>
  </cols>
  <sheetData>
    <row r="1" spans="2:93" ht="22.15" customHeight="1" thickBot="1" x14ac:dyDescent="0.3"/>
    <row r="2" spans="2:93" ht="61.9" customHeight="1" thickBot="1" x14ac:dyDescent="0.3">
      <c r="D2" s="130" t="s">
        <v>137</v>
      </c>
      <c r="E2" s="130"/>
      <c r="F2" s="130"/>
      <c r="G2" s="130"/>
      <c r="H2" s="130"/>
      <c r="I2" s="23"/>
      <c r="J2" s="8"/>
      <c r="K2" s="8"/>
      <c r="L2" s="8"/>
      <c r="M2" s="8"/>
      <c r="N2" s="8"/>
      <c r="O2" s="8"/>
      <c r="P2" s="8"/>
      <c r="S2" s="8"/>
      <c r="T2" s="8"/>
      <c r="U2" s="8"/>
      <c r="V2" s="8"/>
      <c r="W2" s="8"/>
      <c r="X2" s="8"/>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3"/>
      <c r="BY2" s="3"/>
      <c r="BZ2" s="3"/>
      <c r="CA2" s="3"/>
      <c r="CB2" s="3"/>
      <c r="CC2" s="3"/>
      <c r="CD2" s="3"/>
      <c r="CE2" s="3"/>
      <c r="CF2" s="3"/>
      <c r="CG2" s="3"/>
    </row>
    <row r="3" spans="2:93" ht="49.9" customHeight="1" x14ac:dyDescent="0.25">
      <c r="D3" s="23"/>
      <c r="E3" s="32"/>
      <c r="F3" s="32"/>
      <c r="G3" s="23"/>
      <c r="H3" s="23"/>
      <c r="I3" s="23"/>
      <c r="J3" s="8"/>
      <c r="K3" s="8"/>
      <c r="L3" s="8"/>
      <c r="M3" s="8"/>
      <c r="N3" s="8"/>
      <c r="O3" s="8"/>
      <c r="P3" s="8"/>
      <c r="S3" s="8"/>
      <c r="T3" s="8"/>
      <c r="U3" s="8"/>
      <c r="V3" s="8"/>
      <c r="W3" s="8"/>
      <c r="X3" s="8"/>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3"/>
      <c r="BY3" s="3"/>
      <c r="BZ3" s="3"/>
      <c r="CA3" s="3"/>
      <c r="CB3" s="3"/>
      <c r="CC3" s="3"/>
      <c r="CD3" s="3"/>
      <c r="CE3" s="3"/>
      <c r="CF3" s="3"/>
      <c r="CG3" s="3"/>
    </row>
    <row r="4" spans="2:93" ht="49.9" customHeight="1" x14ac:dyDescent="0.25">
      <c r="D4" s="23"/>
      <c r="E4" s="23"/>
      <c r="F4" s="23"/>
      <c r="G4" s="23"/>
      <c r="H4" s="23"/>
      <c r="I4" s="23"/>
      <c r="J4" s="8"/>
      <c r="K4" s="8"/>
      <c r="L4" s="8"/>
      <c r="M4" s="8"/>
      <c r="N4" s="8"/>
      <c r="O4" s="8"/>
      <c r="P4" s="8"/>
      <c r="S4" s="8"/>
      <c r="T4" s="8"/>
      <c r="U4" s="8"/>
      <c r="V4" s="8"/>
      <c r="W4" s="8"/>
      <c r="X4" s="8"/>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3"/>
      <c r="BY4" s="3"/>
      <c r="BZ4" s="3"/>
      <c r="CA4" s="3"/>
      <c r="CB4" s="3"/>
      <c r="CC4" s="3"/>
      <c r="CD4" s="3"/>
      <c r="CE4" s="3"/>
      <c r="CF4" s="3"/>
      <c r="CG4" s="3"/>
    </row>
    <row r="5" spans="2:93" ht="49.9" customHeight="1" thickBot="1" x14ac:dyDescent="0.3">
      <c r="D5" s="23"/>
      <c r="E5" s="33"/>
      <c r="F5" s="33"/>
      <c r="G5" s="23"/>
      <c r="H5" s="23"/>
      <c r="I5" s="23"/>
      <c r="J5" s="8"/>
      <c r="K5" s="8"/>
      <c r="L5" s="8"/>
      <c r="M5" s="8"/>
      <c r="N5" s="8"/>
      <c r="O5" s="8"/>
      <c r="P5" s="8"/>
      <c r="S5" s="8"/>
      <c r="T5" s="8"/>
      <c r="U5" s="8"/>
      <c r="V5" s="8"/>
      <c r="W5" s="8"/>
      <c r="X5" s="8"/>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3"/>
      <c r="BY5" s="3"/>
      <c r="BZ5" s="3"/>
      <c r="CA5" s="3"/>
      <c r="CB5" s="3"/>
      <c r="CC5" s="3"/>
      <c r="CD5" s="3"/>
      <c r="CE5" s="3"/>
      <c r="CF5" s="3"/>
      <c r="CG5" s="3"/>
    </row>
    <row r="6" spans="2:93" s="1" customFormat="1" ht="19.149999999999999" customHeight="1" thickBot="1" x14ac:dyDescent="0.3">
      <c r="B6" s="24"/>
      <c r="D6" s="24" t="s">
        <v>19</v>
      </c>
      <c r="E6" s="131" t="s">
        <v>18</v>
      </c>
      <c r="F6" s="131"/>
      <c r="G6" s="24" t="s">
        <v>22</v>
      </c>
      <c r="H6" s="16"/>
      <c r="I6" s="24"/>
      <c r="J6" s="24"/>
      <c r="K6" s="16"/>
      <c r="L6" s="16"/>
      <c r="M6" s="16"/>
      <c r="N6" s="16"/>
      <c r="O6" s="24"/>
      <c r="P6" s="24"/>
      <c r="S6" s="16"/>
      <c r="T6" s="16"/>
      <c r="U6" s="16"/>
      <c r="V6" s="16"/>
      <c r="W6" s="16"/>
      <c r="X6" s="24"/>
      <c r="Y6" s="16"/>
      <c r="Z6" s="16"/>
      <c r="AA6" s="16"/>
      <c r="AB6" s="24"/>
      <c r="AC6" s="16"/>
      <c r="AD6" s="16"/>
      <c r="AE6" s="16"/>
      <c r="AF6" s="16"/>
      <c r="AG6" s="16"/>
      <c r="AH6" s="24"/>
      <c r="AI6" s="16"/>
      <c r="AJ6" s="16"/>
      <c r="AK6" s="16"/>
      <c r="AL6" s="16"/>
      <c r="AM6" s="16"/>
      <c r="AN6" s="24"/>
      <c r="AO6" s="16"/>
      <c r="AP6" s="16"/>
      <c r="AQ6" s="16"/>
      <c r="AR6" s="16"/>
      <c r="AS6" s="16"/>
      <c r="AT6" s="24"/>
      <c r="AU6" s="16"/>
      <c r="AV6" s="16"/>
      <c r="AW6" s="16"/>
      <c r="AX6" s="16"/>
      <c r="AY6" s="16"/>
      <c r="AZ6" s="24"/>
      <c r="BA6" s="16"/>
      <c r="BB6" s="16"/>
      <c r="BC6" s="16"/>
      <c r="BD6" s="16"/>
      <c r="BE6" s="16"/>
      <c r="BF6" s="24"/>
      <c r="BG6" s="16"/>
      <c r="BH6" s="16"/>
      <c r="BI6" s="16"/>
      <c r="BJ6" s="16"/>
      <c r="BK6" s="16"/>
      <c r="BL6" s="24"/>
      <c r="BM6" s="16"/>
      <c r="BN6" s="16"/>
      <c r="BO6" s="16"/>
      <c r="BP6" s="16"/>
      <c r="BQ6" s="16"/>
      <c r="BR6" s="24"/>
      <c r="BS6" s="16"/>
      <c r="BT6" s="16"/>
      <c r="BU6" s="16"/>
      <c r="BV6" s="16"/>
      <c r="BW6" s="16"/>
      <c r="CA6" s="2"/>
      <c r="CB6" s="2"/>
      <c r="CC6" s="2"/>
      <c r="CD6" s="2"/>
      <c r="CE6" s="2"/>
      <c r="CF6" s="2"/>
      <c r="CG6" s="2"/>
      <c r="CH6" s="2"/>
      <c r="CI6" s="2"/>
      <c r="CJ6" s="2"/>
      <c r="CK6" s="2"/>
      <c r="CL6" s="2"/>
      <c r="CM6" s="2"/>
      <c r="CN6" s="2"/>
      <c r="CO6" s="2"/>
    </row>
    <row r="7" spans="2:93" s="1" customFormat="1" ht="42" customHeight="1" x14ac:dyDescent="0.25">
      <c r="B7" s="7"/>
      <c r="C7" s="17"/>
      <c r="D7" s="34">
        <v>1</v>
      </c>
      <c r="E7" s="12" t="s">
        <v>114</v>
      </c>
      <c r="F7" s="12" t="s">
        <v>115</v>
      </c>
      <c r="G7" s="35">
        <v>4</v>
      </c>
      <c r="H7" s="38" t="s">
        <v>113</v>
      </c>
      <c r="J7" s="3"/>
      <c r="K7" s="24"/>
      <c r="L7" s="24"/>
      <c r="O7" s="3"/>
      <c r="P7" s="3"/>
      <c r="Q7" s="17"/>
      <c r="R7" s="17"/>
      <c r="S7" s="24"/>
      <c r="T7" s="24"/>
      <c r="U7" s="24"/>
      <c r="V7" s="24"/>
      <c r="X7" s="3"/>
      <c r="Y7" s="24"/>
      <c r="Z7" s="24"/>
      <c r="AB7" s="3"/>
      <c r="AC7" s="24"/>
      <c r="AD7" s="24"/>
      <c r="AE7" s="24"/>
      <c r="AF7" s="24"/>
      <c r="AH7" s="3"/>
      <c r="AI7" s="24"/>
      <c r="AJ7" s="24"/>
      <c r="AK7" s="24"/>
      <c r="AL7" s="24"/>
      <c r="AN7" s="3"/>
      <c r="AO7" s="24"/>
      <c r="AP7" s="24"/>
      <c r="AQ7" s="24"/>
      <c r="AR7" s="24"/>
      <c r="AT7" s="3"/>
      <c r="AU7" s="24"/>
      <c r="AV7" s="24"/>
      <c r="AW7" s="24"/>
      <c r="AX7" s="24"/>
      <c r="AZ7" s="3"/>
      <c r="BA7" s="24"/>
      <c r="BB7" s="24"/>
      <c r="BC7" s="24"/>
      <c r="BD7" s="24"/>
      <c r="BF7" s="3"/>
      <c r="BG7" s="24"/>
      <c r="BH7" s="24"/>
      <c r="BI7" s="24"/>
      <c r="BJ7" s="24"/>
      <c r="BL7" s="3"/>
      <c r="BM7" s="24"/>
      <c r="BN7" s="24"/>
      <c r="BO7" s="24"/>
      <c r="BP7" s="24"/>
      <c r="BR7" s="3"/>
      <c r="BS7" s="24"/>
      <c r="BT7" s="24"/>
      <c r="BU7" s="24"/>
      <c r="BV7" s="24"/>
      <c r="CA7" s="18"/>
      <c r="CB7" s="18"/>
      <c r="CC7" s="18"/>
      <c r="CD7" s="18"/>
      <c r="CE7" s="18"/>
      <c r="CF7" s="18"/>
      <c r="CG7" s="18"/>
      <c r="CH7" s="2"/>
      <c r="CI7" s="5"/>
      <c r="CJ7" s="4"/>
      <c r="CK7" s="2"/>
      <c r="CL7" s="6"/>
      <c r="CM7" s="6"/>
      <c r="CN7" s="6"/>
      <c r="CO7" s="6"/>
    </row>
    <row r="8" spans="2:93" s="1" customFormat="1" ht="52.9" customHeight="1" x14ac:dyDescent="0.25">
      <c r="B8" s="7"/>
      <c r="C8" s="17"/>
      <c r="D8" s="113" t="s">
        <v>177</v>
      </c>
      <c r="E8" s="111" t="s">
        <v>208</v>
      </c>
      <c r="F8" s="112" t="s">
        <v>183</v>
      </c>
      <c r="G8" s="114" t="s">
        <v>176</v>
      </c>
      <c r="H8" s="19"/>
      <c r="J8" s="3"/>
      <c r="K8" s="24"/>
      <c r="L8" s="24"/>
      <c r="O8" s="3"/>
      <c r="P8" s="3"/>
      <c r="Q8" s="17"/>
      <c r="R8" s="17"/>
      <c r="S8" s="24"/>
      <c r="T8" s="24"/>
      <c r="U8" s="24"/>
      <c r="V8" s="24"/>
      <c r="X8" s="3"/>
      <c r="Y8" s="24"/>
      <c r="Z8" s="24"/>
      <c r="AB8" s="3"/>
      <c r="AC8" s="24"/>
      <c r="AD8" s="24"/>
      <c r="AE8" s="24"/>
      <c r="AF8" s="24"/>
      <c r="AH8" s="3"/>
      <c r="AI8" s="24"/>
      <c r="AJ8" s="24"/>
      <c r="AK8" s="24"/>
      <c r="AL8" s="24"/>
      <c r="AN8" s="3"/>
      <c r="AO8" s="24"/>
      <c r="AP8" s="24"/>
      <c r="AQ8" s="24"/>
      <c r="AR8" s="24"/>
      <c r="AT8" s="3"/>
      <c r="AU8" s="24"/>
      <c r="AV8" s="24"/>
      <c r="AW8" s="24"/>
      <c r="AX8" s="24"/>
      <c r="AZ8" s="3"/>
      <c r="BA8" s="24"/>
      <c r="BB8" s="24"/>
      <c r="BC8" s="24"/>
      <c r="BD8" s="24"/>
      <c r="BF8" s="3"/>
      <c r="BG8" s="24"/>
      <c r="BH8" s="24"/>
      <c r="BI8" s="24"/>
      <c r="BJ8" s="24"/>
      <c r="BL8" s="3"/>
      <c r="BM8" s="24"/>
      <c r="BN8" s="24"/>
      <c r="BO8" s="24"/>
      <c r="BP8" s="24"/>
      <c r="BR8" s="3"/>
      <c r="BS8" s="24"/>
      <c r="BT8" s="24"/>
      <c r="BU8" s="24"/>
      <c r="BV8" s="24"/>
      <c r="CA8" s="18"/>
      <c r="CB8" s="18"/>
      <c r="CC8" s="18"/>
      <c r="CD8" s="18"/>
      <c r="CE8" s="18"/>
      <c r="CF8" s="18"/>
      <c r="CG8" s="18"/>
      <c r="CH8" s="2"/>
      <c r="CI8" s="5"/>
      <c r="CJ8" s="4"/>
      <c r="CK8" s="2"/>
      <c r="CL8" s="6"/>
      <c r="CM8" s="6"/>
      <c r="CN8" s="6"/>
      <c r="CO8" s="6"/>
    </row>
    <row r="9" spans="2:93" s="1" customFormat="1" ht="93.6" customHeight="1" x14ac:dyDescent="0.25">
      <c r="C9" s="18" t="s">
        <v>296</v>
      </c>
      <c r="D9" s="92"/>
      <c r="E9" s="92"/>
      <c r="F9" s="92"/>
      <c r="G9" s="92"/>
      <c r="H9" s="70"/>
      <c r="I9" s="51">
        <f t="shared" ref="I9:I16" si="0">IFERROR(_xlfn.IFS(D9="NO EXISTE DOCUMENTACIÓN, NI MÉTODOS. ORGANIZACIÓN EMPÍRICA. CERO CAPACIDAD DE REACCIÓN",1,E9="EXISTEN DOCUMENTOS. HAY MÉTODOS SIN RIGUROSIDAD. NO HAY PROYECTO PDP. HAY UN DPD. NIVEL MÍNIMO DE SEGURIDAD. BAJA CAPACIDAD DE IDENTIFICAR Y RESTAURAR BRECHAS",2,F9="PROYECTO PDP EN FASE INICIAL PANSI. HAY DPD. HAY APOYO POR EL RTD. NIVEL MÍNIMO DESEADO DE SEGURIDAD. VULNERABILIDADES IDENTIFICADAS Y ATENDIDAS",3,G9="SG-PDP VALIDADO Y EN PRIMER TRIMESTE DE OPERACIÓN. NIVEL DE SEGURIDAD ADECUADO",4),0)</f>
        <v>0</v>
      </c>
      <c r="J9" s="3"/>
      <c r="K9" s="20"/>
      <c r="L9" s="20"/>
      <c r="M9" s="3"/>
      <c r="N9" s="3"/>
      <c r="O9" s="3"/>
      <c r="P9" s="3"/>
      <c r="Q9" s="18"/>
      <c r="R9" s="18"/>
      <c r="S9" s="20"/>
      <c r="T9" s="20"/>
      <c r="U9" s="20"/>
      <c r="V9" s="20"/>
      <c r="W9" s="3"/>
      <c r="X9" s="3"/>
      <c r="Y9" s="20"/>
      <c r="Z9" s="20"/>
      <c r="AA9" s="3"/>
      <c r="AB9" s="3"/>
      <c r="AC9" s="20"/>
      <c r="AD9" s="20"/>
      <c r="AE9" s="20"/>
      <c r="AF9" s="20"/>
      <c r="AG9" s="3"/>
      <c r="AH9" s="3"/>
      <c r="AI9" s="20"/>
      <c r="AJ9" s="20"/>
      <c r="AK9" s="20"/>
      <c r="AL9" s="20"/>
      <c r="AM9" s="3"/>
      <c r="AN9" s="3"/>
      <c r="AO9" s="20"/>
      <c r="AP9" s="20"/>
      <c r="AQ9" s="20"/>
      <c r="AR9" s="20"/>
      <c r="AS9" s="3"/>
      <c r="AT9" s="3"/>
      <c r="AU9" s="20"/>
      <c r="AV9" s="20"/>
      <c r="AW9" s="20"/>
      <c r="AX9" s="20"/>
      <c r="AY9" s="3"/>
      <c r="AZ9" s="3"/>
      <c r="BA9" s="20"/>
      <c r="BB9" s="20"/>
      <c r="BC9" s="20"/>
      <c r="BD9" s="20"/>
      <c r="BE9" s="3"/>
      <c r="BF9" s="3"/>
      <c r="BG9" s="20"/>
      <c r="BH9" s="20"/>
      <c r="BI9" s="20"/>
      <c r="BJ9" s="20"/>
      <c r="BK9" s="3"/>
      <c r="BL9" s="3"/>
      <c r="BM9" s="20"/>
      <c r="BN9" s="20"/>
      <c r="BO9" s="20"/>
      <c r="BP9" s="20"/>
      <c r="BQ9" s="3"/>
      <c r="BR9" s="3"/>
      <c r="BS9" s="20"/>
      <c r="BT9" s="20"/>
      <c r="BU9" s="20"/>
      <c r="BV9" s="20"/>
      <c r="BW9" s="3"/>
      <c r="CA9" s="18"/>
      <c r="CB9" s="18"/>
      <c r="CC9" s="18"/>
      <c r="CD9" s="18"/>
      <c r="CE9" s="18"/>
      <c r="CF9" s="18"/>
      <c r="CG9" s="18"/>
      <c r="CH9" s="2"/>
      <c r="CI9" s="5"/>
      <c r="CJ9" s="4"/>
      <c r="CK9" s="2"/>
      <c r="CL9" s="6"/>
      <c r="CM9" s="6"/>
      <c r="CN9" s="6"/>
      <c r="CO9" s="6"/>
    </row>
    <row r="10" spans="2:93" s="1" customFormat="1" ht="85.9" customHeight="1" x14ac:dyDescent="0.25">
      <c r="B10" s="132" t="s">
        <v>135</v>
      </c>
      <c r="C10" s="18" t="s">
        <v>297</v>
      </c>
      <c r="D10" s="92"/>
      <c r="E10" s="92"/>
      <c r="F10" s="92"/>
      <c r="G10" s="92"/>
      <c r="H10" s="70"/>
      <c r="I10" s="51">
        <f t="shared" si="0"/>
        <v>0</v>
      </c>
      <c r="J10" s="3"/>
      <c r="K10" s="20"/>
      <c r="L10" s="20"/>
      <c r="M10" s="3"/>
      <c r="N10" s="3"/>
      <c r="O10" s="3"/>
      <c r="P10" s="3"/>
      <c r="Q10" s="18"/>
      <c r="R10" s="18"/>
      <c r="S10" s="20"/>
      <c r="T10" s="20"/>
      <c r="U10" s="20"/>
      <c r="V10" s="20"/>
      <c r="W10" s="3"/>
      <c r="X10" s="3"/>
      <c r="Y10" s="17"/>
      <c r="Z10" s="17"/>
      <c r="AA10" s="3"/>
      <c r="AB10" s="3"/>
      <c r="AC10" s="17"/>
      <c r="AD10" s="17"/>
      <c r="AE10" s="17"/>
      <c r="AF10" s="17"/>
      <c r="AG10" s="3"/>
      <c r="AH10" s="3"/>
      <c r="AI10" s="17"/>
      <c r="AJ10" s="17"/>
      <c r="AK10" s="17"/>
      <c r="AL10" s="17"/>
      <c r="AM10" s="3"/>
      <c r="AN10" s="3"/>
      <c r="AO10" s="17"/>
      <c r="AP10" s="17"/>
      <c r="AQ10" s="17"/>
      <c r="AR10" s="17"/>
      <c r="AS10" s="3"/>
      <c r="AT10" s="3"/>
      <c r="AU10" s="17"/>
      <c r="AV10" s="17"/>
      <c r="AW10" s="17"/>
      <c r="AX10" s="17"/>
      <c r="AY10" s="3"/>
      <c r="AZ10" s="3"/>
      <c r="BA10" s="17"/>
      <c r="BB10" s="17"/>
      <c r="BC10" s="17"/>
      <c r="BD10" s="17"/>
      <c r="BE10" s="3"/>
      <c r="BF10" s="3"/>
      <c r="BG10" s="17"/>
      <c r="BH10" s="17"/>
      <c r="BI10" s="17"/>
      <c r="BJ10" s="17"/>
      <c r="BK10" s="3"/>
      <c r="BL10" s="3"/>
      <c r="BM10" s="17"/>
      <c r="BN10" s="17"/>
      <c r="BO10" s="17"/>
      <c r="BP10" s="17"/>
      <c r="BQ10" s="3"/>
      <c r="BR10" s="3"/>
      <c r="BS10" s="17"/>
      <c r="BT10" s="17"/>
      <c r="BU10" s="17"/>
      <c r="BV10" s="17"/>
      <c r="BW10" s="3"/>
      <c r="CA10" s="18"/>
      <c r="CB10" s="18"/>
      <c r="CC10" s="18"/>
      <c r="CD10" s="18"/>
      <c r="CE10" s="18"/>
      <c r="CF10" s="18"/>
      <c r="CG10" s="18"/>
      <c r="CH10" s="2"/>
      <c r="CI10" s="5"/>
      <c r="CJ10" s="4"/>
      <c r="CK10" s="2"/>
      <c r="CL10" s="6"/>
      <c r="CM10" s="6"/>
      <c r="CN10" s="6"/>
      <c r="CO10" s="6"/>
    </row>
    <row r="11" spans="2:93" s="1" customFormat="1" ht="118.5" x14ac:dyDescent="0.25">
      <c r="B11" s="132"/>
      <c r="C11" s="18" t="s">
        <v>298</v>
      </c>
      <c r="D11" s="92"/>
      <c r="E11" s="92"/>
      <c r="F11" s="92"/>
      <c r="G11" s="92"/>
      <c r="H11" s="70"/>
      <c r="I11" s="51">
        <f t="shared" si="0"/>
        <v>0</v>
      </c>
      <c r="J11" s="3"/>
      <c r="K11" s="20"/>
      <c r="L11" s="20"/>
      <c r="M11" s="3"/>
      <c r="N11" s="3"/>
      <c r="O11" s="3"/>
      <c r="P11" s="3"/>
      <c r="Q11" s="18"/>
      <c r="R11" s="18"/>
      <c r="S11" s="20"/>
      <c r="T11" s="20"/>
      <c r="U11" s="20"/>
      <c r="V11" s="20"/>
      <c r="W11" s="3"/>
      <c r="X11" s="3"/>
      <c r="Y11" s="17"/>
      <c r="Z11" s="17"/>
      <c r="AA11" s="3"/>
      <c r="AB11" s="3"/>
      <c r="AC11" s="17"/>
      <c r="AD11" s="17"/>
      <c r="AE11" s="17"/>
      <c r="AF11" s="17"/>
      <c r="AG11" s="3"/>
      <c r="AH11" s="3"/>
      <c r="AI11" s="17"/>
      <c r="AJ11" s="17"/>
      <c r="AK11" s="17"/>
      <c r="AL11" s="17"/>
      <c r="AM11" s="3"/>
      <c r="AN11" s="3"/>
      <c r="AO11" s="17"/>
      <c r="AP11" s="17"/>
      <c r="AQ11" s="17"/>
      <c r="AR11" s="17"/>
      <c r="AS11" s="3"/>
      <c r="AT11" s="3"/>
      <c r="AU11" s="17"/>
      <c r="AV11" s="17"/>
      <c r="AW11" s="17"/>
      <c r="AX11" s="17"/>
      <c r="AY11" s="3"/>
      <c r="AZ11" s="3"/>
      <c r="BA11" s="17"/>
      <c r="BB11" s="17"/>
      <c r="BC11" s="17"/>
      <c r="BD11" s="17"/>
      <c r="BE11" s="3"/>
      <c r="BF11" s="3"/>
      <c r="BG11" s="17"/>
      <c r="BH11" s="17"/>
      <c r="BI11" s="17"/>
      <c r="BJ11" s="17"/>
      <c r="BK11" s="3"/>
      <c r="BL11" s="3"/>
      <c r="BM11" s="17"/>
      <c r="BN11" s="17"/>
      <c r="BO11" s="17"/>
      <c r="BP11" s="17"/>
      <c r="BQ11" s="3"/>
      <c r="BR11" s="3"/>
      <c r="BS11" s="17"/>
      <c r="BT11" s="17"/>
      <c r="BU11" s="17"/>
      <c r="BV11" s="17"/>
      <c r="BW11" s="3"/>
      <c r="CA11" s="18"/>
      <c r="CB11" s="18"/>
      <c r="CC11" s="18"/>
      <c r="CD11" s="18"/>
      <c r="CE11" s="18"/>
      <c r="CF11" s="18"/>
      <c r="CG11" s="18"/>
      <c r="CH11" s="2"/>
      <c r="CI11" s="5"/>
      <c r="CJ11" s="4"/>
      <c r="CK11" s="2"/>
      <c r="CL11" s="6"/>
      <c r="CM11" s="6"/>
      <c r="CN11" s="6"/>
      <c r="CO11" s="6"/>
    </row>
    <row r="12" spans="2:93" s="1" customFormat="1" ht="109.15" customHeight="1" x14ac:dyDescent="0.25">
      <c r="B12" s="132"/>
      <c r="C12" s="18" t="s">
        <v>299</v>
      </c>
      <c r="D12" s="92"/>
      <c r="E12" s="92"/>
      <c r="F12" s="92"/>
      <c r="G12" s="92"/>
      <c r="H12" s="70"/>
      <c r="I12" s="51">
        <f t="shared" si="0"/>
        <v>0</v>
      </c>
      <c r="J12" s="3"/>
      <c r="K12" s="20"/>
      <c r="L12" s="20"/>
      <c r="M12" s="3"/>
      <c r="N12" s="3"/>
      <c r="O12" s="3"/>
      <c r="P12" s="3"/>
      <c r="Q12" s="18"/>
      <c r="R12" s="18"/>
      <c r="S12" s="20"/>
      <c r="T12" s="20"/>
      <c r="U12" s="20"/>
      <c r="V12" s="20"/>
      <c r="W12" s="3"/>
      <c r="X12" s="3"/>
      <c r="Y12" s="17"/>
      <c r="Z12" s="17"/>
      <c r="AA12" s="3"/>
      <c r="AB12" s="3"/>
      <c r="AC12" s="17"/>
      <c r="AD12" s="17"/>
      <c r="AE12" s="17"/>
      <c r="AF12" s="17"/>
      <c r="AG12" s="3"/>
      <c r="AH12" s="3"/>
      <c r="AI12" s="17"/>
      <c r="AJ12" s="17"/>
      <c r="AK12" s="17"/>
      <c r="AL12" s="17"/>
      <c r="AM12" s="3"/>
      <c r="AN12" s="3"/>
      <c r="AO12" s="17"/>
      <c r="AP12" s="17"/>
      <c r="AQ12" s="17"/>
      <c r="AR12" s="17"/>
      <c r="AS12" s="3"/>
      <c r="AT12" s="3"/>
      <c r="AU12" s="17"/>
      <c r="AV12" s="17"/>
      <c r="AW12" s="17"/>
      <c r="AX12" s="17"/>
      <c r="AY12" s="3"/>
      <c r="AZ12" s="3"/>
      <c r="BA12" s="17"/>
      <c r="BB12" s="17"/>
      <c r="BC12" s="17"/>
      <c r="BD12" s="17"/>
      <c r="BE12" s="3"/>
      <c r="BF12" s="3"/>
      <c r="BG12" s="17"/>
      <c r="BH12" s="17"/>
      <c r="BI12" s="17"/>
      <c r="BJ12" s="17"/>
      <c r="BK12" s="3"/>
      <c r="BL12" s="3"/>
      <c r="BM12" s="17"/>
      <c r="BN12" s="17"/>
      <c r="BO12" s="17"/>
      <c r="BP12" s="17"/>
      <c r="BQ12" s="3"/>
      <c r="BR12" s="3"/>
      <c r="BS12" s="17"/>
      <c r="BT12" s="17"/>
      <c r="BU12" s="17"/>
      <c r="BV12" s="17"/>
      <c r="BW12" s="3"/>
      <c r="CA12" s="18"/>
      <c r="CB12" s="18"/>
      <c r="CC12" s="18"/>
      <c r="CD12" s="18"/>
      <c r="CE12" s="18"/>
      <c r="CF12" s="18"/>
      <c r="CG12" s="18"/>
      <c r="CH12" s="2"/>
      <c r="CI12" s="5"/>
      <c r="CJ12" s="4"/>
      <c r="CK12" s="2"/>
      <c r="CL12" s="6"/>
      <c r="CM12" s="6"/>
      <c r="CN12" s="6"/>
      <c r="CO12" s="6"/>
    </row>
    <row r="13" spans="2:93" s="1" customFormat="1" ht="114" customHeight="1" x14ac:dyDescent="0.25">
      <c r="B13" s="132"/>
      <c r="C13" s="18" t="s">
        <v>300</v>
      </c>
      <c r="D13" s="92"/>
      <c r="E13" s="92"/>
      <c r="F13" s="92"/>
      <c r="G13" s="92"/>
      <c r="H13" s="70"/>
      <c r="I13" s="51">
        <f t="shared" si="0"/>
        <v>0</v>
      </c>
      <c r="J13" s="3"/>
      <c r="K13" s="20"/>
      <c r="L13" s="20"/>
      <c r="M13" s="3"/>
      <c r="N13" s="3"/>
      <c r="O13" s="3"/>
      <c r="P13" s="3"/>
      <c r="Q13" s="18"/>
      <c r="R13" s="18"/>
      <c r="S13" s="20"/>
      <c r="T13" s="20"/>
      <c r="U13" s="20"/>
      <c r="V13" s="20"/>
      <c r="W13" s="3"/>
      <c r="X13" s="3"/>
      <c r="Y13" s="17"/>
      <c r="Z13" s="17"/>
      <c r="AA13" s="3"/>
      <c r="AB13" s="3"/>
      <c r="AC13" s="17"/>
      <c r="AD13" s="17"/>
      <c r="AE13" s="17"/>
      <c r="AF13" s="17"/>
      <c r="AG13" s="3"/>
      <c r="AH13" s="3"/>
      <c r="AI13" s="17"/>
      <c r="AJ13" s="17"/>
      <c r="AK13" s="17"/>
      <c r="AL13" s="17"/>
      <c r="AM13" s="3"/>
      <c r="AN13" s="3"/>
      <c r="AO13" s="17"/>
      <c r="AP13" s="17"/>
      <c r="AQ13" s="17"/>
      <c r="AR13" s="17"/>
      <c r="AS13" s="3"/>
      <c r="AT13" s="3"/>
      <c r="AU13" s="17"/>
      <c r="AV13" s="17"/>
      <c r="AW13" s="17"/>
      <c r="AX13" s="17"/>
      <c r="AY13" s="3"/>
      <c r="AZ13" s="3"/>
      <c r="BA13" s="17"/>
      <c r="BB13" s="17"/>
      <c r="BC13" s="17"/>
      <c r="BD13" s="17"/>
      <c r="BE13" s="3"/>
      <c r="BF13" s="3"/>
      <c r="BG13" s="17"/>
      <c r="BH13" s="17"/>
      <c r="BI13" s="17"/>
      <c r="BJ13" s="17"/>
      <c r="BK13" s="3"/>
      <c r="BL13" s="3"/>
      <c r="BM13" s="17"/>
      <c r="BN13" s="17"/>
      <c r="BO13" s="17"/>
      <c r="BP13" s="17"/>
      <c r="BQ13" s="3"/>
      <c r="BR13" s="3"/>
      <c r="BS13" s="17"/>
      <c r="BT13" s="17"/>
      <c r="BU13" s="17"/>
      <c r="BV13" s="17"/>
      <c r="BW13" s="3"/>
      <c r="CA13" s="18"/>
      <c r="CB13" s="18"/>
      <c r="CC13" s="18"/>
      <c r="CD13" s="18"/>
      <c r="CE13" s="18"/>
      <c r="CF13" s="18"/>
      <c r="CG13" s="18"/>
      <c r="CH13" s="2"/>
      <c r="CI13" s="5"/>
      <c r="CJ13" s="4"/>
      <c r="CK13" s="2"/>
      <c r="CL13" s="6"/>
      <c r="CM13" s="6"/>
      <c r="CN13" s="6"/>
      <c r="CO13" s="6"/>
    </row>
    <row r="14" spans="2:93" s="1" customFormat="1" ht="104.45" customHeight="1" x14ac:dyDescent="0.25">
      <c r="B14" s="132"/>
      <c r="C14" s="18" t="s">
        <v>301</v>
      </c>
      <c r="D14" s="92"/>
      <c r="E14" s="92"/>
      <c r="F14" s="92"/>
      <c r="G14" s="92"/>
      <c r="H14" s="70"/>
      <c r="I14" s="51">
        <f t="shared" si="0"/>
        <v>0</v>
      </c>
      <c r="J14" s="3"/>
      <c r="K14" s="20"/>
      <c r="L14" s="20"/>
      <c r="M14" s="3"/>
      <c r="N14" s="3"/>
      <c r="O14" s="3"/>
      <c r="P14" s="3"/>
      <c r="Q14" s="18"/>
      <c r="R14" s="18"/>
      <c r="S14" s="20"/>
      <c r="T14" s="20"/>
      <c r="U14" s="20"/>
      <c r="V14" s="20"/>
      <c r="W14" s="3"/>
      <c r="X14" s="3"/>
      <c r="Y14" s="17"/>
      <c r="Z14" s="17"/>
      <c r="AA14" s="3"/>
      <c r="AB14" s="3"/>
      <c r="AC14" s="17"/>
      <c r="AD14" s="17"/>
      <c r="AE14" s="17"/>
      <c r="AF14" s="17"/>
      <c r="AG14" s="3"/>
      <c r="AH14" s="3"/>
      <c r="AI14" s="17"/>
      <c r="AJ14" s="17"/>
      <c r="AK14" s="17"/>
      <c r="AL14" s="17"/>
      <c r="AM14" s="3"/>
      <c r="AN14" s="3"/>
      <c r="AO14" s="17"/>
      <c r="AP14" s="17"/>
      <c r="AQ14" s="17"/>
      <c r="AR14" s="17"/>
      <c r="AS14" s="3"/>
      <c r="AT14" s="3"/>
      <c r="AU14" s="17"/>
      <c r="AV14" s="17"/>
      <c r="AW14" s="17"/>
      <c r="AX14" s="17"/>
      <c r="AY14" s="3"/>
      <c r="AZ14" s="3"/>
      <c r="BA14" s="17"/>
      <c r="BB14" s="17"/>
      <c r="BC14" s="17"/>
      <c r="BD14" s="17"/>
      <c r="BE14" s="3"/>
      <c r="BF14" s="3"/>
      <c r="BG14" s="17"/>
      <c r="BH14" s="17"/>
      <c r="BI14" s="17"/>
      <c r="BJ14" s="17"/>
      <c r="BK14" s="3"/>
      <c r="BL14" s="3"/>
      <c r="BM14" s="17"/>
      <c r="BN14" s="17"/>
      <c r="BO14" s="17"/>
      <c r="BP14" s="17"/>
      <c r="BQ14" s="3"/>
      <c r="BR14" s="3"/>
      <c r="BS14" s="17"/>
      <c r="BT14" s="17"/>
      <c r="BU14" s="17"/>
      <c r="BV14" s="17"/>
      <c r="BW14" s="3"/>
      <c r="CA14" s="18"/>
      <c r="CB14" s="18"/>
      <c r="CC14" s="18"/>
      <c r="CD14" s="18"/>
      <c r="CE14" s="18"/>
      <c r="CF14" s="18"/>
      <c r="CG14" s="18"/>
      <c r="CH14" s="2"/>
      <c r="CI14" s="5"/>
      <c r="CJ14" s="4"/>
      <c r="CK14" s="2"/>
      <c r="CL14" s="6"/>
      <c r="CM14" s="6"/>
      <c r="CN14" s="6"/>
      <c r="CO14" s="6"/>
    </row>
    <row r="15" spans="2:93" s="1" customFormat="1" ht="118.9" customHeight="1" x14ac:dyDescent="0.25">
      <c r="B15" s="132"/>
      <c r="C15" s="18" t="s">
        <v>302</v>
      </c>
      <c r="D15" s="92"/>
      <c r="E15" s="92"/>
      <c r="F15" s="92"/>
      <c r="G15" s="92"/>
      <c r="H15" s="70"/>
      <c r="I15" s="51">
        <f t="shared" si="0"/>
        <v>0</v>
      </c>
      <c r="J15" s="3"/>
      <c r="K15" s="20"/>
      <c r="L15" s="20"/>
      <c r="M15" s="3"/>
      <c r="N15" s="3"/>
      <c r="O15" s="3"/>
      <c r="P15" s="3"/>
      <c r="Q15" s="18"/>
      <c r="R15" s="18"/>
      <c r="S15" s="20"/>
      <c r="T15" s="20"/>
      <c r="U15" s="20"/>
      <c r="V15" s="20"/>
      <c r="W15" s="3"/>
      <c r="X15" s="3"/>
      <c r="Y15" s="17"/>
      <c r="Z15" s="17"/>
      <c r="AA15" s="3"/>
      <c r="AB15" s="3"/>
      <c r="AC15" s="17"/>
      <c r="AD15" s="17"/>
      <c r="AE15" s="17"/>
      <c r="AF15" s="17"/>
      <c r="AG15" s="3"/>
      <c r="AH15" s="3"/>
      <c r="AI15" s="17"/>
      <c r="AJ15" s="17"/>
      <c r="AK15" s="17"/>
      <c r="AL15" s="17"/>
      <c r="AM15" s="3"/>
      <c r="AN15" s="3"/>
      <c r="AO15" s="17"/>
      <c r="AP15" s="17"/>
      <c r="AQ15" s="17"/>
      <c r="AR15" s="17"/>
      <c r="AS15" s="3"/>
      <c r="AT15" s="3"/>
      <c r="AU15" s="17"/>
      <c r="AV15" s="17"/>
      <c r="AW15" s="17"/>
      <c r="AX15" s="17"/>
      <c r="AY15" s="3"/>
      <c r="AZ15" s="3"/>
      <c r="BA15" s="17"/>
      <c r="BB15" s="17"/>
      <c r="BC15" s="17"/>
      <c r="BD15" s="17"/>
      <c r="BE15" s="3"/>
      <c r="BF15" s="3"/>
      <c r="BG15" s="17"/>
      <c r="BH15" s="17"/>
      <c r="BI15" s="17"/>
      <c r="BJ15" s="17"/>
      <c r="BK15" s="3"/>
      <c r="BL15" s="3"/>
      <c r="BM15" s="17"/>
      <c r="BN15" s="17"/>
      <c r="BO15" s="17"/>
      <c r="BP15" s="17"/>
      <c r="BQ15" s="3"/>
      <c r="BR15" s="3"/>
      <c r="BS15" s="17"/>
      <c r="BT15" s="17"/>
      <c r="BU15" s="17"/>
      <c r="BV15" s="17"/>
      <c r="BW15" s="3"/>
      <c r="CA15" s="18"/>
      <c r="CB15" s="18"/>
      <c r="CC15" s="18"/>
      <c r="CD15" s="18"/>
      <c r="CE15" s="18"/>
      <c r="CF15" s="18"/>
      <c r="CG15" s="18"/>
      <c r="CH15" s="2"/>
      <c r="CI15" s="5"/>
      <c r="CJ15" s="4"/>
      <c r="CK15" s="2"/>
      <c r="CL15" s="6"/>
      <c r="CM15" s="6"/>
      <c r="CN15" s="6"/>
      <c r="CO15" s="6"/>
    </row>
    <row r="16" spans="2:93" s="1" customFormat="1" ht="112.15" customHeight="1" x14ac:dyDescent="0.25">
      <c r="B16" s="132"/>
      <c r="C16" s="18" t="s">
        <v>303</v>
      </c>
      <c r="D16" s="92"/>
      <c r="E16" s="92"/>
      <c r="F16" s="92"/>
      <c r="G16" s="92"/>
      <c r="H16" s="70"/>
      <c r="I16" s="51">
        <f t="shared" si="0"/>
        <v>0</v>
      </c>
      <c r="J16" s="3"/>
      <c r="K16" s="20"/>
      <c r="L16" s="20"/>
      <c r="M16" s="3"/>
      <c r="N16" s="3"/>
      <c r="O16" s="3"/>
      <c r="P16" s="3"/>
      <c r="Q16" s="18"/>
      <c r="R16" s="18"/>
      <c r="S16" s="20"/>
      <c r="T16" s="20"/>
      <c r="U16" s="20"/>
      <c r="V16" s="20"/>
      <c r="W16" s="3"/>
      <c r="X16" s="3"/>
      <c r="Y16" s="17"/>
      <c r="Z16" s="17"/>
      <c r="AA16" s="3"/>
      <c r="AB16" s="3"/>
      <c r="AC16" s="17"/>
      <c r="AD16" s="17"/>
      <c r="AE16" s="17"/>
      <c r="AF16" s="17"/>
      <c r="AG16" s="3"/>
      <c r="AH16" s="3"/>
      <c r="AI16" s="17"/>
      <c r="AJ16" s="17"/>
      <c r="AK16" s="17"/>
      <c r="AL16" s="17"/>
      <c r="AM16" s="3"/>
      <c r="AN16" s="3"/>
      <c r="AO16" s="17"/>
      <c r="AP16" s="17"/>
      <c r="AQ16" s="17"/>
      <c r="AR16" s="17"/>
      <c r="AS16" s="3"/>
      <c r="AT16" s="3"/>
      <c r="AU16" s="17"/>
      <c r="AV16" s="17"/>
      <c r="AW16" s="17"/>
      <c r="AX16" s="17"/>
      <c r="AY16" s="3"/>
      <c r="AZ16" s="3"/>
      <c r="BA16" s="17"/>
      <c r="BB16" s="17"/>
      <c r="BC16" s="17"/>
      <c r="BD16" s="17"/>
      <c r="BE16" s="3"/>
      <c r="BF16" s="3"/>
      <c r="BG16" s="17"/>
      <c r="BH16" s="17"/>
      <c r="BI16" s="17"/>
      <c r="BJ16" s="17"/>
      <c r="BK16" s="3"/>
      <c r="BL16" s="3"/>
      <c r="BM16" s="17"/>
      <c r="BN16" s="17"/>
      <c r="BO16" s="17"/>
      <c r="BP16" s="17"/>
      <c r="BQ16" s="3"/>
      <c r="BR16" s="3"/>
      <c r="BS16" s="17"/>
      <c r="BT16" s="17"/>
      <c r="BU16" s="17"/>
      <c r="BV16" s="17"/>
      <c r="BW16" s="3"/>
      <c r="CA16" s="18"/>
      <c r="CB16" s="18"/>
      <c r="CC16" s="18"/>
      <c r="CD16" s="18"/>
      <c r="CE16" s="18"/>
      <c r="CF16" s="18"/>
      <c r="CG16" s="18"/>
      <c r="CH16" s="2"/>
      <c r="CI16" s="5"/>
      <c r="CJ16" s="4"/>
      <c r="CK16" s="2"/>
      <c r="CL16" s="6"/>
      <c r="CM16" s="6"/>
      <c r="CN16" s="6"/>
      <c r="CO16" s="6"/>
    </row>
    <row r="17" spans="2:93" s="1" customFormat="1" ht="42" customHeight="1" x14ac:dyDescent="0.25">
      <c r="B17" s="132"/>
      <c r="C17" s="18"/>
      <c r="D17" s="20"/>
      <c r="E17" s="20"/>
      <c r="F17" s="20"/>
      <c r="G17" s="20"/>
      <c r="H17" s="3"/>
      <c r="J17" s="3"/>
      <c r="K17" s="20"/>
      <c r="L17" s="20"/>
      <c r="M17" s="3"/>
      <c r="N17" s="3"/>
      <c r="O17" s="3"/>
      <c r="P17" s="3"/>
      <c r="Q17" s="18"/>
      <c r="R17" s="18"/>
      <c r="S17" s="20"/>
      <c r="T17" s="20"/>
      <c r="U17" s="20"/>
      <c r="V17" s="20"/>
      <c r="W17" s="3"/>
      <c r="X17" s="3"/>
      <c r="Y17" s="17"/>
      <c r="Z17" s="17"/>
      <c r="AA17" s="3"/>
      <c r="AB17" s="3"/>
      <c r="AC17" s="17"/>
      <c r="AD17" s="17"/>
      <c r="AE17" s="17"/>
      <c r="AF17" s="17"/>
      <c r="AG17" s="3"/>
      <c r="AH17" s="3"/>
      <c r="AI17" s="17"/>
      <c r="AJ17" s="17"/>
      <c r="AK17" s="17"/>
      <c r="AL17" s="17"/>
      <c r="AM17" s="3"/>
      <c r="AN17" s="3"/>
      <c r="AO17" s="17"/>
      <c r="AP17" s="17"/>
      <c r="AQ17" s="17"/>
      <c r="AR17" s="17"/>
      <c r="AS17" s="3"/>
      <c r="AT17" s="3"/>
      <c r="AU17" s="17"/>
      <c r="AV17" s="17"/>
      <c r="AW17" s="17"/>
      <c r="AX17" s="17"/>
      <c r="AY17" s="3"/>
      <c r="AZ17" s="3"/>
      <c r="BA17" s="17"/>
      <c r="BB17" s="17"/>
      <c r="BC17" s="17"/>
      <c r="BD17" s="17"/>
      <c r="BE17" s="3"/>
      <c r="BF17" s="3"/>
      <c r="BG17" s="17"/>
      <c r="BH17" s="17"/>
      <c r="BI17" s="17"/>
      <c r="BJ17" s="17"/>
      <c r="BK17" s="3"/>
      <c r="BL17" s="3"/>
      <c r="BM17" s="17"/>
      <c r="BN17" s="17"/>
      <c r="BO17" s="17"/>
      <c r="BP17" s="17"/>
      <c r="BQ17" s="3"/>
      <c r="BR17" s="3"/>
      <c r="BS17" s="17"/>
      <c r="BT17" s="17"/>
      <c r="BU17" s="17"/>
      <c r="BV17" s="17"/>
      <c r="BW17" s="3"/>
      <c r="CA17" s="18"/>
      <c r="CB17" s="18"/>
      <c r="CC17" s="18"/>
      <c r="CD17" s="18"/>
      <c r="CE17" s="18"/>
      <c r="CF17" s="18"/>
      <c r="CG17" s="18"/>
      <c r="CH17" s="2"/>
      <c r="CI17" s="5"/>
      <c r="CJ17" s="4"/>
      <c r="CK17" s="2"/>
      <c r="CL17" s="6"/>
      <c r="CM17" s="6"/>
      <c r="CN17" s="6"/>
      <c r="CO17" s="6"/>
    </row>
    <row r="18" spans="2:93" s="1" customFormat="1" ht="27" customHeight="1" x14ac:dyDescent="0.25">
      <c r="C18" s="17"/>
      <c r="D18" s="20"/>
      <c r="E18" s="20"/>
      <c r="F18" s="20"/>
      <c r="G18" s="20"/>
      <c r="H18" s="36" t="s">
        <v>117</v>
      </c>
      <c r="I18" s="37" t="e">
        <f>AVERAGEIF(I9:I17,"&lt;&gt;0")</f>
        <v>#DIV/0!</v>
      </c>
      <c r="J18" s="3"/>
      <c r="K18" s="20"/>
      <c r="L18" s="20"/>
      <c r="M18" s="22"/>
      <c r="N18" s="22"/>
      <c r="O18" s="22"/>
      <c r="P18" s="3"/>
      <c r="Q18" s="17"/>
      <c r="R18" s="17"/>
      <c r="S18" s="20"/>
      <c r="T18" s="20"/>
      <c r="U18" s="20"/>
      <c r="V18" s="20"/>
      <c r="W18" s="3"/>
      <c r="X18" s="3"/>
      <c r="Y18" s="17"/>
      <c r="Z18" s="17"/>
      <c r="AA18" s="3"/>
      <c r="AB18" s="3"/>
      <c r="AC18" s="17"/>
      <c r="AD18" s="17"/>
      <c r="AE18" s="17"/>
      <c r="AF18" s="17"/>
      <c r="AG18" s="3"/>
      <c r="AH18" s="3"/>
      <c r="AI18" s="17"/>
      <c r="AJ18" s="17"/>
      <c r="AK18" s="17"/>
      <c r="AL18" s="17"/>
      <c r="AM18" s="3"/>
      <c r="AN18" s="3"/>
      <c r="AO18" s="17"/>
      <c r="AP18" s="17"/>
      <c r="AQ18" s="17"/>
      <c r="AR18" s="17"/>
      <c r="AS18" s="3"/>
      <c r="AT18" s="3"/>
      <c r="AU18" s="17"/>
      <c r="AV18" s="17"/>
      <c r="AW18" s="17"/>
      <c r="AX18" s="17"/>
      <c r="AY18" s="3"/>
      <c r="AZ18" s="3"/>
      <c r="BA18" s="17"/>
      <c r="BB18" s="17"/>
      <c r="BC18" s="17"/>
      <c r="BD18" s="17"/>
      <c r="BE18" s="3"/>
      <c r="BF18" s="3"/>
      <c r="BG18" s="17"/>
      <c r="BH18" s="17"/>
      <c r="BI18" s="17"/>
      <c r="BJ18" s="17"/>
      <c r="BK18" s="3"/>
      <c r="BL18" s="3"/>
      <c r="BM18" s="17"/>
      <c r="BN18" s="17"/>
      <c r="BO18" s="17"/>
      <c r="BP18" s="17"/>
      <c r="BQ18" s="3"/>
      <c r="BR18" s="3"/>
      <c r="BS18" s="17"/>
      <c r="BT18" s="17"/>
      <c r="BU18" s="17"/>
      <c r="BV18" s="17"/>
      <c r="BW18" s="3"/>
      <c r="CA18" s="18"/>
      <c r="CB18" s="18"/>
      <c r="CC18" s="18"/>
      <c r="CD18" s="18"/>
      <c r="CE18" s="18"/>
      <c r="CF18" s="18"/>
      <c r="CG18" s="18"/>
      <c r="CH18" s="2"/>
      <c r="CI18" s="5"/>
      <c r="CJ18" s="4"/>
      <c r="CK18" s="2"/>
      <c r="CL18" s="6"/>
      <c r="CM18" s="6"/>
      <c r="CN18" s="6"/>
      <c r="CO18" s="6"/>
    </row>
    <row r="19" spans="2:93" s="1" customFormat="1" ht="18.600000000000001" customHeight="1" thickBot="1" x14ac:dyDescent="0.3">
      <c r="B19" s="2"/>
      <c r="C19" s="2"/>
      <c r="D19" s="2"/>
      <c r="E19" s="2"/>
      <c r="F19" s="2"/>
      <c r="G19" s="2"/>
      <c r="H19" s="2"/>
      <c r="J19" s="2"/>
      <c r="K19" s="20"/>
      <c r="L19" s="20"/>
      <c r="M19" s="3"/>
      <c r="N19" s="3"/>
      <c r="O19" s="3"/>
      <c r="P19" s="3"/>
      <c r="Q19" s="17"/>
      <c r="R19" s="17"/>
      <c r="S19" s="20"/>
      <c r="T19" s="20"/>
      <c r="U19" s="20"/>
      <c r="V19" s="20"/>
      <c r="W19" s="3"/>
      <c r="X19" s="3"/>
      <c r="Y19" s="17"/>
      <c r="Z19" s="17"/>
      <c r="AA19" s="3"/>
      <c r="AB19" s="3"/>
      <c r="AC19" s="17"/>
      <c r="AD19" s="17"/>
      <c r="AE19" s="17"/>
      <c r="AF19" s="17"/>
      <c r="AG19" s="3"/>
      <c r="AH19" s="3"/>
      <c r="AI19" s="17"/>
      <c r="AJ19" s="17"/>
      <c r="AK19" s="17"/>
      <c r="AL19" s="17"/>
      <c r="AM19" s="3"/>
      <c r="AN19" s="3"/>
      <c r="AO19" s="17"/>
      <c r="AP19" s="17"/>
      <c r="AQ19" s="17"/>
      <c r="AR19" s="17"/>
      <c r="AS19" s="3"/>
      <c r="AT19" s="3"/>
      <c r="AU19" s="17"/>
      <c r="AV19" s="17"/>
      <c r="AW19" s="17"/>
      <c r="AX19" s="17"/>
      <c r="AY19" s="3"/>
      <c r="AZ19" s="3"/>
      <c r="BA19" s="17"/>
      <c r="BB19" s="17"/>
      <c r="BC19" s="17"/>
      <c r="BD19" s="17"/>
      <c r="BE19" s="3"/>
      <c r="BF19" s="3"/>
      <c r="BG19" s="17"/>
      <c r="BH19" s="17"/>
      <c r="BI19" s="17"/>
      <c r="BJ19" s="17"/>
      <c r="BK19" s="3"/>
      <c r="BL19" s="3"/>
      <c r="BM19" s="17"/>
      <c r="BN19" s="17"/>
      <c r="BO19" s="17"/>
      <c r="BP19" s="17"/>
      <c r="BQ19" s="3"/>
      <c r="BR19" s="3"/>
      <c r="BS19" s="17"/>
      <c r="BT19" s="17"/>
      <c r="BU19" s="17"/>
      <c r="BV19" s="17"/>
      <c r="BW19" s="3"/>
      <c r="CA19" s="18"/>
      <c r="CB19" s="18"/>
      <c r="CC19" s="18"/>
      <c r="CD19" s="18"/>
      <c r="CE19" s="18"/>
      <c r="CF19" s="18"/>
      <c r="CG19" s="18"/>
      <c r="CH19" s="2"/>
      <c r="CI19" s="5"/>
      <c r="CJ19" s="4"/>
      <c r="CK19" s="2"/>
      <c r="CL19" s="6"/>
      <c r="CM19" s="6"/>
      <c r="CN19" s="6"/>
      <c r="CO19" s="6"/>
    </row>
    <row r="20" spans="2:93" ht="46.15" customHeight="1" thickBot="1" x14ac:dyDescent="0.3">
      <c r="C20" s="2" t="s">
        <v>116</v>
      </c>
      <c r="D20" s="130" t="s">
        <v>136</v>
      </c>
      <c r="E20" s="130"/>
      <c r="F20" s="130"/>
      <c r="G20" s="130"/>
      <c r="H20" s="130"/>
      <c r="I20" s="133"/>
      <c r="J20" s="133"/>
      <c r="K20" s="37"/>
      <c r="L20" s="23"/>
      <c r="M20" s="23"/>
      <c r="N20" s="23"/>
      <c r="O20" s="23"/>
      <c r="P20" s="23"/>
      <c r="Q20" s="23"/>
      <c r="R20" s="23"/>
      <c r="S20" s="23"/>
      <c r="T20" s="23"/>
      <c r="U20" s="23"/>
      <c r="W20" s="3"/>
      <c r="X20" s="3"/>
      <c r="Y20" s="17"/>
    </row>
    <row r="21" spans="2:93" ht="46.15" customHeight="1" x14ac:dyDescent="0.25">
      <c r="D21" s="23"/>
      <c r="E21" s="32"/>
      <c r="F21" s="32"/>
      <c r="G21" s="23"/>
      <c r="H21" s="23"/>
      <c r="I21" s="22"/>
      <c r="J21" s="8"/>
      <c r="K21" s="23"/>
      <c r="L21" s="23"/>
      <c r="M21" s="23"/>
      <c r="N21" s="23"/>
      <c r="O21" s="23"/>
      <c r="P21" s="23"/>
      <c r="Q21" s="23"/>
      <c r="R21" s="23"/>
      <c r="S21" s="23"/>
      <c r="T21" s="23"/>
      <c r="U21" s="23"/>
      <c r="W21" s="3"/>
      <c r="X21" s="3"/>
      <c r="Y21" s="17"/>
    </row>
    <row r="22" spans="2:93" ht="46.15" customHeight="1" thickBot="1" x14ac:dyDescent="0.3">
      <c r="D22" s="23"/>
      <c r="E22" s="23"/>
      <c r="F22" s="23"/>
      <c r="G22" s="23"/>
      <c r="H22" s="23"/>
      <c r="I22" s="22"/>
      <c r="J22" s="8"/>
      <c r="K22" s="23"/>
      <c r="L22" s="23"/>
      <c r="M22" s="23"/>
      <c r="N22" s="23"/>
      <c r="O22" s="23"/>
      <c r="P22" s="23"/>
      <c r="Q22" s="23"/>
      <c r="R22" s="23"/>
      <c r="S22" s="23"/>
      <c r="T22" s="23"/>
      <c r="U22" s="23"/>
      <c r="W22" s="3"/>
      <c r="X22" s="3"/>
      <c r="Y22" s="17"/>
    </row>
    <row r="23" spans="2:93" ht="46.15" customHeight="1" thickBot="1" x14ac:dyDescent="0.3">
      <c r="D23" s="23"/>
      <c r="E23" s="33"/>
      <c r="F23" s="33"/>
      <c r="G23" s="23"/>
      <c r="H23" s="23"/>
      <c r="I23" s="22"/>
      <c r="J23" s="8"/>
      <c r="K23" s="136" t="s">
        <v>182</v>
      </c>
      <c r="L23" s="136"/>
      <c r="M23" s="136"/>
      <c r="N23" s="136"/>
      <c r="O23" s="136"/>
      <c r="P23" s="136"/>
      <c r="Q23" s="136"/>
      <c r="R23" s="136"/>
      <c r="S23" s="136"/>
      <c r="T23" s="136"/>
      <c r="U23" s="136"/>
      <c r="W23" s="136" t="s">
        <v>178</v>
      </c>
      <c r="X23" s="136"/>
      <c r="Y23" s="136"/>
    </row>
    <row r="24" spans="2:93" ht="22.9" customHeight="1" thickBot="1" x14ac:dyDescent="0.3">
      <c r="B24" s="24"/>
      <c r="C24" s="1"/>
      <c r="D24" s="24" t="s">
        <v>19</v>
      </c>
      <c r="E24" s="131" t="s">
        <v>18</v>
      </c>
      <c r="F24" s="131"/>
      <c r="G24" s="24" t="s">
        <v>22</v>
      </c>
      <c r="H24" s="16"/>
      <c r="I24" s="24"/>
      <c r="J24" s="24"/>
    </row>
    <row r="25" spans="2:93" ht="38.450000000000003" customHeight="1" x14ac:dyDescent="0.25">
      <c r="B25" s="7"/>
      <c r="C25" s="17"/>
      <c r="D25" s="34">
        <v>1</v>
      </c>
      <c r="E25" s="12" t="s">
        <v>114</v>
      </c>
      <c r="F25" s="12" t="s">
        <v>115</v>
      </c>
      <c r="G25" s="35">
        <v>4</v>
      </c>
      <c r="H25" s="39" t="s">
        <v>107</v>
      </c>
      <c r="J25" s="31"/>
      <c r="K25" s="137" t="s">
        <v>108</v>
      </c>
      <c r="L25" s="136"/>
      <c r="M25" s="136"/>
      <c r="N25" s="136"/>
      <c r="O25" s="138"/>
      <c r="P25" s="25"/>
      <c r="Q25" s="136" t="s">
        <v>109</v>
      </c>
      <c r="R25" s="136"/>
      <c r="S25" s="136"/>
      <c r="T25" s="136"/>
      <c r="U25" s="138"/>
      <c r="V25" s="24"/>
      <c r="W25" s="83" t="s">
        <v>179</v>
      </c>
      <c r="X25" s="83" t="s">
        <v>180</v>
      </c>
      <c r="Y25" s="83" t="s">
        <v>181</v>
      </c>
    </row>
    <row r="26" spans="2:93" ht="46.15" customHeight="1" x14ac:dyDescent="0.25">
      <c r="B26" s="7"/>
      <c r="C26" s="17"/>
      <c r="D26" s="113" t="s">
        <v>177</v>
      </c>
      <c r="E26" s="111" t="s">
        <v>208</v>
      </c>
      <c r="F26" s="112" t="s">
        <v>183</v>
      </c>
      <c r="G26" s="114" t="s">
        <v>176</v>
      </c>
      <c r="H26" s="115" t="s">
        <v>220</v>
      </c>
      <c r="J26" s="31"/>
      <c r="K26" s="13" t="s">
        <v>110</v>
      </c>
      <c r="L26" s="14" t="s">
        <v>111</v>
      </c>
      <c r="M26" s="14" t="s">
        <v>112</v>
      </c>
      <c r="N26" s="14" t="s">
        <v>223</v>
      </c>
      <c r="O26" s="40" t="s">
        <v>120</v>
      </c>
      <c r="P26" s="26"/>
      <c r="Q26" s="13" t="s">
        <v>255</v>
      </c>
      <c r="R26" s="14" t="s">
        <v>224</v>
      </c>
      <c r="S26" s="14" t="s">
        <v>225</v>
      </c>
      <c r="T26" s="139" t="s">
        <v>113</v>
      </c>
      <c r="U26" s="140"/>
      <c r="V26" s="24"/>
      <c r="W26" s="88"/>
      <c r="X26" s="88"/>
      <c r="Y26" s="89"/>
    </row>
    <row r="27" spans="2:93" ht="95.45" customHeight="1" x14ac:dyDescent="0.25">
      <c r="B27" s="1"/>
      <c r="C27" s="18" t="s">
        <v>296</v>
      </c>
      <c r="D27" s="92"/>
      <c r="E27" s="92"/>
      <c r="F27" s="92"/>
      <c r="G27" s="92"/>
      <c r="H27" s="73"/>
      <c r="I27" s="51">
        <f t="shared" ref="I27:I34" si="1">IFERROR(_xlfn.IFS(D27="NO EXISTE DOCUMENTACIÓN, NI MÉTODOS. ORGANIZACIÓN EMPÍRICA. CERO CAPACIDAD DE REACCIÓN",1,E27="EXISTEN DOCUMENTOS. HAY MÉTODOS SIN RIGUROSIDAD. NO HAY PROYECTO PDP. HAY UN DPD. NIVEL MÍNIMO DE SEGURIDAD. BAJA CAPACIDAD DE IDENTIFICAR Y RESTAURAR BRECHAS",2,F27="PROYECTO PDP EN FASE INICIAL PANSI. HAY DPD. HAY APOYO POR EL RTD. NIVEL MÍNIMO DESEADO DE SEGURIDAD. VULNERABILIDADES IDENTIFICADAS Y ATENDIDAS",3,G27="SG-PDP VALIDADO Y EN PRIMER TRIMESTE DE OPERACIÓN. NIVEL DE SEGURIDAD ADECUADO",4),0)</f>
        <v>0</v>
      </c>
      <c r="J27" s="31"/>
      <c r="K27" s="121" t="s">
        <v>172</v>
      </c>
      <c r="L27" s="121"/>
      <c r="M27" s="121" t="s">
        <v>172</v>
      </c>
      <c r="N27" s="121" t="s">
        <v>172</v>
      </c>
      <c r="O27" s="121"/>
      <c r="P27" s="27"/>
      <c r="Q27" s="76" t="s">
        <v>257</v>
      </c>
      <c r="R27" s="124" t="s">
        <v>257</v>
      </c>
      <c r="S27" s="70" t="s">
        <v>257</v>
      </c>
      <c r="T27" s="134"/>
      <c r="U27" s="135"/>
      <c r="V27" s="28"/>
      <c r="W27" s="74"/>
      <c r="X27" s="74"/>
      <c r="Y27" s="90"/>
    </row>
    <row r="28" spans="2:93" ht="96" customHeight="1" x14ac:dyDescent="0.25">
      <c r="B28" s="132" t="s">
        <v>135</v>
      </c>
      <c r="C28" s="18" t="s">
        <v>297</v>
      </c>
      <c r="D28" s="92"/>
      <c r="E28" s="92"/>
      <c r="F28" s="92"/>
      <c r="G28" s="92"/>
      <c r="H28" s="73"/>
      <c r="I28" s="51">
        <f t="shared" si="1"/>
        <v>0</v>
      </c>
      <c r="J28" s="31"/>
      <c r="K28" s="121" t="s">
        <v>172</v>
      </c>
      <c r="L28" s="121"/>
      <c r="M28" s="121" t="s">
        <v>172</v>
      </c>
      <c r="N28" s="121" t="s">
        <v>172</v>
      </c>
      <c r="O28" s="121"/>
      <c r="P28" s="27"/>
      <c r="Q28" s="76" t="s">
        <v>257</v>
      </c>
      <c r="R28" s="124" t="s">
        <v>257</v>
      </c>
      <c r="S28" s="70" t="s">
        <v>257</v>
      </c>
      <c r="T28" s="134"/>
      <c r="U28" s="135"/>
      <c r="V28" s="29"/>
      <c r="W28" s="74"/>
      <c r="X28" s="74"/>
      <c r="Y28" s="90"/>
    </row>
    <row r="29" spans="2:93" ht="121.9" customHeight="1" x14ac:dyDescent="0.25">
      <c r="B29" s="132"/>
      <c r="C29" s="18" t="s">
        <v>298</v>
      </c>
      <c r="D29" s="92"/>
      <c r="E29" s="92"/>
      <c r="F29" s="92"/>
      <c r="G29" s="92"/>
      <c r="H29" s="73"/>
      <c r="I29" s="51">
        <f t="shared" si="1"/>
        <v>0</v>
      </c>
      <c r="J29" s="31"/>
      <c r="K29" s="121" t="s">
        <v>172</v>
      </c>
      <c r="L29" s="121"/>
      <c r="M29" s="121" t="s">
        <v>172</v>
      </c>
      <c r="N29" s="121" t="s">
        <v>172</v>
      </c>
      <c r="O29" s="121"/>
      <c r="P29" s="27"/>
      <c r="Q29" s="76" t="s">
        <v>257</v>
      </c>
      <c r="R29" s="124" t="s">
        <v>257</v>
      </c>
      <c r="S29" s="70" t="s">
        <v>257</v>
      </c>
      <c r="T29" s="134"/>
      <c r="U29" s="135"/>
      <c r="V29" s="29"/>
      <c r="W29" s="74"/>
      <c r="X29" s="74"/>
      <c r="Y29" s="90"/>
    </row>
    <row r="30" spans="2:93" ht="121.9" customHeight="1" x14ac:dyDescent="0.25">
      <c r="B30" s="132"/>
      <c r="C30" s="18" t="s">
        <v>299</v>
      </c>
      <c r="D30" s="92"/>
      <c r="E30" s="92"/>
      <c r="F30" s="92"/>
      <c r="G30" s="92"/>
      <c r="H30" s="73"/>
      <c r="I30" s="51">
        <f t="shared" si="1"/>
        <v>0</v>
      </c>
      <c r="J30" s="31"/>
      <c r="K30" s="121" t="s">
        <v>172</v>
      </c>
      <c r="L30" s="121"/>
      <c r="M30" s="121" t="s">
        <v>172</v>
      </c>
      <c r="N30" s="121" t="s">
        <v>172</v>
      </c>
      <c r="O30" s="121"/>
      <c r="P30" s="27"/>
      <c r="Q30" s="76" t="s">
        <v>257</v>
      </c>
      <c r="R30" s="124" t="s">
        <v>257</v>
      </c>
      <c r="S30" s="70" t="s">
        <v>257</v>
      </c>
      <c r="T30" s="134"/>
      <c r="U30" s="135"/>
      <c r="V30" s="29"/>
      <c r="W30" s="74"/>
      <c r="X30" s="74"/>
      <c r="Y30" s="90"/>
    </row>
    <row r="31" spans="2:93" ht="121.9" customHeight="1" x14ac:dyDescent="0.25">
      <c r="B31" s="132"/>
      <c r="C31" s="18" t="s">
        <v>300</v>
      </c>
      <c r="D31" s="92"/>
      <c r="E31" s="92"/>
      <c r="F31" s="92"/>
      <c r="G31" s="92"/>
      <c r="H31" s="73"/>
      <c r="I31" s="51">
        <f t="shared" si="1"/>
        <v>0</v>
      </c>
      <c r="J31" s="31"/>
      <c r="K31" s="121" t="s">
        <v>172</v>
      </c>
      <c r="L31" s="121"/>
      <c r="M31" s="121" t="s">
        <v>172</v>
      </c>
      <c r="N31" s="121" t="s">
        <v>172</v>
      </c>
      <c r="O31" s="121"/>
      <c r="P31" s="27"/>
      <c r="Q31" s="76" t="s">
        <v>257</v>
      </c>
      <c r="R31" s="124" t="s">
        <v>257</v>
      </c>
      <c r="S31" s="70" t="s">
        <v>257</v>
      </c>
      <c r="T31" s="134"/>
      <c r="U31" s="135"/>
      <c r="V31" s="29"/>
      <c r="W31" s="74"/>
      <c r="X31" s="74"/>
      <c r="Y31" s="90"/>
    </row>
    <row r="32" spans="2:93" ht="121.9" customHeight="1" x14ac:dyDescent="0.25">
      <c r="B32" s="132"/>
      <c r="C32" s="18" t="s">
        <v>301</v>
      </c>
      <c r="D32" s="92"/>
      <c r="E32" s="92"/>
      <c r="F32" s="92"/>
      <c r="G32" s="92"/>
      <c r="H32" s="73"/>
      <c r="I32" s="51">
        <f t="shared" si="1"/>
        <v>0</v>
      </c>
      <c r="J32" s="31"/>
      <c r="K32" s="121" t="s">
        <v>172</v>
      </c>
      <c r="L32" s="121"/>
      <c r="M32" s="121" t="s">
        <v>172</v>
      </c>
      <c r="N32" s="121" t="s">
        <v>172</v>
      </c>
      <c r="O32" s="121"/>
      <c r="P32" s="27"/>
      <c r="Q32" s="76" t="s">
        <v>257</v>
      </c>
      <c r="R32" s="124" t="s">
        <v>257</v>
      </c>
      <c r="S32" s="70" t="s">
        <v>257</v>
      </c>
      <c r="T32" s="134"/>
      <c r="U32" s="135"/>
      <c r="V32" s="29"/>
      <c r="W32" s="74"/>
      <c r="X32" s="74"/>
      <c r="Y32" s="90"/>
    </row>
    <row r="33" spans="2:25" ht="121.9" customHeight="1" x14ac:dyDescent="0.25">
      <c r="B33" s="132"/>
      <c r="C33" s="18" t="s">
        <v>302</v>
      </c>
      <c r="D33" s="92"/>
      <c r="E33" s="92"/>
      <c r="F33" s="92"/>
      <c r="G33" s="92"/>
      <c r="H33" s="73"/>
      <c r="I33" s="51">
        <f t="shared" si="1"/>
        <v>0</v>
      </c>
      <c r="J33" s="31"/>
      <c r="K33" s="121" t="s">
        <v>172</v>
      </c>
      <c r="L33" s="121"/>
      <c r="M33" s="121" t="s">
        <v>172</v>
      </c>
      <c r="N33" s="121" t="s">
        <v>172</v>
      </c>
      <c r="O33" s="121"/>
      <c r="P33" s="27"/>
      <c r="Q33" s="76" t="s">
        <v>257</v>
      </c>
      <c r="R33" s="124" t="s">
        <v>257</v>
      </c>
      <c r="S33" s="70" t="s">
        <v>257</v>
      </c>
      <c r="T33" s="134"/>
      <c r="U33" s="135"/>
      <c r="V33" s="29"/>
      <c r="W33" s="74"/>
      <c r="X33" s="74"/>
      <c r="Y33" s="90"/>
    </row>
    <row r="34" spans="2:25" ht="121.9" customHeight="1" x14ac:dyDescent="0.25">
      <c r="B34" s="132"/>
      <c r="C34" s="18" t="s">
        <v>303</v>
      </c>
      <c r="D34" s="92"/>
      <c r="E34" s="92"/>
      <c r="F34" s="92"/>
      <c r="G34" s="92"/>
      <c r="H34" s="73"/>
      <c r="I34" s="51">
        <f t="shared" si="1"/>
        <v>0</v>
      </c>
      <c r="J34" s="31"/>
      <c r="K34" s="121" t="s">
        <v>172</v>
      </c>
      <c r="L34" s="121"/>
      <c r="M34" s="121" t="s">
        <v>172</v>
      </c>
      <c r="N34" s="121" t="s">
        <v>172</v>
      </c>
      <c r="O34" s="121"/>
      <c r="P34" s="27"/>
      <c r="Q34" s="76" t="s">
        <v>257</v>
      </c>
      <c r="R34" s="124" t="s">
        <v>257</v>
      </c>
      <c r="S34" s="70" t="s">
        <v>257</v>
      </c>
      <c r="T34" s="134"/>
      <c r="U34" s="135"/>
      <c r="V34" s="29"/>
      <c r="W34" s="74"/>
      <c r="X34" s="74"/>
      <c r="Y34" s="90"/>
    </row>
    <row r="35" spans="2:25" ht="27.6" customHeight="1" x14ac:dyDescent="0.25">
      <c r="B35" s="1"/>
      <c r="C35" s="17"/>
      <c r="D35"/>
      <c r="E35"/>
      <c r="F35"/>
      <c r="G35"/>
      <c r="H35" s="22"/>
      <c r="I35" s="64" t="e">
        <f>AVERAGEIF(I29:I34,"&lt;&gt;0")</f>
        <v>#DIV/0!</v>
      </c>
      <c r="J35" s="3"/>
      <c r="K35" s="3"/>
      <c r="L35" s="29"/>
      <c r="M35" s="29"/>
      <c r="N35" s="29"/>
      <c r="O35" s="3"/>
      <c r="P35" s="3"/>
      <c r="Q35" s="1"/>
      <c r="R35" s="1"/>
      <c r="S35" s="29"/>
      <c r="T35" s="30"/>
      <c r="U35" s="30"/>
      <c r="V35" s="29"/>
      <c r="W35" s="91"/>
      <c r="X35" s="91"/>
      <c r="Y35" s="91"/>
    </row>
    <row r="36" spans="2:25" ht="73.150000000000006" customHeight="1" x14ac:dyDescent="0.25">
      <c r="D36"/>
      <c r="E36"/>
      <c r="F36"/>
      <c r="G36"/>
      <c r="W36" s="78"/>
      <c r="X36" s="78"/>
      <c r="Y36" s="78"/>
    </row>
    <row r="37" spans="2:25" ht="73.150000000000006" customHeight="1" x14ac:dyDescent="0.25">
      <c r="D37"/>
      <c r="E37"/>
      <c r="F37"/>
      <c r="G37"/>
      <c r="W37" s="78"/>
      <c r="X37" s="78"/>
      <c r="Y37" s="78"/>
    </row>
    <row r="38" spans="2:25" ht="73.150000000000006" customHeight="1" x14ac:dyDescent="0.25">
      <c r="W38" s="78"/>
      <c r="X38" s="78"/>
      <c r="Y38" s="78"/>
    </row>
    <row r="39" spans="2:25" ht="73.150000000000006" customHeight="1" x14ac:dyDescent="0.25">
      <c r="W39" s="78"/>
      <c r="X39" s="78"/>
      <c r="Y39" s="78"/>
    </row>
    <row r="40" spans="2:25" ht="73.150000000000006" customHeight="1" x14ac:dyDescent="0.25">
      <c r="W40" s="78"/>
      <c r="X40" s="78"/>
      <c r="Y40" s="78"/>
    </row>
    <row r="41" spans="2:25" ht="73.150000000000006" customHeight="1" x14ac:dyDescent="0.25">
      <c r="W41" s="78"/>
      <c r="X41" s="78"/>
      <c r="Y41" s="78"/>
    </row>
    <row r="42" spans="2:25" ht="73.150000000000006" customHeight="1" x14ac:dyDescent="0.25">
      <c r="W42" s="78"/>
      <c r="X42" s="78"/>
      <c r="Y42" s="78"/>
    </row>
    <row r="43" spans="2:25" ht="73.150000000000006" customHeight="1" x14ac:dyDescent="0.25">
      <c r="W43" s="78"/>
      <c r="X43" s="78"/>
      <c r="Y43" s="78"/>
    </row>
    <row r="44" spans="2:25" ht="73.150000000000006" customHeight="1" x14ac:dyDescent="0.25">
      <c r="W44" s="78"/>
      <c r="X44" s="78"/>
      <c r="Y44" s="78"/>
    </row>
  </sheetData>
  <sheetProtection selectLockedCells="1"/>
  <mergeCells count="20">
    <mergeCell ref="W23:Y23"/>
    <mergeCell ref="E24:F24"/>
    <mergeCell ref="K25:O25"/>
    <mergeCell ref="Q25:U25"/>
    <mergeCell ref="T26:U26"/>
    <mergeCell ref="K23:U23"/>
    <mergeCell ref="T27:U27"/>
    <mergeCell ref="B28:B34"/>
    <mergeCell ref="T28:U28"/>
    <mergeCell ref="T29:U29"/>
    <mergeCell ref="T30:U30"/>
    <mergeCell ref="T31:U31"/>
    <mergeCell ref="T32:U32"/>
    <mergeCell ref="T33:U33"/>
    <mergeCell ref="T34:U34"/>
    <mergeCell ref="D2:H2"/>
    <mergeCell ref="E6:F6"/>
    <mergeCell ref="B10:B17"/>
    <mergeCell ref="D20:H20"/>
    <mergeCell ref="I20:J20"/>
  </mergeCells>
  <dataValidations count="1">
    <dataValidation type="list" allowBlank="1" showInputMessage="1" showErrorMessage="1" sqref="L9:L10 K9:K12 K13:L17 S9:V17 D17:G17" xr:uid="{B77D1FC7-2EFC-4623-A7A3-7D7CD333BC2A}">
      <formula1>"X"</formula1>
    </dataValidation>
  </dataValidations>
  <printOptions horizontalCentered="1" verticalCentered="1"/>
  <pageMargins left="0" right="0" top="0" bottom="0" header="0.31496062992125984" footer="0.31496062992125984"/>
  <pageSetup paperSize="9" scale="42" orientation="landscape" r:id="rId1"/>
  <rowBreaks count="1" manualBreakCount="1">
    <brk id="18" min="1" max="19" man="1"/>
  </rowBreaks>
  <customProperties>
    <customPr name="LastActive" r:id="rId2"/>
  </customProperties>
  <drawing r:id="rId3"/>
  <legacyDrawing r:id="rId4"/>
  <extLst>
    <ext xmlns:x14="http://schemas.microsoft.com/office/spreadsheetml/2009/9/main" uri="{CCE6A557-97BC-4b89-ADB6-D9C93CAAB3DF}">
      <x14:dataValidations xmlns:xm="http://schemas.microsoft.com/office/excel/2006/main" count="7">
        <x14:dataValidation type="list" allowBlank="1" showInputMessage="1" showErrorMessage="1" xr:uid="{B652248C-CE31-4F86-BA73-1F3CB124B6DD}">
          <x14:formula1>
            <xm:f>'LISTAS Y CRITERIOS'!$C$9</xm:f>
          </x14:formula1>
          <xm:sqref>G27:G34 G9:G16</xm:sqref>
        </x14:dataValidation>
        <x14:dataValidation type="list" allowBlank="1" showInputMessage="1" showErrorMessage="1" xr:uid="{638C0F55-E6FD-4B46-A118-9500FA3B3715}">
          <x14:formula1>
            <xm:f>'LISTAS Y CRITERIOS'!$C$8</xm:f>
          </x14:formula1>
          <xm:sqref>F9:F16 F27:F34</xm:sqref>
        </x14:dataValidation>
        <x14:dataValidation type="list" allowBlank="1" showInputMessage="1" showErrorMessage="1" xr:uid="{FF0D9058-70B4-4193-AFB5-5E8355EE6BAF}">
          <x14:formula1>
            <xm:f>'LISTAS Y CRITERIOS'!$C$7</xm:f>
          </x14:formula1>
          <xm:sqref>E27:E34 E9:E16</xm:sqref>
        </x14:dataValidation>
        <x14:dataValidation type="list" allowBlank="1" showInputMessage="1" showErrorMessage="1" xr:uid="{C2F7E790-35AA-4E98-BB5C-577A2570A7CF}">
          <x14:formula1>
            <xm:f>'LISTAS Y CRITERIOS'!$C$6</xm:f>
          </x14:formula1>
          <xm:sqref>D27:D34 D9:D16</xm:sqref>
        </x14:dataValidation>
        <x14:dataValidation type="list" allowBlank="1" showInputMessage="1" showErrorMessage="1" xr:uid="{32188515-8394-483E-A0EE-163C35D5DC69}">
          <x14:formula1>
            <xm:f>'LISTAS Y CRITERIOS'!$N$6:$N$16</xm:f>
          </x14:formula1>
          <xm:sqref>S27:S34</xm:sqref>
        </x14:dataValidation>
        <x14:dataValidation type="list" allowBlank="1" showInputMessage="1" showErrorMessage="1" xr:uid="{618BA1D6-5506-4F8C-97E7-1CE2A111D53D}">
          <x14:formula1>
            <xm:f>'LISTAS Y CRITERIOS'!$L$6:$L$19</xm:f>
          </x14:formula1>
          <xm:sqref>Q27:Q34</xm:sqref>
        </x14:dataValidation>
        <x14:dataValidation type="list" allowBlank="1" showInputMessage="1" showErrorMessage="1" xr:uid="{6B4487E3-1674-41B9-B0E4-9A6F5E0EBCCD}">
          <x14:formula1>
            <xm:f>'LISTAS Y CRITERIOS'!$J$6:$J$9</xm:f>
          </x14:formula1>
          <xm:sqref>R27:R34</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A105F-0C05-48DE-A528-AA2404705639}">
  <dimension ref="B1:CO38"/>
  <sheetViews>
    <sheetView showGridLines="0" topLeftCell="A25" zoomScale="40" zoomScaleNormal="40" zoomScaleSheetLayoutView="45" workbookViewId="0">
      <selection activeCell="O11" sqref="O11"/>
    </sheetView>
  </sheetViews>
  <sheetFormatPr defaultColWidth="46.7109375" defaultRowHeight="73.150000000000006" customHeight="1" x14ac:dyDescent="0.25"/>
  <cols>
    <col min="1" max="1" width="6.7109375" style="2" customWidth="1"/>
    <col min="2" max="2" width="10" style="2" customWidth="1"/>
    <col min="3" max="3" width="32.140625" style="2" bestFit="1" customWidth="1"/>
    <col min="4" max="7" width="27.85546875" style="2" customWidth="1"/>
    <col min="8" max="8" width="62.140625" style="2" customWidth="1"/>
    <col min="9" max="9" width="11.7109375" style="1" bestFit="1" customWidth="1"/>
    <col min="10" max="10" width="2.140625" style="2" customWidth="1"/>
    <col min="11" max="11" width="11.42578125" style="2" customWidth="1"/>
    <col min="12" max="12" width="14.7109375" style="2" customWidth="1"/>
    <col min="13" max="14" width="13.7109375" style="2" customWidth="1"/>
    <col min="15" max="15" width="15.28515625" style="2" customWidth="1"/>
    <col min="16" max="16" width="3.140625" style="2" customWidth="1"/>
    <col min="17" max="19" width="19.7109375" style="2" customWidth="1"/>
    <col min="20" max="20" width="13.7109375" style="2" customWidth="1"/>
    <col min="21" max="21" width="36" style="2" customWidth="1"/>
    <col min="22" max="22" width="4.140625" style="2" customWidth="1"/>
    <col min="23" max="25" width="35.28515625" style="2" customWidth="1"/>
    <col min="26" max="26" width="13.7109375" style="2" customWidth="1"/>
    <col min="27" max="27" width="14.42578125" style="2" customWidth="1"/>
    <col min="28" max="28" width="2.140625" style="2" customWidth="1"/>
    <col min="29" max="32" width="13.7109375" style="2" customWidth="1"/>
    <col min="33" max="33" width="15" style="2" customWidth="1"/>
    <col min="34" max="34" width="2.42578125" style="2" customWidth="1"/>
    <col min="35" max="38" width="13.7109375" style="2" customWidth="1"/>
    <col min="39" max="39" width="14.7109375" style="2" customWidth="1"/>
    <col min="40" max="40" width="2.42578125" style="2" customWidth="1"/>
    <col min="41" max="44" width="13.7109375" style="2" customWidth="1"/>
    <col min="45" max="45" width="14.7109375" style="2" customWidth="1"/>
    <col min="46" max="46" width="2.140625" style="2" customWidth="1"/>
    <col min="47" max="51" width="14.7109375" style="2" customWidth="1"/>
    <col min="52" max="52" width="2.140625" style="2" customWidth="1"/>
    <col min="53" max="57" width="14.7109375" style="2" customWidth="1"/>
    <col min="58" max="58" width="2.140625" style="2" customWidth="1"/>
    <col min="59" max="63" width="14.7109375" style="2" customWidth="1"/>
    <col min="64" max="64" width="2.140625" style="2" customWidth="1"/>
    <col min="65" max="69" width="14.7109375" style="2" customWidth="1"/>
    <col min="70" max="70" width="2" style="2" customWidth="1"/>
    <col min="71" max="75" width="14.7109375" style="2" customWidth="1"/>
    <col min="76" max="76" width="3.140625" style="2" customWidth="1"/>
    <col min="77" max="81" width="14.7109375" style="2" customWidth="1"/>
    <col min="82" max="82" width="2.140625" style="2" customWidth="1"/>
    <col min="83" max="87" width="14.7109375" style="2" customWidth="1"/>
    <col min="88" max="88" width="2" style="2" customWidth="1"/>
    <col min="89" max="93" width="14.7109375" style="2" customWidth="1"/>
    <col min="94" max="94" width="2.7109375" style="2" customWidth="1"/>
    <col min="95" max="99" width="14.7109375" style="2" customWidth="1"/>
    <col min="100" max="100" width="2.140625" style="2" customWidth="1"/>
    <col min="101" max="104" width="14.7109375" style="2" customWidth="1"/>
    <col min="105" max="105" width="2.7109375" style="2" customWidth="1"/>
    <col min="106" max="106" width="2" style="2" customWidth="1"/>
    <col min="107" max="108" width="14.7109375" style="2" customWidth="1"/>
    <col min="109" max="109" width="4.7109375" style="2" customWidth="1"/>
    <col min="110" max="111" width="14.7109375" style="2" customWidth="1"/>
    <col min="112" max="16384" width="46.7109375" style="2"/>
  </cols>
  <sheetData>
    <row r="1" spans="2:93" ht="22.15" customHeight="1" thickBot="1" x14ac:dyDescent="0.3"/>
    <row r="2" spans="2:93" ht="61.9" customHeight="1" thickBot="1" x14ac:dyDescent="0.3">
      <c r="D2" s="130" t="s">
        <v>138</v>
      </c>
      <c r="E2" s="130"/>
      <c r="F2" s="130"/>
      <c r="G2" s="130"/>
      <c r="H2" s="130"/>
      <c r="I2" s="23"/>
      <c r="J2" s="8"/>
      <c r="K2" s="8"/>
      <c r="L2" s="8"/>
      <c r="M2" s="8"/>
      <c r="N2" s="8"/>
      <c r="O2" s="8"/>
      <c r="P2" s="8"/>
      <c r="S2" s="8"/>
      <c r="T2" s="8"/>
      <c r="U2" s="8"/>
      <c r="V2" s="8"/>
      <c r="W2" s="8"/>
      <c r="X2" s="8"/>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3"/>
      <c r="BY2" s="3"/>
      <c r="BZ2" s="3"/>
      <c r="CA2" s="3"/>
      <c r="CB2" s="3"/>
      <c r="CC2" s="3"/>
      <c r="CD2" s="3"/>
      <c r="CE2" s="3"/>
      <c r="CF2" s="3"/>
      <c r="CG2" s="3"/>
    </row>
    <row r="3" spans="2:93" ht="49.9" customHeight="1" x14ac:dyDescent="0.25">
      <c r="D3" s="23"/>
      <c r="E3" s="32"/>
      <c r="F3" s="32"/>
      <c r="G3" s="23"/>
      <c r="H3" s="23"/>
      <c r="I3" s="23"/>
      <c r="J3" s="8"/>
      <c r="K3" s="8"/>
      <c r="L3" s="8"/>
      <c r="M3" s="8"/>
      <c r="N3" s="8"/>
      <c r="O3" s="8"/>
      <c r="P3" s="8"/>
      <c r="S3" s="8"/>
      <c r="T3" s="8"/>
      <c r="U3" s="8"/>
      <c r="V3" s="8"/>
      <c r="W3" s="8"/>
      <c r="X3" s="8"/>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3"/>
      <c r="BY3" s="3"/>
      <c r="BZ3" s="3"/>
      <c r="CA3" s="3"/>
      <c r="CB3" s="3"/>
      <c r="CC3" s="3"/>
      <c r="CD3" s="3"/>
      <c r="CE3" s="3"/>
      <c r="CF3" s="3"/>
      <c r="CG3" s="3"/>
    </row>
    <row r="4" spans="2:93" ht="49.9" customHeight="1" x14ac:dyDescent="0.25">
      <c r="D4" s="23"/>
      <c r="E4" s="23"/>
      <c r="F4" s="23"/>
      <c r="G4" s="23"/>
      <c r="H4" s="23"/>
      <c r="I4" s="23"/>
      <c r="J4" s="8"/>
      <c r="K4" s="8"/>
      <c r="L4" s="8"/>
      <c r="M4" s="8"/>
      <c r="N4" s="8"/>
      <c r="O4" s="8"/>
      <c r="P4" s="8"/>
      <c r="S4" s="8"/>
      <c r="T4" s="8"/>
      <c r="U4" s="8"/>
      <c r="V4" s="8"/>
      <c r="W4" s="8"/>
      <c r="X4" s="8"/>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3"/>
      <c r="BY4" s="3"/>
      <c r="BZ4" s="3"/>
      <c r="CA4" s="3"/>
      <c r="CB4" s="3"/>
      <c r="CC4" s="3"/>
      <c r="CD4" s="3"/>
      <c r="CE4" s="3"/>
      <c r="CF4" s="3"/>
      <c r="CG4" s="3"/>
    </row>
    <row r="5" spans="2:93" ht="49.9" customHeight="1" thickBot="1" x14ac:dyDescent="0.3">
      <c r="D5" s="23"/>
      <c r="E5" s="33"/>
      <c r="F5" s="33"/>
      <c r="G5" s="23"/>
      <c r="H5" s="23"/>
      <c r="I5" s="23"/>
      <c r="J5" s="8"/>
      <c r="K5" s="8"/>
      <c r="L5" s="8"/>
      <c r="M5" s="8"/>
      <c r="N5" s="8"/>
      <c r="O5" s="8"/>
      <c r="P5" s="8"/>
      <c r="S5" s="8"/>
      <c r="T5" s="8"/>
      <c r="U5" s="8"/>
      <c r="V5" s="8"/>
      <c r="W5" s="8"/>
      <c r="X5" s="8"/>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3"/>
      <c r="BY5" s="3"/>
      <c r="BZ5" s="3"/>
      <c r="CA5" s="3"/>
      <c r="CB5" s="3"/>
      <c r="CC5" s="3"/>
      <c r="CD5" s="3"/>
      <c r="CE5" s="3"/>
      <c r="CF5" s="3"/>
      <c r="CG5" s="3"/>
    </row>
    <row r="6" spans="2:93" s="1" customFormat="1" ht="19.149999999999999" customHeight="1" thickBot="1" x14ac:dyDescent="0.3">
      <c r="B6" s="24"/>
      <c r="D6" s="24" t="s">
        <v>19</v>
      </c>
      <c r="E6" s="131" t="s">
        <v>18</v>
      </c>
      <c r="F6" s="131"/>
      <c r="G6" s="24" t="s">
        <v>22</v>
      </c>
      <c r="H6" s="16"/>
      <c r="I6" s="24"/>
      <c r="J6" s="24"/>
      <c r="K6" s="16"/>
      <c r="L6" s="16"/>
      <c r="M6" s="16"/>
      <c r="N6" s="16"/>
      <c r="O6" s="24"/>
      <c r="P6" s="24"/>
      <c r="S6" s="16"/>
      <c r="T6" s="16"/>
      <c r="U6" s="16"/>
      <c r="V6" s="16"/>
      <c r="W6" s="16"/>
      <c r="X6" s="24"/>
      <c r="Y6" s="16"/>
      <c r="Z6" s="16"/>
      <c r="AA6" s="16"/>
      <c r="AB6" s="24"/>
      <c r="AC6" s="16"/>
      <c r="AD6" s="16"/>
      <c r="AE6" s="16"/>
      <c r="AF6" s="16"/>
      <c r="AG6" s="16"/>
      <c r="AH6" s="24"/>
      <c r="AI6" s="16"/>
      <c r="AJ6" s="16"/>
      <c r="AK6" s="16"/>
      <c r="AL6" s="16"/>
      <c r="AM6" s="16"/>
      <c r="AN6" s="24"/>
      <c r="AO6" s="16"/>
      <c r="AP6" s="16"/>
      <c r="AQ6" s="16"/>
      <c r="AR6" s="16"/>
      <c r="AS6" s="16"/>
      <c r="AT6" s="24"/>
      <c r="AU6" s="16"/>
      <c r="AV6" s="16"/>
      <c r="AW6" s="16"/>
      <c r="AX6" s="16"/>
      <c r="AY6" s="16"/>
      <c r="AZ6" s="24"/>
      <c r="BA6" s="16"/>
      <c r="BB6" s="16"/>
      <c r="BC6" s="16"/>
      <c r="BD6" s="16"/>
      <c r="BE6" s="16"/>
      <c r="BF6" s="24"/>
      <c r="BG6" s="16"/>
      <c r="BH6" s="16"/>
      <c r="BI6" s="16"/>
      <c r="BJ6" s="16"/>
      <c r="BK6" s="16"/>
      <c r="BL6" s="24"/>
      <c r="BM6" s="16"/>
      <c r="BN6" s="16"/>
      <c r="BO6" s="16"/>
      <c r="BP6" s="16"/>
      <c r="BQ6" s="16"/>
      <c r="BR6" s="24"/>
      <c r="BS6" s="16"/>
      <c r="BT6" s="16"/>
      <c r="BU6" s="16"/>
      <c r="BV6" s="16"/>
      <c r="BW6" s="16"/>
      <c r="CA6" s="2"/>
      <c r="CB6" s="2"/>
      <c r="CC6" s="2"/>
      <c r="CD6" s="2"/>
      <c r="CE6" s="2"/>
      <c r="CF6" s="2"/>
      <c r="CG6" s="2"/>
      <c r="CH6" s="2"/>
      <c r="CI6" s="2"/>
      <c r="CJ6" s="2"/>
      <c r="CK6" s="2"/>
      <c r="CL6" s="2"/>
      <c r="CM6" s="2"/>
      <c r="CN6" s="2"/>
      <c r="CO6" s="2"/>
    </row>
    <row r="7" spans="2:93" s="1" customFormat="1" ht="42" customHeight="1" x14ac:dyDescent="0.25">
      <c r="B7" s="7"/>
      <c r="C7" s="17"/>
      <c r="D7" s="34">
        <v>1</v>
      </c>
      <c r="E7" s="12" t="s">
        <v>114</v>
      </c>
      <c r="F7" s="12" t="s">
        <v>115</v>
      </c>
      <c r="G7" s="35">
        <v>4</v>
      </c>
      <c r="H7" s="38" t="s">
        <v>113</v>
      </c>
      <c r="J7" s="3"/>
      <c r="K7" s="24"/>
      <c r="L7" s="24"/>
      <c r="O7" s="3"/>
      <c r="P7" s="3"/>
      <c r="Q7" s="17"/>
      <c r="R7" s="17"/>
      <c r="S7" s="24"/>
      <c r="T7" s="24"/>
      <c r="U7" s="24"/>
      <c r="V7" s="24"/>
      <c r="X7" s="3"/>
      <c r="Y7" s="24"/>
      <c r="Z7" s="24"/>
      <c r="AB7" s="3"/>
      <c r="AC7" s="24"/>
      <c r="AD7" s="24"/>
      <c r="AE7" s="24"/>
      <c r="AF7" s="24"/>
      <c r="AH7" s="3"/>
      <c r="AI7" s="24"/>
      <c r="AJ7" s="24"/>
      <c r="AK7" s="24"/>
      <c r="AL7" s="24"/>
      <c r="AN7" s="3"/>
      <c r="AO7" s="24"/>
      <c r="AP7" s="24"/>
      <c r="AQ7" s="24"/>
      <c r="AR7" s="24"/>
      <c r="AT7" s="3"/>
      <c r="AU7" s="24"/>
      <c r="AV7" s="24"/>
      <c r="AW7" s="24"/>
      <c r="AX7" s="24"/>
      <c r="AZ7" s="3"/>
      <c r="BA7" s="24"/>
      <c r="BB7" s="24"/>
      <c r="BC7" s="24"/>
      <c r="BD7" s="24"/>
      <c r="BF7" s="3"/>
      <c r="BG7" s="24"/>
      <c r="BH7" s="24"/>
      <c r="BI7" s="24"/>
      <c r="BJ7" s="24"/>
      <c r="BL7" s="3"/>
      <c r="BM7" s="24"/>
      <c r="BN7" s="24"/>
      <c r="BO7" s="24"/>
      <c r="BP7" s="24"/>
      <c r="BR7" s="3"/>
      <c r="BS7" s="24"/>
      <c r="BT7" s="24"/>
      <c r="BU7" s="24"/>
      <c r="BV7" s="24"/>
      <c r="CA7" s="18"/>
      <c r="CB7" s="18"/>
      <c r="CC7" s="18"/>
      <c r="CD7" s="18"/>
      <c r="CE7" s="18"/>
      <c r="CF7" s="18"/>
      <c r="CG7" s="18"/>
      <c r="CH7" s="2"/>
      <c r="CI7" s="5"/>
      <c r="CJ7" s="4"/>
      <c r="CK7" s="2"/>
      <c r="CL7" s="6"/>
      <c r="CM7" s="6"/>
      <c r="CN7" s="6"/>
      <c r="CO7" s="6"/>
    </row>
    <row r="8" spans="2:93" s="1" customFormat="1" ht="52.9" customHeight="1" x14ac:dyDescent="0.25">
      <c r="B8" s="7"/>
      <c r="C8" s="17"/>
      <c r="D8" s="113" t="s">
        <v>177</v>
      </c>
      <c r="E8" s="111" t="s">
        <v>208</v>
      </c>
      <c r="F8" s="112" t="s">
        <v>183</v>
      </c>
      <c r="G8" s="114" t="s">
        <v>176</v>
      </c>
      <c r="H8" s="19"/>
      <c r="J8" s="3"/>
      <c r="K8" s="24"/>
      <c r="L8" s="24"/>
      <c r="O8" s="3"/>
      <c r="P8" s="3"/>
      <c r="Q8" s="17"/>
      <c r="R8" s="17"/>
      <c r="S8" s="24"/>
      <c r="T8" s="24"/>
      <c r="U8" s="24"/>
      <c r="V8" s="24"/>
      <c r="X8" s="3"/>
      <c r="Y8" s="24"/>
      <c r="Z8" s="24"/>
      <c r="AB8" s="3"/>
      <c r="AC8" s="24"/>
      <c r="AD8" s="24"/>
      <c r="AE8" s="24"/>
      <c r="AF8" s="24"/>
      <c r="AH8" s="3"/>
      <c r="AI8" s="24"/>
      <c r="AJ8" s="24"/>
      <c r="AK8" s="24"/>
      <c r="AL8" s="24"/>
      <c r="AN8" s="3"/>
      <c r="AO8" s="24"/>
      <c r="AP8" s="24"/>
      <c r="AQ8" s="24"/>
      <c r="AR8" s="24"/>
      <c r="AT8" s="3"/>
      <c r="AU8" s="24"/>
      <c r="AV8" s="24"/>
      <c r="AW8" s="24"/>
      <c r="AX8" s="24"/>
      <c r="AZ8" s="3"/>
      <c r="BA8" s="24"/>
      <c r="BB8" s="24"/>
      <c r="BC8" s="24"/>
      <c r="BD8" s="24"/>
      <c r="BF8" s="3"/>
      <c r="BG8" s="24"/>
      <c r="BH8" s="24"/>
      <c r="BI8" s="24"/>
      <c r="BJ8" s="24"/>
      <c r="BL8" s="3"/>
      <c r="BM8" s="24"/>
      <c r="BN8" s="24"/>
      <c r="BO8" s="24"/>
      <c r="BP8" s="24"/>
      <c r="BR8" s="3"/>
      <c r="BS8" s="24"/>
      <c r="BT8" s="24"/>
      <c r="BU8" s="24"/>
      <c r="BV8" s="24"/>
      <c r="CA8" s="18"/>
      <c r="CB8" s="18"/>
      <c r="CC8" s="18"/>
      <c r="CD8" s="18"/>
      <c r="CE8" s="18"/>
      <c r="CF8" s="18"/>
      <c r="CG8" s="18"/>
      <c r="CH8" s="2"/>
      <c r="CI8" s="5"/>
      <c r="CJ8" s="4"/>
      <c r="CK8" s="2"/>
      <c r="CL8" s="6"/>
      <c r="CM8" s="6"/>
      <c r="CN8" s="6"/>
      <c r="CO8" s="6"/>
    </row>
    <row r="9" spans="2:93" s="1" customFormat="1" ht="91.9" customHeight="1" x14ac:dyDescent="0.25">
      <c r="C9" s="18" t="s">
        <v>304</v>
      </c>
      <c r="D9" s="92"/>
      <c r="E9" s="92"/>
      <c r="F9" s="92"/>
      <c r="G9" s="92"/>
      <c r="H9" s="70"/>
      <c r="I9" s="51">
        <f t="shared" ref="I9:I18" si="0">IFERROR(_xlfn.IFS(D9="NO EXISTE DOCUMENTACIÓN, NI MÉTODOS. ORGANIZACIÓN EMPÍRICA. CERO CAPACIDAD DE REACCIÓN",1,E9="EXISTEN DOCUMENTOS. HAY MÉTODOS SIN RIGUROSIDAD. NO HAY PROYECTO PDP. HAY UN DPD. NIVEL MÍNIMO DE SEGURIDAD. BAJA CAPACIDAD DE IDENTIFICAR Y RESTAURAR BRECHAS",2,F9="PROYECTO PDP EN FASE INICIAL PANSI. HAY DPD. HAY APOYO POR EL RTD. NIVEL MÍNIMO DESEADO DE SEGURIDAD. VULNERABILIDADES IDENTIFICADAS Y ATENDIDAS",3,G9="SG-PDP VALIDADO Y EN PRIMER TRIMESTE DE OPERACIÓN. NIVEL DE SEGURIDAD ADECUADO",4),0)</f>
        <v>0</v>
      </c>
      <c r="J9" s="3"/>
      <c r="K9" s="20"/>
      <c r="L9" s="20"/>
      <c r="M9" s="3"/>
      <c r="N9" s="3"/>
      <c r="O9" s="3"/>
      <c r="P9" s="3"/>
      <c r="Q9" s="18"/>
      <c r="R9" s="18"/>
      <c r="S9" s="20"/>
      <c r="T9" s="20"/>
      <c r="U9" s="20"/>
      <c r="V9" s="20"/>
      <c r="W9" s="3"/>
      <c r="X9" s="3"/>
      <c r="Y9" s="20"/>
      <c r="Z9" s="20"/>
      <c r="AA9" s="3"/>
      <c r="AB9" s="3"/>
      <c r="AC9" s="20"/>
      <c r="AD9" s="20"/>
      <c r="AE9" s="20"/>
      <c r="AF9" s="20"/>
      <c r="AG9" s="3"/>
      <c r="AH9" s="3"/>
      <c r="AI9" s="20"/>
      <c r="AJ9" s="20"/>
      <c r="AK9" s="20"/>
      <c r="AL9" s="20"/>
      <c r="AM9" s="3"/>
      <c r="AN9" s="3"/>
      <c r="AO9" s="20"/>
      <c r="AP9" s="20"/>
      <c r="AQ9" s="20"/>
      <c r="AR9" s="20"/>
      <c r="AS9" s="3"/>
      <c r="AT9" s="3"/>
      <c r="AU9" s="20"/>
      <c r="AV9" s="20"/>
      <c r="AW9" s="20"/>
      <c r="AX9" s="20"/>
      <c r="AY9" s="3"/>
      <c r="AZ9" s="3"/>
      <c r="BA9" s="20"/>
      <c r="BB9" s="20"/>
      <c r="BC9" s="20"/>
      <c r="BD9" s="20"/>
      <c r="BE9" s="3"/>
      <c r="BF9" s="3"/>
      <c r="BG9" s="20"/>
      <c r="BH9" s="20"/>
      <c r="BI9" s="20"/>
      <c r="BJ9" s="20"/>
      <c r="BK9" s="3"/>
      <c r="BL9" s="3"/>
      <c r="BM9" s="20"/>
      <c r="BN9" s="20"/>
      <c r="BO9" s="20"/>
      <c r="BP9" s="20"/>
      <c r="BQ9" s="3"/>
      <c r="BR9" s="3"/>
      <c r="BS9" s="20"/>
      <c r="BT9" s="20"/>
      <c r="BU9" s="20"/>
      <c r="BV9" s="20"/>
      <c r="BW9" s="3"/>
      <c r="CA9" s="18"/>
      <c r="CB9" s="18"/>
      <c r="CC9" s="18"/>
      <c r="CD9" s="18"/>
      <c r="CE9" s="18"/>
      <c r="CF9" s="18"/>
      <c r="CG9" s="18"/>
      <c r="CH9" s="2"/>
      <c r="CI9" s="5"/>
      <c r="CJ9" s="4"/>
      <c r="CK9" s="2"/>
      <c r="CL9" s="6"/>
      <c r="CM9" s="6"/>
      <c r="CN9" s="6"/>
      <c r="CO9" s="6"/>
    </row>
    <row r="10" spans="2:93" s="1" customFormat="1" ht="99" customHeight="1" x14ac:dyDescent="0.25">
      <c r="B10" s="132" t="s">
        <v>139</v>
      </c>
      <c r="C10" s="18" t="s">
        <v>305</v>
      </c>
      <c r="D10" s="92"/>
      <c r="E10" s="92"/>
      <c r="F10" s="92"/>
      <c r="G10" s="92"/>
      <c r="H10" s="70"/>
      <c r="I10" s="51">
        <f t="shared" si="0"/>
        <v>0</v>
      </c>
      <c r="J10" s="3"/>
      <c r="K10" s="20"/>
      <c r="L10" s="20"/>
      <c r="M10" s="3"/>
      <c r="N10" s="3"/>
      <c r="O10" s="3"/>
      <c r="P10" s="3"/>
      <c r="Q10" s="18"/>
      <c r="R10" s="18"/>
      <c r="S10" s="20"/>
      <c r="T10" s="20"/>
      <c r="U10" s="20"/>
      <c r="V10" s="20"/>
      <c r="W10" s="3"/>
      <c r="X10" s="3"/>
      <c r="Y10" s="17"/>
      <c r="Z10" s="17"/>
      <c r="AA10" s="3"/>
      <c r="AB10" s="3"/>
      <c r="AC10" s="17"/>
      <c r="AD10" s="17"/>
      <c r="AE10" s="17"/>
      <c r="AF10" s="17"/>
      <c r="AG10" s="3"/>
      <c r="AH10" s="3"/>
      <c r="AI10" s="17"/>
      <c r="AJ10" s="17"/>
      <c r="AK10" s="17"/>
      <c r="AL10" s="17"/>
      <c r="AM10" s="3"/>
      <c r="AN10" s="3"/>
      <c r="AO10" s="17"/>
      <c r="AP10" s="17"/>
      <c r="AQ10" s="17"/>
      <c r="AR10" s="17"/>
      <c r="AS10" s="3"/>
      <c r="AT10" s="3"/>
      <c r="AU10" s="17"/>
      <c r="AV10" s="17"/>
      <c r="AW10" s="17"/>
      <c r="AX10" s="17"/>
      <c r="AY10" s="3"/>
      <c r="AZ10" s="3"/>
      <c r="BA10" s="17"/>
      <c r="BB10" s="17"/>
      <c r="BC10" s="17"/>
      <c r="BD10" s="17"/>
      <c r="BE10" s="3"/>
      <c r="BF10" s="3"/>
      <c r="BG10" s="17"/>
      <c r="BH10" s="17"/>
      <c r="BI10" s="17"/>
      <c r="BJ10" s="17"/>
      <c r="BK10" s="3"/>
      <c r="BL10" s="3"/>
      <c r="BM10" s="17"/>
      <c r="BN10" s="17"/>
      <c r="BO10" s="17"/>
      <c r="BP10" s="17"/>
      <c r="BQ10" s="3"/>
      <c r="BR10" s="3"/>
      <c r="BS10" s="17"/>
      <c r="BT10" s="17"/>
      <c r="BU10" s="17"/>
      <c r="BV10" s="17"/>
      <c r="BW10" s="3"/>
      <c r="CA10" s="18"/>
      <c r="CB10" s="18"/>
      <c r="CC10" s="18"/>
      <c r="CD10" s="18"/>
      <c r="CE10" s="18"/>
      <c r="CF10" s="18"/>
      <c r="CG10" s="18"/>
      <c r="CH10" s="2"/>
      <c r="CI10" s="5"/>
      <c r="CJ10" s="4"/>
      <c r="CK10" s="2"/>
      <c r="CL10" s="6"/>
      <c r="CM10" s="6"/>
      <c r="CN10" s="6"/>
      <c r="CO10" s="6"/>
    </row>
    <row r="11" spans="2:93" s="1" customFormat="1" ht="93" customHeight="1" x14ac:dyDescent="0.25">
      <c r="B11" s="132"/>
      <c r="C11" s="18" t="s">
        <v>306</v>
      </c>
      <c r="D11" s="92"/>
      <c r="E11" s="92"/>
      <c r="F11" s="92"/>
      <c r="G11" s="92"/>
      <c r="H11" s="70"/>
      <c r="I11" s="51">
        <f t="shared" si="0"/>
        <v>0</v>
      </c>
      <c r="J11" s="3"/>
      <c r="K11" s="20"/>
      <c r="L11" s="20"/>
      <c r="M11" s="3"/>
      <c r="N11" s="3"/>
      <c r="O11" s="3"/>
      <c r="P11" s="3"/>
      <c r="Q11" s="18"/>
      <c r="R11" s="18"/>
      <c r="S11" s="20"/>
      <c r="T11" s="20"/>
      <c r="U11" s="20"/>
      <c r="V11" s="20"/>
      <c r="W11" s="3"/>
      <c r="X11" s="3"/>
      <c r="Y11" s="17"/>
      <c r="Z11" s="17"/>
      <c r="AA11" s="3"/>
      <c r="AB11" s="3"/>
      <c r="AC11" s="17"/>
      <c r="AD11" s="17"/>
      <c r="AE11" s="17"/>
      <c r="AF11" s="17"/>
      <c r="AG11" s="3"/>
      <c r="AH11" s="3"/>
      <c r="AI11" s="17"/>
      <c r="AJ11" s="17"/>
      <c r="AK11" s="17"/>
      <c r="AL11" s="17"/>
      <c r="AM11" s="3"/>
      <c r="AN11" s="3"/>
      <c r="AO11" s="17"/>
      <c r="AP11" s="17"/>
      <c r="AQ11" s="17"/>
      <c r="AR11" s="17"/>
      <c r="AS11" s="3"/>
      <c r="AT11" s="3"/>
      <c r="AU11" s="17"/>
      <c r="AV11" s="17"/>
      <c r="AW11" s="17"/>
      <c r="AX11" s="17"/>
      <c r="AY11" s="3"/>
      <c r="AZ11" s="3"/>
      <c r="BA11" s="17"/>
      <c r="BB11" s="17"/>
      <c r="BC11" s="17"/>
      <c r="BD11" s="17"/>
      <c r="BE11" s="3"/>
      <c r="BF11" s="3"/>
      <c r="BG11" s="17"/>
      <c r="BH11" s="17"/>
      <c r="BI11" s="17"/>
      <c r="BJ11" s="17"/>
      <c r="BK11" s="3"/>
      <c r="BL11" s="3"/>
      <c r="BM11" s="17"/>
      <c r="BN11" s="17"/>
      <c r="BO11" s="17"/>
      <c r="BP11" s="17"/>
      <c r="BQ11" s="3"/>
      <c r="BR11" s="3"/>
      <c r="BS11" s="17"/>
      <c r="BT11" s="17"/>
      <c r="BU11" s="17"/>
      <c r="BV11" s="17"/>
      <c r="BW11" s="3"/>
      <c r="CA11" s="18"/>
      <c r="CB11" s="18"/>
      <c r="CC11" s="18"/>
      <c r="CD11" s="18"/>
      <c r="CE11" s="18"/>
      <c r="CF11" s="18"/>
      <c r="CG11" s="18"/>
      <c r="CH11" s="2"/>
      <c r="CI11" s="5"/>
      <c r="CJ11" s="4"/>
      <c r="CK11" s="2"/>
      <c r="CL11" s="6"/>
      <c r="CM11" s="6"/>
      <c r="CN11" s="6"/>
      <c r="CO11" s="6"/>
    </row>
    <row r="12" spans="2:93" s="1" customFormat="1" ht="99" customHeight="1" x14ac:dyDescent="0.25">
      <c r="B12" s="132"/>
      <c r="C12" s="18" t="s">
        <v>307</v>
      </c>
      <c r="D12" s="92"/>
      <c r="E12" s="92"/>
      <c r="F12" s="92"/>
      <c r="G12" s="92"/>
      <c r="H12" s="70"/>
      <c r="I12" s="51">
        <f t="shared" si="0"/>
        <v>0</v>
      </c>
      <c r="J12" s="3"/>
      <c r="K12" s="20"/>
      <c r="L12" s="20"/>
      <c r="M12" s="3"/>
      <c r="N12" s="3"/>
      <c r="O12" s="3"/>
      <c r="P12" s="3"/>
      <c r="Q12" s="18"/>
      <c r="R12" s="18"/>
      <c r="S12" s="20"/>
      <c r="T12" s="20"/>
      <c r="U12" s="20"/>
      <c r="V12" s="20"/>
      <c r="W12" s="3"/>
      <c r="X12" s="3"/>
      <c r="Y12" s="17"/>
      <c r="Z12" s="17"/>
      <c r="AA12" s="3"/>
      <c r="AB12" s="3"/>
      <c r="AC12" s="17"/>
      <c r="AD12" s="17"/>
      <c r="AE12" s="17"/>
      <c r="AF12" s="17"/>
      <c r="AG12" s="3"/>
      <c r="AH12" s="3"/>
      <c r="AI12" s="17"/>
      <c r="AJ12" s="17"/>
      <c r="AK12" s="17"/>
      <c r="AL12" s="17"/>
      <c r="AM12" s="3"/>
      <c r="AN12" s="3"/>
      <c r="AO12" s="17"/>
      <c r="AP12" s="17"/>
      <c r="AQ12" s="17"/>
      <c r="AR12" s="17"/>
      <c r="AS12" s="3"/>
      <c r="AT12" s="3"/>
      <c r="AU12" s="17"/>
      <c r="AV12" s="17"/>
      <c r="AW12" s="17"/>
      <c r="AX12" s="17"/>
      <c r="AY12" s="3"/>
      <c r="AZ12" s="3"/>
      <c r="BA12" s="17"/>
      <c r="BB12" s="17"/>
      <c r="BC12" s="17"/>
      <c r="BD12" s="17"/>
      <c r="BE12" s="3"/>
      <c r="BF12" s="3"/>
      <c r="BG12" s="17"/>
      <c r="BH12" s="17"/>
      <c r="BI12" s="17"/>
      <c r="BJ12" s="17"/>
      <c r="BK12" s="3"/>
      <c r="BL12" s="3"/>
      <c r="BM12" s="17"/>
      <c r="BN12" s="17"/>
      <c r="BO12" s="17"/>
      <c r="BP12" s="17"/>
      <c r="BQ12" s="3"/>
      <c r="BR12" s="3"/>
      <c r="BS12" s="17"/>
      <c r="BT12" s="17"/>
      <c r="BU12" s="17"/>
      <c r="BV12" s="17"/>
      <c r="BW12" s="3"/>
      <c r="CA12" s="18"/>
      <c r="CB12" s="18"/>
      <c r="CC12" s="18"/>
      <c r="CD12" s="18"/>
      <c r="CE12" s="18"/>
      <c r="CF12" s="18"/>
      <c r="CG12" s="18"/>
      <c r="CH12" s="2"/>
      <c r="CI12" s="5"/>
      <c r="CJ12" s="4"/>
      <c r="CK12" s="2"/>
      <c r="CL12" s="6"/>
      <c r="CM12" s="6"/>
      <c r="CN12" s="6"/>
      <c r="CO12" s="6"/>
    </row>
    <row r="13" spans="2:93" s="1" customFormat="1" ht="84.6" customHeight="1" x14ac:dyDescent="0.25">
      <c r="B13" s="132"/>
      <c r="C13" s="18" t="s">
        <v>308</v>
      </c>
      <c r="D13" s="92"/>
      <c r="E13" s="92"/>
      <c r="F13" s="92"/>
      <c r="G13" s="92"/>
      <c r="H13" s="70"/>
      <c r="I13" s="51">
        <f t="shared" si="0"/>
        <v>0</v>
      </c>
      <c r="J13" s="3"/>
      <c r="K13" s="20"/>
      <c r="L13" s="20"/>
      <c r="M13" s="3"/>
      <c r="N13" s="3"/>
      <c r="O13" s="3"/>
      <c r="P13" s="3"/>
      <c r="Q13" s="18"/>
      <c r="R13" s="18"/>
      <c r="S13" s="20"/>
      <c r="T13" s="20"/>
      <c r="U13" s="20"/>
      <c r="V13" s="20"/>
      <c r="W13" s="3"/>
      <c r="X13" s="3"/>
      <c r="Y13" s="17"/>
      <c r="Z13" s="17"/>
      <c r="AA13" s="3"/>
      <c r="AB13" s="3"/>
      <c r="AC13" s="17"/>
      <c r="AD13" s="17"/>
      <c r="AE13" s="17"/>
      <c r="AF13" s="17"/>
      <c r="AG13" s="3"/>
      <c r="AH13" s="3"/>
      <c r="AI13" s="17"/>
      <c r="AJ13" s="17"/>
      <c r="AK13" s="17"/>
      <c r="AL13" s="17"/>
      <c r="AM13" s="3"/>
      <c r="AN13" s="3"/>
      <c r="AO13" s="17"/>
      <c r="AP13" s="17"/>
      <c r="AQ13" s="17"/>
      <c r="AR13" s="17"/>
      <c r="AS13" s="3"/>
      <c r="AT13" s="3"/>
      <c r="AU13" s="17"/>
      <c r="AV13" s="17"/>
      <c r="AW13" s="17"/>
      <c r="AX13" s="17"/>
      <c r="AY13" s="3"/>
      <c r="AZ13" s="3"/>
      <c r="BA13" s="17"/>
      <c r="BB13" s="17"/>
      <c r="BC13" s="17"/>
      <c r="BD13" s="17"/>
      <c r="BE13" s="3"/>
      <c r="BF13" s="3"/>
      <c r="BG13" s="17"/>
      <c r="BH13" s="17"/>
      <c r="BI13" s="17"/>
      <c r="BJ13" s="17"/>
      <c r="BK13" s="3"/>
      <c r="BL13" s="3"/>
      <c r="BM13" s="17"/>
      <c r="BN13" s="17"/>
      <c r="BO13" s="17"/>
      <c r="BP13" s="17"/>
      <c r="BQ13" s="3"/>
      <c r="BR13" s="3"/>
      <c r="BS13" s="17"/>
      <c r="BT13" s="17"/>
      <c r="BU13" s="17"/>
      <c r="BV13" s="17"/>
      <c r="BW13" s="3"/>
      <c r="CA13" s="18"/>
      <c r="CB13" s="18"/>
      <c r="CC13" s="18"/>
      <c r="CD13" s="18"/>
      <c r="CE13" s="18"/>
      <c r="CF13" s="18"/>
      <c r="CG13" s="18"/>
      <c r="CH13" s="2"/>
      <c r="CI13" s="5"/>
      <c r="CJ13" s="4"/>
      <c r="CK13" s="2"/>
      <c r="CL13" s="6"/>
      <c r="CM13" s="6"/>
      <c r="CN13" s="6"/>
      <c r="CO13" s="6"/>
    </row>
    <row r="14" spans="2:93" s="1" customFormat="1" ht="100.9" customHeight="1" x14ac:dyDescent="0.25">
      <c r="B14" s="132"/>
      <c r="C14" s="18" t="s">
        <v>309</v>
      </c>
      <c r="D14" s="92"/>
      <c r="E14" s="92"/>
      <c r="F14" s="92"/>
      <c r="G14" s="92"/>
      <c r="H14" s="70"/>
      <c r="I14" s="51">
        <f t="shared" si="0"/>
        <v>0</v>
      </c>
      <c r="J14" s="3"/>
      <c r="K14" s="20"/>
      <c r="L14" s="20"/>
      <c r="M14" s="3"/>
      <c r="N14" s="3"/>
      <c r="O14" s="3"/>
      <c r="P14" s="3"/>
      <c r="Q14" s="18"/>
      <c r="R14" s="18"/>
      <c r="S14" s="20"/>
      <c r="T14" s="20"/>
      <c r="U14" s="20"/>
      <c r="V14" s="20"/>
      <c r="W14" s="3"/>
      <c r="X14" s="3"/>
      <c r="Y14" s="17"/>
      <c r="Z14" s="17"/>
      <c r="AA14" s="3"/>
      <c r="AB14" s="3"/>
      <c r="AC14" s="17"/>
      <c r="AD14" s="17"/>
      <c r="AE14" s="17"/>
      <c r="AF14" s="17"/>
      <c r="AG14" s="3"/>
      <c r="AH14" s="3"/>
      <c r="AI14" s="17"/>
      <c r="AJ14" s="17"/>
      <c r="AK14" s="17"/>
      <c r="AL14" s="17"/>
      <c r="AM14" s="3"/>
      <c r="AN14" s="3"/>
      <c r="AO14" s="17"/>
      <c r="AP14" s="17"/>
      <c r="AQ14" s="17"/>
      <c r="AR14" s="17"/>
      <c r="AS14" s="3"/>
      <c r="AT14" s="3"/>
      <c r="AU14" s="17"/>
      <c r="AV14" s="17"/>
      <c r="AW14" s="17"/>
      <c r="AX14" s="17"/>
      <c r="AY14" s="3"/>
      <c r="AZ14" s="3"/>
      <c r="BA14" s="17"/>
      <c r="BB14" s="17"/>
      <c r="BC14" s="17"/>
      <c r="BD14" s="17"/>
      <c r="BE14" s="3"/>
      <c r="BF14" s="3"/>
      <c r="BG14" s="17"/>
      <c r="BH14" s="17"/>
      <c r="BI14" s="17"/>
      <c r="BJ14" s="17"/>
      <c r="BK14" s="3"/>
      <c r="BL14" s="3"/>
      <c r="BM14" s="17"/>
      <c r="BN14" s="17"/>
      <c r="BO14" s="17"/>
      <c r="BP14" s="17"/>
      <c r="BQ14" s="3"/>
      <c r="BR14" s="3"/>
      <c r="BS14" s="17"/>
      <c r="BT14" s="17"/>
      <c r="BU14" s="17"/>
      <c r="BV14" s="17"/>
      <c r="BW14" s="3"/>
      <c r="CA14" s="18"/>
      <c r="CB14" s="18"/>
      <c r="CC14" s="18"/>
      <c r="CD14" s="18"/>
      <c r="CE14" s="18"/>
      <c r="CF14" s="18"/>
      <c r="CG14" s="18"/>
      <c r="CH14" s="2"/>
      <c r="CI14" s="5"/>
      <c r="CJ14" s="4"/>
      <c r="CK14" s="2"/>
      <c r="CL14" s="6"/>
      <c r="CM14" s="6"/>
      <c r="CN14" s="6"/>
      <c r="CO14" s="6"/>
    </row>
    <row r="15" spans="2:93" s="1" customFormat="1" ht="90.6" customHeight="1" x14ac:dyDescent="0.25">
      <c r="B15" s="132"/>
      <c r="C15" s="18" t="s">
        <v>310</v>
      </c>
      <c r="D15" s="92"/>
      <c r="E15" s="92"/>
      <c r="F15" s="92"/>
      <c r="G15" s="92"/>
      <c r="H15" s="72"/>
      <c r="I15" s="51">
        <f t="shared" si="0"/>
        <v>0</v>
      </c>
      <c r="J15" s="3"/>
      <c r="K15" s="20"/>
      <c r="L15" s="20"/>
      <c r="M15" s="3"/>
      <c r="N15" s="3"/>
      <c r="O15" s="3"/>
      <c r="P15" s="3"/>
      <c r="Q15" s="18"/>
      <c r="R15" s="18"/>
      <c r="S15" s="20"/>
      <c r="T15" s="20"/>
      <c r="U15" s="20"/>
      <c r="V15" s="20"/>
      <c r="W15" s="3"/>
      <c r="X15" s="3"/>
      <c r="Y15" s="17"/>
      <c r="Z15" s="17"/>
      <c r="AA15" s="3"/>
      <c r="AB15" s="3"/>
      <c r="AC15" s="17"/>
      <c r="AD15" s="17"/>
      <c r="AE15" s="17"/>
      <c r="AF15" s="17"/>
      <c r="AG15" s="3"/>
      <c r="AH15" s="3"/>
      <c r="AI15" s="17"/>
      <c r="AJ15" s="17"/>
      <c r="AK15" s="17"/>
      <c r="AL15" s="17"/>
      <c r="AM15" s="3"/>
      <c r="AN15" s="3"/>
      <c r="AO15" s="17"/>
      <c r="AP15" s="17"/>
      <c r="AQ15" s="17"/>
      <c r="AR15" s="17"/>
      <c r="AS15" s="3"/>
      <c r="AT15" s="3"/>
      <c r="AU15" s="17"/>
      <c r="AV15" s="17"/>
      <c r="AW15" s="17"/>
      <c r="AX15" s="17"/>
      <c r="AY15" s="3"/>
      <c r="AZ15" s="3"/>
      <c r="BA15" s="17"/>
      <c r="BB15" s="17"/>
      <c r="BC15" s="17"/>
      <c r="BD15" s="17"/>
      <c r="BE15" s="3"/>
      <c r="BF15" s="3"/>
      <c r="BG15" s="17"/>
      <c r="BH15" s="17"/>
      <c r="BI15" s="17"/>
      <c r="BJ15" s="17"/>
      <c r="BK15" s="3"/>
      <c r="BL15" s="3"/>
      <c r="BM15" s="17"/>
      <c r="BN15" s="17"/>
      <c r="BO15" s="17"/>
      <c r="BP15" s="17"/>
      <c r="BQ15" s="3"/>
      <c r="BR15" s="3"/>
      <c r="BS15" s="17"/>
      <c r="BT15" s="17"/>
      <c r="BU15" s="17"/>
      <c r="BV15" s="17"/>
      <c r="BW15" s="3"/>
      <c r="CA15" s="18"/>
      <c r="CB15" s="18"/>
      <c r="CC15" s="18"/>
      <c r="CD15" s="18"/>
      <c r="CE15" s="18"/>
      <c r="CF15" s="18"/>
      <c r="CG15" s="18"/>
      <c r="CH15" s="2"/>
      <c r="CI15" s="5"/>
      <c r="CJ15" s="4"/>
      <c r="CK15" s="2"/>
      <c r="CL15" s="6"/>
      <c r="CM15" s="6"/>
      <c r="CN15" s="6"/>
      <c r="CO15" s="6"/>
    </row>
    <row r="16" spans="2:93" s="1" customFormat="1" ht="105.6" customHeight="1" x14ac:dyDescent="0.25">
      <c r="B16" s="132"/>
      <c r="C16" s="18" t="s">
        <v>311</v>
      </c>
      <c r="D16" s="92"/>
      <c r="E16" s="92"/>
      <c r="F16" s="92"/>
      <c r="G16" s="92"/>
      <c r="H16" s="71"/>
      <c r="I16" s="51">
        <f t="shared" si="0"/>
        <v>0</v>
      </c>
      <c r="J16" s="3"/>
      <c r="K16" s="20"/>
      <c r="L16" s="20"/>
      <c r="M16" s="3"/>
      <c r="N16" s="3"/>
      <c r="O16" s="3"/>
      <c r="P16" s="3"/>
      <c r="Q16" s="18"/>
      <c r="R16" s="18"/>
      <c r="S16" s="20"/>
      <c r="T16" s="20"/>
      <c r="U16" s="20"/>
      <c r="V16" s="20"/>
      <c r="W16" s="3"/>
      <c r="X16" s="3"/>
      <c r="Y16" s="17"/>
      <c r="Z16" s="17"/>
      <c r="AA16" s="3"/>
      <c r="AB16" s="3"/>
      <c r="AC16" s="17"/>
      <c r="AD16" s="17"/>
      <c r="AE16" s="17"/>
      <c r="AF16" s="17"/>
      <c r="AG16" s="3"/>
      <c r="AH16" s="3"/>
      <c r="AI16" s="17"/>
      <c r="AJ16" s="17"/>
      <c r="AK16" s="17"/>
      <c r="AL16" s="17"/>
      <c r="AM16" s="3"/>
      <c r="AN16" s="3"/>
      <c r="AO16" s="17"/>
      <c r="AP16" s="17"/>
      <c r="AQ16" s="17"/>
      <c r="AR16" s="17"/>
      <c r="AS16" s="3"/>
      <c r="AT16" s="3"/>
      <c r="AU16" s="17"/>
      <c r="AV16" s="17"/>
      <c r="AW16" s="17"/>
      <c r="AX16" s="17"/>
      <c r="AY16" s="3"/>
      <c r="AZ16" s="3"/>
      <c r="BA16" s="17"/>
      <c r="BB16" s="17"/>
      <c r="BC16" s="17"/>
      <c r="BD16" s="17"/>
      <c r="BE16" s="3"/>
      <c r="BF16" s="3"/>
      <c r="BG16" s="17"/>
      <c r="BH16" s="17"/>
      <c r="BI16" s="17"/>
      <c r="BJ16" s="17"/>
      <c r="BK16" s="3"/>
      <c r="BL16" s="3"/>
      <c r="BM16" s="17"/>
      <c r="BN16" s="17"/>
      <c r="BO16" s="17"/>
      <c r="BP16" s="17"/>
      <c r="BQ16" s="3"/>
      <c r="BR16" s="3"/>
      <c r="BS16" s="17"/>
      <c r="BT16" s="17"/>
      <c r="BU16" s="17"/>
      <c r="BV16" s="17"/>
      <c r="BW16" s="3"/>
      <c r="CA16" s="18"/>
      <c r="CB16" s="18"/>
      <c r="CC16" s="18"/>
      <c r="CD16" s="18"/>
      <c r="CE16" s="18"/>
      <c r="CF16" s="18"/>
      <c r="CG16" s="18"/>
      <c r="CH16" s="2"/>
      <c r="CI16" s="5"/>
      <c r="CJ16" s="4"/>
      <c r="CK16" s="2"/>
      <c r="CL16" s="6"/>
      <c r="CM16" s="6"/>
      <c r="CN16" s="6"/>
      <c r="CO16" s="6"/>
    </row>
    <row r="17" spans="2:93" s="1" customFormat="1" ht="105" customHeight="1" x14ac:dyDescent="0.25">
      <c r="B17" s="132"/>
      <c r="C17" s="18" t="s">
        <v>312</v>
      </c>
      <c r="D17" s="92"/>
      <c r="E17" s="92"/>
      <c r="F17" s="92"/>
      <c r="G17" s="92"/>
      <c r="H17" s="70"/>
      <c r="I17" s="51">
        <f t="shared" si="0"/>
        <v>0</v>
      </c>
      <c r="J17" s="3"/>
      <c r="K17" s="20"/>
      <c r="L17" s="20"/>
      <c r="M17" s="3"/>
      <c r="N17" s="3"/>
      <c r="O17" s="3"/>
      <c r="P17" s="3"/>
      <c r="Q17" s="18"/>
      <c r="R17" s="18"/>
      <c r="S17" s="20"/>
      <c r="T17" s="20"/>
      <c r="U17" s="20"/>
      <c r="V17" s="20"/>
      <c r="W17" s="3"/>
      <c r="X17" s="3"/>
      <c r="Y17" s="17"/>
      <c r="Z17" s="17"/>
      <c r="AA17" s="3"/>
      <c r="AB17" s="3"/>
      <c r="AC17" s="17"/>
      <c r="AD17" s="17"/>
      <c r="AE17" s="17"/>
      <c r="AF17" s="17"/>
      <c r="AG17" s="3"/>
      <c r="AH17" s="3"/>
      <c r="AI17" s="17"/>
      <c r="AJ17" s="17"/>
      <c r="AK17" s="17"/>
      <c r="AL17" s="17"/>
      <c r="AM17" s="3"/>
      <c r="AN17" s="3"/>
      <c r="AO17" s="17"/>
      <c r="AP17" s="17"/>
      <c r="AQ17" s="17"/>
      <c r="AR17" s="17"/>
      <c r="AS17" s="3"/>
      <c r="AT17" s="3"/>
      <c r="AU17" s="17"/>
      <c r="AV17" s="17"/>
      <c r="AW17" s="17"/>
      <c r="AX17" s="17"/>
      <c r="AY17" s="3"/>
      <c r="AZ17" s="3"/>
      <c r="BA17" s="17"/>
      <c r="BB17" s="17"/>
      <c r="BC17" s="17"/>
      <c r="BD17" s="17"/>
      <c r="BE17" s="3"/>
      <c r="BF17" s="3"/>
      <c r="BG17" s="17"/>
      <c r="BH17" s="17"/>
      <c r="BI17" s="17"/>
      <c r="BJ17" s="17"/>
      <c r="BK17" s="3"/>
      <c r="BL17" s="3"/>
      <c r="BM17" s="17"/>
      <c r="BN17" s="17"/>
      <c r="BO17" s="17"/>
      <c r="BP17" s="17"/>
      <c r="BQ17" s="3"/>
      <c r="BR17" s="3"/>
      <c r="BS17" s="17"/>
      <c r="BT17" s="17"/>
      <c r="BU17" s="17"/>
      <c r="BV17" s="17"/>
      <c r="BW17" s="3"/>
      <c r="CA17" s="18"/>
      <c r="CB17" s="18"/>
      <c r="CC17" s="18"/>
      <c r="CD17" s="18"/>
      <c r="CE17" s="18"/>
      <c r="CF17" s="18"/>
      <c r="CG17" s="18"/>
      <c r="CH17" s="2"/>
      <c r="CI17" s="5"/>
      <c r="CJ17" s="4"/>
      <c r="CK17" s="2"/>
      <c r="CL17" s="6"/>
      <c r="CM17" s="6"/>
      <c r="CN17" s="6"/>
      <c r="CO17" s="6"/>
    </row>
    <row r="18" spans="2:93" s="1" customFormat="1" ht="99.6" customHeight="1" x14ac:dyDescent="0.25">
      <c r="B18" s="132"/>
      <c r="C18" s="43" t="s">
        <v>313</v>
      </c>
      <c r="D18" s="92"/>
      <c r="E18" s="92"/>
      <c r="F18" s="92"/>
      <c r="G18" s="92"/>
      <c r="H18" s="70"/>
      <c r="I18" s="51">
        <f t="shared" si="0"/>
        <v>0</v>
      </c>
      <c r="J18" s="3"/>
      <c r="K18" s="20"/>
      <c r="L18" s="20"/>
      <c r="M18" s="3"/>
      <c r="N18" s="3"/>
      <c r="O18" s="3"/>
      <c r="P18" s="3"/>
      <c r="Q18" s="18"/>
      <c r="R18" s="18"/>
      <c r="S18" s="20"/>
      <c r="T18" s="20"/>
      <c r="U18" s="20"/>
      <c r="V18" s="20"/>
      <c r="W18" s="3"/>
      <c r="X18" s="3"/>
      <c r="Y18" s="17"/>
      <c r="Z18" s="17"/>
      <c r="AA18" s="3"/>
      <c r="AB18" s="3"/>
      <c r="AC18" s="17"/>
      <c r="AD18" s="17"/>
      <c r="AE18" s="17"/>
      <c r="AF18" s="17"/>
      <c r="AG18" s="3"/>
      <c r="AH18" s="3"/>
      <c r="AI18" s="17"/>
      <c r="AJ18" s="17"/>
      <c r="AK18" s="17"/>
      <c r="AL18" s="17"/>
      <c r="AM18" s="3"/>
      <c r="AN18" s="3"/>
      <c r="AO18" s="17"/>
      <c r="AP18" s="17"/>
      <c r="AQ18" s="17"/>
      <c r="AR18" s="17"/>
      <c r="AS18" s="3"/>
      <c r="AT18" s="3"/>
      <c r="AU18" s="17"/>
      <c r="AV18" s="17"/>
      <c r="AW18" s="17"/>
      <c r="AX18" s="17"/>
      <c r="AY18" s="3"/>
      <c r="AZ18" s="3"/>
      <c r="BA18" s="17"/>
      <c r="BB18" s="17"/>
      <c r="BC18" s="17"/>
      <c r="BD18" s="17"/>
      <c r="BE18" s="3"/>
      <c r="BF18" s="3"/>
      <c r="BG18" s="17"/>
      <c r="BH18" s="17"/>
      <c r="BI18" s="17"/>
      <c r="BJ18" s="17"/>
      <c r="BK18" s="3"/>
      <c r="BL18" s="3"/>
      <c r="BM18" s="17"/>
      <c r="BN18" s="17"/>
      <c r="BO18" s="17"/>
      <c r="BP18" s="17"/>
      <c r="BQ18" s="3"/>
      <c r="BR18" s="3"/>
      <c r="BS18" s="17"/>
      <c r="BT18" s="17"/>
      <c r="BU18" s="17"/>
      <c r="BV18" s="17"/>
      <c r="BW18" s="3"/>
      <c r="CA18" s="18"/>
      <c r="CB18" s="18"/>
      <c r="CC18" s="18"/>
      <c r="CD18" s="18"/>
      <c r="CE18" s="18"/>
      <c r="CF18" s="18"/>
      <c r="CG18" s="18"/>
      <c r="CH18" s="2"/>
      <c r="CI18" s="5"/>
      <c r="CJ18" s="4"/>
      <c r="CK18" s="2"/>
      <c r="CL18" s="6"/>
      <c r="CM18" s="6"/>
      <c r="CN18" s="6"/>
      <c r="CO18" s="6"/>
    </row>
    <row r="19" spans="2:93" s="1" customFormat="1" ht="27" customHeight="1" x14ac:dyDescent="0.25">
      <c r="C19" s="17"/>
      <c r="D19" s="20"/>
      <c r="E19" s="20"/>
      <c r="F19" s="20"/>
      <c r="G19" s="20"/>
      <c r="H19" s="36" t="s">
        <v>117</v>
      </c>
      <c r="I19" s="37" t="e">
        <f>AVERAGEIF(I9:I18,"&lt;&gt;0")</f>
        <v>#DIV/0!</v>
      </c>
      <c r="J19" s="3"/>
      <c r="K19" s="20"/>
      <c r="L19" s="20"/>
      <c r="M19" s="22"/>
      <c r="N19" s="22"/>
      <c r="O19" s="22"/>
      <c r="P19" s="3"/>
      <c r="Q19" s="17"/>
      <c r="R19" s="17"/>
      <c r="S19" s="20"/>
      <c r="T19" s="20"/>
      <c r="U19" s="20"/>
      <c r="V19" s="20"/>
      <c r="W19" s="3"/>
      <c r="X19" s="22"/>
      <c r="Y19" s="17"/>
      <c r="Z19" s="17"/>
      <c r="AA19" s="3"/>
      <c r="AB19" s="3"/>
      <c r="AC19" s="17"/>
      <c r="AD19" s="17"/>
      <c r="AE19" s="17"/>
      <c r="AF19" s="17"/>
      <c r="AG19" s="3"/>
      <c r="AH19" s="3"/>
      <c r="AI19" s="17"/>
      <c r="AJ19" s="17"/>
      <c r="AK19" s="17"/>
      <c r="AL19" s="17"/>
      <c r="AM19" s="3"/>
      <c r="AN19" s="3"/>
      <c r="AO19" s="17"/>
      <c r="AP19" s="17"/>
      <c r="AQ19" s="17"/>
      <c r="AR19" s="17"/>
      <c r="AS19" s="3"/>
      <c r="AT19" s="3"/>
      <c r="AU19" s="17"/>
      <c r="AV19" s="17"/>
      <c r="AW19" s="17"/>
      <c r="AX19" s="17"/>
      <c r="AY19" s="3"/>
      <c r="AZ19" s="3"/>
      <c r="BA19" s="17"/>
      <c r="BB19" s="17"/>
      <c r="BC19" s="17"/>
      <c r="BD19" s="17"/>
      <c r="BE19" s="3"/>
      <c r="BF19" s="3"/>
      <c r="BG19" s="17"/>
      <c r="BH19" s="17"/>
      <c r="BI19" s="17"/>
      <c r="BJ19" s="17"/>
      <c r="BK19" s="3"/>
      <c r="BL19" s="3"/>
      <c r="BM19" s="17"/>
      <c r="BN19" s="17"/>
      <c r="BO19" s="17"/>
      <c r="BP19" s="17"/>
      <c r="BQ19" s="3"/>
      <c r="BR19" s="3"/>
      <c r="BS19" s="17"/>
      <c r="BT19" s="17"/>
      <c r="BU19" s="17"/>
      <c r="BV19" s="17"/>
      <c r="BW19" s="3"/>
      <c r="CA19" s="18"/>
      <c r="CB19" s="18"/>
      <c r="CC19" s="18"/>
      <c r="CD19" s="18"/>
      <c r="CE19" s="18"/>
      <c r="CF19" s="18"/>
      <c r="CG19" s="18"/>
      <c r="CH19" s="2"/>
      <c r="CI19" s="5"/>
      <c r="CJ19" s="4"/>
      <c r="CK19" s="2"/>
      <c r="CL19" s="6"/>
      <c r="CM19" s="6"/>
      <c r="CN19" s="6"/>
      <c r="CO19" s="6"/>
    </row>
    <row r="20" spans="2:93" s="1" customFormat="1" ht="18.600000000000001" customHeight="1" thickBot="1" x14ac:dyDescent="0.3">
      <c r="B20" s="2"/>
      <c r="C20" s="2"/>
      <c r="D20" s="2"/>
      <c r="E20" s="2"/>
      <c r="F20" s="2"/>
      <c r="G20" s="2"/>
      <c r="H20" s="2"/>
      <c r="J20" s="2"/>
      <c r="K20" s="20"/>
      <c r="L20" s="20"/>
      <c r="M20" s="3"/>
      <c r="N20" s="3"/>
      <c r="O20" s="3"/>
      <c r="P20" s="3"/>
      <c r="Q20" s="17"/>
      <c r="R20" s="17"/>
      <c r="S20" s="20"/>
      <c r="T20" s="20"/>
      <c r="U20" s="20"/>
      <c r="V20" s="20"/>
      <c r="W20" s="3"/>
      <c r="X20" s="3"/>
      <c r="Y20" s="17"/>
      <c r="Z20" s="17"/>
      <c r="AA20" s="3"/>
      <c r="AB20" s="3"/>
      <c r="AC20" s="17"/>
      <c r="AD20" s="17"/>
      <c r="AE20" s="17"/>
      <c r="AF20" s="17"/>
      <c r="AG20" s="3"/>
      <c r="AH20" s="3"/>
      <c r="AI20" s="17"/>
      <c r="AJ20" s="17"/>
      <c r="AK20" s="17"/>
      <c r="AL20" s="17"/>
      <c r="AM20" s="3"/>
      <c r="AN20" s="3"/>
      <c r="AO20" s="17"/>
      <c r="AP20" s="17"/>
      <c r="AQ20" s="17"/>
      <c r="AR20" s="17"/>
      <c r="AS20" s="3"/>
      <c r="AT20" s="3"/>
      <c r="AU20" s="17"/>
      <c r="AV20" s="17"/>
      <c r="AW20" s="17"/>
      <c r="AX20" s="17"/>
      <c r="AY20" s="3"/>
      <c r="AZ20" s="3"/>
      <c r="BA20" s="17"/>
      <c r="BB20" s="17"/>
      <c r="BC20" s="17"/>
      <c r="BD20" s="17"/>
      <c r="BE20" s="3"/>
      <c r="BF20" s="3"/>
      <c r="BG20" s="17"/>
      <c r="BH20" s="17"/>
      <c r="BI20" s="17"/>
      <c r="BJ20" s="17"/>
      <c r="BK20" s="3"/>
      <c r="BL20" s="3"/>
      <c r="BM20" s="17"/>
      <c r="BN20" s="17"/>
      <c r="BO20" s="17"/>
      <c r="BP20" s="17"/>
      <c r="BQ20" s="3"/>
      <c r="BR20" s="3"/>
      <c r="BS20" s="17"/>
      <c r="BT20" s="17"/>
      <c r="BU20" s="17"/>
      <c r="BV20" s="17"/>
      <c r="BW20" s="3"/>
      <c r="CA20" s="18"/>
      <c r="CB20" s="18"/>
      <c r="CC20" s="18"/>
      <c r="CD20" s="18"/>
      <c r="CE20" s="18"/>
      <c r="CF20" s="18"/>
      <c r="CG20" s="18"/>
      <c r="CH20" s="2"/>
      <c r="CI20" s="5"/>
      <c r="CJ20" s="4"/>
      <c r="CK20" s="2"/>
      <c r="CL20" s="6"/>
      <c r="CM20" s="6"/>
      <c r="CN20" s="6"/>
      <c r="CO20" s="6"/>
    </row>
    <row r="21" spans="2:93" ht="46.15" customHeight="1" thickBot="1" x14ac:dyDescent="0.3">
      <c r="C21" s="2" t="s">
        <v>116</v>
      </c>
      <c r="D21" s="130" t="s">
        <v>140</v>
      </c>
      <c r="E21" s="130"/>
      <c r="F21" s="130"/>
      <c r="G21" s="130"/>
      <c r="H21" s="130"/>
      <c r="I21" s="133"/>
      <c r="J21" s="133"/>
      <c r="K21" s="37"/>
      <c r="L21" s="23"/>
      <c r="M21" s="23"/>
      <c r="N21" s="23"/>
      <c r="O21" s="23"/>
      <c r="P21" s="23"/>
      <c r="Q21" s="23"/>
      <c r="R21" s="23"/>
      <c r="S21" s="23"/>
      <c r="T21" s="23"/>
      <c r="U21" s="23"/>
    </row>
    <row r="22" spans="2:93" ht="46.15" customHeight="1" x14ac:dyDescent="0.25">
      <c r="D22" s="23"/>
      <c r="E22" s="32"/>
      <c r="F22" s="32"/>
      <c r="G22" s="23"/>
      <c r="H22" s="23"/>
      <c r="I22" s="22"/>
      <c r="J22" s="8"/>
      <c r="K22" s="23"/>
      <c r="L22" s="23"/>
      <c r="M22" s="23"/>
      <c r="N22" s="23"/>
      <c r="O22" s="23"/>
      <c r="P22" s="23"/>
      <c r="Q22" s="23"/>
      <c r="R22" s="23"/>
      <c r="S22" s="23"/>
      <c r="T22" s="23"/>
      <c r="U22" s="23"/>
    </row>
    <row r="23" spans="2:93" ht="26.25" thickBot="1" x14ac:dyDescent="0.3">
      <c r="D23" s="23"/>
      <c r="E23" s="23"/>
      <c r="F23" s="23"/>
      <c r="G23" s="23"/>
      <c r="H23" s="23"/>
      <c r="I23" s="22"/>
      <c r="J23" s="8"/>
      <c r="K23" s="23"/>
      <c r="L23" s="23"/>
      <c r="M23" s="23"/>
      <c r="N23" s="23"/>
      <c r="O23" s="23"/>
      <c r="P23" s="23"/>
      <c r="Q23" s="23"/>
      <c r="R23" s="23"/>
      <c r="S23" s="23"/>
      <c r="T23" s="23"/>
      <c r="U23" s="23"/>
    </row>
    <row r="24" spans="2:93" ht="46.15" customHeight="1" thickBot="1" x14ac:dyDescent="0.3">
      <c r="D24" s="23"/>
      <c r="E24" s="33"/>
      <c r="F24" s="33"/>
      <c r="G24" s="23"/>
      <c r="H24" s="23"/>
      <c r="I24" s="22"/>
      <c r="J24" s="8"/>
      <c r="K24" s="136" t="s">
        <v>182</v>
      </c>
      <c r="L24" s="136"/>
      <c r="M24" s="136"/>
      <c r="N24" s="136"/>
      <c r="O24" s="136"/>
      <c r="P24" s="136"/>
      <c r="Q24" s="136"/>
      <c r="R24" s="136"/>
      <c r="S24" s="136"/>
      <c r="T24" s="136"/>
      <c r="U24" s="136"/>
      <c r="W24" s="136" t="s">
        <v>178</v>
      </c>
      <c r="X24" s="136"/>
      <c r="Y24" s="136"/>
    </row>
    <row r="25" spans="2:93" ht="22.9" customHeight="1" thickBot="1" x14ac:dyDescent="0.3">
      <c r="B25" s="24"/>
      <c r="C25" s="1"/>
      <c r="D25" s="24" t="s">
        <v>19</v>
      </c>
      <c r="E25" s="131" t="s">
        <v>18</v>
      </c>
      <c r="F25" s="131"/>
      <c r="G25" s="24" t="s">
        <v>22</v>
      </c>
      <c r="H25" s="16"/>
      <c r="I25" s="24"/>
      <c r="J25" s="24"/>
    </row>
    <row r="26" spans="2:93" ht="38.450000000000003" customHeight="1" x14ac:dyDescent="0.25">
      <c r="B26" s="7"/>
      <c r="C26" s="17"/>
      <c r="D26" s="34">
        <v>1</v>
      </c>
      <c r="E26" s="12" t="s">
        <v>114</v>
      </c>
      <c r="F26" s="12" t="s">
        <v>115</v>
      </c>
      <c r="G26" s="35">
        <v>4</v>
      </c>
      <c r="H26" s="39" t="s">
        <v>107</v>
      </c>
      <c r="J26" s="31"/>
      <c r="K26" s="137" t="s">
        <v>108</v>
      </c>
      <c r="L26" s="136"/>
      <c r="M26" s="136"/>
      <c r="N26" s="136"/>
      <c r="O26" s="138"/>
      <c r="P26" s="25"/>
      <c r="Q26" s="136" t="s">
        <v>109</v>
      </c>
      <c r="R26" s="136"/>
      <c r="S26" s="136"/>
      <c r="T26" s="136"/>
      <c r="U26" s="138"/>
      <c r="V26" s="24"/>
      <c r="W26" s="83" t="s">
        <v>179</v>
      </c>
      <c r="X26" s="83" t="s">
        <v>180</v>
      </c>
      <c r="Y26" s="83" t="s">
        <v>181</v>
      </c>
    </row>
    <row r="27" spans="2:93" ht="46.15" customHeight="1" x14ac:dyDescent="0.25">
      <c r="B27" s="7"/>
      <c r="C27" s="17"/>
      <c r="D27" s="113" t="s">
        <v>177</v>
      </c>
      <c r="E27" s="111" t="s">
        <v>208</v>
      </c>
      <c r="F27" s="112" t="s">
        <v>183</v>
      </c>
      <c r="G27" s="114" t="s">
        <v>176</v>
      </c>
      <c r="H27" s="115" t="s">
        <v>220</v>
      </c>
      <c r="J27" s="31"/>
      <c r="K27" s="13" t="s">
        <v>110</v>
      </c>
      <c r="L27" s="14" t="s">
        <v>111</v>
      </c>
      <c r="M27" s="14" t="s">
        <v>112</v>
      </c>
      <c r="N27" s="14" t="s">
        <v>223</v>
      </c>
      <c r="O27" s="40" t="s">
        <v>120</v>
      </c>
      <c r="P27" s="45"/>
      <c r="Q27" s="13" t="s">
        <v>255</v>
      </c>
      <c r="R27" s="14" t="s">
        <v>224</v>
      </c>
      <c r="S27" s="14" t="s">
        <v>225</v>
      </c>
      <c r="T27" s="139" t="s">
        <v>113</v>
      </c>
      <c r="U27" s="140"/>
      <c r="V27" s="24"/>
      <c r="W27" s="88"/>
      <c r="X27" s="88"/>
      <c r="Y27" s="89"/>
    </row>
    <row r="28" spans="2:93" ht="104.45" customHeight="1" x14ac:dyDescent="0.25">
      <c r="B28" s="1"/>
      <c r="C28" s="18" t="s">
        <v>304</v>
      </c>
      <c r="D28" s="92"/>
      <c r="E28" s="92"/>
      <c r="F28" s="92"/>
      <c r="G28" s="92"/>
      <c r="H28" s="73"/>
      <c r="I28" s="51">
        <f t="shared" ref="I28:I37" si="1">IFERROR(_xlfn.IFS(D28="NO EXISTE DOCUMENTACIÓN, NI MÉTODOS. ORGANIZACIÓN EMPÍRICA. CERO CAPACIDAD DE REACCIÓN",1,E28="EXISTEN DOCUMENTOS. HAY MÉTODOS SIN RIGUROSIDAD. NO HAY PROYECTO PDP. HAY UN DPD. NIVEL MÍNIMO DE SEGURIDAD. BAJA CAPACIDAD DE IDENTIFICAR Y RESTAURAR BRECHAS",2,F28="PROYECTO PDP EN FASE INICIAL PANSI. HAY DPD. HAY APOYO POR EL RTD. NIVEL MÍNIMO DESEADO DE SEGURIDAD. VULNERABILIDADES IDENTIFICADAS Y ATENDIDAS",3,G28="SG-PDP VALIDADO Y EN PRIMER TRIMESTE DE OPERACIÓN. NIVEL DE SEGURIDAD ADECUADO",4),0)</f>
        <v>0</v>
      </c>
      <c r="J28" s="31"/>
      <c r="K28" s="121" t="s">
        <v>172</v>
      </c>
      <c r="L28" s="121"/>
      <c r="M28" s="121" t="s">
        <v>172</v>
      </c>
      <c r="N28" s="121" t="s">
        <v>172</v>
      </c>
      <c r="O28" s="121"/>
      <c r="P28" s="27"/>
      <c r="Q28" s="76" t="s">
        <v>257</v>
      </c>
      <c r="R28" s="76" t="s">
        <v>257</v>
      </c>
      <c r="S28" s="77" t="s">
        <v>257</v>
      </c>
      <c r="T28" s="134"/>
      <c r="U28" s="135"/>
      <c r="V28" s="28"/>
      <c r="W28" s="74"/>
      <c r="X28" s="74"/>
      <c r="Y28" s="90"/>
    </row>
    <row r="29" spans="2:93" ht="105" customHeight="1" x14ac:dyDescent="0.25">
      <c r="B29" s="132" t="s">
        <v>139</v>
      </c>
      <c r="C29" s="18" t="s">
        <v>305</v>
      </c>
      <c r="D29" s="92"/>
      <c r="E29" s="92"/>
      <c r="F29" s="92"/>
      <c r="G29" s="92"/>
      <c r="H29" s="73"/>
      <c r="I29" s="51">
        <f t="shared" si="1"/>
        <v>0</v>
      </c>
      <c r="J29" s="31"/>
      <c r="K29" s="121" t="s">
        <v>172</v>
      </c>
      <c r="L29" s="121"/>
      <c r="M29" s="121" t="s">
        <v>172</v>
      </c>
      <c r="N29" s="121" t="s">
        <v>172</v>
      </c>
      <c r="O29" s="121"/>
      <c r="P29" s="27"/>
      <c r="Q29" s="76" t="s">
        <v>257</v>
      </c>
      <c r="R29" s="76" t="s">
        <v>257</v>
      </c>
      <c r="S29" s="77" t="s">
        <v>257</v>
      </c>
      <c r="T29" s="134"/>
      <c r="U29" s="135"/>
      <c r="V29" s="29"/>
      <c r="W29" s="74"/>
      <c r="X29" s="74"/>
      <c r="Y29" s="90"/>
    </row>
    <row r="30" spans="2:93" ht="92.45" customHeight="1" x14ac:dyDescent="0.25">
      <c r="B30" s="132"/>
      <c r="C30" s="18" t="s">
        <v>306</v>
      </c>
      <c r="D30" s="92"/>
      <c r="E30" s="92"/>
      <c r="F30" s="92"/>
      <c r="G30" s="92"/>
      <c r="H30" s="73"/>
      <c r="I30" s="51">
        <f t="shared" si="1"/>
        <v>0</v>
      </c>
      <c r="J30" s="31"/>
      <c r="K30" s="121" t="s">
        <v>172</v>
      </c>
      <c r="L30" s="121"/>
      <c r="M30" s="121" t="s">
        <v>172</v>
      </c>
      <c r="N30" s="121" t="s">
        <v>172</v>
      </c>
      <c r="O30" s="121"/>
      <c r="P30" s="27"/>
      <c r="Q30" s="76" t="s">
        <v>257</v>
      </c>
      <c r="R30" s="76" t="s">
        <v>257</v>
      </c>
      <c r="S30" s="77" t="s">
        <v>257</v>
      </c>
      <c r="T30" s="134"/>
      <c r="U30" s="135"/>
      <c r="V30" s="29"/>
      <c r="W30" s="74"/>
      <c r="X30" s="74"/>
      <c r="Y30" s="90"/>
    </row>
    <row r="31" spans="2:93" ht="100.9" customHeight="1" x14ac:dyDescent="0.25">
      <c r="B31" s="132"/>
      <c r="C31" s="18" t="s">
        <v>307</v>
      </c>
      <c r="D31" s="92"/>
      <c r="E31" s="92"/>
      <c r="F31" s="92"/>
      <c r="G31" s="92"/>
      <c r="H31" s="73"/>
      <c r="I31" s="51">
        <f t="shared" si="1"/>
        <v>0</v>
      </c>
      <c r="J31" s="31"/>
      <c r="K31" s="121" t="s">
        <v>172</v>
      </c>
      <c r="L31" s="121"/>
      <c r="M31" s="121" t="s">
        <v>172</v>
      </c>
      <c r="N31" s="121" t="s">
        <v>172</v>
      </c>
      <c r="O31" s="121"/>
      <c r="P31" s="27"/>
      <c r="Q31" s="76" t="s">
        <v>257</v>
      </c>
      <c r="R31" s="76" t="s">
        <v>257</v>
      </c>
      <c r="S31" s="77" t="s">
        <v>257</v>
      </c>
      <c r="T31" s="134"/>
      <c r="U31" s="135"/>
      <c r="V31" s="29"/>
      <c r="W31" s="74"/>
      <c r="X31" s="74"/>
      <c r="Y31" s="90"/>
    </row>
    <row r="32" spans="2:93" ht="87" customHeight="1" x14ac:dyDescent="0.25">
      <c r="B32" s="132"/>
      <c r="C32" s="18" t="s">
        <v>308</v>
      </c>
      <c r="D32" s="92"/>
      <c r="E32" s="92"/>
      <c r="F32" s="92"/>
      <c r="G32" s="92"/>
      <c r="H32" s="73"/>
      <c r="I32" s="51">
        <f t="shared" si="1"/>
        <v>0</v>
      </c>
      <c r="J32" s="31"/>
      <c r="K32" s="121" t="s">
        <v>172</v>
      </c>
      <c r="L32" s="121"/>
      <c r="M32" s="121" t="s">
        <v>172</v>
      </c>
      <c r="N32" s="121" t="s">
        <v>172</v>
      </c>
      <c r="O32" s="121"/>
      <c r="P32" s="27"/>
      <c r="Q32" s="76" t="s">
        <v>257</v>
      </c>
      <c r="R32" s="76" t="s">
        <v>257</v>
      </c>
      <c r="S32" s="77" t="s">
        <v>257</v>
      </c>
      <c r="T32" s="134"/>
      <c r="U32" s="135"/>
      <c r="V32" s="29"/>
      <c r="W32" s="74"/>
      <c r="X32" s="74"/>
      <c r="Y32" s="90"/>
    </row>
    <row r="33" spans="2:25" ht="106.15" customHeight="1" x14ac:dyDescent="0.25">
      <c r="B33" s="132"/>
      <c r="C33" s="18" t="s">
        <v>309</v>
      </c>
      <c r="D33" s="92"/>
      <c r="E33" s="92"/>
      <c r="F33" s="92"/>
      <c r="G33" s="92"/>
      <c r="H33" s="73"/>
      <c r="I33" s="51">
        <f t="shared" si="1"/>
        <v>0</v>
      </c>
      <c r="J33" s="31"/>
      <c r="K33" s="121" t="s">
        <v>172</v>
      </c>
      <c r="L33" s="121"/>
      <c r="M33" s="121" t="s">
        <v>172</v>
      </c>
      <c r="N33" s="121" t="s">
        <v>172</v>
      </c>
      <c r="O33" s="121"/>
      <c r="P33" s="27"/>
      <c r="Q33" s="76" t="s">
        <v>257</v>
      </c>
      <c r="R33" s="76" t="s">
        <v>257</v>
      </c>
      <c r="S33" s="77" t="s">
        <v>257</v>
      </c>
      <c r="T33" s="134"/>
      <c r="U33" s="135"/>
      <c r="V33" s="29"/>
      <c r="W33" s="74"/>
      <c r="X33" s="74"/>
      <c r="Y33" s="90"/>
    </row>
    <row r="34" spans="2:25" ht="107.45" customHeight="1" x14ac:dyDescent="0.25">
      <c r="B34" s="132"/>
      <c r="C34" s="18" t="s">
        <v>310</v>
      </c>
      <c r="D34" s="92"/>
      <c r="E34" s="92"/>
      <c r="F34" s="92"/>
      <c r="G34" s="92"/>
      <c r="H34" s="73"/>
      <c r="I34" s="51">
        <f t="shared" si="1"/>
        <v>0</v>
      </c>
      <c r="J34" s="31"/>
      <c r="K34" s="121" t="s">
        <v>172</v>
      </c>
      <c r="L34" s="121"/>
      <c r="M34" s="121" t="s">
        <v>172</v>
      </c>
      <c r="N34" s="121" t="s">
        <v>172</v>
      </c>
      <c r="O34" s="121"/>
      <c r="P34" s="27"/>
      <c r="Q34" s="76" t="s">
        <v>257</v>
      </c>
      <c r="R34" s="76" t="s">
        <v>257</v>
      </c>
      <c r="S34" s="77" t="s">
        <v>257</v>
      </c>
      <c r="T34" s="134"/>
      <c r="U34" s="135"/>
      <c r="V34" s="29"/>
      <c r="W34" s="74"/>
      <c r="X34" s="74"/>
      <c r="Y34" s="90"/>
    </row>
    <row r="35" spans="2:25" ht="105" customHeight="1" x14ac:dyDescent="0.25">
      <c r="B35" s="132"/>
      <c r="C35" s="18" t="s">
        <v>311</v>
      </c>
      <c r="D35" s="92"/>
      <c r="E35" s="92"/>
      <c r="F35" s="92"/>
      <c r="G35" s="92"/>
      <c r="H35" s="73"/>
      <c r="I35" s="51">
        <f t="shared" si="1"/>
        <v>0</v>
      </c>
      <c r="J35" s="31"/>
      <c r="K35" s="121" t="s">
        <v>172</v>
      </c>
      <c r="L35" s="121"/>
      <c r="M35" s="121" t="s">
        <v>172</v>
      </c>
      <c r="N35" s="121" t="s">
        <v>172</v>
      </c>
      <c r="O35" s="121"/>
      <c r="P35" s="27"/>
      <c r="Q35" s="76" t="s">
        <v>257</v>
      </c>
      <c r="R35" s="76" t="s">
        <v>257</v>
      </c>
      <c r="S35" s="77" t="s">
        <v>257</v>
      </c>
      <c r="T35" s="134"/>
      <c r="U35" s="135"/>
      <c r="V35" s="29"/>
      <c r="W35" s="74"/>
      <c r="X35" s="74"/>
      <c r="Y35" s="90"/>
    </row>
    <row r="36" spans="2:25" ht="97.9" customHeight="1" x14ac:dyDescent="0.25">
      <c r="B36" s="132"/>
      <c r="C36" s="18" t="s">
        <v>312</v>
      </c>
      <c r="D36" s="92"/>
      <c r="E36" s="92"/>
      <c r="F36" s="92"/>
      <c r="G36" s="92"/>
      <c r="H36" s="73"/>
      <c r="I36" s="51">
        <f t="shared" si="1"/>
        <v>0</v>
      </c>
      <c r="J36" s="31"/>
      <c r="K36" s="121" t="s">
        <v>172</v>
      </c>
      <c r="L36" s="121"/>
      <c r="M36" s="121" t="s">
        <v>172</v>
      </c>
      <c r="N36" s="121" t="s">
        <v>172</v>
      </c>
      <c r="O36" s="121"/>
      <c r="P36" s="27"/>
      <c r="Q36" s="76" t="s">
        <v>257</v>
      </c>
      <c r="R36" s="76" t="s">
        <v>257</v>
      </c>
      <c r="S36" s="77" t="s">
        <v>257</v>
      </c>
      <c r="T36" s="134"/>
      <c r="U36" s="135"/>
      <c r="V36" s="29"/>
      <c r="W36" s="74"/>
      <c r="X36" s="74"/>
      <c r="Y36" s="90"/>
    </row>
    <row r="37" spans="2:25" ht="85.15" customHeight="1" x14ac:dyDescent="0.25">
      <c r="B37" s="132"/>
      <c r="C37" s="43" t="s">
        <v>313</v>
      </c>
      <c r="D37" s="92"/>
      <c r="E37" s="92"/>
      <c r="F37" s="92"/>
      <c r="G37" s="92"/>
      <c r="H37" s="116"/>
      <c r="I37" s="51">
        <f t="shared" si="1"/>
        <v>0</v>
      </c>
      <c r="J37" s="31"/>
      <c r="K37" s="121" t="s">
        <v>172</v>
      </c>
      <c r="L37" s="121"/>
      <c r="M37" s="121" t="s">
        <v>172</v>
      </c>
      <c r="N37" s="121" t="s">
        <v>172</v>
      </c>
      <c r="O37" s="121"/>
      <c r="P37" s="27"/>
      <c r="Q37" s="76" t="s">
        <v>257</v>
      </c>
      <c r="R37" s="76" t="s">
        <v>257</v>
      </c>
      <c r="S37" s="77" t="s">
        <v>257</v>
      </c>
      <c r="T37" s="134"/>
      <c r="U37" s="135"/>
      <c r="V37" s="29"/>
      <c r="W37" s="74"/>
      <c r="X37" s="74"/>
      <c r="Y37" s="90"/>
    </row>
    <row r="38" spans="2:25" ht="27.6" customHeight="1" x14ac:dyDescent="0.25">
      <c r="B38" s="1"/>
      <c r="C38" s="17"/>
      <c r="D38"/>
      <c r="E38"/>
      <c r="F38"/>
      <c r="G38"/>
      <c r="H38" s="22"/>
      <c r="I38" s="37" t="e">
        <f>AVERAGEIF(I28:I37,"&lt;&gt;0")</f>
        <v>#DIV/0!</v>
      </c>
      <c r="J38" s="3"/>
      <c r="K38" s="3"/>
      <c r="L38" s="29"/>
      <c r="M38" s="29"/>
      <c r="N38" s="29"/>
      <c r="O38" s="3"/>
      <c r="P38" s="3"/>
      <c r="Q38" s="1"/>
      <c r="R38" s="1"/>
      <c r="S38" s="29"/>
      <c r="T38" s="30"/>
      <c r="U38" s="30"/>
      <c r="V38" s="29"/>
    </row>
  </sheetData>
  <sheetProtection selectLockedCells="1"/>
  <mergeCells count="22">
    <mergeCell ref="W24:Y24"/>
    <mergeCell ref="T34:U34"/>
    <mergeCell ref="T35:U35"/>
    <mergeCell ref="T36:U36"/>
    <mergeCell ref="E25:F25"/>
    <mergeCell ref="K26:O26"/>
    <mergeCell ref="Q26:U26"/>
    <mergeCell ref="T27:U27"/>
    <mergeCell ref="T28:U28"/>
    <mergeCell ref="K24:U24"/>
    <mergeCell ref="B29:B37"/>
    <mergeCell ref="T29:U29"/>
    <mergeCell ref="T30:U30"/>
    <mergeCell ref="T31:U31"/>
    <mergeCell ref="T32:U32"/>
    <mergeCell ref="T33:U33"/>
    <mergeCell ref="T37:U37"/>
    <mergeCell ref="D2:H2"/>
    <mergeCell ref="E6:F6"/>
    <mergeCell ref="B10:B18"/>
    <mergeCell ref="D21:H21"/>
    <mergeCell ref="I21:J21"/>
  </mergeCells>
  <dataValidations count="1">
    <dataValidation type="list" allowBlank="1" showInputMessage="1" showErrorMessage="1" sqref="L9:L10 K9:K12 K13:L18 S9:V18" xr:uid="{6D0154F2-035D-444F-99F5-F79BA916F6BD}">
      <formula1>"X"</formula1>
    </dataValidation>
  </dataValidations>
  <printOptions horizontalCentered="1" verticalCentered="1"/>
  <pageMargins left="0" right="0" top="0" bottom="0" header="0.31496062992125984" footer="0.31496062992125984"/>
  <pageSetup paperSize="9" scale="42" orientation="landscape" r:id="rId1"/>
  <rowBreaks count="1" manualBreakCount="1">
    <brk id="19" min="1" max="19" man="1"/>
  </rowBreaks>
  <customProperties>
    <customPr name="LastActive" r:id="rId2"/>
  </customProperties>
  <drawing r:id="rId3"/>
  <legacyDrawing r:id="rId4"/>
  <extLst>
    <ext xmlns:x14="http://schemas.microsoft.com/office/spreadsheetml/2009/9/main" uri="{CCE6A557-97BC-4b89-ADB6-D9C93CAAB3DF}">
      <x14:dataValidations xmlns:xm="http://schemas.microsoft.com/office/excel/2006/main" count="7">
        <x14:dataValidation type="list" allowBlank="1" showInputMessage="1" showErrorMessage="1" xr:uid="{2656E3CA-C28F-4DA3-9A6E-8E7765D8E27F}">
          <x14:formula1>
            <xm:f>'LISTAS Y CRITERIOS'!$C$9</xm:f>
          </x14:formula1>
          <xm:sqref>G28:G37 G9:G18</xm:sqref>
        </x14:dataValidation>
        <x14:dataValidation type="list" allowBlank="1" showInputMessage="1" showErrorMessage="1" xr:uid="{06A4FEF1-542C-4216-9F71-ED571D8053EC}">
          <x14:formula1>
            <xm:f>'LISTAS Y CRITERIOS'!$C$8</xm:f>
          </x14:formula1>
          <xm:sqref>F9:F18 F28:F37</xm:sqref>
        </x14:dataValidation>
        <x14:dataValidation type="list" allowBlank="1" showInputMessage="1" showErrorMessage="1" xr:uid="{5041A865-6A38-4FF9-A3AF-1BB0C7836170}">
          <x14:formula1>
            <xm:f>'LISTAS Y CRITERIOS'!$C$7</xm:f>
          </x14:formula1>
          <xm:sqref>E28:E37 E9:E18</xm:sqref>
        </x14:dataValidation>
        <x14:dataValidation type="list" allowBlank="1" showInputMessage="1" showErrorMessage="1" xr:uid="{B0F3A646-0F44-40E9-90D1-20814DC80834}">
          <x14:formula1>
            <xm:f>'LISTAS Y CRITERIOS'!$C$6</xm:f>
          </x14:formula1>
          <xm:sqref>D28:D37 D9:D18</xm:sqref>
        </x14:dataValidation>
        <x14:dataValidation type="list" allowBlank="1" showInputMessage="1" showErrorMessage="1" xr:uid="{333D3D1D-12A0-42BD-A946-38362108155D}">
          <x14:formula1>
            <xm:f>'LISTAS Y CRITERIOS'!$N$6:$N$16</xm:f>
          </x14:formula1>
          <xm:sqref>S28:S37</xm:sqref>
        </x14:dataValidation>
        <x14:dataValidation type="list" allowBlank="1" showInputMessage="1" showErrorMessage="1" xr:uid="{F7F81355-B9AC-4074-9459-50436F84C083}">
          <x14:formula1>
            <xm:f>'LISTAS Y CRITERIOS'!$L$6:$L$19</xm:f>
          </x14:formula1>
          <xm:sqref>Q28:Q37</xm:sqref>
        </x14:dataValidation>
        <x14:dataValidation type="list" allowBlank="1" showInputMessage="1" showErrorMessage="1" xr:uid="{26655EA7-2896-4280-92BD-2530D7D3607A}">
          <x14:formula1>
            <xm:f>'LISTAS Y CRITERIOS'!$J$6:$J$9</xm:f>
          </x14:formula1>
          <xm:sqref>R28:R37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FA1D2-C1AA-4DE4-9239-7A90EEC97D04}">
  <dimension ref="B5:X5"/>
  <sheetViews>
    <sheetView showGridLines="0" tabSelected="1" zoomScale="70" zoomScaleNormal="70" workbookViewId="0">
      <selection activeCell="P37" sqref="P37"/>
    </sheetView>
  </sheetViews>
  <sheetFormatPr defaultColWidth="10.7109375" defaultRowHeight="15" x14ac:dyDescent="0.25"/>
  <sheetData>
    <row r="5" spans="2:24" ht="26.25" x14ac:dyDescent="0.4">
      <c r="B5" s="149" t="s">
        <v>171</v>
      </c>
      <c r="C5" s="149"/>
      <c r="D5" s="149"/>
      <c r="E5" s="149"/>
      <c r="F5" s="149"/>
      <c r="G5" s="149"/>
      <c r="H5" s="149"/>
      <c r="I5" s="149"/>
      <c r="J5" s="149"/>
      <c r="K5" s="149"/>
      <c r="L5" s="149"/>
      <c r="M5" s="52"/>
      <c r="N5" s="149" t="s">
        <v>170</v>
      </c>
      <c r="O5" s="149"/>
      <c r="P5" s="149"/>
      <c r="Q5" s="149"/>
      <c r="R5" s="149"/>
      <c r="S5" s="149"/>
      <c r="T5" s="149"/>
      <c r="U5" s="149"/>
      <c r="V5" s="149"/>
      <c r="W5" s="149"/>
      <c r="X5" s="149"/>
    </row>
  </sheetData>
  <sheetProtection algorithmName="SHA-512" hashValue="/9xnjNA8GZflrCwDPoJxNZcsw6WgZCJywjjqQxyyuXEtEtTuN9L9H/k4rHwBb0wIB0am3DW7gjh/BItWwur3aA==" saltValue="Rwz/d++8YtA/8WC+UccnHw==" spinCount="100000" sheet="1" objects="1" scenarios="1" selectLockedCells="1" selectUnlockedCells="1"/>
  <mergeCells count="2">
    <mergeCell ref="B5:L5"/>
    <mergeCell ref="N5:X5"/>
  </mergeCells>
  <pageMargins left="0.7" right="0.7" top="0.75" bottom="0.75" header="0.3" footer="0.3"/>
  <pageSetup paperSize="9" orientation="portrait" horizontalDpi="0" verticalDpi="0" r:id="rId1"/>
  <customProperties>
    <customPr name="LastActive" r:id="rId2"/>
  </customProperties>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2B8F3-C3BD-4989-AD4F-5475D33C0BBD}">
  <sheetPr>
    <tabColor rgb="FF7030A0"/>
  </sheetPr>
  <dimension ref="C2:Z16"/>
  <sheetViews>
    <sheetView showGridLines="0" topLeftCell="A7" zoomScale="47" zoomScaleNormal="47" workbookViewId="0">
      <selection activeCell="L15" sqref="L15"/>
    </sheetView>
  </sheetViews>
  <sheetFormatPr defaultColWidth="10.7109375" defaultRowHeight="16.5" x14ac:dyDescent="0.25"/>
  <cols>
    <col min="3" max="3" width="27.42578125" customWidth="1"/>
    <col min="4" max="7" width="25.5703125" customWidth="1"/>
    <col min="8" max="8" width="62.140625" customWidth="1"/>
    <col min="9" max="9" width="23.85546875" customWidth="1"/>
    <col min="10" max="10" width="23.85546875" style="48" customWidth="1"/>
    <col min="11" max="11" width="2.85546875" customWidth="1"/>
    <col min="12" max="12" width="11.42578125" customWidth="1"/>
    <col min="13" max="13" width="14.7109375" customWidth="1"/>
    <col min="14" max="15" width="13.7109375" customWidth="1"/>
    <col min="16" max="16" width="15.28515625" customWidth="1"/>
    <col min="17" max="17" width="3.140625" customWidth="1"/>
    <col min="18" max="20" width="20" customWidth="1"/>
    <col min="21" max="21" width="13.7109375" customWidth="1"/>
    <col min="22" max="22" width="79.5703125" customWidth="1"/>
    <col min="24" max="26" width="37" customWidth="1"/>
  </cols>
  <sheetData>
    <row r="2" spans="3:26" ht="17.25" thickBot="1" x14ac:dyDescent="0.3"/>
    <row r="3" spans="3:26" ht="25.15" customHeight="1" thickBot="1" x14ac:dyDescent="0.3">
      <c r="D3" s="130" t="s">
        <v>145</v>
      </c>
      <c r="E3" s="130"/>
      <c r="F3" s="130"/>
      <c r="G3" s="130"/>
      <c r="H3" s="130"/>
      <c r="I3" s="23"/>
    </row>
    <row r="4" spans="3:26" ht="44.45" customHeight="1" thickBot="1" x14ac:dyDescent="0.3">
      <c r="D4" s="23"/>
      <c r="E4" s="32"/>
      <c r="F4" s="32"/>
      <c r="G4" s="23"/>
      <c r="H4" s="23"/>
      <c r="I4" s="23"/>
    </row>
    <row r="5" spans="3:26" ht="44.45" customHeight="1" x14ac:dyDescent="0.25">
      <c r="D5" s="23"/>
      <c r="E5" s="23"/>
      <c r="F5" s="23"/>
      <c r="G5" s="23"/>
      <c r="H5" s="23"/>
      <c r="I5" s="23"/>
      <c r="L5" s="136" t="s">
        <v>182</v>
      </c>
      <c r="M5" s="136"/>
      <c r="N5" s="136"/>
      <c r="O5" s="136"/>
      <c r="P5" s="136"/>
      <c r="Q5" s="136"/>
      <c r="R5" s="136"/>
      <c r="S5" s="136"/>
      <c r="T5" s="136"/>
      <c r="U5" s="136"/>
      <c r="V5" s="136"/>
      <c r="X5" s="136" t="s">
        <v>178</v>
      </c>
      <c r="Y5" s="136"/>
      <c r="Z5" s="136"/>
    </row>
    <row r="6" spans="3:26" ht="44.45" customHeight="1" thickBot="1" x14ac:dyDescent="0.3">
      <c r="D6" s="23"/>
      <c r="E6" s="33"/>
      <c r="F6" s="33"/>
      <c r="G6" s="23"/>
      <c r="H6" s="23"/>
      <c r="I6" s="23"/>
      <c r="L6" s="2"/>
      <c r="M6" s="2"/>
      <c r="N6" s="2"/>
      <c r="O6" s="2"/>
      <c r="P6" s="2"/>
      <c r="Q6" s="2"/>
      <c r="R6" s="2"/>
      <c r="S6" s="2"/>
      <c r="T6" s="2"/>
      <c r="U6" s="2"/>
      <c r="V6" s="2"/>
      <c r="X6" s="2"/>
      <c r="Y6" s="2"/>
      <c r="Z6" s="2"/>
    </row>
    <row r="7" spans="3:26" ht="25.15" customHeight="1" thickBot="1" x14ac:dyDescent="0.3">
      <c r="D7" s="24" t="s">
        <v>19</v>
      </c>
      <c r="E7" s="131" t="s">
        <v>18</v>
      </c>
      <c r="F7" s="131"/>
      <c r="G7" s="24" t="s">
        <v>22</v>
      </c>
      <c r="H7" s="16"/>
      <c r="I7" s="16"/>
      <c r="K7" s="44"/>
      <c r="L7" s="137" t="s">
        <v>108</v>
      </c>
      <c r="M7" s="136"/>
      <c r="N7" s="136"/>
      <c r="O7" s="136"/>
      <c r="P7" s="138"/>
      <c r="Q7" s="25"/>
      <c r="R7" s="136" t="s">
        <v>109</v>
      </c>
      <c r="S7" s="136"/>
      <c r="T7" s="136"/>
      <c r="U7" s="136"/>
      <c r="V7" s="138"/>
      <c r="X7" s="83" t="s">
        <v>179</v>
      </c>
      <c r="Y7" s="83" t="s">
        <v>180</v>
      </c>
      <c r="Z7" s="83" t="s">
        <v>181</v>
      </c>
    </row>
    <row r="8" spans="3:26" ht="78.599999999999994" customHeight="1" x14ac:dyDescent="0.25">
      <c r="C8" s="43" t="s">
        <v>144</v>
      </c>
      <c r="D8" s="97">
        <v>1</v>
      </c>
      <c r="E8" s="96" t="s">
        <v>185</v>
      </c>
      <c r="F8" s="98" t="s">
        <v>186</v>
      </c>
      <c r="G8" s="99">
        <v>4</v>
      </c>
      <c r="H8" s="47" t="s">
        <v>146</v>
      </c>
      <c r="I8" s="49" t="s">
        <v>147</v>
      </c>
      <c r="J8" s="49" t="s">
        <v>148</v>
      </c>
      <c r="K8" s="44"/>
      <c r="L8" s="13" t="s">
        <v>110</v>
      </c>
      <c r="M8" s="14" t="s">
        <v>111</v>
      </c>
      <c r="N8" s="14" t="s">
        <v>112</v>
      </c>
      <c r="O8" s="14" t="s">
        <v>223</v>
      </c>
      <c r="P8" s="40" t="s">
        <v>120</v>
      </c>
      <c r="Q8" s="45"/>
      <c r="R8" s="13" t="s">
        <v>256</v>
      </c>
      <c r="S8" s="14" t="s">
        <v>224</v>
      </c>
      <c r="T8" s="14" t="s">
        <v>225</v>
      </c>
      <c r="U8" s="139" t="s">
        <v>113</v>
      </c>
      <c r="V8" s="140"/>
      <c r="X8" s="88"/>
      <c r="Y8" s="88"/>
      <c r="Z8" s="89"/>
    </row>
    <row r="9" spans="3:26" ht="110.45" customHeight="1" x14ac:dyDescent="0.25">
      <c r="C9" s="84" t="s">
        <v>117</v>
      </c>
      <c r="D9" s="150" t="e">
        <f>IF(I9&lt;=1.99,"NIVEL ET ROJO - CAÓTICO - INICIAR UN PROYECTO SG-PDP CON ESTE NIVEL DE SEGURIDAD SERÁ UN FRACASO - ES IMPERATIVO ELEVAR EL ESTADO DE LA TÉCNICA",IF(I9&gt;3.99,"NIVEL ET AZUL - PROFESIONAL",IF(AND(I9&gt;=1.99,I9&lt;=2.99),"NIVEL ET NARANJA - BAJO - INICIAR UN PROYECTO SG-PDP CON ESTE NIVEL DE SEGURIDAD SERÁ UN FRACASO - ES IMPERATIVO ELEVAR EL ESTADO DE LA TÉCNICA","NIVEL ET VERDE-MÍNIMO DESEADO")))</f>
        <v>#DIV/0!</v>
      </c>
      <c r="E9" s="150"/>
      <c r="F9" s="150"/>
      <c r="G9" s="151"/>
      <c r="H9" s="82"/>
      <c r="I9" s="95" t="e">
        <f>+'Análisis NSI'!B17</f>
        <v>#DIV/0!</v>
      </c>
      <c r="J9" s="94" t="s">
        <v>149</v>
      </c>
      <c r="K9" s="44"/>
      <c r="L9" s="121" t="s">
        <v>172</v>
      </c>
      <c r="M9" s="121"/>
      <c r="N9" s="121" t="s">
        <v>172</v>
      </c>
      <c r="O9" s="121" t="s">
        <v>172</v>
      </c>
      <c r="P9" s="121"/>
      <c r="Q9" s="46"/>
      <c r="R9" s="76" t="s">
        <v>257</v>
      </c>
      <c r="S9" s="76" t="s">
        <v>257</v>
      </c>
      <c r="T9" s="77" t="s">
        <v>257</v>
      </c>
      <c r="U9" s="134" t="s">
        <v>314</v>
      </c>
      <c r="V9" s="135"/>
      <c r="X9" s="74"/>
      <c r="Y9" s="74"/>
      <c r="Z9" s="90"/>
    </row>
    <row r="10" spans="3:26" ht="150" customHeight="1" x14ac:dyDescent="0.25">
      <c r="C10" s="84" t="s">
        <v>141</v>
      </c>
      <c r="D10" s="104"/>
      <c r="E10" s="106" t="s">
        <v>197</v>
      </c>
      <c r="F10" s="103"/>
      <c r="G10" s="105"/>
      <c r="H10" s="82"/>
      <c r="I10" s="100">
        <f>IFERROR(_xlfn.IFS(D10="NO HAY NINGÚN TIPO DE DOCUMENTACIÓN. NO HAY PLAN ESTRATEGICO. GESTIÓN POR REACCIÓN. FASE I PANSI TOMARÁ 6&lt; MESES&lt;9 Y LUEGO INICIA EL PROYECTO SG-PDP",1,E10="HAY PLAN ESTRATEGICO. SIN PLAN DE CONTINUIDAD DE NEGOCIO. SG VOLUNTARIO Y VALIDADO. FASE I PANSI TOMARÁ 3&lt; MESES&lt;6 Y LUEGO INICIA EL PROYECTO SG-PDP",2,F10="FASE I PANSI COMPLETADA. INICIA PROYECTO SG-PDP TOMARÁ 6&lt; MESES&lt;9 PARA SER VALIDADO CON 1ra AUDITORÍA INTERNA",3,G10="SG-PDP MANTENIDO, MEJORADO Y RESILIENTE ",4),0)</f>
        <v>2</v>
      </c>
      <c r="J10" s="94" t="s">
        <v>149</v>
      </c>
      <c r="K10" s="44"/>
      <c r="L10" s="121" t="s">
        <v>172</v>
      </c>
      <c r="M10" s="121"/>
      <c r="N10" s="121" t="s">
        <v>172</v>
      </c>
      <c r="O10" s="121" t="s">
        <v>172</v>
      </c>
      <c r="P10" s="121"/>
      <c r="Q10" s="46"/>
      <c r="R10" s="76" t="s">
        <v>257</v>
      </c>
      <c r="S10" s="76" t="s">
        <v>257</v>
      </c>
      <c r="T10" s="77" t="s">
        <v>257</v>
      </c>
      <c r="U10" s="134" t="s">
        <v>315</v>
      </c>
      <c r="V10" s="135"/>
      <c r="X10" s="74"/>
      <c r="Y10" s="74"/>
      <c r="Z10" s="90"/>
    </row>
    <row r="11" spans="3:26" ht="208.15" customHeight="1" x14ac:dyDescent="0.25">
      <c r="C11" s="84" t="s">
        <v>142</v>
      </c>
      <c r="D11" s="104"/>
      <c r="E11" s="107" t="s">
        <v>201</v>
      </c>
      <c r="F11" s="102"/>
      <c r="G11" s="101"/>
      <c r="H11" s="82"/>
      <c r="I11" s="93">
        <f>IFERROR(_xlfn.IFS(D11="NO EXISTE NINGÚN MODELO PARA TOMAR DECISIONES INFORMADAS. LAS DECISIONES SON POR REACCIÓN, POR JERARQUÍA E IMPROVISACIÓN.",1,E11="ESTRUCTURA ORGANIZACIONAL RESPETADA Y JERARQUÍAS DEFINIDAS. NO HAY MÉTRICAS ASOCIADAS A PDP. NADA SE HACE SIN APROBACIÓN DE LA MÁXIMA AUTORIDAD.",2,F11="FASE I DEL PANSI IMPACTA SOBRE LA TOMA DE DECISIONES INFORMADAS. INCLUIDOS MÉTRICAS Y KPI's LAS DEL PANSI, EIPD. NO TODO LO DECIDE LA MÁXIMA AUTORIDAD.",3,G11="SE DECIDE RIGUROSAMENTE SOBRE LAS TENDENCIAS QUE MUESTREN LOS KPI DEL SG-PDP.  SE CUMPLE DE MANERA RIGUROSA EL CRONOGRAMA DE SIMULACROS Y EL CRONOGRAMA DE AUDITORÍAS.",4),0)</f>
        <v>2</v>
      </c>
      <c r="J11" s="50" t="s">
        <v>149</v>
      </c>
      <c r="K11" s="44"/>
      <c r="L11" s="121" t="s">
        <v>172</v>
      </c>
      <c r="M11" s="121"/>
      <c r="N11" s="121" t="s">
        <v>172</v>
      </c>
      <c r="O11" s="121" t="s">
        <v>172</v>
      </c>
      <c r="P11" s="121"/>
      <c r="Q11" s="46"/>
      <c r="R11" s="76" t="s">
        <v>257</v>
      </c>
      <c r="S11" s="76" t="s">
        <v>257</v>
      </c>
      <c r="T11" s="77" t="s">
        <v>257</v>
      </c>
      <c r="U11" s="134" t="s">
        <v>316</v>
      </c>
      <c r="V11" s="135"/>
      <c r="X11" s="74"/>
      <c r="Y11" s="74"/>
      <c r="Z11" s="90"/>
    </row>
    <row r="12" spans="3:26" ht="156.6" customHeight="1" x14ac:dyDescent="0.25">
      <c r="C12" s="108" t="s">
        <v>143</v>
      </c>
      <c r="D12" s="109"/>
      <c r="E12" s="106" t="s">
        <v>205</v>
      </c>
      <c r="F12" s="103"/>
      <c r="G12" s="101"/>
      <c r="H12" s="82"/>
      <c r="I12" s="93">
        <f>IFERROR(_xlfn.IFS(D12="NO EXISTE NINGÚN MODELO PARA GESTIONAR RESULTADOS. SE ACTUA POR REACCIÓN, IMPROVISACIÓN Y SIN COMUNICACIÓN ENTRE ÁREAS",1,E12="MÉTRICAS Y KPI's CON POCA RIGUROSIDAD DE SEGUIMIENTO. NO INCLUYEN PDP. TODA ACCIÓN DEBE SER APROBADA POR LA MÁXIMA AUTORIDAD",2,F12="TOMA DE DECISIONES INFORMADAS DIRECCIONA Y ORDENA LA GESTIÓN DE RESULTADOS. TRABAJO EN EQUIPO SOBRE OBJETIVOS ORGAIZACIONALES CLAROS",3,G12="LA GESTIÓN DE RESULTADOS SE BASA RIGUROSAMENTE SOBRE LAS TENDENCIAS QUE MUESTREN LOS KPI DEL SG-PDP.  SE CUMPLE DE MANERA RIGUROSA EL CRONOGRAMA DE SIMULACROS Y EL CRONOGRAMA DE AUDITORÍAS.",4),0)</f>
        <v>2</v>
      </c>
      <c r="J12" s="50" t="s">
        <v>149</v>
      </c>
      <c r="K12" s="44"/>
      <c r="L12" s="121" t="s">
        <v>172</v>
      </c>
      <c r="M12" s="121"/>
      <c r="N12" s="121" t="s">
        <v>172</v>
      </c>
      <c r="O12" s="121" t="s">
        <v>172</v>
      </c>
      <c r="P12" s="121"/>
      <c r="Q12" s="46"/>
      <c r="R12" s="76" t="s">
        <v>257</v>
      </c>
      <c r="S12" s="76" t="s">
        <v>257</v>
      </c>
      <c r="T12" s="77" t="s">
        <v>257</v>
      </c>
      <c r="U12" s="134" t="s">
        <v>317</v>
      </c>
      <c r="V12" s="135"/>
      <c r="X12" s="74"/>
      <c r="Y12" s="74"/>
      <c r="Z12" s="90"/>
    </row>
    <row r="13" spans="3:26" ht="26.25" x14ac:dyDescent="0.25">
      <c r="C13" s="2" t="s">
        <v>116</v>
      </c>
      <c r="X13" s="91"/>
      <c r="Y13" s="91"/>
      <c r="Z13" s="91"/>
    </row>
    <row r="14" spans="3:26" ht="26.25" x14ac:dyDescent="0.25">
      <c r="X14" s="78"/>
      <c r="Y14" s="78"/>
      <c r="Z14" s="78"/>
    </row>
    <row r="15" spans="3:26" ht="37.9" customHeight="1" x14ac:dyDescent="0.25">
      <c r="H15" s="54" t="s">
        <v>156</v>
      </c>
      <c r="I15" s="53" t="e">
        <f>AVERAGE(I9:I12)</f>
        <v>#DIV/0!</v>
      </c>
      <c r="X15" s="78"/>
      <c r="Y15" s="78"/>
      <c r="Z15" s="78"/>
    </row>
    <row r="16" spans="3:26" ht="26.25" x14ac:dyDescent="0.25">
      <c r="X16" s="78"/>
      <c r="Y16" s="78"/>
      <c r="Z16" s="78"/>
    </row>
  </sheetData>
  <sheetProtection selectLockedCells="1"/>
  <mergeCells count="12">
    <mergeCell ref="X5:Z5"/>
    <mergeCell ref="D3:H3"/>
    <mergeCell ref="E7:F7"/>
    <mergeCell ref="U11:V11"/>
    <mergeCell ref="U12:V12"/>
    <mergeCell ref="L5:V5"/>
    <mergeCell ref="L7:P7"/>
    <mergeCell ref="R7:V7"/>
    <mergeCell ref="U8:V8"/>
    <mergeCell ref="U9:V9"/>
    <mergeCell ref="U10:V10"/>
    <mergeCell ref="D9:G9"/>
  </mergeCell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EAD85D20-F2F2-4579-AD16-9A43F9A92A4A}">
          <x14:formula1>
            <xm:f>'LISTAS Y CRITERIOS'!$C$12</xm:f>
          </x14:formula1>
          <xm:sqref>D10</xm:sqref>
        </x14:dataValidation>
        <x14:dataValidation type="list" allowBlank="1" showInputMessage="1" showErrorMessage="1" xr:uid="{C363DC0E-C42A-402B-B06E-B5A98F34302E}">
          <x14:formula1>
            <xm:f>'LISTAS Y CRITERIOS'!$C$13</xm:f>
          </x14:formula1>
          <xm:sqref>E10</xm:sqref>
        </x14:dataValidation>
        <x14:dataValidation type="list" allowBlank="1" showInputMessage="1" showErrorMessage="1" xr:uid="{B9BBC3BF-4C8A-404A-AAC3-BFB9E762E5AD}">
          <x14:formula1>
            <xm:f>'LISTAS Y CRITERIOS'!$C$14</xm:f>
          </x14:formula1>
          <xm:sqref>F10</xm:sqref>
        </x14:dataValidation>
        <x14:dataValidation type="list" allowBlank="1" showInputMessage="1" showErrorMessage="1" xr:uid="{25A43DB1-9034-456B-9F82-C457C80A6F27}">
          <x14:formula1>
            <xm:f>'LISTAS Y CRITERIOS'!$C$15</xm:f>
          </x14:formula1>
          <xm:sqref>G10</xm:sqref>
        </x14:dataValidation>
        <x14:dataValidation type="list" allowBlank="1" showInputMessage="1" showErrorMessage="1" xr:uid="{5FD0B5B7-084C-4726-883B-851507DA404D}">
          <x14:formula1>
            <xm:f>'LISTAS Y CRITERIOS'!$F$12</xm:f>
          </x14:formula1>
          <xm:sqref>D11</xm:sqref>
        </x14:dataValidation>
        <x14:dataValidation type="list" allowBlank="1" showInputMessage="1" showErrorMessage="1" xr:uid="{645972CE-C672-478E-9EA0-24F6188B0C34}">
          <x14:formula1>
            <xm:f>'LISTAS Y CRITERIOS'!$F$13</xm:f>
          </x14:formula1>
          <xm:sqref>E11</xm:sqref>
        </x14:dataValidation>
        <x14:dataValidation type="list" allowBlank="1" showInputMessage="1" showErrorMessage="1" xr:uid="{14A7A591-214E-4F86-865E-D6339575D4B4}">
          <x14:formula1>
            <xm:f>'LISTAS Y CRITERIOS'!$F$14</xm:f>
          </x14:formula1>
          <xm:sqref>F11</xm:sqref>
        </x14:dataValidation>
        <x14:dataValidation type="list" allowBlank="1" showInputMessage="1" showErrorMessage="1" xr:uid="{AC217ABB-0AFE-49B7-BCB1-1CF1DF5A47CA}">
          <x14:formula1>
            <xm:f>'LISTAS Y CRITERIOS'!$F$15</xm:f>
          </x14:formula1>
          <xm:sqref>G11</xm:sqref>
        </x14:dataValidation>
        <x14:dataValidation type="list" allowBlank="1" showInputMessage="1" showErrorMessage="1" xr:uid="{9188F650-EE78-4C37-99CE-F901DE070F8F}">
          <x14:formula1>
            <xm:f>'LISTAS Y CRITERIOS'!$I$12</xm:f>
          </x14:formula1>
          <xm:sqref>D12</xm:sqref>
        </x14:dataValidation>
        <x14:dataValidation type="list" allowBlank="1" showInputMessage="1" showErrorMessage="1" xr:uid="{7AAC500C-ACE7-4C34-82F3-EEF2A155FD81}">
          <x14:formula1>
            <xm:f>'LISTAS Y CRITERIOS'!$I$13</xm:f>
          </x14:formula1>
          <xm:sqref>E12</xm:sqref>
        </x14:dataValidation>
        <x14:dataValidation type="list" allowBlank="1" showInputMessage="1" showErrorMessage="1" xr:uid="{77A43243-20F1-44C7-84CE-A09C84C8C3F1}">
          <x14:formula1>
            <xm:f>'LISTAS Y CRITERIOS'!$I$14</xm:f>
          </x14:formula1>
          <xm:sqref>F12</xm:sqref>
        </x14:dataValidation>
        <x14:dataValidation type="list" allowBlank="1" showInputMessage="1" showErrorMessage="1" xr:uid="{E958FDBC-1E24-4495-92C6-CA8FB4E948FD}">
          <x14:formula1>
            <xm:f>'LISTAS Y CRITERIOS'!$I$15</xm:f>
          </x14:formula1>
          <xm:sqref>G12</xm:sqref>
        </x14:dataValidation>
        <x14:dataValidation type="list" allowBlank="1" showInputMessage="1" showErrorMessage="1" xr:uid="{8D979186-1A88-4576-B117-8A08F823A70D}">
          <x14:formula1>
            <xm:f>'LISTAS Y CRITERIOS'!$N$6:$N$16</xm:f>
          </x14:formula1>
          <xm:sqref>T9:T12</xm:sqref>
        </x14:dataValidation>
        <x14:dataValidation type="list" allowBlank="1" showInputMessage="1" showErrorMessage="1" xr:uid="{BF7719F1-B8B8-41AA-B5ED-7FF9C70C2859}">
          <x14:formula1>
            <xm:f>'LISTAS Y CRITERIOS'!$L$6:$L$19</xm:f>
          </x14:formula1>
          <xm:sqref>R9:R12</xm:sqref>
        </x14:dataValidation>
        <x14:dataValidation type="list" allowBlank="1" showInputMessage="1" showErrorMessage="1" xr:uid="{F2AFE3D4-B3B8-44F6-9656-C36835BF8C8D}">
          <x14:formula1>
            <xm:f>'LISTAS Y CRITERIOS'!$J$6:$J$9</xm:f>
          </x14:formula1>
          <xm:sqref>S9:S12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66C4D-E934-4B09-90DE-FBECB948294A}">
  <sheetPr codeName="Hoja4"/>
  <dimension ref="A4:E12"/>
  <sheetViews>
    <sheetView showGridLines="0" workbookViewId="0">
      <selection activeCell="A18" sqref="A18"/>
    </sheetView>
  </sheetViews>
  <sheetFormatPr defaultColWidth="11.42578125" defaultRowHeight="15" x14ac:dyDescent="0.25"/>
  <cols>
    <col min="1" max="1" width="65.42578125" style="56" bestFit="1" customWidth="1"/>
    <col min="2" max="2" width="5.42578125" style="56" customWidth="1"/>
    <col min="3" max="3" width="8" style="56" bestFit="1" customWidth="1"/>
    <col min="4" max="4" width="6" style="56" bestFit="1" customWidth="1"/>
    <col min="5" max="5" width="9" style="56" bestFit="1" customWidth="1"/>
    <col min="6" max="6" width="20.7109375" style="56" bestFit="1" customWidth="1"/>
    <col min="7" max="7" width="8.85546875" style="56" bestFit="1" customWidth="1"/>
    <col min="8" max="8" width="16.5703125" style="56" bestFit="1" customWidth="1"/>
    <col min="9" max="9" width="6" style="56" bestFit="1" customWidth="1"/>
    <col min="10" max="10" width="9" style="56" bestFit="1" customWidth="1"/>
    <col min="11" max="11" width="11.85546875" style="56" bestFit="1" customWidth="1"/>
    <col min="12" max="16384" width="11.42578125" style="56"/>
  </cols>
  <sheetData>
    <row r="4" spans="1:5" x14ac:dyDescent="0.25">
      <c r="A4" s="79" t="s">
        <v>90</v>
      </c>
      <c r="B4" s="56" t="s">
        <v>91</v>
      </c>
      <c r="C4" s="56" t="s">
        <v>92</v>
      </c>
      <c r="D4" s="56" t="s">
        <v>93</v>
      </c>
      <c r="E4" s="56" t="s">
        <v>94</v>
      </c>
    </row>
    <row r="5" spans="1:5" x14ac:dyDescent="0.25">
      <c r="A5" s="80" t="s">
        <v>95</v>
      </c>
      <c r="B5" s="81">
        <v>2.3333333333333335</v>
      </c>
      <c r="C5" s="81">
        <v>2.5</v>
      </c>
      <c r="D5" s="81">
        <v>2.1666666666666665</v>
      </c>
      <c r="E5" s="81">
        <v>3</v>
      </c>
    </row>
    <row r="6" spans="1:5" x14ac:dyDescent="0.25">
      <c r="A6" s="80" t="s">
        <v>86</v>
      </c>
      <c r="B6" s="81">
        <v>3</v>
      </c>
      <c r="C6" s="81">
        <v>4</v>
      </c>
      <c r="D6" s="81">
        <v>1</v>
      </c>
      <c r="E6" s="81">
        <v>4</v>
      </c>
    </row>
    <row r="7" spans="1:5" x14ac:dyDescent="0.25">
      <c r="A7" s="80" t="s">
        <v>8</v>
      </c>
      <c r="B7" s="81">
        <v>1</v>
      </c>
      <c r="C7" s="81">
        <v>3</v>
      </c>
      <c r="D7" s="81">
        <v>2</v>
      </c>
      <c r="E7" s="81">
        <v>4</v>
      </c>
    </row>
    <row r="8" spans="1:5" x14ac:dyDescent="0.25">
      <c r="A8" s="80" t="s">
        <v>87</v>
      </c>
      <c r="B8" s="81">
        <v>2</v>
      </c>
      <c r="C8" s="81">
        <v>3</v>
      </c>
      <c r="D8" s="81">
        <v>1</v>
      </c>
      <c r="E8" s="81">
        <v>3</v>
      </c>
    </row>
    <row r="9" spans="1:5" x14ac:dyDescent="0.25">
      <c r="A9" s="80" t="s">
        <v>88</v>
      </c>
      <c r="B9" s="81">
        <v>1</v>
      </c>
      <c r="C9" s="81">
        <v>3</v>
      </c>
      <c r="D9" s="81">
        <v>2</v>
      </c>
      <c r="E9" s="81">
        <v>4</v>
      </c>
    </row>
    <row r="10" spans="1:5" x14ac:dyDescent="0.25">
      <c r="A10" s="80" t="s">
        <v>10</v>
      </c>
      <c r="B10" s="81">
        <v>4</v>
      </c>
      <c r="C10" s="81">
        <v>1</v>
      </c>
      <c r="D10" s="81">
        <v>4</v>
      </c>
      <c r="E10" s="81">
        <v>1</v>
      </c>
    </row>
    <row r="11" spans="1:5" x14ac:dyDescent="0.25">
      <c r="A11" s="80" t="s">
        <v>11</v>
      </c>
      <c r="B11" s="81">
        <v>3</v>
      </c>
      <c r="C11" s="81">
        <v>1</v>
      </c>
      <c r="D11" s="81">
        <v>3</v>
      </c>
      <c r="E11" s="81">
        <v>2</v>
      </c>
    </row>
    <row r="12" spans="1:5" x14ac:dyDescent="0.25">
      <c r="A12" s="80" t="s">
        <v>96</v>
      </c>
      <c r="B12" s="81">
        <v>2.3333333333333335</v>
      </c>
      <c r="C12" s="81">
        <v>2.5</v>
      </c>
      <c r="D12" s="81">
        <v>2.1666666666666665</v>
      </c>
      <c r="E12" s="81">
        <v>3</v>
      </c>
    </row>
  </sheetData>
  <sheetProtection algorithmName="SHA-512" hashValue="GEx11m7Ydt80pUxuDTwe/0CWUDTPqoXVowtMO31mCVcSju8Z+5AYeu6vm8Wgr4vnOJFzTHK/THoNFimxXAkmdQ==" saltValue="OhBQzv3QZOVMXu9CyUORTg==" spinCount="100000" sheet="1" objects="1" scenarios="1" select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15502-3F93-48A2-8AFF-6157B7BBAA97}">
  <dimension ref="A2:X28"/>
  <sheetViews>
    <sheetView showGridLines="0" workbookViewId="0">
      <selection activeCell="D5" sqref="D5"/>
    </sheetView>
  </sheetViews>
  <sheetFormatPr defaultColWidth="11.42578125" defaultRowHeight="15" x14ac:dyDescent="0.25"/>
  <cols>
    <col min="1" max="1" width="28.42578125" bestFit="1" customWidth="1"/>
    <col min="2" max="6" width="13.28515625" customWidth="1"/>
    <col min="7" max="7" width="2" bestFit="1" customWidth="1"/>
    <col min="8" max="8" width="6.7109375" bestFit="1" customWidth="1"/>
    <col min="9" max="9" width="4" bestFit="1" customWidth="1"/>
    <col min="10" max="10" width="6.7109375" bestFit="1" customWidth="1"/>
    <col min="11" max="11" width="11.85546875" customWidth="1"/>
    <col min="12" max="12" width="8.85546875" bestFit="1" customWidth="1"/>
    <col min="13" max="13" width="6.7109375" bestFit="1" customWidth="1"/>
    <col min="14" max="14" width="11.85546875" customWidth="1"/>
    <col min="15" max="15" width="11.85546875" bestFit="1" customWidth="1"/>
    <col min="16" max="23" width="10" customWidth="1"/>
    <col min="24" max="24" width="18.7109375" customWidth="1"/>
    <col min="25" max="58" width="68.28515625" bestFit="1" customWidth="1"/>
    <col min="59" max="59" width="11.85546875" bestFit="1" customWidth="1"/>
  </cols>
  <sheetData>
    <row r="2" spans="1:24" x14ac:dyDescent="0.25">
      <c r="A2" s="9" t="s">
        <v>82</v>
      </c>
      <c r="B2" t="s">
        <v>95</v>
      </c>
    </row>
    <row r="4" spans="1:24" x14ac:dyDescent="0.25">
      <c r="A4" s="9" t="s">
        <v>90</v>
      </c>
      <c r="B4" t="s">
        <v>91</v>
      </c>
      <c r="C4" t="s">
        <v>92</v>
      </c>
      <c r="D4" t="s">
        <v>93</v>
      </c>
      <c r="E4" t="s">
        <v>94</v>
      </c>
      <c r="F4" t="s">
        <v>100</v>
      </c>
      <c r="K4" t="s">
        <v>101</v>
      </c>
      <c r="L4" t="s">
        <v>0</v>
      </c>
      <c r="M4" t="s">
        <v>1</v>
      </c>
      <c r="N4" t="s">
        <v>2</v>
      </c>
      <c r="O4" t="s">
        <v>3</v>
      </c>
      <c r="P4" t="s">
        <v>102</v>
      </c>
    </row>
    <row r="5" spans="1:24" x14ac:dyDescent="0.25">
      <c r="A5" s="10" t="s">
        <v>86</v>
      </c>
      <c r="B5" s="11">
        <v>3</v>
      </c>
      <c r="C5" s="11">
        <v>4</v>
      </c>
      <c r="D5" s="11">
        <v>1</v>
      </c>
      <c r="E5" s="11">
        <v>4</v>
      </c>
      <c r="F5" s="11">
        <v>12</v>
      </c>
      <c r="K5" t="str">
        <f>A5</f>
        <v xml:space="preserve">INTERACCIÓN  TITULAR-RESPONSABLE </v>
      </c>
      <c r="L5" s="11">
        <f>GETPIVOTDATA(" WEB",$A$4)</f>
        <v>14</v>
      </c>
      <c r="M5" s="11">
        <f>GETPIVOTDATA(" DIGITAL",$A$4)</f>
        <v>15</v>
      </c>
      <c r="N5" s="11">
        <f>GETPIVOTDATA(" PATD",$A$4)</f>
        <v>13</v>
      </c>
      <c r="O5" s="11">
        <f>GETPIVOTDATA(" REMOTO",$A$4)</f>
        <v>18</v>
      </c>
      <c r="P5" s="11">
        <f>GETPIVOTDATA(" CALIFICACIÓN",$A$4)</f>
        <v>60</v>
      </c>
    </row>
    <row r="6" spans="1:24" x14ac:dyDescent="0.25">
      <c r="A6" s="10" t="s">
        <v>8</v>
      </c>
      <c r="B6" s="11">
        <v>1</v>
      </c>
      <c r="C6" s="11">
        <v>3</v>
      </c>
      <c r="D6" s="11">
        <v>2</v>
      </c>
      <c r="E6" s="11">
        <v>4</v>
      </c>
      <c r="F6" s="11">
        <v>10</v>
      </c>
      <c r="P6" s="11" t="str" cm="1">
        <f t="array" ref="P6">_xlfn.IFS($P$5&lt;=6,"1",AND($P$5&gt;6,$P$5&lt;=10),"2",AND($P$5&gt;10,$P$5&lt;=14),"3",$P$5&gt;14,"4")</f>
        <v>4</v>
      </c>
      <c r="Q6" s="11" t="str" cm="1">
        <f t="array" ref="Q6">_xlfn.IFS($P$5&lt;=6,"BAJO",AND($P$5&gt;6,$P$5&lt;=10),"MEDIO BAJO",AND($P$5&gt;10,$P$5&lt;=14),"MEDIO ALTO",$P$5&gt;14,"PROFESIONAL")</f>
        <v>PROFESIONAL</v>
      </c>
    </row>
    <row r="7" spans="1:24" x14ac:dyDescent="0.25">
      <c r="A7" s="10" t="s">
        <v>87</v>
      </c>
      <c r="B7" s="11">
        <v>2</v>
      </c>
      <c r="C7" s="11">
        <v>3</v>
      </c>
      <c r="D7" s="11">
        <v>1</v>
      </c>
      <c r="E7" s="11">
        <v>3</v>
      </c>
      <c r="F7" s="11">
        <v>9</v>
      </c>
    </row>
    <row r="8" spans="1:24" x14ac:dyDescent="0.25">
      <c r="A8" s="10" t="s">
        <v>88</v>
      </c>
      <c r="B8" s="11">
        <v>1</v>
      </c>
      <c r="C8" s="11">
        <v>3</v>
      </c>
      <c r="D8" s="11">
        <v>2</v>
      </c>
      <c r="E8" s="11">
        <v>4</v>
      </c>
      <c r="F8" s="11">
        <v>10</v>
      </c>
    </row>
    <row r="9" spans="1:24" x14ac:dyDescent="0.25">
      <c r="A9" s="10" t="s">
        <v>10</v>
      </c>
      <c r="B9" s="11">
        <v>4</v>
      </c>
      <c r="C9" s="11">
        <v>1</v>
      </c>
      <c r="D9" s="11">
        <v>4</v>
      </c>
      <c r="E9" s="11">
        <v>1</v>
      </c>
      <c r="F9" s="11">
        <v>10</v>
      </c>
      <c r="K9" t="s">
        <v>0</v>
      </c>
      <c r="N9" t="s">
        <v>1</v>
      </c>
      <c r="T9" t="s">
        <v>3</v>
      </c>
      <c r="W9" t="s">
        <v>102</v>
      </c>
    </row>
    <row r="10" spans="1:24" x14ac:dyDescent="0.25">
      <c r="A10" s="10" t="s">
        <v>11</v>
      </c>
      <c r="B10" s="11">
        <v>3</v>
      </c>
      <c r="C10" s="11">
        <v>1</v>
      </c>
      <c r="D10" s="11">
        <v>3</v>
      </c>
      <c r="E10" s="11">
        <v>2</v>
      </c>
      <c r="F10" s="11">
        <v>9</v>
      </c>
      <c r="K10" t="s">
        <v>103</v>
      </c>
      <c r="L10">
        <f>L5-0.5</f>
        <v>13.5</v>
      </c>
      <c r="N10" t="s">
        <v>103</v>
      </c>
      <c r="O10">
        <f>M5-0.5</f>
        <v>14.5</v>
      </c>
      <c r="Q10" t="s">
        <v>2</v>
      </c>
      <c r="R10">
        <f>N5-0.5</f>
        <v>12.5</v>
      </c>
      <c r="T10" t="s">
        <v>103</v>
      </c>
      <c r="U10">
        <f>O5-0.5</f>
        <v>17.5</v>
      </c>
      <c r="W10" t="s">
        <v>103</v>
      </c>
      <c r="X10">
        <f>P6-0.5</f>
        <v>3.5</v>
      </c>
    </row>
    <row r="11" spans="1:24" x14ac:dyDescent="0.25">
      <c r="A11" s="10" t="s">
        <v>96</v>
      </c>
      <c r="B11" s="11">
        <v>14</v>
      </c>
      <c r="C11" s="11">
        <v>15</v>
      </c>
      <c r="D11" s="11">
        <v>13</v>
      </c>
      <c r="E11" s="11">
        <v>18</v>
      </c>
      <c r="F11" s="11">
        <v>60</v>
      </c>
      <c r="K11" t="s">
        <v>104</v>
      </c>
      <c r="L11">
        <v>0.25</v>
      </c>
      <c r="N11" t="s">
        <v>104</v>
      </c>
      <c r="O11">
        <v>0.25</v>
      </c>
      <c r="Q11" t="s">
        <v>103</v>
      </c>
      <c r="R11">
        <v>0.25</v>
      </c>
      <c r="T11" t="s">
        <v>104</v>
      </c>
      <c r="U11">
        <v>0.25</v>
      </c>
      <c r="W11" t="s">
        <v>104</v>
      </c>
      <c r="X11">
        <v>0.25</v>
      </c>
    </row>
    <row r="12" spans="1:24" x14ac:dyDescent="0.25">
      <c r="K12" t="s">
        <v>105</v>
      </c>
      <c r="L12">
        <f>8-L10-L11</f>
        <v>-5.75</v>
      </c>
      <c r="N12" t="s">
        <v>105</v>
      </c>
      <c r="O12">
        <f>8-O10-O11</f>
        <v>-6.75</v>
      </c>
      <c r="Q12" t="s">
        <v>104</v>
      </c>
      <c r="R12">
        <f>8-R10-R11</f>
        <v>-4.75</v>
      </c>
      <c r="T12" t="s">
        <v>105</v>
      </c>
      <c r="U12">
        <f>8-U10-U11</f>
        <v>-9.75</v>
      </c>
      <c r="W12" t="s">
        <v>105</v>
      </c>
      <c r="X12">
        <f>8-X10-X11</f>
        <v>4.25</v>
      </c>
    </row>
    <row r="13" spans="1:24" x14ac:dyDescent="0.25">
      <c r="Q13" t="s">
        <v>105</v>
      </c>
    </row>
    <row r="27" spans="10:22" x14ac:dyDescent="0.25">
      <c r="J27">
        <v>4</v>
      </c>
      <c r="K27">
        <v>5</v>
      </c>
      <c r="L27">
        <v>6</v>
      </c>
      <c r="M27">
        <v>7</v>
      </c>
      <c r="N27">
        <v>8</v>
      </c>
      <c r="O27">
        <v>9</v>
      </c>
      <c r="P27">
        <v>10</v>
      </c>
      <c r="Q27">
        <v>11</v>
      </c>
      <c r="R27">
        <v>12</v>
      </c>
      <c r="S27">
        <v>13</v>
      </c>
      <c r="T27">
        <v>14</v>
      </c>
      <c r="U27">
        <v>15</v>
      </c>
      <c r="V27">
        <v>16</v>
      </c>
    </row>
    <row r="28" spans="10:22" x14ac:dyDescent="0.25">
      <c r="J28" t="s">
        <v>80</v>
      </c>
      <c r="M28" t="s">
        <v>20</v>
      </c>
      <c r="Q28" t="s">
        <v>21</v>
      </c>
      <c r="U28" t="s">
        <v>22</v>
      </c>
    </row>
  </sheetData>
  <sheetProtection algorithmName="SHA-512" hashValue="+Kjpd1nFqdsknhg+eVxtdxjsAj/XW689YWDhi7zKmoQHF7PY/VLk64F7m5xuHVNG2WPnZdX2lDeIFYOo1/G9Aw==" saltValue="e4COOpXkpGo41L0ifHCDdA==" spinCount="100000" sheet="1" objects="1" scenarios="1" selectLockedCells="1"/>
  <conditionalFormatting sqref="L5">
    <cfRule type="expression" dxfId="7" priority="5">
      <formula>$L$5=4</formula>
    </cfRule>
    <cfRule type="expression" dxfId="6" priority="6">
      <formula>$L$5=3</formula>
    </cfRule>
    <cfRule type="expression" dxfId="5" priority="7">
      <formula>$L$5=2</formula>
    </cfRule>
    <cfRule type="expression" dxfId="4" priority="8">
      <formula>$L$5=1</formula>
    </cfRule>
  </conditionalFormatting>
  <conditionalFormatting sqref="Q6">
    <cfRule type="expression" dxfId="3" priority="1">
      <formula>AND($P$5&gt;14)</formula>
    </cfRule>
    <cfRule type="expression" dxfId="2" priority="2">
      <formula>AND($P$5&gt;10,$P$5&lt;=14)</formula>
    </cfRule>
    <cfRule type="expression" dxfId="1" priority="3">
      <formula>AND($P$5&gt;6,$P$5&lt;=10)</formula>
    </cfRule>
    <cfRule type="expression" dxfId="0" priority="4">
      <formula>$P$5&lt;=6</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98B6B143-71EA-4B55-A74E-6E6051289719}">
  <ds:schemaRefs>
    <ds:schemaRef ds:uri="http://gemini/pivotcustomization/PowerPivotVersion"/>
  </ds:schemaRefs>
</ds:datastoreItem>
</file>

<file path=customXml/itemProps2.xml><?xml version="1.0" encoding="utf-8"?>
<ds:datastoreItem xmlns:ds="http://schemas.openxmlformats.org/officeDocument/2006/customXml" ds:itemID="{F8A794BF-7AE7-4E78-888D-F46F08AEC657}">
  <ds:schemaRefs>
    <ds:schemaRef ds:uri="http://gemini/pivotcustomization/TableXML_EVALUACION_ET"/>
  </ds:schemaRefs>
</ds:datastoreItem>
</file>

<file path=customXml/itemProps3.xml><?xml version="1.0" encoding="utf-8"?>
<ds:datastoreItem xmlns:ds="http://schemas.openxmlformats.org/officeDocument/2006/customXml" ds:itemID="{88140224-B37A-4D61-9C28-7E7D26F1663D}">
  <ds:schemaRefs>
    <ds:schemaRef ds:uri="http://gemini/pivotcustomization/ShowImplicitMeasures"/>
  </ds:schemaRefs>
</ds:datastoreItem>
</file>

<file path=customXml/itemProps4.xml><?xml version="1.0" encoding="utf-8"?>
<ds:datastoreItem xmlns:ds="http://schemas.openxmlformats.org/officeDocument/2006/customXml" ds:itemID="{FD893A3A-03BB-4ED0-AE0E-64F1E3A8F00E}">
  <ds:schemaRefs>
    <ds:schemaRef ds:uri="http://gemini/pivotcustomization/IsSandboxEmbedded"/>
  </ds:schemaRefs>
</ds:datastoreItem>
</file>

<file path=customXml/itemProps5.xml><?xml version="1.0" encoding="utf-8"?>
<ds:datastoreItem xmlns:ds="http://schemas.openxmlformats.org/officeDocument/2006/customXml" ds:itemID="{EC04A58B-1A01-4027-BA9B-C1C10D23D24C}">
  <ds:schemaRefs>
    <ds:schemaRef ds:uri="http://gemini/pivotcustomization/MeasureGridState"/>
  </ds:schemaRefs>
</ds:datastoreItem>
</file>

<file path=customXml/itemProps6.xml><?xml version="1.0" encoding="utf-8"?>
<ds:datastoreItem xmlns:ds="http://schemas.openxmlformats.org/officeDocument/2006/customXml" ds:itemID="{CC664D11-351E-432F-BDA2-0A995A6DC862}">
  <ds:schemaRefs>
    <ds:schemaRef ds:uri="http://gemini/pivotcustomization/TableWidget"/>
  </ds:schemaRefs>
</ds:datastoreItem>
</file>

<file path=customXml/itemProps7.xml><?xml version="1.0" encoding="utf-8"?>
<ds:datastoreItem xmlns:ds="http://schemas.openxmlformats.org/officeDocument/2006/customXml" ds:itemID="{89C529B8-58A6-4BCD-B7B4-696886108488}">
  <ds:schemaRefs>
    <ds:schemaRef ds:uri="http://gemini/pivotcustomization/FormulaBarState"/>
  </ds:schemaRefs>
</ds:datastoreItem>
</file>

<file path=customXml/itemProps8.xml><?xml version="1.0" encoding="utf-8"?>
<ds:datastoreItem xmlns:ds="http://schemas.openxmlformats.org/officeDocument/2006/customXml" ds:itemID="{FEAE79C7-0E1C-4598-9F20-1C02DB45E3D2}">
  <ds:schemaRefs>
    <ds:schemaRef ds:uri="http://gemini/pivotcustomization/TableOrder"/>
  </ds:schemaRefs>
</ds:datastoreItem>
</file>

<file path=customXml/itemProps9.xml><?xml version="1.0" encoding="utf-8"?>
<ds:datastoreItem xmlns:ds="http://schemas.openxmlformats.org/officeDocument/2006/customXml" ds:itemID="{DB88E779-8C63-42A8-91AB-7022A44409AD}">
  <ds:schemaRefs>
    <ds:schemaRef ds:uri="http://gemini/pivotcustomization/ShowHidden"/>
  </ds:schemaRefs>
</ds:datastoreItem>
</file>

<file path=customXml/itemProps10.xml><?xml version="1.0" encoding="utf-8"?>
<ds:datastoreItem xmlns:ds="http://schemas.openxmlformats.org/officeDocument/2006/customXml" ds:itemID="{D1631ABC-B66F-4956-8106-A7FB29B0161A}">
  <ds:schemaRefs>
    <ds:schemaRef ds:uri="http://gemini/pivotcustomization/LinkedTableUpdateMode"/>
  </ds:schemaRefs>
</ds:datastoreItem>
</file>

<file path=customXml/itemProps11.xml><?xml version="1.0" encoding="utf-8"?>
<ds:datastoreItem xmlns:ds="http://schemas.openxmlformats.org/officeDocument/2006/customXml" ds:itemID="{9D9BBEC4-303D-4575-B474-702A67A02033}">
  <ds:schemaRefs>
    <ds:schemaRef ds:uri="http://gemini/pivotcustomization/Diagrams"/>
  </ds:schemaRefs>
</ds:datastoreItem>
</file>

<file path=customXml/itemProps12.xml><?xml version="1.0" encoding="utf-8"?>
<ds:datastoreItem xmlns:ds="http://schemas.openxmlformats.org/officeDocument/2006/customXml" ds:itemID="{885323CD-3699-46B9-984F-33D06BF8889F}">
  <ds:schemaRefs>
    <ds:schemaRef ds:uri="http://gemini/pivotcustomization/SandboxNonEmpty"/>
  </ds:schemaRefs>
</ds:datastoreItem>
</file>

<file path=customXml/itemProps13.xml><?xml version="1.0" encoding="utf-8"?>
<ds:datastoreItem xmlns:ds="http://schemas.openxmlformats.org/officeDocument/2006/customXml" ds:itemID="{D8B7BB1F-3AE2-4D81-B387-E1045CB8BB3A}">
  <ds:schemaRefs>
    <ds:schemaRef ds:uri="http://gemini/pivotcustomization/ErrorCache"/>
  </ds:schemaRefs>
</ds:datastoreItem>
</file>

<file path=customXml/itemProps14.xml><?xml version="1.0" encoding="utf-8"?>
<ds:datastoreItem xmlns:ds="http://schemas.openxmlformats.org/officeDocument/2006/customXml" ds:itemID="{BE70856E-B58E-43AE-B1CF-5CFA8F647504}">
  <ds:schemaRefs>
    <ds:schemaRef ds:uri="http://gemini/pivotcustomization/ManualCalcMode"/>
  </ds:schemaRefs>
</ds:datastoreItem>
</file>

<file path=customXml/itemProps15.xml><?xml version="1.0" encoding="utf-8"?>
<ds:datastoreItem xmlns:ds="http://schemas.openxmlformats.org/officeDocument/2006/customXml" ds:itemID="{FE392B48-50A8-4BE5-B054-93F1BAE69E5D}">
  <ds:schemaRefs>
    <ds:schemaRef ds:uri="http://gemini/pivotcustomization/RelationshipAutoDetectionEnabled"/>
  </ds:schemaRefs>
</ds:datastoreItem>
</file>

<file path=customXml/itemProps16.xml><?xml version="1.0" encoding="utf-8"?>
<ds:datastoreItem xmlns:ds="http://schemas.openxmlformats.org/officeDocument/2006/customXml" ds:itemID="{1A7CE008-AEAB-4D3F-82FB-20F8191BA5C4}">
  <ds:schemaRefs>
    <ds:schemaRef ds:uri="http://gemini/pivotcustomization/ClientWindowXM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LISTAS Y CRITERIOS</vt:lpstr>
      <vt:lpstr>Análisis NSI</vt:lpstr>
      <vt:lpstr>Resumen NSI</vt:lpstr>
      <vt:lpstr>ORGANIZATIVAS EET + PANSI</vt:lpstr>
      <vt:lpstr>ADMINISTRATIVAS EET + PANSI</vt:lpstr>
      <vt:lpstr>JURÍDICAS EET + PANSI</vt:lpstr>
      <vt:lpstr>FÍSICAS - OPER  EET + PANSI</vt:lpstr>
      <vt:lpstr>FÍSICAS - INFRSTRA  EET + PANSI</vt:lpstr>
      <vt:lpstr>TÉCNICAS COMPET EET + PANSI</vt:lpstr>
      <vt:lpstr>TÉCNICAS TECNOL EET + PANSI</vt:lpstr>
      <vt:lpstr>DASHBOARD EET - PANSI</vt:lpstr>
      <vt:lpstr>NIVEL DE SEGURIDAD</vt:lpstr>
      <vt:lpstr>Análisis</vt:lpstr>
      <vt:lpstr>Análisis 2 (2)</vt:lpstr>
      <vt:lpstr>'ADMINISTRATIVAS EET + PANSI'!Print_Area</vt:lpstr>
      <vt:lpstr>'FÍSICAS - INFRSTRA  EET + PANSI'!Print_Area</vt:lpstr>
      <vt:lpstr>'FÍSICAS - OPER  EET + PANSI'!Print_Area</vt:lpstr>
      <vt:lpstr>'JURÍDICAS EET + PANSI'!Print_Area</vt:lpstr>
      <vt:lpstr>'ORGANIZATIVAS EET + PANSI'!Print_Area</vt:lpstr>
      <vt:lpstr>'TÉCNICAS COMPET EET + PANSI'!Print_Area</vt:lpstr>
      <vt:lpstr>'TÉCNICAS TECNOL EET + PANSI'!Print_Area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DataConSentidoi</dc:creator>
  <cp:keywords/>
  <dc:description/>
  <cp:lastModifiedBy>Daniel Villalba</cp:lastModifiedBy>
  <cp:revision/>
  <cp:lastPrinted>2026-01-10T17:51:10Z</cp:lastPrinted>
  <dcterms:created xsi:type="dcterms:W3CDTF">2025-10-19T08:41:11Z</dcterms:created>
  <dcterms:modified xsi:type="dcterms:W3CDTF">2026-06-09T18:20:34Z</dcterms:modified>
  <cp:category/>
  <cp:contentStatus/>
</cp:coreProperties>
</file>