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wnloads\"/>
    </mc:Choice>
  </mc:AlternateContent>
  <xr:revisionPtr revIDLastSave="0" documentId="8_{EB1166C4-E3C7-4F16-AEEE-E3D54CFB2532}" xr6:coauthVersionLast="45" xr6:coauthVersionMax="45" xr10:uidLastSave="{00000000-0000-0000-0000-000000000000}"/>
  <bookViews>
    <workbookView xWindow="-120" yWindow="-120" windowWidth="29040" windowHeight="158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G13" i="1"/>
  <c r="D13" i="1"/>
  <c r="F4" i="1"/>
  <c r="F5" i="1"/>
  <c r="F6" i="1"/>
  <c r="F7" i="1"/>
  <c r="F8" i="1"/>
  <c r="F10" i="1"/>
  <c r="F11" i="1"/>
  <c r="F12" i="1"/>
  <c r="F3" i="1"/>
  <c r="H4" i="1"/>
  <c r="H5" i="1"/>
  <c r="H6" i="1"/>
  <c r="H7" i="1"/>
  <c r="H8" i="1"/>
  <c r="H9" i="1"/>
  <c r="I9" i="1" s="1"/>
  <c r="F9" i="1" s="1"/>
  <c r="F13" i="1" s="1"/>
  <c r="H10" i="1"/>
  <c r="H11" i="1"/>
  <c r="H12" i="1"/>
  <c r="I11" i="1"/>
  <c r="I12" i="1"/>
  <c r="I5" i="1"/>
  <c r="I8" i="1"/>
  <c r="I10" i="1"/>
  <c r="H3" i="1"/>
  <c r="I3" i="1" s="1"/>
  <c r="I4" i="1"/>
  <c r="I6" i="1"/>
  <c r="I7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I13" i="1" l="1"/>
  <c r="H1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<sst xmlns="http://schemas.openxmlformats.org/spreadsheetml/2006/main" count="68" uniqueCount="45">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</sst>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42" fontId="0" fillId="0" borderId="1" xfId="0" applyNumberFormat="1" applyBorder="1"/>
    <xf numFmtId="42" fontId="0" fillId="2" borderId="1" xfId="0" applyNumberForma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174625</xdr:colOff>
      <xdr:row>16</xdr:row>
      <xdr:rowOff>152400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6994525" y="352425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sortState xmlns:xlrd2="http://schemas.microsoft.com/office/spreadsheetml/2017/richdata2" ref="A2:C11">
    <sortCondition ref="A2:A11"/>
  </sortState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workbookViewId="0">
      <selection activeCell="C20" sqref="C20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20" t="str">
        <f>VLOOKUP(B3,Table4[#All],2,FALSE)</f>
        <v>Budi Santoso</v>
      </c>
      <c r="D3" s="21">
        <f>VLOOKUP(B3,Table3[#All],3,FALSE)</f>
        <v>7250000</v>
      </c>
      <c r="E3" s="21">
        <v>150000</v>
      </c>
      <c r="F3" s="21">
        <f>D3-I3</f>
        <v>7205000</v>
      </c>
      <c r="G3" s="21">
        <f>VLOOKUP(B3,Table3[#All],2,FALSE)</f>
        <v>55000</v>
      </c>
      <c r="H3" s="21">
        <f>IF(E3&gt;=50000,50000,0)</f>
        <v>50000</v>
      </c>
      <c r="I3" s="21">
        <f>E3-(G3+H3)</f>
        <v>45000</v>
      </c>
    </row>
    <row r="4" spans="1:9" x14ac:dyDescent="0.25">
      <c r="A4" s="3">
        <v>2</v>
      </c>
      <c r="B4" s="3" t="s">
        <v>13</v>
      </c>
      <c r="C4" s="20" t="str">
        <f>VLOOKUP(B4,Table4[#All],2,FALSE)</f>
        <v>Arief Setiawan</v>
      </c>
      <c r="D4" s="21">
        <f>VLOOKUP(B4,Table3[#All],3,FALSE)</f>
        <v>2550000</v>
      </c>
      <c r="E4" s="21">
        <v>170000</v>
      </c>
      <c r="F4" s="21">
        <f t="shared" ref="F4:F13" si="0">D4-I4</f>
        <v>2455000</v>
      </c>
      <c r="G4" s="21">
        <f>VLOOKUP(B4,Table3[#All],2,FALSE)</f>
        <v>25000</v>
      </c>
      <c r="H4" s="21">
        <f t="shared" ref="H4:H12" si="1">IF(E4&gt;=50000,50000,0)</f>
        <v>50000</v>
      </c>
      <c r="I4" s="21">
        <f t="shared" ref="I4:I13" si="2">E4-(G4+H4)</f>
        <v>95000</v>
      </c>
    </row>
    <row r="5" spans="1:9" x14ac:dyDescent="0.25">
      <c r="A5" s="3">
        <v>3</v>
      </c>
      <c r="B5" s="3" t="s">
        <v>14</v>
      </c>
      <c r="C5" s="20" t="str">
        <f>VLOOKUP(B5,Table4[#All],2,FALSE)</f>
        <v>Siti Nurhaliza</v>
      </c>
      <c r="D5" s="21">
        <f>VLOOKUP(B5,Table3[#All],3,FALSE)</f>
        <v>4320000</v>
      </c>
      <c r="E5" s="21">
        <v>160000</v>
      </c>
      <c r="F5" s="21">
        <f t="shared" si="0"/>
        <v>4245000</v>
      </c>
      <c r="G5" s="21">
        <f>VLOOKUP(B5,Table3[#All],2,FALSE)</f>
        <v>35000</v>
      </c>
      <c r="H5" s="21">
        <f t="shared" si="1"/>
        <v>50000</v>
      </c>
      <c r="I5" s="21">
        <f t="shared" si="2"/>
        <v>75000</v>
      </c>
    </row>
    <row r="6" spans="1:9" x14ac:dyDescent="0.25">
      <c r="A6" s="3">
        <v>4</v>
      </c>
      <c r="B6" s="3" t="s">
        <v>15</v>
      </c>
      <c r="C6" s="20" t="str">
        <f>VLOOKUP(B6,Table4[#All],2,FALSE)</f>
        <v>Rina Dewi</v>
      </c>
      <c r="D6" s="21">
        <f>VLOOKUP(B6,Table3[#All],3,FALSE)</f>
        <v>9765200</v>
      </c>
      <c r="E6" s="21">
        <v>200000</v>
      </c>
      <c r="F6" s="21">
        <f t="shared" si="0"/>
        <v>9667700</v>
      </c>
      <c r="G6" s="21">
        <f>VLOOKUP(B6,Table3[#All],2,FALSE)</f>
        <v>52500</v>
      </c>
      <c r="H6" s="21">
        <f t="shared" si="1"/>
        <v>50000</v>
      </c>
      <c r="I6" s="21">
        <f t="shared" si="2"/>
        <v>97500</v>
      </c>
    </row>
    <row r="7" spans="1:9" x14ac:dyDescent="0.25">
      <c r="A7" s="3">
        <v>5</v>
      </c>
      <c r="B7" s="3" t="s">
        <v>16</v>
      </c>
      <c r="C7" s="20" t="str">
        <f>VLOOKUP(B7,Table4[#All],2,FALSE)</f>
        <v>Andi Pratama</v>
      </c>
      <c r="D7" s="21">
        <f>VLOOKUP(B7,Table3[#All],3,FALSE)</f>
        <v>10000000</v>
      </c>
      <c r="E7" s="21">
        <v>180000</v>
      </c>
      <c r="F7" s="21">
        <f t="shared" si="0"/>
        <v>9930000</v>
      </c>
      <c r="G7" s="21">
        <f>VLOOKUP(B7,Table3[#All],2,FALSE)</f>
        <v>60000</v>
      </c>
      <c r="H7" s="21">
        <f t="shared" si="1"/>
        <v>50000</v>
      </c>
      <c r="I7" s="21">
        <f t="shared" si="2"/>
        <v>70000</v>
      </c>
    </row>
    <row r="8" spans="1:9" x14ac:dyDescent="0.25">
      <c r="A8" s="3">
        <v>6</v>
      </c>
      <c r="B8" s="3" t="s">
        <v>17</v>
      </c>
      <c r="C8" s="20" t="str">
        <f>VLOOKUP(B8,Table4[#All],2,FALSE)</f>
        <v>Maya Lestari</v>
      </c>
      <c r="D8" s="21">
        <f>VLOOKUP(B8,Table3[#All],3,FALSE)</f>
        <v>8530000</v>
      </c>
      <c r="E8" s="21">
        <v>140000</v>
      </c>
      <c r="F8" s="21">
        <f t="shared" si="0"/>
        <v>8480000</v>
      </c>
      <c r="G8" s="21">
        <f>VLOOKUP(B8,Table3[#All],2,FALSE)</f>
        <v>40000</v>
      </c>
      <c r="H8" s="21">
        <f t="shared" si="1"/>
        <v>50000</v>
      </c>
      <c r="I8" s="21">
        <f t="shared" si="2"/>
        <v>50000</v>
      </c>
    </row>
    <row r="9" spans="1:9" x14ac:dyDescent="0.25">
      <c r="A9" s="3">
        <v>7</v>
      </c>
      <c r="B9" s="3" t="s">
        <v>18</v>
      </c>
      <c r="C9" s="20" t="str">
        <f>VLOOKUP(B9,Table4[#All],2,FALSE)</f>
        <v>Joko Susilo</v>
      </c>
      <c r="D9" s="21">
        <f>VLOOKUP(B9,Table3[#All],3,FALSE)</f>
        <v>0</v>
      </c>
      <c r="E9" s="21">
        <v>50000</v>
      </c>
      <c r="F9" s="21">
        <f t="shared" si="0"/>
        <v>0</v>
      </c>
      <c r="G9" s="21">
        <f>VLOOKUP(B9,Table3[#All],2,FALSE)</f>
        <v>0</v>
      </c>
      <c r="H9" s="21">
        <f t="shared" si="1"/>
        <v>50000</v>
      </c>
      <c r="I9" s="21">
        <f t="shared" si="2"/>
        <v>0</v>
      </c>
    </row>
    <row r="10" spans="1:9" x14ac:dyDescent="0.25">
      <c r="A10" s="3">
        <v>8</v>
      </c>
      <c r="B10" s="3" t="s">
        <v>19</v>
      </c>
      <c r="C10" s="20" t="str">
        <f>VLOOKUP(B10,Table4[#All],2,FALSE)</f>
        <v>Taufik Hidayat</v>
      </c>
      <c r="D10" s="21">
        <f>VLOOKUP(B10,Table3[#All],3,FALSE)</f>
        <v>850000</v>
      </c>
      <c r="E10" s="21">
        <v>145000</v>
      </c>
      <c r="F10" s="21">
        <f t="shared" si="0"/>
        <v>825000</v>
      </c>
      <c r="G10" s="21">
        <f>VLOOKUP(B10,Table3[#All],2,FALSE)</f>
        <v>70000</v>
      </c>
      <c r="H10" s="21">
        <f t="shared" si="1"/>
        <v>50000</v>
      </c>
      <c r="I10" s="21">
        <f t="shared" si="2"/>
        <v>25000</v>
      </c>
    </row>
    <row r="11" spans="1:9" x14ac:dyDescent="0.25">
      <c r="A11" s="3">
        <v>9</v>
      </c>
      <c r="B11" s="3" t="s">
        <v>20</v>
      </c>
      <c r="C11" s="20" t="str">
        <f>VLOOKUP(B11,Table4[#All],2,FALSE)</f>
        <v>Dita Wulandari</v>
      </c>
      <c r="D11" s="21">
        <f>VLOOKUP(B11,Table3[#All],3,FALSE)</f>
        <v>4357000</v>
      </c>
      <c r="E11" s="21">
        <v>165000</v>
      </c>
      <c r="F11" s="21">
        <f t="shared" si="0"/>
        <v>4282000</v>
      </c>
      <c r="G11" s="21">
        <f>VLOOKUP(B11,Table3[#All],2,FALSE)</f>
        <v>40000</v>
      </c>
      <c r="H11" s="21">
        <f t="shared" si="1"/>
        <v>50000</v>
      </c>
      <c r="I11" s="21">
        <f t="shared" si="2"/>
        <v>75000</v>
      </c>
    </row>
    <row r="12" spans="1:9" x14ac:dyDescent="0.25">
      <c r="A12" s="3">
        <v>10</v>
      </c>
      <c r="B12" s="3" t="s">
        <v>21</v>
      </c>
      <c r="C12" s="20" t="str">
        <f>VLOOKUP(B12,Table4[#All],2,FALSE)</f>
        <v>Lisa Handayani</v>
      </c>
      <c r="D12" s="21">
        <f>VLOOKUP(B12,Table3[#All],3,FALSE)</f>
        <v>8945000</v>
      </c>
      <c r="E12" s="21">
        <v>156000</v>
      </c>
      <c r="F12" s="21">
        <f t="shared" si="0"/>
        <v>8874000</v>
      </c>
      <c r="G12" s="21">
        <f>VLOOKUP(B12,Table3[#All],2,FALSE)</f>
        <v>35000</v>
      </c>
      <c r="H12" s="21">
        <f t="shared" si="1"/>
        <v>50000</v>
      </c>
      <c r="I12" s="21">
        <f t="shared" si="2"/>
        <v>71000</v>
      </c>
    </row>
    <row r="13" spans="1:9" ht="15.75" x14ac:dyDescent="0.25">
      <c r="A13" s="19" t="s">
        <v>44</v>
      </c>
      <c r="B13" s="19"/>
      <c r="C13" s="19"/>
      <c r="D13" s="22">
        <f>SUM(D3:D12)</f>
        <v>56567200</v>
      </c>
      <c r="E13" s="22">
        <f t="shared" ref="E13:I13" si="3">SUM(E3:E12)</f>
        <v>1516000</v>
      </c>
      <c r="F13" s="22">
        <f t="shared" si="3"/>
        <v>55963700</v>
      </c>
      <c r="G13" s="22">
        <f t="shared" si="3"/>
        <v>412500</v>
      </c>
      <c r="H13" s="22">
        <f t="shared" si="3"/>
        <v>500000</v>
      </c>
      <c r="I13" s="22">
        <f t="shared" si="3"/>
        <v>603500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B42" sqref="B42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12</v>
      </c>
      <c r="B2" s="3" t="s">
        <v>23</v>
      </c>
      <c r="C2" s="13" t="s">
        <v>26</v>
      </c>
    </row>
    <row r="3" spans="1:3" x14ac:dyDescent="0.25">
      <c r="A3" s="4" t="s">
        <v>13</v>
      </c>
      <c r="B3" s="3" t="s">
        <v>36</v>
      </c>
      <c r="C3" s="13" t="s">
        <v>37</v>
      </c>
    </row>
    <row r="4" spans="1:3" x14ac:dyDescent="0.25">
      <c r="A4" s="4" t="s">
        <v>14</v>
      </c>
      <c r="B4" s="3" t="s">
        <v>22</v>
      </c>
      <c r="C4" s="13" t="s">
        <v>25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16</v>
      </c>
      <c r="B6" s="3" t="s">
        <v>9</v>
      </c>
      <c r="C6" s="13" t="s">
        <v>10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19</v>
      </c>
      <c r="B9" s="3" t="s">
        <v>28</v>
      </c>
      <c r="C9" s="13" t="s">
        <v>29</v>
      </c>
    </row>
    <row r="10" spans="1:3" x14ac:dyDescent="0.25">
      <c r="A10" s="4" t="s">
        <v>20</v>
      </c>
      <c r="B10" s="3" t="s">
        <v>35</v>
      </c>
      <c r="C10" s="13" t="s">
        <v>34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D18" sqref="D17:F18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14</v>
      </c>
      <c r="B4" s="5">
        <v>35000</v>
      </c>
      <c r="C4" s="5">
        <v>4320000</v>
      </c>
    </row>
    <row r="5" spans="1:3" x14ac:dyDescent="0.25">
      <c r="A5" s="4" t="s">
        <v>17</v>
      </c>
      <c r="B5" s="5">
        <v>40000</v>
      </c>
      <c r="C5" s="5">
        <v>8530000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13</v>
      </c>
      <c r="B7" s="5">
        <v>25000</v>
      </c>
      <c r="C7" s="5">
        <v>2550000</v>
      </c>
    </row>
    <row r="8" spans="1:3" x14ac:dyDescent="0.25">
      <c r="A8" s="4" t="s">
        <v>19</v>
      </c>
      <c r="B8" s="5">
        <v>70000</v>
      </c>
      <c r="C8" s="5">
        <v>850000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16</v>
      </c>
      <c r="B10" s="5">
        <v>60000</v>
      </c>
      <c r="C10" s="5">
        <v>10000000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PC-F-12</cp:lastModifiedBy>
  <dcterms:created xsi:type="dcterms:W3CDTF">2024-11-20T13:17:34Z</dcterms:created>
  <dcterms:modified xsi:type="dcterms:W3CDTF">2024-11-21T03:20:57Z</dcterms:modified>
</cp:coreProperties>
</file>