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gean.carneiro\Desktop\temp\t\demo\src\main\resources\planilha\"/>
    </mc:Choice>
  </mc:AlternateContent>
  <xr:revisionPtr revIDLastSave="0" documentId="13_ncr:1_{B71ED33F-8AC1-4A45-A4AA-7AFB0F5399B0}" xr6:coauthVersionLast="47" xr6:coauthVersionMax="47" xr10:uidLastSave="{00000000-0000-0000-0000-000000000000}"/>
  <bookViews>
    <workbookView xWindow="-28920" yWindow="-120" windowWidth="29040" windowHeight="15840" xr2:uid="{00000000-000D-0000-FFFF-FFFF00000000}"/>
  </bookViews>
  <sheets>
    <sheet name="Base de Dados" sheetId="1" r:id="rId1"/>
    <sheet name="Escolas SEDU" sheetId="22" state="hidden" r:id="rId2"/>
    <sheet name="Caixa" sheetId="20" state="hidden" r:id="rId3"/>
    <sheet name="DF" sheetId="21" state="hidden" r:id="rId4"/>
    <sheet name="Base de Dados - cópia" sheetId="2" state="hidden" r:id="rId5"/>
    <sheet name="Tabela Dinamica" sheetId="3" state="hidden" r:id="rId6"/>
    <sheet name="Autorizado Gnd 4 e 5" sheetId="4" state="hidden" r:id="rId7"/>
    <sheet name="Painel - PIP GND 4" sheetId="5" state="hidden" r:id="rId8"/>
    <sheet name="Autorizado Gnd 4" sheetId="6" state="hidden" r:id="rId9"/>
    <sheet name="Empenhado 2023 Gnd 4" sheetId="7" state="hidden" r:id="rId10"/>
    <sheet name="SEG" sheetId="8" state="hidden" r:id="rId11"/>
    <sheet name="SEAG" sheetId="9" state="hidden" r:id="rId12"/>
    <sheet name="SEMOBI" sheetId="10" state="hidden" r:id="rId13"/>
    <sheet name="DER" sheetId="11" state="hidden" r:id="rId14"/>
    <sheet name="SEDURB" sheetId="12" state="hidden" r:id="rId15"/>
    <sheet name="SECULT" sheetId="13" state="hidden" r:id="rId16"/>
    <sheet name="SEDU" sheetId="14" state="hidden" r:id="rId17"/>
    <sheet name="FES" sheetId="15" state="hidden" r:id="rId18"/>
    <sheet name="SESP" sheetId="16" state="hidden" r:id="rId19"/>
    <sheet name="PMES" sheetId="17" state="hidden" r:id="rId20"/>
    <sheet name="SETADES" sheetId="18" state="hidden" r:id="rId21"/>
    <sheet name="Gnds 4 e 5" sheetId="19" state="hidden" r:id="rId22"/>
  </sheets>
  <definedNames>
    <definedName name="_xlnm._FilterDatabase" localSheetId="0" hidden="1">'Base de Dados'!$A$1:$Z$711</definedName>
    <definedName name="_xlnm._FilterDatabase" localSheetId="4" hidden="1">'Base de Dados - cópia'!$A$1:$AI$812</definedName>
    <definedName name="_xlnm._FilterDatabase" localSheetId="13" hidden="1">DER!$A$1:$G$225</definedName>
    <definedName name="_xlnm._FilterDatabase" localSheetId="1" hidden="1">'Escolas SEDU'!$AN$1:$AQ$99</definedName>
    <definedName name="_xlnm._FilterDatabase" localSheetId="17" hidden="1">FES!$A$1:$G$32</definedName>
    <definedName name="_xlnm._FilterDatabase" localSheetId="21" hidden="1">'Gnds 4 e 5'!$B$2:$N$64</definedName>
    <definedName name="_xlnm._FilterDatabase" localSheetId="7" hidden="1">'Painel - PIP GND 4'!$B$2:$P$63</definedName>
    <definedName name="_xlnm._FilterDatabase" localSheetId="11" hidden="1">SEAG!$A$1:$G$39</definedName>
    <definedName name="_xlnm._FilterDatabase" localSheetId="15" hidden="1">SECULT!$A$1:$G$8</definedName>
    <definedName name="_xlnm._FilterDatabase" localSheetId="16" hidden="1">SEDU!$A$1:$G$20</definedName>
    <definedName name="_xlnm._FilterDatabase" localSheetId="14" hidden="1">SEDURB!$A$1:$G$22</definedName>
    <definedName name="_xlnm._FilterDatabase" localSheetId="10" hidden="1">SEG!$A$1:$G$7</definedName>
    <definedName name="_xlnm._FilterDatabase" localSheetId="12" hidden="1">SEMOBI!$A$1:$G$8</definedName>
  </definedNames>
  <calcPr calcId="191029"/>
  <pivotCaches>
    <pivotCache cacheId="0" r:id="rId23"/>
    <pivotCache cacheId="1" r:id="rId24"/>
    <pivotCache cacheId="2" r:id="rId25"/>
    <pivotCache cacheId="3" r:id="rId26"/>
  </pivotCaches>
</workbook>
</file>

<file path=xl/calcChain.xml><?xml version="1.0" encoding="utf-8"?>
<calcChain xmlns="http://schemas.openxmlformats.org/spreadsheetml/2006/main">
  <c r="E186" i="21" l="1"/>
  <c r="F186" i="21" s="1"/>
  <c r="E185" i="21"/>
  <c r="F185" i="21" s="1"/>
  <c r="E184" i="21"/>
  <c r="F184" i="21" s="1"/>
  <c r="E183" i="21"/>
  <c r="F183" i="21" s="1"/>
  <c r="E182" i="21"/>
  <c r="F182" i="21" s="1"/>
  <c r="E181" i="21"/>
  <c r="F181" i="21" s="1"/>
  <c r="E180" i="21"/>
  <c r="F180" i="21" s="1"/>
  <c r="E179" i="21"/>
  <c r="F179" i="21" s="1"/>
  <c r="E178" i="21"/>
  <c r="F178" i="21" s="1"/>
  <c r="F177" i="21"/>
  <c r="E177" i="21"/>
  <c r="E176" i="21"/>
  <c r="F176" i="21" s="1"/>
  <c r="E175" i="21"/>
  <c r="F175" i="21" s="1"/>
  <c r="E174" i="21"/>
  <c r="F174" i="21" s="1"/>
  <c r="E173" i="21"/>
  <c r="F173" i="21" s="1"/>
  <c r="E172" i="21"/>
  <c r="F172" i="21" s="1"/>
  <c r="E171" i="21"/>
  <c r="F171" i="21" s="1"/>
  <c r="E170" i="21"/>
  <c r="F170" i="21" s="1"/>
  <c r="F169" i="21"/>
  <c r="E169" i="21"/>
  <c r="E168" i="21"/>
  <c r="F168" i="21" s="1"/>
  <c r="E167" i="21"/>
  <c r="F167" i="21" s="1"/>
  <c r="E166" i="21"/>
  <c r="F166" i="21" s="1"/>
  <c r="E165" i="21"/>
  <c r="F165" i="21" s="1"/>
  <c r="F164" i="21"/>
  <c r="E164" i="21"/>
  <c r="E163" i="21"/>
  <c r="F163" i="21" s="1"/>
  <c r="E162" i="21"/>
  <c r="F162" i="21" s="1"/>
  <c r="E161" i="21"/>
  <c r="F161" i="21" s="1"/>
  <c r="F160" i="21"/>
  <c r="E160" i="21"/>
  <c r="E159" i="21"/>
  <c r="F159" i="21" s="1"/>
  <c r="E158" i="21"/>
  <c r="F158" i="21" s="1"/>
  <c r="E157" i="21"/>
  <c r="F157" i="21" s="1"/>
  <c r="F156" i="21"/>
  <c r="E156" i="21"/>
  <c r="E155" i="21"/>
  <c r="F155" i="21" s="1"/>
  <c r="E154" i="21"/>
  <c r="F154" i="21" s="1"/>
  <c r="E153" i="21"/>
  <c r="F153" i="21" s="1"/>
  <c r="F152" i="21"/>
  <c r="E152" i="21"/>
  <c r="E151" i="21"/>
  <c r="F151" i="21" s="1"/>
  <c r="E150" i="21"/>
  <c r="F150" i="21" s="1"/>
  <c r="E149" i="21"/>
  <c r="F149" i="21" s="1"/>
  <c r="E148" i="21"/>
  <c r="F148" i="21" s="1"/>
  <c r="E147" i="21"/>
  <c r="F147" i="21" s="1"/>
  <c r="E146" i="21"/>
  <c r="F146" i="21" s="1"/>
  <c r="E145" i="21"/>
  <c r="F145" i="21" s="1"/>
  <c r="E144" i="21"/>
  <c r="F144" i="21" s="1"/>
  <c r="E143" i="21"/>
  <c r="F143" i="21" s="1"/>
  <c r="E142" i="21"/>
  <c r="F142" i="21" s="1"/>
  <c r="E141" i="21"/>
  <c r="F141" i="21" s="1"/>
  <c r="F140" i="21"/>
  <c r="E140" i="21"/>
  <c r="E139" i="21"/>
  <c r="F139" i="21" s="1"/>
  <c r="E138" i="21"/>
  <c r="F138" i="21" s="1"/>
  <c r="E137" i="21"/>
  <c r="F137" i="21" s="1"/>
  <c r="F136" i="21"/>
  <c r="E136" i="21"/>
  <c r="E135" i="21"/>
  <c r="F135" i="21" s="1"/>
  <c r="E134" i="21"/>
  <c r="F134" i="21" s="1"/>
  <c r="E133" i="21"/>
  <c r="F133" i="21" s="1"/>
  <c r="F132" i="21"/>
  <c r="E132" i="21"/>
  <c r="E131" i="21"/>
  <c r="F131" i="21" s="1"/>
  <c r="E130" i="21"/>
  <c r="F130" i="21" s="1"/>
  <c r="E129" i="21"/>
  <c r="F129" i="21" s="1"/>
  <c r="E128" i="21"/>
  <c r="F128" i="21" s="1"/>
  <c r="E127" i="21"/>
  <c r="F127" i="21" s="1"/>
  <c r="F126" i="21"/>
  <c r="E126" i="21"/>
  <c r="E125" i="21"/>
  <c r="F125" i="21" s="1"/>
  <c r="E124" i="21"/>
  <c r="F124" i="21" s="1"/>
  <c r="E123" i="21"/>
  <c r="F123" i="21" s="1"/>
  <c r="E122" i="21"/>
  <c r="F122" i="21" s="1"/>
  <c r="E121" i="21"/>
  <c r="F121" i="21" s="1"/>
  <c r="E120" i="21"/>
  <c r="F120" i="21" s="1"/>
  <c r="E119" i="21"/>
  <c r="F119" i="21" s="1"/>
  <c r="E118" i="21"/>
  <c r="F118" i="21" s="1"/>
  <c r="E117" i="21"/>
  <c r="F117" i="21" s="1"/>
  <c r="F116" i="21"/>
  <c r="E116" i="21"/>
  <c r="E115" i="21"/>
  <c r="F115" i="21" s="1"/>
  <c r="E114" i="21"/>
  <c r="F114" i="21" s="1"/>
  <c r="E113" i="21"/>
  <c r="F113" i="21" s="1"/>
  <c r="E112" i="21"/>
  <c r="F112" i="21" s="1"/>
  <c r="E111" i="21"/>
  <c r="F111" i="21" s="1"/>
  <c r="F110" i="21"/>
  <c r="E110" i="21"/>
  <c r="E109" i="21"/>
  <c r="F109" i="21" s="1"/>
  <c r="E108" i="21"/>
  <c r="F108" i="21" s="1"/>
  <c r="E107" i="21"/>
  <c r="F107" i="21" s="1"/>
  <c r="F106" i="21"/>
  <c r="E106" i="21"/>
  <c r="E105" i="21"/>
  <c r="F105" i="21" s="1"/>
  <c r="E104" i="21"/>
  <c r="F104" i="21" s="1"/>
  <c r="E103" i="21"/>
  <c r="F103" i="21" s="1"/>
  <c r="E102" i="21"/>
  <c r="F102" i="21" s="1"/>
  <c r="E101" i="21"/>
  <c r="F101" i="21" s="1"/>
  <c r="F100" i="21"/>
  <c r="E100" i="21"/>
  <c r="E99" i="21"/>
  <c r="F99" i="21" s="1"/>
  <c r="E98" i="21"/>
  <c r="F98" i="21" s="1"/>
  <c r="E97" i="21"/>
  <c r="F97" i="21" s="1"/>
  <c r="E96" i="21"/>
  <c r="F96" i="21" s="1"/>
  <c r="E95" i="21"/>
  <c r="F95" i="21" s="1"/>
  <c r="F94" i="21"/>
  <c r="E94" i="21"/>
  <c r="E93" i="21"/>
  <c r="F93" i="21" s="1"/>
  <c r="E92" i="21"/>
  <c r="F92" i="21" s="1"/>
  <c r="E91" i="21"/>
  <c r="F91" i="21" s="1"/>
  <c r="F90" i="21"/>
  <c r="E90" i="21"/>
  <c r="E89" i="21"/>
  <c r="F89" i="21" s="1"/>
  <c r="E88" i="21"/>
  <c r="F88" i="21" s="1"/>
  <c r="E87" i="21"/>
  <c r="F87" i="21" s="1"/>
  <c r="E86" i="21"/>
  <c r="F86" i="21" s="1"/>
  <c r="E85" i="21"/>
  <c r="F85" i="21" s="1"/>
  <c r="F84" i="21"/>
  <c r="E84" i="21"/>
  <c r="E83" i="21"/>
  <c r="F83" i="21" s="1"/>
  <c r="E82" i="21"/>
  <c r="F82" i="21" s="1"/>
  <c r="E81" i="21"/>
  <c r="F81" i="21" s="1"/>
  <c r="E80" i="21"/>
  <c r="F80" i="21" s="1"/>
  <c r="E79" i="21"/>
  <c r="F79" i="21" s="1"/>
  <c r="F78" i="21"/>
  <c r="E78" i="21"/>
  <c r="E77" i="21"/>
  <c r="F77" i="21" s="1"/>
  <c r="E76" i="21"/>
  <c r="F76" i="21" s="1"/>
  <c r="E75" i="21"/>
  <c r="F75" i="21" s="1"/>
  <c r="F74" i="21"/>
  <c r="E74" i="21"/>
  <c r="E73" i="21"/>
  <c r="F73" i="21" s="1"/>
  <c r="E72" i="21"/>
  <c r="F72" i="21" s="1"/>
  <c r="E71" i="21"/>
  <c r="F71" i="21" s="1"/>
  <c r="E70" i="21"/>
  <c r="F70" i="21" s="1"/>
  <c r="E69" i="21"/>
  <c r="F69" i="21" s="1"/>
  <c r="E68" i="21"/>
  <c r="F68" i="21" s="1"/>
  <c r="E67" i="21"/>
  <c r="F67" i="21" s="1"/>
  <c r="E66" i="21"/>
  <c r="F66" i="21" s="1"/>
  <c r="E65" i="21"/>
  <c r="F65" i="21" s="1"/>
  <c r="E64" i="21"/>
  <c r="F64" i="21" s="1"/>
  <c r="E63" i="21"/>
  <c r="F63" i="21" s="1"/>
  <c r="F62" i="21"/>
  <c r="E62" i="21"/>
  <c r="E61" i="21"/>
  <c r="F61" i="21" s="1"/>
  <c r="E60" i="21"/>
  <c r="F60" i="21" s="1"/>
  <c r="E59" i="21"/>
  <c r="F59" i="21" s="1"/>
  <c r="F58" i="21"/>
  <c r="E58" i="21"/>
  <c r="E57" i="21"/>
  <c r="F57" i="21" s="1"/>
  <c r="E56" i="21"/>
  <c r="F56" i="21" s="1"/>
  <c r="E55" i="21"/>
  <c r="F55" i="21" s="1"/>
  <c r="E54" i="21"/>
  <c r="F54" i="21" s="1"/>
  <c r="E53" i="21"/>
  <c r="F53" i="21" s="1"/>
  <c r="F52" i="21"/>
  <c r="E52" i="21"/>
  <c r="E51" i="21"/>
  <c r="F51" i="21" s="1"/>
  <c r="E50" i="21"/>
  <c r="F50" i="21" s="1"/>
  <c r="E49" i="21"/>
  <c r="F49" i="21" s="1"/>
  <c r="E48" i="21"/>
  <c r="F48" i="21" s="1"/>
  <c r="E47" i="21"/>
  <c r="F47" i="21" s="1"/>
  <c r="F46" i="21"/>
  <c r="E46" i="21"/>
  <c r="E45" i="21"/>
  <c r="F45" i="21" s="1"/>
  <c r="E44" i="21"/>
  <c r="F44" i="21" s="1"/>
  <c r="E43" i="21"/>
  <c r="F43" i="21" s="1"/>
  <c r="F42" i="21"/>
  <c r="E42" i="21"/>
  <c r="E41" i="21"/>
  <c r="F41" i="21" s="1"/>
  <c r="E40" i="21"/>
  <c r="F40" i="21" s="1"/>
  <c r="E39" i="21"/>
  <c r="F39" i="21" s="1"/>
  <c r="E38" i="21"/>
  <c r="F38" i="21" s="1"/>
  <c r="E37" i="21"/>
  <c r="F37" i="21" s="1"/>
  <c r="E36" i="21"/>
  <c r="F36" i="21" s="1"/>
  <c r="E35" i="21"/>
  <c r="F35" i="21" s="1"/>
  <c r="E34" i="21"/>
  <c r="F34" i="21" s="1"/>
  <c r="E33" i="21"/>
  <c r="F33" i="21" s="1"/>
  <c r="E32" i="21"/>
  <c r="F32" i="21" s="1"/>
  <c r="E31" i="21"/>
  <c r="F31" i="21" s="1"/>
  <c r="E30" i="21"/>
  <c r="F30" i="21" s="1"/>
  <c r="E29" i="21"/>
  <c r="F29" i="21" s="1"/>
  <c r="E28" i="21"/>
  <c r="F28" i="21" s="1"/>
  <c r="E27" i="21"/>
  <c r="F27" i="21" s="1"/>
  <c r="E26" i="21"/>
  <c r="F26" i="21" s="1"/>
  <c r="E25" i="21"/>
  <c r="F25" i="21" s="1"/>
  <c r="E24" i="21"/>
  <c r="F24" i="21" s="1"/>
  <c r="E23" i="21"/>
  <c r="F23" i="21" s="1"/>
  <c r="E22" i="21"/>
  <c r="F22" i="21" s="1"/>
  <c r="E21" i="21"/>
  <c r="F21" i="21" s="1"/>
  <c r="E20" i="21"/>
  <c r="F20" i="21" s="1"/>
  <c r="E19" i="21"/>
  <c r="F19" i="21" s="1"/>
  <c r="E18" i="21"/>
  <c r="F18" i="21" s="1"/>
  <c r="E17" i="21"/>
  <c r="F17" i="21" s="1"/>
  <c r="E16" i="21"/>
  <c r="F16" i="21" s="1"/>
  <c r="E15" i="21"/>
  <c r="F15" i="21" s="1"/>
  <c r="E14" i="21"/>
  <c r="F14" i="21" s="1"/>
  <c r="E13" i="21"/>
  <c r="F13" i="21" s="1"/>
  <c r="E12" i="21"/>
  <c r="F12" i="21" s="1"/>
  <c r="E11" i="21"/>
  <c r="F11" i="21" s="1"/>
  <c r="E10" i="21"/>
  <c r="F10" i="21" s="1"/>
  <c r="E9" i="21"/>
  <c r="F9" i="21" s="1"/>
  <c r="E8" i="21"/>
  <c r="F8" i="21" s="1"/>
  <c r="E7" i="21"/>
  <c r="F7" i="21" s="1"/>
  <c r="E6" i="21"/>
  <c r="F6" i="21" s="1"/>
  <c r="E5" i="21"/>
  <c r="F5" i="21" s="1"/>
  <c r="E4" i="21"/>
  <c r="F4" i="21" s="1"/>
  <c r="E3" i="21"/>
  <c r="F3" i="21" s="1"/>
  <c r="E2" i="21"/>
  <c r="F2" i="21" s="1"/>
  <c r="F11" i="20"/>
  <c r="F14" i="20"/>
  <c r="F16" i="20"/>
  <c r="F17" i="20"/>
  <c r="F27" i="20"/>
  <c r="F30" i="20"/>
  <c r="F32" i="20"/>
  <c r="F33" i="20"/>
  <c r="F43" i="20"/>
  <c r="F46" i="20"/>
  <c r="F48" i="20"/>
  <c r="F49" i="20"/>
  <c r="F59" i="20"/>
  <c r="F62" i="20"/>
  <c r="F64" i="20"/>
  <c r="F65" i="20"/>
  <c r="F75" i="20"/>
  <c r="F78" i="20"/>
  <c r="F80" i="20"/>
  <c r="F81" i="20"/>
  <c r="F91" i="20"/>
  <c r="F94" i="20"/>
  <c r="F96" i="20"/>
  <c r="F97" i="20"/>
  <c r="F107" i="20"/>
  <c r="F110" i="20"/>
  <c r="F112" i="20"/>
  <c r="F113" i="20"/>
  <c r="F123" i="20"/>
  <c r="F126" i="20"/>
  <c r="F128" i="20"/>
  <c r="F129" i="20"/>
  <c r="F139" i="20"/>
  <c r="F142" i="20"/>
  <c r="F144" i="20"/>
  <c r="F145" i="20"/>
  <c r="F155" i="20"/>
  <c r="F158" i="20"/>
  <c r="F160" i="20"/>
  <c r="F161" i="20"/>
  <c r="F171" i="20"/>
  <c r="F174" i="20"/>
  <c r="F176" i="20"/>
  <c r="F177" i="20"/>
  <c r="F187" i="20"/>
  <c r="F190" i="20"/>
  <c r="F192" i="20"/>
  <c r="F193" i="20"/>
  <c r="F203" i="20"/>
  <c r="F206" i="20"/>
  <c r="F208" i="20"/>
  <c r="F209" i="20"/>
  <c r="F219" i="20"/>
  <c r="F222" i="20"/>
  <c r="F224" i="20"/>
  <c r="F225" i="20"/>
  <c r="F235" i="20"/>
  <c r="F238" i="20"/>
  <c r="F240" i="20"/>
  <c r="F241" i="20"/>
  <c r="F251" i="20"/>
  <c r="F254" i="20"/>
  <c r="F256" i="20"/>
  <c r="F257" i="20"/>
  <c r="F267" i="20"/>
  <c r="F270" i="20"/>
  <c r="F272" i="20"/>
  <c r="F273" i="20"/>
  <c r="F283" i="20"/>
  <c r="F286" i="20"/>
  <c r="F288" i="20"/>
  <c r="F289" i="20"/>
  <c r="F299" i="20"/>
  <c r="F302" i="20"/>
  <c r="F304" i="20"/>
  <c r="F305" i="20"/>
  <c r="F315" i="20"/>
  <c r="F318" i="20"/>
  <c r="F320" i="20"/>
  <c r="F321" i="20"/>
  <c r="F331" i="20"/>
  <c r="F334" i="20"/>
  <c r="F2" i="20"/>
  <c r="E3" i="20"/>
  <c r="F3" i="20" s="1"/>
  <c r="E4" i="20"/>
  <c r="F4" i="20" s="1"/>
  <c r="E5" i="20"/>
  <c r="F5" i="20" s="1"/>
  <c r="E6" i="20"/>
  <c r="F6" i="20" s="1"/>
  <c r="E7" i="20"/>
  <c r="F7" i="20" s="1"/>
  <c r="E8" i="20"/>
  <c r="F8" i="20" s="1"/>
  <c r="E9" i="20"/>
  <c r="F9" i="20" s="1"/>
  <c r="E10" i="20"/>
  <c r="F10" i="20" s="1"/>
  <c r="E11" i="20"/>
  <c r="E12" i="20"/>
  <c r="F12" i="20" s="1"/>
  <c r="E13" i="20"/>
  <c r="F13" i="20" s="1"/>
  <c r="E14" i="20"/>
  <c r="E15" i="20"/>
  <c r="F15" i="20" s="1"/>
  <c r="E16" i="20"/>
  <c r="E17" i="20"/>
  <c r="E18" i="20"/>
  <c r="F18" i="20" s="1"/>
  <c r="E19" i="20"/>
  <c r="F19" i="20" s="1"/>
  <c r="E20" i="20"/>
  <c r="F20" i="20" s="1"/>
  <c r="E21" i="20"/>
  <c r="F21" i="20" s="1"/>
  <c r="E22" i="20"/>
  <c r="F22" i="20" s="1"/>
  <c r="E23" i="20"/>
  <c r="F23" i="20" s="1"/>
  <c r="E24" i="20"/>
  <c r="F24" i="20" s="1"/>
  <c r="E25" i="20"/>
  <c r="F25" i="20" s="1"/>
  <c r="E26" i="20"/>
  <c r="F26" i="20" s="1"/>
  <c r="E27" i="20"/>
  <c r="E28" i="20"/>
  <c r="F28" i="20" s="1"/>
  <c r="E29" i="20"/>
  <c r="F29" i="20" s="1"/>
  <c r="E30" i="20"/>
  <c r="E31" i="20"/>
  <c r="F31" i="20" s="1"/>
  <c r="E32" i="20"/>
  <c r="E33" i="20"/>
  <c r="E34" i="20"/>
  <c r="F34" i="20" s="1"/>
  <c r="E35" i="20"/>
  <c r="F35" i="20" s="1"/>
  <c r="E36" i="20"/>
  <c r="F36" i="20" s="1"/>
  <c r="E37" i="20"/>
  <c r="F37" i="20" s="1"/>
  <c r="E38" i="20"/>
  <c r="F38" i="20" s="1"/>
  <c r="E39" i="20"/>
  <c r="F39" i="20" s="1"/>
  <c r="E40" i="20"/>
  <c r="F40" i="20" s="1"/>
  <c r="E41" i="20"/>
  <c r="F41" i="20" s="1"/>
  <c r="E42" i="20"/>
  <c r="F42" i="20" s="1"/>
  <c r="E43" i="20"/>
  <c r="E44" i="20"/>
  <c r="F44" i="20" s="1"/>
  <c r="E45" i="20"/>
  <c r="F45" i="20" s="1"/>
  <c r="E46" i="20"/>
  <c r="E47" i="20"/>
  <c r="F47" i="20" s="1"/>
  <c r="E48" i="20"/>
  <c r="E49" i="20"/>
  <c r="E50" i="20"/>
  <c r="F50" i="20" s="1"/>
  <c r="E51" i="20"/>
  <c r="F51" i="20" s="1"/>
  <c r="E52" i="20"/>
  <c r="F52" i="20" s="1"/>
  <c r="E53" i="20"/>
  <c r="F53" i="20" s="1"/>
  <c r="E54" i="20"/>
  <c r="F54" i="20" s="1"/>
  <c r="E55" i="20"/>
  <c r="F55" i="20" s="1"/>
  <c r="E56" i="20"/>
  <c r="F56" i="20" s="1"/>
  <c r="E57" i="20"/>
  <c r="F57" i="20" s="1"/>
  <c r="E58" i="20"/>
  <c r="F58" i="20" s="1"/>
  <c r="E59" i="20"/>
  <c r="E60" i="20"/>
  <c r="F60" i="20" s="1"/>
  <c r="E61" i="20"/>
  <c r="F61" i="20" s="1"/>
  <c r="E62" i="20"/>
  <c r="E63" i="20"/>
  <c r="F63" i="20" s="1"/>
  <c r="E64" i="20"/>
  <c r="E65" i="20"/>
  <c r="E66" i="20"/>
  <c r="F66" i="20" s="1"/>
  <c r="E67" i="20"/>
  <c r="F67" i="20" s="1"/>
  <c r="E68" i="20"/>
  <c r="F68" i="20" s="1"/>
  <c r="E69" i="20"/>
  <c r="F69" i="20" s="1"/>
  <c r="E70" i="20"/>
  <c r="F70" i="20" s="1"/>
  <c r="E71" i="20"/>
  <c r="F71" i="20" s="1"/>
  <c r="E72" i="20"/>
  <c r="F72" i="20" s="1"/>
  <c r="E73" i="20"/>
  <c r="F73" i="20" s="1"/>
  <c r="E74" i="20"/>
  <c r="F74" i="20" s="1"/>
  <c r="E75" i="20"/>
  <c r="E76" i="20"/>
  <c r="F76" i="20" s="1"/>
  <c r="E77" i="20"/>
  <c r="F77" i="20" s="1"/>
  <c r="E78" i="20"/>
  <c r="E79" i="20"/>
  <c r="F79" i="20" s="1"/>
  <c r="E80" i="20"/>
  <c r="E81" i="20"/>
  <c r="E82" i="20"/>
  <c r="F82" i="20" s="1"/>
  <c r="E83" i="20"/>
  <c r="F83" i="20" s="1"/>
  <c r="E84" i="20"/>
  <c r="F84" i="20" s="1"/>
  <c r="E85" i="20"/>
  <c r="F85" i="20" s="1"/>
  <c r="E86" i="20"/>
  <c r="F86" i="20" s="1"/>
  <c r="E87" i="20"/>
  <c r="F87" i="20" s="1"/>
  <c r="E88" i="20"/>
  <c r="F88" i="20" s="1"/>
  <c r="E89" i="20"/>
  <c r="F89" i="20" s="1"/>
  <c r="E90" i="20"/>
  <c r="F90" i="20" s="1"/>
  <c r="E91" i="20"/>
  <c r="E92" i="20"/>
  <c r="F92" i="20" s="1"/>
  <c r="E93" i="20"/>
  <c r="F93" i="20" s="1"/>
  <c r="E94" i="20"/>
  <c r="E95" i="20"/>
  <c r="F95" i="20" s="1"/>
  <c r="E96" i="20"/>
  <c r="E97" i="20"/>
  <c r="E98" i="20"/>
  <c r="F98" i="20" s="1"/>
  <c r="E99" i="20"/>
  <c r="F99" i="20" s="1"/>
  <c r="E100" i="20"/>
  <c r="F100" i="20" s="1"/>
  <c r="E101" i="20"/>
  <c r="F101" i="20" s="1"/>
  <c r="E102" i="20"/>
  <c r="F102" i="20" s="1"/>
  <c r="E103" i="20"/>
  <c r="F103" i="20" s="1"/>
  <c r="E104" i="20"/>
  <c r="F104" i="20" s="1"/>
  <c r="E105" i="20"/>
  <c r="F105" i="20" s="1"/>
  <c r="E106" i="20"/>
  <c r="F106" i="20" s="1"/>
  <c r="E107" i="20"/>
  <c r="E108" i="20"/>
  <c r="F108" i="20" s="1"/>
  <c r="E109" i="20"/>
  <c r="F109" i="20" s="1"/>
  <c r="E110" i="20"/>
  <c r="E111" i="20"/>
  <c r="F111" i="20" s="1"/>
  <c r="E112" i="20"/>
  <c r="E113" i="20"/>
  <c r="E114" i="20"/>
  <c r="F114" i="20" s="1"/>
  <c r="E115" i="20"/>
  <c r="F115" i="20" s="1"/>
  <c r="E116" i="20"/>
  <c r="F116" i="20" s="1"/>
  <c r="E117" i="20"/>
  <c r="F117" i="20" s="1"/>
  <c r="E118" i="20"/>
  <c r="F118" i="20" s="1"/>
  <c r="E119" i="20"/>
  <c r="F119" i="20" s="1"/>
  <c r="E120" i="20"/>
  <c r="F120" i="20" s="1"/>
  <c r="E121" i="20"/>
  <c r="F121" i="20" s="1"/>
  <c r="E122" i="20"/>
  <c r="F122" i="20" s="1"/>
  <c r="E123" i="20"/>
  <c r="E124" i="20"/>
  <c r="F124" i="20" s="1"/>
  <c r="E125" i="20"/>
  <c r="F125" i="20" s="1"/>
  <c r="E126" i="20"/>
  <c r="E127" i="20"/>
  <c r="F127" i="20" s="1"/>
  <c r="E128" i="20"/>
  <c r="E129" i="20"/>
  <c r="E130" i="20"/>
  <c r="F130" i="20" s="1"/>
  <c r="E131" i="20"/>
  <c r="F131" i="20" s="1"/>
  <c r="E132" i="20"/>
  <c r="F132" i="20" s="1"/>
  <c r="E133" i="20"/>
  <c r="F133" i="20" s="1"/>
  <c r="E134" i="20"/>
  <c r="F134" i="20" s="1"/>
  <c r="E135" i="20"/>
  <c r="F135" i="20" s="1"/>
  <c r="E136" i="20"/>
  <c r="F136" i="20" s="1"/>
  <c r="E137" i="20"/>
  <c r="F137" i="20" s="1"/>
  <c r="E138" i="20"/>
  <c r="F138" i="20" s="1"/>
  <c r="E139" i="20"/>
  <c r="E140" i="20"/>
  <c r="F140" i="20" s="1"/>
  <c r="E141" i="20"/>
  <c r="F141" i="20" s="1"/>
  <c r="E142" i="20"/>
  <c r="E143" i="20"/>
  <c r="F143" i="20" s="1"/>
  <c r="E144" i="20"/>
  <c r="E145" i="20"/>
  <c r="E146" i="20"/>
  <c r="F146" i="20" s="1"/>
  <c r="E147" i="20"/>
  <c r="F147" i="20" s="1"/>
  <c r="E148" i="20"/>
  <c r="F148" i="20" s="1"/>
  <c r="E149" i="20"/>
  <c r="F149" i="20" s="1"/>
  <c r="E150" i="20"/>
  <c r="F150" i="20" s="1"/>
  <c r="E151" i="20"/>
  <c r="F151" i="20" s="1"/>
  <c r="E152" i="20"/>
  <c r="F152" i="20" s="1"/>
  <c r="E153" i="20"/>
  <c r="F153" i="20" s="1"/>
  <c r="E154" i="20"/>
  <c r="F154" i="20" s="1"/>
  <c r="E155" i="20"/>
  <c r="E156" i="20"/>
  <c r="F156" i="20" s="1"/>
  <c r="E157" i="20"/>
  <c r="F157" i="20" s="1"/>
  <c r="E158" i="20"/>
  <c r="E159" i="20"/>
  <c r="F159" i="20" s="1"/>
  <c r="E160" i="20"/>
  <c r="E161" i="20"/>
  <c r="E162" i="20"/>
  <c r="F162" i="20" s="1"/>
  <c r="E163" i="20"/>
  <c r="F163" i="20" s="1"/>
  <c r="E164" i="20"/>
  <c r="F164" i="20" s="1"/>
  <c r="E165" i="20"/>
  <c r="F165" i="20" s="1"/>
  <c r="E166" i="20"/>
  <c r="F166" i="20" s="1"/>
  <c r="E167" i="20"/>
  <c r="F167" i="20" s="1"/>
  <c r="E168" i="20"/>
  <c r="F168" i="20" s="1"/>
  <c r="E169" i="20"/>
  <c r="F169" i="20" s="1"/>
  <c r="E170" i="20"/>
  <c r="F170" i="20" s="1"/>
  <c r="E171" i="20"/>
  <c r="E172" i="20"/>
  <c r="F172" i="20" s="1"/>
  <c r="E173" i="20"/>
  <c r="F173" i="20" s="1"/>
  <c r="E174" i="20"/>
  <c r="E175" i="20"/>
  <c r="F175" i="20" s="1"/>
  <c r="E176" i="20"/>
  <c r="E177" i="20"/>
  <c r="E178" i="20"/>
  <c r="F178" i="20" s="1"/>
  <c r="E179" i="20"/>
  <c r="F179" i="20" s="1"/>
  <c r="E180" i="20"/>
  <c r="F180" i="20" s="1"/>
  <c r="E181" i="20"/>
  <c r="F181" i="20" s="1"/>
  <c r="E182" i="20"/>
  <c r="F182" i="20" s="1"/>
  <c r="E183" i="20"/>
  <c r="F183" i="20" s="1"/>
  <c r="E184" i="20"/>
  <c r="F184" i="20" s="1"/>
  <c r="E185" i="20"/>
  <c r="F185" i="20" s="1"/>
  <c r="E186" i="20"/>
  <c r="F186" i="20" s="1"/>
  <c r="E187" i="20"/>
  <c r="E188" i="20"/>
  <c r="F188" i="20" s="1"/>
  <c r="E189" i="20"/>
  <c r="F189" i="20" s="1"/>
  <c r="E190" i="20"/>
  <c r="E191" i="20"/>
  <c r="F191" i="20" s="1"/>
  <c r="E192" i="20"/>
  <c r="E193" i="20"/>
  <c r="E194" i="20"/>
  <c r="F194" i="20" s="1"/>
  <c r="E195" i="20"/>
  <c r="F195" i="20" s="1"/>
  <c r="E196" i="20"/>
  <c r="F196" i="20" s="1"/>
  <c r="E197" i="20"/>
  <c r="F197" i="20" s="1"/>
  <c r="E198" i="20"/>
  <c r="F198" i="20" s="1"/>
  <c r="E199" i="20"/>
  <c r="F199" i="20" s="1"/>
  <c r="E200" i="20"/>
  <c r="F200" i="20" s="1"/>
  <c r="E201" i="20"/>
  <c r="F201" i="20" s="1"/>
  <c r="E202" i="20"/>
  <c r="F202" i="20" s="1"/>
  <c r="E203" i="20"/>
  <c r="E204" i="20"/>
  <c r="F204" i="20" s="1"/>
  <c r="E205" i="20"/>
  <c r="F205" i="20" s="1"/>
  <c r="E206" i="20"/>
  <c r="E207" i="20"/>
  <c r="F207" i="20" s="1"/>
  <c r="E208" i="20"/>
  <c r="E209" i="20"/>
  <c r="E210" i="20"/>
  <c r="F210" i="20" s="1"/>
  <c r="E211" i="20"/>
  <c r="F211" i="20" s="1"/>
  <c r="E212" i="20"/>
  <c r="F212" i="20" s="1"/>
  <c r="E213" i="20"/>
  <c r="F213" i="20" s="1"/>
  <c r="E214" i="20"/>
  <c r="F214" i="20" s="1"/>
  <c r="E215" i="20"/>
  <c r="F215" i="20" s="1"/>
  <c r="E216" i="20"/>
  <c r="F216" i="20" s="1"/>
  <c r="E217" i="20"/>
  <c r="F217" i="20" s="1"/>
  <c r="E218" i="20"/>
  <c r="F218" i="20" s="1"/>
  <c r="E219" i="20"/>
  <c r="E220" i="20"/>
  <c r="F220" i="20" s="1"/>
  <c r="E221" i="20"/>
  <c r="F221" i="20" s="1"/>
  <c r="E222" i="20"/>
  <c r="E223" i="20"/>
  <c r="F223" i="20" s="1"/>
  <c r="E224" i="20"/>
  <c r="E225" i="20"/>
  <c r="E226" i="20"/>
  <c r="F226" i="20" s="1"/>
  <c r="E227" i="20"/>
  <c r="F227" i="20" s="1"/>
  <c r="E228" i="20"/>
  <c r="F228" i="20" s="1"/>
  <c r="E229" i="20"/>
  <c r="F229" i="20" s="1"/>
  <c r="E230" i="20"/>
  <c r="F230" i="20" s="1"/>
  <c r="E231" i="20"/>
  <c r="F231" i="20" s="1"/>
  <c r="E232" i="20"/>
  <c r="F232" i="20" s="1"/>
  <c r="E233" i="20"/>
  <c r="F233" i="20" s="1"/>
  <c r="E234" i="20"/>
  <c r="F234" i="20" s="1"/>
  <c r="E235" i="20"/>
  <c r="E236" i="20"/>
  <c r="F236" i="20" s="1"/>
  <c r="E237" i="20"/>
  <c r="F237" i="20" s="1"/>
  <c r="E238" i="20"/>
  <c r="E239" i="20"/>
  <c r="F239" i="20" s="1"/>
  <c r="E240" i="20"/>
  <c r="E241" i="20"/>
  <c r="E242" i="20"/>
  <c r="F242" i="20" s="1"/>
  <c r="E243" i="20"/>
  <c r="F243" i="20" s="1"/>
  <c r="E244" i="20"/>
  <c r="F244" i="20" s="1"/>
  <c r="E245" i="20"/>
  <c r="F245" i="20" s="1"/>
  <c r="E246" i="20"/>
  <c r="F246" i="20" s="1"/>
  <c r="E247" i="20"/>
  <c r="F247" i="20" s="1"/>
  <c r="E248" i="20"/>
  <c r="F248" i="20" s="1"/>
  <c r="E249" i="20"/>
  <c r="F249" i="20" s="1"/>
  <c r="E250" i="20"/>
  <c r="F250" i="20" s="1"/>
  <c r="E251" i="20"/>
  <c r="E252" i="20"/>
  <c r="F252" i="20" s="1"/>
  <c r="E253" i="20"/>
  <c r="F253" i="20" s="1"/>
  <c r="E254" i="20"/>
  <c r="E255" i="20"/>
  <c r="F255" i="20" s="1"/>
  <c r="E256" i="20"/>
  <c r="E257" i="20"/>
  <c r="E258" i="20"/>
  <c r="F258" i="20" s="1"/>
  <c r="E259" i="20"/>
  <c r="F259" i="20" s="1"/>
  <c r="E260" i="20"/>
  <c r="F260" i="20" s="1"/>
  <c r="E261" i="20"/>
  <c r="F261" i="20" s="1"/>
  <c r="E262" i="20"/>
  <c r="F262" i="20" s="1"/>
  <c r="E263" i="20"/>
  <c r="F263" i="20" s="1"/>
  <c r="E264" i="20"/>
  <c r="F264" i="20" s="1"/>
  <c r="E265" i="20"/>
  <c r="F265" i="20" s="1"/>
  <c r="E266" i="20"/>
  <c r="F266" i="20" s="1"/>
  <c r="E267" i="20"/>
  <c r="E268" i="20"/>
  <c r="F268" i="20" s="1"/>
  <c r="E269" i="20"/>
  <c r="F269" i="20" s="1"/>
  <c r="E270" i="20"/>
  <c r="E271" i="20"/>
  <c r="F271" i="20" s="1"/>
  <c r="E272" i="20"/>
  <c r="E273" i="20"/>
  <c r="E274" i="20"/>
  <c r="F274" i="20" s="1"/>
  <c r="E275" i="20"/>
  <c r="F275" i="20" s="1"/>
  <c r="E276" i="20"/>
  <c r="F276" i="20" s="1"/>
  <c r="E277" i="20"/>
  <c r="F277" i="20" s="1"/>
  <c r="E278" i="20"/>
  <c r="F278" i="20" s="1"/>
  <c r="E279" i="20"/>
  <c r="F279" i="20" s="1"/>
  <c r="E280" i="20"/>
  <c r="F280" i="20" s="1"/>
  <c r="E281" i="20"/>
  <c r="F281" i="20" s="1"/>
  <c r="E282" i="20"/>
  <c r="F282" i="20" s="1"/>
  <c r="E283" i="20"/>
  <c r="E284" i="20"/>
  <c r="F284" i="20" s="1"/>
  <c r="E285" i="20"/>
  <c r="F285" i="20" s="1"/>
  <c r="E286" i="20"/>
  <c r="E287" i="20"/>
  <c r="F287" i="20" s="1"/>
  <c r="E288" i="20"/>
  <c r="E289" i="20"/>
  <c r="E290" i="20"/>
  <c r="F290" i="20" s="1"/>
  <c r="E291" i="20"/>
  <c r="F291" i="20" s="1"/>
  <c r="E292" i="20"/>
  <c r="F292" i="20" s="1"/>
  <c r="E293" i="20"/>
  <c r="F293" i="20" s="1"/>
  <c r="E294" i="20"/>
  <c r="F294" i="20" s="1"/>
  <c r="E295" i="20"/>
  <c r="F295" i="20" s="1"/>
  <c r="E296" i="20"/>
  <c r="F296" i="20" s="1"/>
  <c r="E297" i="20"/>
  <c r="F297" i="20" s="1"/>
  <c r="E298" i="20"/>
  <c r="F298" i="20" s="1"/>
  <c r="E299" i="20"/>
  <c r="E300" i="20"/>
  <c r="F300" i="20" s="1"/>
  <c r="E301" i="20"/>
  <c r="F301" i="20" s="1"/>
  <c r="E302" i="20"/>
  <c r="E303" i="20"/>
  <c r="F303" i="20" s="1"/>
  <c r="E304" i="20"/>
  <c r="E305" i="20"/>
  <c r="E306" i="20"/>
  <c r="F306" i="20" s="1"/>
  <c r="E307" i="20"/>
  <c r="F307" i="20" s="1"/>
  <c r="E308" i="20"/>
  <c r="F308" i="20" s="1"/>
  <c r="E309" i="20"/>
  <c r="F309" i="20" s="1"/>
  <c r="E310" i="20"/>
  <c r="F310" i="20" s="1"/>
  <c r="E311" i="20"/>
  <c r="F311" i="20" s="1"/>
  <c r="E312" i="20"/>
  <c r="F312" i="20" s="1"/>
  <c r="E313" i="20"/>
  <c r="F313" i="20" s="1"/>
  <c r="E314" i="20"/>
  <c r="F314" i="20" s="1"/>
  <c r="E315" i="20"/>
  <c r="E316" i="20"/>
  <c r="F316" i="20" s="1"/>
  <c r="E317" i="20"/>
  <c r="F317" i="20" s="1"/>
  <c r="E318" i="20"/>
  <c r="E319" i="20"/>
  <c r="F319" i="20" s="1"/>
  <c r="E320" i="20"/>
  <c r="E321" i="20"/>
  <c r="E322" i="20"/>
  <c r="F322" i="20" s="1"/>
  <c r="E323" i="20"/>
  <c r="F323" i="20" s="1"/>
  <c r="E324" i="20"/>
  <c r="F324" i="20" s="1"/>
  <c r="E325" i="20"/>
  <c r="F325" i="20" s="1"/>
  <c r="E326" i="20"/>
  <c r="F326" i="20" s="1"/>
  <c r="E327" i="20"/>
  <c r="F327" i="20" s="1"/>
  <c r="E328" i="20"/>
  <c r="F328" i="20" s="1"/>
  <c r="E329" i="20"/>
  <c r="F329" i="20" s="1"/>
  <c r="E330" i="20"/>
  <c r="F330" i="20" s="1"/>
  <c r="E331" i="20"/>
  <c r="E332" i="20"/>
  <c r="F332" i="20" s="1"/>
  <c r="E333" i="20"/>
  <c r="F333" i="20" s="1"/>
  <c r="E334" i="20"/>
  <c r="E335" i="20"/>
  <c r="F335" i="20" s="1"/>
  <c r="E2" i="20"/>
  <c r="O18" i="5"/>
  <c r="O20" i="5"/>
  <c r="P25" i="5"/>
  <c r="O26" i="5"/>
  <c r="O28" i="5"/>
  <c r="P33" i="5"/>
  <c r="O34" i="5"/>
  <c r="O36" i="5"/>
  <c r="P41" i="5"/>
  <c r="O42" i="5"/>
  <c r="O44" i="5"/>
  <c r="P44" i="5"/>
  <c r="O46" i="5"/>
  <c r="P46" i="5"/>
  <c r="P49" i="5"/>
  <c r="O50" i="5"/>
  <c r="P50" i="5"/>
  <c r="O54" i="5"/>
  <c r="P54" i="5"/>
  <c r="P57" i="5"/>
  <c r="O58" i="5"/>
  <c r="P58" i="5"/>
  <c r="O59" i="5"/>
  <c r="P65" i="5"/>
  <c r="O5" i="5"/>
  <c r="P5" i="5"/>
  <c r="O6" i="5"/>
  <c r="P6" i="5"/>
  <c r="P12" i="5"/>
  <c r="O13" i="5"/>
  <c r="P13" i="5"/>
  <c r="O14" i="5"/>
  <c r="P14" i="5"/>
  <c r="K63" i="5"/>
  <c r="J63" i="5"/>
  <c r="O63" i="5" s="1"/>
  <c r="K62" i="5"/>
  <c r="J62" i="5"/>
  <c r="O62" i="5" s="1"/>
  <c r="K61" i="5"/>
  <c r="J61" i="5"/>
  <c r="O61" i="5" s="1"/>
  <c r="K60" i="5"/>
  <c r="J60" i="5"/>
  <c r="O60" i="5" s="1"/>
  <c r="K59" i="5"/>
  <c r="J59" i="5"/>
  <c r="P59" i="5" s="1"/>
  <c r="K58" i="5"/>
  <c r="J58" i="5"/>
  <c r="K57" i="5"/>
  <c r="J57" i="5"/>
  <c r="O57" i="5" s="1"/>
  <c r="K56" i="5"/>
  <c r="J56" i="5"/>
  <c r="O56" i="5" s="1"/>
  <c r="K55" i="5"/>
  <c r="J55" i="5"/>
  <c r="O55" i="5" s="1"/>
  <c r="K53" i="5"/>
  <c r="J53" i="5"/>
  <c r="O53" i="5" s="1"/>
  <c r="K52" i="5"/>
  <c r="J52" i="5"/>
  <c r="O52" i="5" s="1"/>
  <c r="K51" i="5"/>
  <c r="J51" i="5"/>
  <c r="O51" i="5" s="1"/>
  <c r="K50" i="5"/>
  <c r="J50" i="5"/>
  <c r="K49" i="5"/>
  <c r="J49" i="5"/>
  <c r="O49" i="5" s="1"/>
  <c r="K48" i="5"/>
  <c r="J48" i="5"/>
  <c r="K47" i="5"/>
  <c r="J47" i="5"/>
  <c r="O47" i="5" s="1"/>
  <c r="K45" i="5"/>
  <c r="J45" i="5"/>
  <c r="O45" i="5" s="1"/>
  <c r="K44" i="5"/>
  <c r="J44" i="5"/>
  <c r="K43" i="5"/>
  <c r="J43" i="5"/>
  <c r="O43" i="5" s="1"/>
  <c r="K42" i="5"/>
  <c r="J42" i="5"/>
  <c r="P42" i="5" s="1"/>
  <c r="K41" i="5"/>
  <c r="J41" i="5"/>
  <c r="O41" i="5" s="1"/>
  <c r="K40" i="5"/>
  <c r="J40" i="5"/>
  <c r="O40" i="5" s="1"/>
  <c r="K39" i="5"/>
  <c r="J39" i="5"/>
  <c r="K38" i="5"/>
  <c r="J38" i="5"/>
  <c r="O38" i="5" s="1"/>
  <c r="K37" i="5"/>
  <c r="J37" i="5"/>
  <c r="O37" i="5" s="1"/>
  <c r="K36" i="5"/>
  <c r="J36" i="5"/>
  <c r="P36" i="5" s="1"/>
  <c r="K35" i="5"/>
  <c r="J35" i="5"/>
  <c r="O35" i="5" s="1"/>
  <c r="K34" i="5"/>
  <c r="J34" i="5"/>
  <c r="P34" i="5" s="1"/>
  <c r="K33" i="5"/>
  <c r="J33" i="5"/>
  <c r="O33" i="5" s="1"/>
  <c r="K32" i="5"/>
  <c r="J32" i="5"/>
  <c r="O32" i="5" s="1"/>
  <c r="K31" i="5"/>
  <c r="J31" i="5"/>
  <c r="K30" i="5"/>
  <c r="J30" i="5"/>
  <c r="O30" i="5" s="1"/>
  <c r="K29" i="5"/>
  <c r="J29" i="5"/>
  <c r="O29" i="5" s="1"/>
  <c r="K28" i="5"/>
  <c r="J28" i="5"/>
  <c r="P28" i="5" s="1"/>
  <c r="K27" i="5"/>
  <c r="J27" i="5"/>
  <c r="O27" i="5" s="1"/>
  <c r="K26" i="5"/>
  <c r="J26" i="5"/>
  <c r="P26" i="5" s="1"/>
  <c r="K25" i="5"/>
  <c r="J25" i="5"/>
  <c r="O25" i="5" s="1"/>
  <c r="K24" i="5"/>
  <c r="J24" i="5"/>
  <c r="O24" i="5" s="1"/>
  <c r="K23" i="5"/>
  <c r="J23" i="5"/>
  <c r="K22" i="5"/>
  <c r="J22" i="5"/>
  <c r="O22" i="5" s="1"/>
  <c r="K21" i="5"/>
  <c r="J21" i="5"/>
  <c r="O21" i="5" s="1"/>
  <c r="K20" i="5"/>
  <c r="J20" i="5"/>
  <c r="P20" i="5" s="1"/>
  <c r="K19" i="5"/>
  <c r="J19" i="5"/>
  <c r="O19" i="5" s="1"/>
  <c r="K18" i="5"/>
  <c r="J18" i="5"/>
  <c r="P18" i="5" s="1"/>
  <c r="K17" i="5"/>
  <c r="J17" i="5"/>
  <c r="O17" i="5" s="1"/>
  <c r="K16" i="5"/>
  <c r="J16" i="5"/>
  <c r="O16" i="5" s="1"/>
  <c r="K15" i="5"/>
  <c r="J15" i="5"/>
  <c r="K14" i="5"/>
  <c r="J14" i="5"/>
  <c r="K13" i="5"/>
  <c r="J13" i="5"/>
  <c r="K12" i="5"/>
  <c r="J12" i="5"/>
  <c r="O12" i="5" s="1"/>
  <c r="K11" i="5"/>
  <c r="J11" i="5"/>
  <c r="O11" i="5" s="1"/>
  <c r="K10" i="5"/>
  <c r="J10" i="5"/>
  <c r="O10" i="5" s="1"/>
  <c r="K9" i="5"/>
  <c r="J9" i="5"/>
  <c r="O9" i="5" s="1"/>
  <c r="K8" i="5"/>
  <c r="J8" i="5"/>
  <c r="O8" i="5" s="1"/>
  <c r="K7" i="5"/>
  <c r="J7" i="5"/>
  <c r="K6" i="5"/>
  <c r="J6" i="5"/>
  <c r="K5" i="5"/>
  <c r="J5" i="5"/>
  <c r="K4" i="5"/>
  <c r="J4" i="5"/>
  <c r="P4" i="5"/>
  <c r="I45" i="5"/>
  <c r="K65" i="5"/>
  <c r="J65" i="5"/>
  <c r="O65" i="5" s="1"/>
  <c r="K64" i="5"/>
  <c r="J64" i="5"/>
  <c r="O64" i="5" s="1"/>
  <c r="L63" i="5"/>
  <c r="L59" i="5"/>
  <c r="L56" i="5"/>
  <c r="L55" i="5"/>
  <c r="L54" i="5"/>
  <c r="L53" i="5"/>
  <c r="L52" i="5"/>
  <c r="L50" i="5"/>
  <c r="L47" i="5"/>
  <c r="L46" i="5"/>
  <c r="L40" i="5"/>
  <c r="L35" i="5"/>
  <c r="L24" i="5"/>
  <c r="L19" i="5"/>
  <c r="L14" i="5"/>
  <c r="L8" i="5"/>
  <c r="L7" i="5"/>
  <c r="N65" i="5"/>
  <c r="M65" i="5"/>
  <c r="L65" i="5" s="1"/>
  <c r="N64" i="5"/>
  <c r="M64" i="5"/>
  <c r="L64" i="5" s="1"/>
  <c r="N63" i="5"/>
  <c r="M63" i="5"/>
  <c r="N62" i="5"/>
  <c r="M62" i="5"/>
  <c r="L62" i="5" s="1"/>
  <c r="N61" i="5"/>
  <c r="M61" i="5"/>
  <c r="L61" i="5" s="1"/>
  <c r="N60" i="5"/>
  <c r="M60" i="5"/>
  <c r="L60" i="5" s="1"/>
  <c r="N58" i="5"/>
  <c r="M58" i="5"/>
  <c r="L58" i="5" s="1"/>
  <c r="N57" i="5"/>
  <c r="M57" i="5"/>
  <c r="L57" i="5" s="1"/>
  <c r="N56" i="5"/>
  <c r="M56" i="5"/>
  <c r="N55" i="5"/>
  <c r="M55" i="5"/>
  <c r="N54" i="5"/>
  <c r="M54" i="5"/>
  <c r="N51" i="5"/>
  <c r="L51" i="5" s="1"/>
  <c r="M51" i="5"/>
  <c r="N50" i="5"/>
  <c r="M50" i="5"/>
  <c r="N49" i="5"/>
  <c r="M49" i="5"/>
  <c r="L49" i="5" s="1"/>
  <c r="N48" i="5"/>
  <c r="M48" i="5"/>
  <c r="L48" i="5" s="1"/>
  <c r="N47" i="5"/>
  <c r="M47" i="5"/>
  <c r="N45" i="5"/>
  <c r="M45" i="5"/>
  <c r="L45" i="5" s="1"/>
  <c r="N44" i="5"/>
  <c r="M44" i="5"/>
  <c r="L44" i="5" s="1"/>
  <c r="N43" i="5"/>
  <c r="M43" i="5"/>
  <c r="L43" i="5" s="1"/>
  <c r="N42" i="5"/>
  <c r="M42" i="5"/>
  <c r="L42" i="5" s="1"/>
  <c r="N41" i="5"/>
  <c r="M41" i="5"/>
  <c r="L41" i="5" s="1"/>
  <c r="N40" i="5"/>
  <c r="M40" i="5"/>
  <c r="N39" i="5"/>
  <c r="M39" i="5"/>
  <c r="L39" i="5" s="1"/>
  <c r="N38" i="5"/>
  <c r="M38" i="5"/>
  <c r="L38" i="5" s="1"/>
  <c r="N37" i="5"/>
  <c r="L37" i="5" s="1"/>
  <c r="M37" i="5"/>
  <c r="N36" i="5"/>
  <c r="L36" i="5" s="1"/>
  <c r="M36" i="5"/>
  <c r="N35" i="5"/>
  <c r="M35" i="5"/>
  <c r="N34" i="5"/>
  <c r="L34" i="5" s="1"/>
  <c r="M34" i="5"/>
  <c r="N33" i="5"/>
  <c r="M33" i="5"/>
  <c r="L33" i="5" s="1"/>
  <c r="N32" i="5"/>
  <c r="M32" i="5"/>
  <c r="L32" i="5" s="1"/>
  <c r="N31" i="5"/>
  <c r="M31" i="5"/>
  <c r="L31" i="5" s="1"/>
  <c r="N30" i="5"/>
  <c r="M30" i="5"/>
  <c r="L30" i="5" s="1"/>
  <c r="N29" i="5"/>
  <c r="M29" i="5"/>
  <c r="L29" i="5" s="1"/>
  <c r="N28" i="5"/>
  <c r="M28" i="5"/>
  <c r="L28" i="5" s="1"/>
  <c r="N27" i="5"/>
  <c r="M27" i="5"/>
  <c r="L27" i="5" s="1"/>
  <c r="N26" i="5"/>
  <c r="M26" i="5"/>
  <c r="L26" i="5" s="1"/>
  <c r="N25" i="5"/>
  <c r="M25" i="5"/>
  <c r="L25" i="5" s="1"/>
  <c r="N24" i="5"/>
  <c r="M24" i="5"/>
  <c r="N23" i="5"/>
  <c r="M23" i="5"/>
  <c r="L23" i="5" s="1"/>
  <c r="N22" i="5"/>
  <c r="M22" i="5"/>
  <c r="L22" i="5" s="1"/>
  <c r="N21" i="5"/>
  <c r="M21" i="5"/>
  <c r="L21" i="5" s="1"/>
  <c r="N20" i="5"/>
  <c r="L20" i="5" s="1"/>
  <c r="M20" i="5"/>
  <c r="N19" i="5"/>
  <c r="M19" i="5"/>
  <c r="N18" i="5"/>
  <c r="M18" i="5"/>
  <c r="L18" i="5" s="1"/>
  <c r="N17" i="5"/>
  <c r="M17" i="5"/>
  <c r="L17" i="5" s="1"/>
  <c r="N16" i="5"/>
  <c r="M16" i="5"/>
  <c r="L16" i="5" s="1"/>
  <c r="N15" i="5"/>
  <c r="M15" i="5"/>
  <c r="L15" i="5" s="1"/>
  <c r="N13" i="5"/>
  <c r="M13" i="5"/>
  <c r="L13" i="5" s="1"/>
  <c r="N12" i="5"/>
  <c r="M12" i="5"/>
  <c r="L12" i="5" s="1"/>
  <c r="N11" i="5"/>
  <c r="M11" i="5"/>
  <c r="L11" i="5" s="1"/>
  <c r="N10" i="5"/>
  <c r="M10" i="5"/>
  <c r="L10" i="5" s="1"/>
  <c r="N9" i="5"/>
  <c r="M9" i="5"/>
  <c r="L9" i="5" s="1"/>
  <c r="N8" i="5"/>
  <c r="M8" i="5"/>
  <c r="N7" i="5"/>
  <c r="M7" i="5"/>
  <c r="N6" i="5"/>
  <c r="M6" i="5"/>
  <c r="L6" i="5" s="1"/>
  <c r="G3" i="5"/>
  <c r="H3" i="5"/>
  <c r="E3" i="5"/>
  <c r="D3" i="5"/>
  <c r="L64" i="19"/>
  <c r="K64" i="19"/>
  <c r="N64" i="19" s="1"/>
  <c r="G64" i="19"/>
  <c r="D64" i="19"/>
  <c r="L63" i="19"/>
  <c r="K63" i="19"/>
  <c r="M63" i="19" s="1"/>
  <c r="G63" i="19"/>
  <c r="D63" i="19"/>
  <c r="L62" i="19"/>
  <c r="J62" i="19" s="1"/>
  <c r="K62" i="19"/>
  <c r="N62" i="19" s="1"/>
  <c r="G62" i="19"/>
  <c r="D62" i="19"/>
  <c r="L61" i="19"/>
  <c r="K61" i="19"/>
  <c r="N61" i="19" s="1"/>
  <c r="G61" i="19"/>
  <c r="D61" i="19"/>
  <c r="N60" i="19"/>
  <c r="L60" i="19"/>
  <c r="K60" i="19"/>
  <c r="M60" i="19" s="1"/>
  <c r="G60" i="19"/>
  <c r="D60" i="19"/>
  <c r="L59" i="19"/>
  <c r="K59" i="19"/>
  <c r="N59" i="19" s="1"/>
  <c r="G59" i="19"/>
  <c r="D59" i="19"/>
  <c r="L58" i="19"/>
  <c r="J58" i="19" s="1"/>
  <c r="K58" i="19"/>
  <c r="N58" i="19" s="1"/>
  <c r="G58" i="19"/>
  <c r="D58" i="19"/>
  <c r="L57" i="19"/>
  <c r="K57" i="19"/>
  <c r="N57" i="19" s="1"/>
  <c r="G57" i="19"/>
  <c r="D57" i="19"/>
  <c r="L56" i="19"/>
  <c r="K56" i="19"/>
  <c r="M56" i="19" s="1"/>
  <c r="G56" i="19"/>
  <c r="D56" i="19"/>
  <c r="L55" i="19"/>
  <c r="K55" i="19"/>
  <c r="G55" i="19"/>
  <c r="D55" i="19"/>
  <c r="M54" i="19"/>
  <c r="L54" i="19"/>
  <c r="K54" i="19"/>
  <c r="N54" i="19" s="1"/>
  <c r="G54" i="19"/>
  <c r="D54" i="19"/>
  <c r="L53" i="19"/>
  <c r="K53" i="19"/>
  <c r="N53" i="19" s="1"/>
  <c r="G53" i="19"/>
  <c r="D53" i="19"/>
  <c r="N52" i="19"/>
  <c r="L52" i="19"/>
  <c r="K52" i="19"/>
  <c r="M52" i="19" s="1"/>
  <c r="J52" i="19"/>
  <c r="G52" i="19"/>
  <c r="D52" i="19"/>
  <c r="N51" i="19"/>
  <c r="M51" i="19"/>
  <c r="L51" i="19"/>
  <c r="K51" i="19"/>
  <c r="J51" i="19" s="1"/>
  <c r="G51" i="19"/>
  <c r="D51" i="19"/>
  <c r="M50" i="19"/>
  <c r="L50" i="19"/>
  <c r="K50" i="19"/>
  <c r="N50" i="19" s="1"/>
  <c r="G50" i="19"/>
  <c r="D50" i="19"/>
  <c r="L49" i="19"/>
  <c r="K49" i="19"/>
  <c r="N49" i="19" s="1"/>
  <c r="G49" i="19"/>
  <c r="D49" i="19"/>
  <c r="L48" i="19"/>
  <c r="K48" i="19"/>
  <c r="M48" i="19" s="1"/>
  <c r="G48" i="19"/>
  <c r="D48" i="19"/>
  <c r="N47" i="19"/>
  <c r="M47" i="19"/>
  <c r="J47" i="19"/>
  <c r="G47" i="19"/>
  <c r="D47" i="19"/>
  <c r="L46" i="19"/>
  <c r="K46" i="19"/>
  <c r="G46" i="19"/>
  <c r="D46" i="19"/>
  <c r="N45" i="19"/>
  <c r="M45" i="19"/>
  <c r="L45" i="19"/>
  <c r="K45" i="19"/>
  <c r="J45" i="19" s="1"/>
  <c r="G45" i="19"/>
  <c r="D45" i="19"/>
  <c r="L44" i="19"/>
  <c r="J44" i="19" s="1"/>
  <c r="K44" i="19"/>
  <c r="N44" i="19" s="1"/>
  <c r="M43" i="19"/>
  <c r="L43" i="19"/>
  <c r="K43" i="19"/>
  <c r="N43" i="19" s="1"/>
  <c r="G43" i="19"/>
  <c r="D43" i="19"/>
  <c r="L42" i="19"/>
  <c r="K42" i="19"/>
  <c r="N42" i="19" s="1"/>
  <c r="G42" i="19"/>
  <c r="D42" i="19"/>
  <c r="L41" i="19"/>
  <c r="K41" i="19"/>
  <c r="N41" i="19" s="1"/>
  <c r="G41" i="19"/>
  <c r="D41" i="19"/>
  <c r="L40" i="19"/>
  <c r="K40" i="19"/>
  <c r="G40" i="19"/>
  <c r="D40" i="19"/>
  <c r="N39" i="19"/>
  <c r="M39" i="19"/>
  <c r="L39" i="19"/>
  <c r="K39" i="19"/>
  <c r="J39" i="19" s="1"/>
  <c r="G39" i="19"/>
  <c r="D39" i="19"/>
  <c r="L38" i="19"/>
  <c r="K38" i="19"/>
  <c r="N38" i="19" s="1"/>
  <c r="G38" i="19"/>
  <c r="D38" i="19"/>
  <c r="L37" i="19"/>
  <c r="K37" i="19"/>
  <c r="N37" i="19" s="1"/>
  <c r="G37" i="19"/>
  <c r="D37" i="19"/>
  <c r="L36" i="19"/>
  <c r="K36" i="19"/>
  <c r="M36" i="19" s="1"/>
  <c r="G36" i="19"/>
  <c r="D36" i="19"/>
  <c r="N35" i="19"/>
  <c r="M35" i="19"/>
  <c r="L35" i="19"/>
  <c r="K35" i="19"/>
  <c r="J35" i="19"/>
  <c r="G35" i="19"/>
  <c r="D35" i="19"/>
  <c r="M34" i="19"/>
  <c r="L34" i="19"/>
  <c r="K34" i="19"/>
  <c r="N34" i="19" s="1"/>
  <c r="G34" i="19"/>
  <c r="D34" i="19"/>
  <c r="L33" i="19"/>
  <c r="K33" i="19"/>
  <c r="N33" i="19" s="1"/>
  <c r="G33" i="19"/>
  <c r="D33" i="19"/>
  <c r="N32" i="19"/>
  <c r="L32" i="19"/>
  <c r="K32" i="19"/>
  <c r="M32" i="19" s="1"/>
  <c r="D32" i="19"/>
  <c r="L31" i="19"/>
  <c r="K31" i="19"/>
  <c r="G31" i="19"/>
  <c r="D31" i="19"/>
  <c r="L30" i="19"/>
  <c r="K30" i="19"/>
  <c r="N30" i="19" s="1"/>
  <c r="G30" i="19"/>
  <c r="D30" i="19"/>
  <c r="L29" i="19"/>
  <c r="K29" i="19"/>
  <c r="G29" i="19"/>
  <c r="D29" i="19"/>
  <c r="L28" i="19"/>
  <c r="K28" i="19"/>
  <c r="G28" i="19"/>
  <c r="D28" i="19"/>
  <c r="M27" i="19"/>
  <c r="L27" i="19"/>
  <c r="K27" i="19"/>
  <c r="N27" i="19" s="1"/>
  <c r="G27" i="19"/>
  <c r="D27" i="19"/>
  <c r="K26" i="19"/>
  <c r="G26" i="19"/>
  <c r="D26" i="19"/>
  <c r="L25" i="19"/>
  <c r="K25" i="19"/>
  <c r="G25" i="19"/>
  <c r="D25" i="19"/>
  <c r="M24" i="19"/>
  <c r="L24" i="19"/>
  <c r="K24" i="19"/>
  <c r="N24" i="19" s="1"/>
  <c r="D24" i="19"/>
  <c r="L23" i="19"/>
  <c r="K23" i="19"/>
  <c r="M23" i="19" s="1"/>
  <c r="G23" i="19"/>
  <c r="D23" i="19"/>
  <c r="L22" i="19"/>
  <c r="K22" i="19"/>
  <c r="N22" i="19" s="1"/>
  <c r="G22" i="19"/>
  <c r="D22" i="19"/>
  <c r="M21" i="19"/>
  <c r="L21" i="19"/>
  <c r="K21" i="19"/>
  <c r="N21" i="19" s="1"/>
  <c r="G21" i="19"/>
  <c r="D21" i="19"/>
  <c r="L20" i="19"/>
  <c r="K20" i="19"/>
  <c r="N20" i="19" s="1"/>
  <c r="G20" i="19"/>
  <c r="D20" i="19"/>
  <c r="L19" i="19"/>
  <c r="K19" i="19"/>
  <c r="G19" i="19"/>
  <c r="D19" i="19"/>
  <c r="N18" i="19"/>
  <c r="M18" i="19"/>
  <c r="L18" i="19"/>
  <c r="K18" i="19"/>
  <c r="J18" i="19" s="1"/>
  <c r="G18" i="19"/>
  <c r="D18" i="19"/>
  <c r="L17" i="19"/>
  <c r="K17" i="19"/>
  <c r="N17" i="19" s="1"/>
  <c r="G17" i="19"/>
  <c r="D17" i="19"/>
  <c r="L16" i="19"/>
  <c r="K16" i="19"/>
  <c r="N16" i="19" s="1"/>
  <c r="G16" i="19"/>
  <c r="D16" i="19"/>
  <c r="N15" i="19"/>
  <c r="L15" i="19"/>
  <c r="K15" i="19"/>
  <c r="M15" i="19" s="1"/>
  <c r="G15" i="19"/>
  <c r="D15" i="19"/>
  <c r="L14" i="19"/>
  <c r="K14" i="19"/>
  <c r="J14" i="19" s="1"/>
  <c r="G14" i="19"/>
  <c r="D14" i="19"/>
  <c r="M13" i="19"/>
  <c r="L13" i="19"/>
  <c r="K13" i="19"/>
  <c r="N13" i="19" s="1"/>
  <c r="G13" i="19"/>
  <c r="D13" i="19"/>
  <c r="L12" i="19"/>
  <c r="K12" i="19"/>
  <c r="N12" i="19" s="1"/>
  <c r="G12" i="19"/>
  <c r="D12" i="19"/>
  <c r="N11" i="19"/>
  <c r="L11" i="19"/>
  <c r="K11" i="19"/>
  <c r="M11" i="19" s="1"/>
  <c r="J11" i="19"/>
  <c r="G11" i="19"/>
  <c r="D11" i="19"/>
  <c r="N10" i="19"/>
  <c r="M10" i="19"/>
  <c r="L10" i="19"/>
  <c r="K10" i="19"/>
  <c r="J10" i="19" s="1"/>
  <c r="G10" i="19"/>
  <c r="D10" i="19"/>
  <c r="L9" i="19"/>
  <c r="K9" i="19"/>
  <c r="G9" i="19"/>
  <c r="D9" i="19"/>
  <c r="L8" i="19"/>
  <c r="K8" i="19"/>
  <c r="N8" i="19" s="1"/>
  <c r="G8" i="19"/>
  <c r="D8" i="19"/>
  <c r="N7" i="19"/>
  <c r="L7" i="19"/>
  <c r="K7" i="19"/>
  <c r="M7" i="19" s="1"/>
  <c r="G7" i="19"/>
  <c r="D7" i="19"/>
  <c r="L6" i="19"/>
  <c r="K6" i="19"/>
  <c r="G6" i="19"/>
  <c r="D6" i="19"/>
  <c r="M5" i="19"/>
  <c r="L5" i="19"/>
  <c r="K5" i="19"/>
  <c r="N5" i="19" s="1"/>
  <c r="G5" i="19"/>
  <c r="D5" i="19"/>
  <c r="L4" i="19"/>
  <c r="K4" i="19"/>
  <c r="N4" i="19" s="1"/>
  <c r="G4" i="19"/>
  <c r="D4" i="19"/>
  <c r="I3" i="19"/>
  <c r="H3" i="19"/>
  <c r="F3" i="19"/>
  <c r="E3" i="19"/>
  <c r="C3" i="19"/>
  <c r="G15" i="18"/>
  <c r="F15" i="18"/>
  <c r="E15" i="18"/>
  <c r="D15" i="18"/>
  <c r="G12" i="17"/>
  <c r="F12" i="17"/>
  <c r="E12" i="17"/>
  <c r="D12" i="17"/>
  <c r="G7" i="16"/>
  <c r="F7" i="16"/>
  <c r="E7" i="16"/>
  <c r="D7" i="16"/>
  <c r="G33" i="15"/>
  <c r="F33" i="15"/>
  <c r="E33" i="15"/>
  <c r="D33" i="15"/>
  <c r="G20" i="14"/>
  <c r="F20" i="14"/>
  <c r="E20" i="14"/>
  <c r="D20" i="14"/>
  <c r="G8" i="13"/>
  <c r="F8" i="13"/>
  <c r="D8" i="13"/>
  <c r="E5" i="13"/>
  <c r="E8" i="13" s="1"/>
  <c r="G23" i="12"/>
  <c r="F23" i="12"/>
  <c r="E23" i="12"/>
  <c r="D23" i="12"/>
  <c r="G225" i="11"/>
  <c r="F225" i="11"/>
  <c r="E225" i="11"/>
  <c r="D225" i="11"/>
  <c r="G8" i="10"/>
  <c r="F8" i="10"/>
  <c r="E8" i="10"/>
  <c r="D8" i="10"/>
  <c r="G39" i="9"/>
  <c r="F39" i="9"/>
  <c r="E39" i="9"/>
  <c r="D39" i="9"/>
  <c r="G7" i="8"/>
  <c r="F7" i="8"/>
  <c r="E7" i="8"/>
  <c r="D7" i="8"/>
  <c r="F63" i="5"/>
  <c r="C63" i="5"/>
  <c r="F62" i="5"/>
  <c r="C62" i="5"/>
  <c r="F61" i="5"/>
  <c r="C61" i="5"/>
  <c r="F60" i="5"/>
  <c r="C60" i="5"/>
  <c r="F59" i="5"/>
  <c r="C59" i="5"/>
  <c r="F58" i="5"/>
  <c r="C58" i="5"/>
  <c r="F57" i="5"/>
  <c r="C57" i="5"/>
  <c r="F56" i="5"/>
  <c r="C56" i="5"/>
  <c r="F55" i="5"/>
  <c r="C55" i="5"/>
  <c r="F54" i="5"/>
  <c r="C54" i="5"/>
  <c r="I53" i="5"/>
  <c r="F53" i="5"/>
  <c r="C53" i="5"/>
  <c r="F52" i="5"/>
  <c r="C52" i="5"/>
  <c r="F50" i="5"/>
  <c r="C50" i="5"/>
  <c r="F49" i="5"/>
  <c r="C49" i="5"/>
  <c r="F48" i="5"/>
  <c r="C48" i="5"/>
  <c r="F47" i="5"/>
  <c r="C47" i="5"/>
  <c r="F46" i="5"/>
  <c r="C46" i="5"/>
  <c r="F45" i="5"/>
  <c r="C45" i="5"/>
  <c r="F44" i="5"/>
  <c r="C44" i="5"/>
  <c r="F43" i="5"/>
  <c r="C43" i="5"/>
  <c r="F42" i="5"/>
  <c r="C42" i="5"/>
  <c r="F41" i="5"/>
  <c r="C41" i="5"/>
  <c r="F40" i="5"/>
  <c r="C40" i="5"/>
  <c r="F39" i="5"/>
  <c r="C39" i="5"/>
  <c r="F38" i="5"/>
  <c r="C38" i="5"/>
  <c r="F37" i="5"/>
  <c r="C37" i="5"/>
  <c r="F36" i="5"/>
  <c r="C36" i="5"/>
  <c r="F35" i="5"/>
  <c r="C35" i="5"/>
  <c r="F34" i="5"/>
  <c r="C34" i="5"/>
  <c r="F33" i="5"/>
  <c r="C33" i="5"/>
  <c r="F32" i="5"/>
  <c r="C32" i="5"/>
  <c r="C31" i="5"/>
  <c r="F30" i="5"/>
  <c r="C30" i="5"/>
  <c r="C29" i="5"/>
  <c r="F28" i="5"/>
  <c r="C28" i="5"/>
  <c r="F27" i="5"/>
  <c r="C27" i="5"/>
  <c r="F26" i="5"/>
  <c r="C26" i="5"/>
  <c r="F25" i="5"/>
  <c r="C25" i="5"/>
  <c r="F24" i="5"/>
  <c r="C24" i="5"/>
  <c r="F23" i="5"/>
  <c r="C23" i="5"/>
  <c r="F22" i="5"/>
  <c r="C22" i="5"/>
  <c r="F21" i="5"/>
  <c r="C21" i="5"/>
  <c r="F20" i="5"/>
  <c r="C20" i="5"/>
  <c r="F19" i="5"/>
  <c r="C19" i="5"/>
  <c r="F18" i="5"/>
  <c r="C18" i="5"/>
  <c r="F17" i="5"/>
  <c r="C17" i="5"/>
  <c r="F16" i="5"/>
  <c r="C16" i="5"/>
  <c r="F15" i="5"/>
  <c r="C15" i="5"/>
  <c r="F14" i="5"/>
  <c r="C14" i="5"/>
  <c r="F13" i="5"/>
  <c r="C13" i="5"/>
  <c r="F12" i="5"/>
  <c r="C12" i="5"/>
  <c r="F11" i="5"/>
  <c r="C11" i="5"/>
  <c r="F10" i="5"/>
  <c r="C10" i="5"/>
  <c r="F9" i="5"/>
  <c r="C9" i="5"/>
  <c r="F8" i="5"/>
  <c r="C8" i="5"/>
  <c r="F7" i="5"/>
  <c r="C7" i="5"/>
  <c r="F6" i="5"/>
  <c r="C6" i="5"/>
  <c r="N5" i="5"/>
  <c r="M5" i="5"/>
  <c r="F5" i="5"/>
  <c r="C5" i="5"/>
  <c r="N4" i="5"/>
  <c r="M4" i="5"/>
  <c r="F4" i="5"/>
  <c r="C4" i="5"/>
  <c r="M22" i="3"/>
  <c r="L22" i="3"/>
  <c r="M21" i="3"/>
  <c r="L21" i="3"/>
  <c r="M20" i="3"/>
  <c r="L20" i="3"/>
  <c r="M19" i="3"/>
  <c r="L19" i="3"/>
  <c r="M18" i="3"/>
  <c r="L18" i="3"/>
  <c r="M17" i="3"/>
  <c r="L17" i="3"/>
  <c r="M16" i="3"/>
  <c r="L16" i="3"/>
  <c r="M15" i="3"/>
  <c r="L15" i="3"/>
  <c r="M14" i="3"/>
  <c r="L14" i="3"/>
  <c r="M13" i="3"/>
  <c r="L13" i="3"/>
  <c r="M12" i="3"/>
  <c r="L12" i="3"/>
  <c r="M11" i="3"/>
  <c r="L11" i="3"/>
  <c r="M10" i="3"/>
  <c r="L10" i="3"/>
  <c r="M9" i="3"/>
  <c r="L9" i="3"/>
  <c r="M8" i="3"/>
  <c r="L8" i="3"/>
  <c r="P812" i="2"/>
  <c r="O812" i="2"/>
  <c r="N812" i="2"/>
  <c r="P811" i="2"/>
  <c r="O811" i="2"/>
  <c r="P810" i="2"/>
  <c r="O810" i="2"/>
  <c r="P809" i="2"/>
  <c r="O809" i="2"/>
  <c r="P808" i="2"/>
  <c r="N808" i="2" s="1"/>
  <c r="O808" i="2"/>
  <c r="P807" i="2"/>
  <c r="O807" i="2"/>
  <c r="P806" i="2"/>
  <c r="O806" i="2"/>
  <c r="N806" i="2"/>
  <c r="P805" i="2"/>
  <c r="O805" i="2"/>
  <c r="N805" i="2" s="1"/>
  <c r="P804" i="2"/>
  <c r="O804" i="2"/>
  <c r="P803" i="2"/>
  <c r="O803" i="2"/>
  <c r="N803" i="2" s="1"/>
  <c r="P802" i="2"/>
  <c r="N802" i="2" s="1"/>
  <c r="O802" i="2"/>
  <c r="P801" i="2"/>
  <c r="O801" i="2"/>
  <c r="P800" i="2"/>
  <c r="N800" i="2" s="1"/>
  <c r="O800" i="2"/>
  <c r="P799" i="2"/>
  <c r="O799" i="2"/>
  <c r="N799" i="2" s="1"/>
  <c r="P798" i="2"/>
  <c r="N798" i="2" s="1"/>
  <c r="O798" i="2"/>
  <c r="P797" i="2"/>
  <c r="O797" i="2"/>
  <c r="N797" i="2" s="1"/>
  <c r="P796" i="2"/>
  <c r="N796" i="2" s="1"/>
  <c r="O796" i="2"/>
  <c r="P795" i="2"/>
  <c r="O795" i="2"/>
  <c r="P794" i="2"/>
  <c r="N794" i="2" s="1"/>
  <c r="O794" i="2"/>
  <c r="P793" i="2"/>
  <c r="O793" i="2"/>
  <c r="P792" i="2"/>
  <c r="O792" i="2"/>
  <c r="P791" i="2"/>
  <c r="O791" i="2"/>
  <c r="P790" i="2"/>
  <c r="O790" i="2"/>
  <c r="N790" i="2" s="1"/>
  <c r="P789" i="2"/>
  <c r="O789" i="2"/>
  <c r="P788" i="2"/>
  <c r="O788" i="2"/>
  <c r="N788" i="2" s="1"/>
  <c r="P787" i="2"/>
  <c r="O787" i="2"/>
  <c r="P786" i="2"/>
  <c r="N786" i="2" s="1"/>
  <c r="O786" i="2"/>
  <c r="P785" i="2"/>
  <c r="O785" i="2"/>
  <c r="N785" i="2" s="1"/>
  <c r="P784" i="2"/>
  <c r="N784" i="2" s="1"/>
  <c r="O784" i="2"/>
  <c r="P783" i="2"/>
  <c r="O783" i="2"/>
  <c r="N783" i="2" s="1"/>
  <c r="P782" i="2"/>
  <c r="O782" i="2"/>
  <c r="P781" i="2"/>
  <c r="O781" i="2"/>
  <c r="N781" i="2" s="1"/>
  <c r="P780" i="2"/>
  <c r="O780" i="2"/>
  <c r="N780" i="2" s="1"/>
  <c r="P779" i="2"/>
  <c r="O779" i="2"/>
  <c r="P778" i="2"/>
  <c r="O778" i="2"/>
  <c r="P777" i="2"/>
  <c r="O777" i="2"/>
  <c r="P776" i="2"/>
  <c r="O776" i="2"/>
  <c r="P775" i="2"/>
  <c r="O775" i="2"/>
  <c r="P774" i="2"/>
  <c r="O774" i="2"/>
  <c r="N774" i="2"/>
  <c r="P773" i="2"/>
  <c r="O773" i="2"/>
  <c r="P772" i="2"/>
  <c r="O772" i="2"/>
  <c r="N772" i="2" s="1"/>
  <c r="P771" i="2"/>
  <c r="O771" i="2"/>
  <c r="N771" i="2" s="1"/>
  <c r="P770" i="2"/>
  <c r="N770" i="2" s="1"/>
  <c r="O770" i="2"/>
  <c r="P769" i="2"/>
  <c r="O769" i="2"/>
  <c r="N769" i="2" s="1"/>
  <c r="P768" i="2"/>
  <c r="N768" i="2" s="1"/>
  <c r="O768" i="2"/>
  <c r="P767" i="2"/>
  <c r="O767" i="2"/>
  <c r="N767" i="2" s="1"/>
  <c r="P766" i="2"/>
  <c r="O766" i="2"/>
  <c r="N766" i="2" s="1"/>
  <c r="P765" i="2"/>
  <c r="O765" i="2"/>
  <c r="N765" i="2" s="1"/>
  <c r="P764" i="2"/>
  <c r="N764" i="2" s="1"/>
  <c r="O764" i="2"/>
  <c r="P763" i="2"/>
  <c r="O763" i="2"/>
  <c r="P762" i="2"/>
  <c r="O762" i="2"/>
  <c r="P761" i="2"/>
  <c r="O761" i="2"/>
  <c r="P760" i="2"/>
  <c r="O760" i="2"/>
  <c r="P759" i="2"/>
  <c r="O759" i="2"/>
  <c r="P758" i="2"/>
  <c r="O758" i="2"/>
  <c r="N758" i="2"/>
  <c r="P757" i="2"/>
  <c r="O757" i="2"/>
  <c r="P756" i="2"/>
  <c r="O756" i="2"/>
  <c r="N756" i="2" s="1"/>
  <c r="P755" i="2"/>
  <c r="O755" i="2"/>
  <c r="N755" i="2" s="1"/>
  <c r="P754" i="2"/>
  <c r="N754" i="2" s="1"/>
  <c r="O754" i="2"/>
  <c r="P753" i="2"/>
  <c r="O753" i="2"/>
  <c r="N753" i="2" s="1"/>
  <c r="P752" i="2"/>
  <c r="N752" i="2" s="1"/>
  <c r="O752" i="2"/>
  <c r="P751" i="2"/>
  <c r="O751" i="2"/>
  <c r="P750" i="2"/>
  <c r="O750" i="2"/>
  <c r="N750" i="2" s="1"/>
  <c r="P749" i="2"/>
  <c r="O749" i="2"/>
  <c r="N749" i="2" s="1"/>
  <c r="P748" i="2"/>
  <c r="O748" i="2"/>
  <c r="N748" i="2"/>
  <c r="P747" i="2"/>
  <c r="O747" i="2"/>
  <c r="P746" i="2"/>
  <c r="O746" i="2"/>
  <c r="P745" i="2"/>
  <c r="O745" i="2"/>
  <c r="P744" i="2"/>
  <c r="N744" i="2" s="1"/>
  <c r="O744" i="2"/>
  <c r="P743" i="2"/>
  <c r="O743" i="2"/>
  <c r="P742" i="2"/>
  <c r="O742" i="2"/>
  <c r="N742" i="2"/>
  <c r="P741" i="2"/>
  <c r="O741" i="2"/>
  <c r="N741" i="2" s="1"/>
  <c r="P740" i="2"/>
  <c r="O740" i="2"/>
  <c r="P739" i="2"/>
  <c r="O739" i="2"/>
  <c r="N739" i="2" s="1"/>
  <c r="P738" i="2"/>
  <c r="N738" i="2" s="1"/>
  <c r="O738" i="2"/>
  <c r="P737" i="2"/>
  <c r="O737" i="2"/>
  <c r="P736" i="2"/>
  <c r="N736" i="2" s="1"/>
  <c r="O736" i="2"/>
  <c r="P735" i="2"/>
  <c r="O735" i="2"/>
  <c r="N735" i="2" s="1"/>
  <c r="P734" i="2"/>
  <c r="N734" i="2" s="1"/>
  <c r="O734" i="2"/>
  <c r="P733" i="2"/>
  <c r="O733" i="2"/>
  <c r="P732" i="2"/>
  <c r="N732" i="2" s="1"/>
  <c r="O732" i="2"/>
  <c r="P731" i="2"/>
  <c r="O731" i="2"/>
  <c r="P730" i="2"/>
  <c r="N730" i="2" s="1"/>
  <c r="O730" i="2"/>
  <c r="P729" i="2"/>
  <c r="O729" i="2"/>
  <c r="P728" i="2"/>
  <c r="O728" i="2"/>
  <c r="P727" i="2"/>
  <c r="O727" i="2"/>
  <c r="P726" i="2"/>
  <c r="O726" i="2"/>
  <c r="N726" i="2"/>
  <c r="P725" i="2"/>
  <c r="O725" i="2"/>
  <c r="P724" i="2"/>
  <c r="O724" i="2"/>
  <c r="N724" i="2" s="1"/>
  <c r="P723" i="2"/>
  <c r="O723" i="2"/>
  <c r="P722" i="2"/>
  <c r="N722" i="2" s="1"/>
  <c r="O722" i="2"/>
  <c r="P721" i="2"/>
  <c r="O721" i="2"/>
  <c r="N721" i="2" s="1"/>
  <c r="P720" i="2"/>
  <c r="N720" i="2" s="1"/>
  <c r="O720" i="2"/>
  <c r="P719" i="2"/>
  <c r="O719" i="2"/>
  <c r="N719" i="2" s="1"/>
  <c r="P718" i="2"/>
  <c r="O718" i="2"/>
  <c r="N718" i="2" s="1"/>
  <c r="P717" i="2"/>
  <c r="O717" i="2"/>
  <c r="N717" i="2" s="1"/>
  <c r="P716" i="2"/>
  <c r="O716" i="2"/>
  <c r="N716" i="2" s="1"/>
  <c r="P715" i="2"/>
  <c r="O715" i="2"/>
  <c r="P714" i="2"/>
  <c r="O714" i="2"/>
  <c r="P713" i="2"/>
  <c r="O713" i="2"/>
  <c r="P712" i="2"/>
  <c r="O712" i="2"/>
  <c r="P711" i="2"/>
  <c r="O711" i="2"/>
  <c r="P710" i="2"/>
  <c r="O710" i="2"/>
  <c r="N710" i="2"/>
  <c r="P709" i="2"/>
  <c r="O709" i="2"/>
  <c r="P708" i="2"/>
  <c r="O708" i="2"/>
  <c r="N708" i="2" s="1"/>
  <c r="P707" i="2"/>
  <c r="O707" i="2"/>
  <c r="N707" i="2" s="1"/>
  <c r="P706" i="2"/>
  <c r="N706" i="2" s="1"/>
  <c r="O706" i="2"/>
  <c r="P705" i="2"/>
  <c r="O705" i="2"/>
  <c r="N705" i="2" s="1"/>
  <c r="P704" i="2"/>
  <c r="O704" i="2"/>
  <c r="P703" i="2"/>
  <c r="O703" i="2"/>
  <c r="N703" i="2" s="1"/>
  <c r="P702" i="2"/>
  <c r="O702" i="2"/>
  <c r="N702" i="2" s="1"/>
  <c r="P701" i="2"/>
  <c r="O701" i="2"/>
  <c r="N701" i="2" s="1"/>
  <c r="P700" i="2"/>
  <c r="O700" i="2"/>
  <c r="N700" i="2"/>
  <c r="P699" i="2"/>
  <c r="O699" i="2"/>
  <c r="P698" i="2"/>
  <c r="O698" i="2"/>
  <c r="P697" i="2"/>
  <c r="O697" i="2"/>
  <c r="N697" i="2" s="1"/>
  <c r="P696" i="2"/>
  <c r="O696" i="2"/>
  <c r="P695" i="2"/>
  <c r="O695" i="2"/>
  <c r="P694" i="2"/>
  <c r="O694" i="2"/>
  <c r="N694" i="2"/>
  <c r="P693" i="2"/>
  <c r="O693" i="2"/>
  <c r="P692" i="2"/>
  <c r="O692" i="2"/>
  <c r="N692" i="2" s="1"/>
  <c r="P691" i="2"/>
  <c r="O691" i="2"/>
  <c r="N691" i="2" s="1"/>
  <c r="P690" i="2"/>
  <c r="N690" i="2" s="1"/>
  <c r="O690" i="2"/>
  <c r="P689" i="2"/>
  <c r="O689" i="2"/>
  <c r="N689" i="2" s="1"/>
  <c r="P688" i="2"/>
  <c r="N688" i="2" s="1"/>
  <c r="O688" i="2"/>
  <c r="P687" i="2"/>
  <c r="O687" i="2"/>
  <c r="P686" i="2"/>
  <c r="O686" i="2"/>
  <c r="P685" i="2"/>
  <c r="O685" i="2"/>
  <c r="N685" i="2" s="1"/>
  <c r="P684" i="2"/>
  <c r="O684" i="2"/>
  <c r="N684" i="2"/>
  <c r="P683" i="2"/>
  <c r="O683" i="2"/>
  <c r="P682" i="2"/>
  <c r="O682" i="2"/>
  <c r="P681" i="2"/>
  <c r="O681" i="2"/>
  <c r="P680" i="2"/>
  <c r="N680" i="2" s="1"/>
  <c r="O680" i="2"/>
  <c r="P679" i="2"/>
  <c r="O679" i="2"/>
  <c r="P678" i="2"/>
  <c r="O678" i="2"/>
  <c r="N678" i="2"/>
  <c r="P677" i="2"/>
  <c r="O677" i="2"/>
  <c r="N677" i="2" s="1"/>
  <c r="P676" i="2"/>
  <c r="O676" i="2"/>
  <c r="N676" i="2" s="1"/>
  <c r="P675" i="2"/>
  <c r="O675" i="2"/>
  <c r="N675" i="2" s="1"/>
  <c r="P674" i="2"/>
  <c r="N674" i="2" s="1"/>
  <c r="O674" i="2"/>
  <c r="P673" i="2"/>
  <c r="O673" i="2"/>
  <c r="P672" i="2"/>
  <c r="N672" i="2" s="1"/>
  <c r="O672" i="2"/>
  <c r="P671" i="2"/>
  <c r="O671" i="2"/>
  <c r="N671" i="2" s="1"/>
  <c r="P670" i="2"/>
  <c r="N670" i="2" s="1"/>
  <c r="O670" i="2"/>
  <c r="P669" i="2"/>
  <c r="O669" i="2"/>
  <c r="P668" i="2"/>
  <c r="N668" i="2" s="1"/>
  <c r="O668" i="2"/>
  <c r="P667" i="2"/>
  <c r="O667" i="2"/>
  <c r="P666" i="2"/>
  <c r="N666" i="2" s="1"/>
  <c r="O666" i="2"/>
  <c r="P665" i="2"/>
  <c r="O665" i="2"/>
  <c r="P664" i="2"/>
  <c r="O664" i="2"/>
  <c r="P663" i="2"/>
  <c r="O663" i="2"/>
  <c r="P662" i="2"/>
  <c r="O662" i="2"/>
  <c r="N662" i="2" s="1"/>
  <c r="P661" i="2"/>
  <c r="O661" i="2"/>
  <c r="P660" i="2"/>
  <c r="O660" i="2"/>
  <c r="N660" i="2" s="1"/>
  <c r="P659" i="2"/>
  <c r="O659" i="2"/>
  <c r="P658" i="2"/>
  <c r="N658" i="2" s="1"/>
  <c r="O658" i="2"/>
  <c r="P657" i="2"/>
  <c r="O657" i="2"/>
  <c r="N657" i="2" s="1"/>
  <c r="P656" i="2"/>
  <c r="N656" i="2" s="1"/>
  <c r="O656" i="2"/>
  <c r="P655" i="2"/>
  <c r="O655" i="2"/>
  <c r="N655" i="2" s="1"/>
  <c r="P654" i="2"/>
  <c r="O654" i="2"/>
  <c r="P653" i="2"/>
  <c r="O653" i="2"/>
  <c r="N653" i="2" s="1"/>
  <c r="P652" i="2"/>
  <c r="O652" i="2"/>
  <c r="N652" i="2" s="1"/>
  <c r="P651" i="2"/>
  <c r="O651" i="2"/>
  <c r="P650" i="2"/>
  <c r="O650" i="2"/>
  <c r="P649" i="2"/>
  <c r="O649" i="2"/>
  <c r="P648" i="2"/>
  <c r="O648" i="2"/>
  <c r="P647" i="2"/>
  <c r="O647" i="2"/>
  <c r="N647" i="2" s="1"/>
  <c r="P646" i="2"/>
  <c r="O646" i="2"/>
  <c r="N646" i="2"/>
  <c r="P645" i="2"/>
  <c r="O645" i="2"/>
  <c r="P644" i="2"/>
  <c r="O644" i="2"/>
  <c r="N644" i="2" s="1"/>
  <c r="P643" i="2"/>
  <c r="O643" i="2"/>
  <c r="N643" i="2" s="1"/>
  <c r="P642" i="2"/>
  <c r="N642" i="2" s="1"/>
  <c r="O642" i="2"/>
  <c r="P641" i="2"/>
  <c r="O641" i="2"/>
  <c r="N641" i="2" s="1"/>
  <c r="P640" i="2"/>
  <c r="N640" i="2" s="1"/>
  <c r="O640" i="2"/>
  <c r="P639" i="2"/>
  <c r="O639" i="2"/>
  <c r="N639" i="2" s="1"/>
  <c r="P638" i="2"/>
  <c r="O638" i="2"/>
  <c r="N638" i="2" s="1"/>
  <c r="P637" i="2"/>
  <c r="O637" i="2"/>
  <c r="N637" i="2" s="1"/>
  <c r="P636" i="2"/>
  <c r="O636" i="2"/>
  <c r="N636" i="2"/>
  <c r="P635" i="2"/>
  <c r="O635" i="2"/>
  <c r="P634" i="2"/>
  <c r="O634" i="2"/>
  <c r="P633" i="2"/>
  <c r="O633" i="2"/>
  <c r="P632" i="2"/>
  <c r="O632" i="2"/>
  <c r="P631" i="2"/>
  <c r="O631" i="2"/>
  <c r="P630" i="2"/>
  <c r="O630" i="2"/>
  <c r="N630" i="2"/>
  <c r="P629" i="2"/>
  <c r="O629" i="2"/>
  <c r="P628" i="2"/>
  <c r="O628" i="2"/>
  <c r="N628" i="2" s="1"/>
  <c r="P627" i="2"/>
  <c r="O627" i="2"/>
  <c r="N627" i="2" s="1"/>
  <c r="P626" i="2"/>
  <c r="N626" i="2" s="1"/>
  <c r="O626" i="2"/>
  <c r="P625" i="2"/>
  <c r="O625" i="2"/>
  <c r="N625" i="2" s="1"/>
  <c r="P624" i="2"/>
  <c r="N624" i="2" s="1"/>
  <c r="O624" i="2"/>
  <c r="P623" i="2"/>
  <c r="O623" i="2"/>
  <c r="P622" i="2"/>
  <c r="O622" i="2"/>
  <c r="P621" i="2"/>
  <c r="O621" i="2"/>
  <c r="N621" i="2" s="1"/>
  <c r="P620" i="2"/>
  <c r="O620" i="2"/>
  <c r="N620" i="2"/>
  <c r="P619" i="2"/>
  <c r="O619" i="2"/>
  <c r="P618" i="2"/>
  <c r="O618" i="2"/>
  <c r="P617" i="2"/>
  <c r="O617" i="2"/>
  <c r="P616" i="2"/>
  <c r="N616" i="2" s="1"/>
  <c r="O616" i="2"/>
  <c r="P615" i="2"/>
  <c r="O615" i="2"/>
  <c r="P614" i="2"/>
  <c r="O614" i="2"/>
  <c r="N614" i="2"/>
  <c r="P613" i="2"/>
  <c r="O613" i="2"/>
  <c r="N613" i="2" s="1"/>
  <c r="P612" i="2"/>
  <c r="O612" i="2"/>
  <c r="N612" i="2" s="1"/>
  <c r="P611" i="2"/>
  <c r="O611" i="2"/>
  <c r="N611" i="2" s="1"/>
  <c r="P610" i="2"/>
  <c r="N610" i="2" s="1"/>
  <c r="O610" i="2"/>
  <c r="P609" i="2"/>
  <c r="O609" i="2"/>
  <c r="P608" i="2"/>
  <c r="N608" i="2" s="1"/>
  <c r="O608" i="2"/>
  <c r="P607" i="2"/>
  <c r="O607" i="2"/>
  <c r="N607" i="2" s="1"/>
  <c r="P606" i="2"/>
  <c r="N606" i="2" s="1"/>
  <c r="O606" i="2"/>
  <c r="P605" i="2"/>
  <c r="O605" i="2"/>
  <c r="N605" i="2" s="1"/>
  <c r="P604" i="2"/>
  <c r="N604" i="2" s="1"/>
  <c r="O604" i="2"/>
  <c r="P603" i="2"/>
  <c r="O603" i="2"/>
  <c r="P602" i="2"/>
  <c r="N602" i="2" s="1"/>
  <c r="O602" i="2"/>
  <c r="P601" i="2"/>
  <c r="O601" i="2"/>
  <c r="P600" i="2"/>
  <c r="O600" i="2"/>
  <c r="P599" i="2"/>
  <c r="O599" i="2"/>
  <c r="P598" i="2"/>
  <c r="O598" i="2"/>
  <c r="N598" i="2" s="1"/>
  <c r="P597" i="2"/>
  <c r="O597" i="2"/>
  <c r="P596" i="2"/>
  <c r="O596" i="2"/>
  <c r="N596" i="2" s="1"/>
  <c r="P595" i="2"/>
  <c r="O595" i="2"/>
  <c r="P594" i="2"/>
  <c r="N594" i="2" s="1"/>
  <c r="O594" i="2"/>
  <c r="P593" i="2"/>
  <c r="O593" i="2"/>
  <c r="N593" i="2" s="1"/>
  <c r="P592" i="2"/>
  <c r="N592" i="2" s="1"/>
  <c r="O592" i="2"/>
  <c r="P591" i="2"/>
  <c r="O591" i="2"/>
  <c r="N591" i="2" s="1"/>
  <c r="P590" i="2"/>
  <c r="O590" i="2"/>
  <c r="P589" i="2"/>
  <c r="O589" i="2"/>
  <c r="N589" i="2" s="1"/>
  <c r="P588" i="2"/>
  <c r="O588" i="2"/>
  <c r="N588" i="2" s="1"/>
  <c r="P587" i="2"/>
  <c r="O587" i="2"/>
  <c r="P586" i="2"/>
  <c r="O586" i="2"/>
  <c r="P585" i="2"/>
  <c r="O585" i="2"/>
  <c r="P584" i="2"/>
  <c r="O584" i="2"/>
  <c r="P583" i="2"/>
  <c r="O583" i="2"/>
  <c r="N583" i="2" s="1"/>
  <c r="P582" i="2"/>
  <c r="O582" i="2"/>
  <c r="N582" i="2"/>
  <c r="P581" i="2"/>
  <c r="O581" i="2"/>
  <c r="P580" i="2"/>
  <c r="O580" i="2"/>
  <c r="N580" i="2" s="1"/>
  <c r="P579" i="2"/>
  <c r="O579" i="2"/>
  <c r="N579" i="2" s="1"/>
  <c r="P578" i="2"/>
  <c r="N578" i="2" s="1"/>
  <c r="O578" i="2"/>
  <c r="P577" i="2"/>
  <c r="O577" i="2"/>
  <c r="N577" i="2" s="1"/>
  <c r="P576" i="2"/>
  <c r="N576" i="2" s="1"/>
  <c r="O576" i="2"/>
  <c r="P575" i="2"/>
  <c r="O575" i="2"/>
  <c r="N575" i="2" s="1"/>
  <c r="P574" i="2"/>
  <c r="O574" i="2"/>
  <c r="N574" i="2" s="1"/>
  <c r="P573" i="2"/>
  <c r="O573" i="2"/>
  <c r="N573" i="2" s="1"/>
  <c r="P572" i="2"/>
  <c r="O572" i="2"/>
  <c r="N572" i="2"/>
  <c r="P571" i="2"/>
  <c r="O571" i="2"/>
  <c r="P570" i="2"/>
  <c r="O570" i="2"/>
  <c r="P569" i="2"/>
  <c r="O569" i="2"/>
  <c r="P568" i="2"/>
  <c r="O568" i="2"/>
  <c r="P567" i="2"/>
  <c r="O567" i="2"/>
  <c r="P566" i="2"/>
  <c r="O566" i="2"/>
  <c r="N566" i="2"/>
  <c r="P565" i="2"/>
  <c r="O565" i="2"/>
  <c r="P564" i="2"/>
  <c r="O564" i="2"/>
  <c r="N564" i="2" s="1"/>
  <c r="P563" i="2"/>
  <c r="O563" i="2"/>
  <c r="N563" i="2" s="1"/>
  <c r="P562" i="2"/>
  <c r="O562" i="2"/>
  <c r="P561" i="2"/>
  <c r="O561" i="2"/>
  <c r="N561" i="2" s="1"/>
  <c r="P560" i="2"/>
  <c r="O560" i="2"/>
  <c r="N560" i="2" s="1"/>
  <c r="P559" i="2"/>
  <c r="O559" i="2"/>
  <c r="N559" i="2" s="1"/>
  <c r="P558" i="2"/>
  <c r="N558" i="2" s="1"/>
  <c r="O558" i="2"/>
  <c r="P557" i="2"/>
  <c r="O557" i="2"/>
  <c r="N557" i="2" s="1"/>
  <c r="P556" i="2"/>
  <c r="O556" i="2"/>
  <c r="N556" i="2"/>
  <c r="P555" i="2"/>
  <c r="O555" i="2"/>
  <c r="P554" i="2"/>
  <c r="N554" i="2" s="1"/>
  <c r="O554" i="2"/>
  <c r="P553" i="2"/>
  <c r="O553" i="2"/>
  <c r="P552" i="2"/>
  <c r="O552" i="2"/>
  <c r="N552" i="2"/>
  <c r="P551" i="2"/>
  <c r="O551" i="2"/>
  <c r="P550" i="2"/>
  <c r="O550" i="2"/>
  <c r="P549" i="2"/>
  <c r="O549" i="2"/>
  <c r="N549" i="2" s="1"/>
  <c r="P548" i="2"/>
  <c r="O548" i="2"/>
  <c r="N548" i="2" s="1"/>
  <c r="P547" i="2"/>
  <c r="O547" i="2"/>
  <c r="P546" i="2"/>
  <c r="N546" i="2" s="1"/>
  <c r="O546" i="2"/>
  <c r="P545" i="2"/>
  <c r="O545" i="2"/>
  <c r="P544" i="2"/>
  <c r="O544" i="2"/>
  <c r="N544" i="2" s="1"/>
  <c r="P543" i="2"/>
  <c r="O543" i="2"/>
  <c r="N543" i="2" s="1"/>
  <c r="P542" i="2"/>
  <c r="O542" i="2"/>
  <c r="P541" i="2"/>
  <c r="O541" i="2"/>
  <c r="N541" i="2" s="1"/>
  <c r="P540" i="2"/>
  <c r="O540" i="2"/>
  <c r="P539" i="2"/>
  <c r="O539" i="2"/>
  <c r="P538" i="2"/>
  <c r="N538" i="2" s="1"/>
  <c r="O538" i="2"/>
  <c r="P537" i="2"/>
  <c r="O537" i="2"/>
  <c r="P536" i="2"/>
  <c r="O536" i="2"/>
  <c r="N536" i="2"/>
  <c r="P535" i="2"/>
  <c r="O535" i="2"/>
  <c r="N535" i="2" s="1"/>
  <c r="P534" i="2"/>
  <c r="O534" i="2"/>
  <c r="P533" i="2"/>
  <c r="O533" i="2"/>
  <c r="P532" i="2"/>
  <c r="O532" i="2"/>
  <c r="N532" i="2" s="1"/>
  <c r="P531" i="2"/>
  <c r="O531" i="2"/>
  <c r="P530" i="2"/>
  <c r="N530" i="2" s="1"/>
  <c r="O530" i="2"/>
  <c r="P529" i="2"/>
  <c r="O529" i="2"/>
  <c r="N529" i="2" s="1"/>
  <c r="P528" i="2"/>
  <c r="N528" i="2" s="1"/>
  <c r="O528" i="2"/>
  <c r="P527" i="2"/>
  <c r="O527" i="2"/>
  <c r="P526" i="2"/>
  <c r="N526" i="2" s="1"/>
  <c r="O526" i="2"/>
  <c r="P525" i="2"/>
  <c r="O525" i="2"/>
  <c r="N525" i="2" s="1"/>
  <c r="P524" i="2"/>
  <c r="O524" i="2"/>
  <c r="N524" i="2" s="1"/>
  <c r="P523" i="2"/>
  <c r="O523" i="2"/>
  <c r="P522" i="2"/>
  <c r="O522" i="2"/>
  <c r="P521" i="2"/>
  <c r="O521" i="2"/>
  <c r="P520" i="2"/>
  <c r="O520" i="2"/>
  <c r="N520" i="2" s="1"/>
  <c r="P519" i="2"/>
  <c r="O519" i="2"/>
  <c r="P518" i="2"/>
  <c r="O518" i="2"/>
  <c r="P517" i="2"/>
  <c r="O517" i="2"/>
  <c r="P516" i="2"/>
  <c r="O516" i="2"/>
  <c r="N516" i="2" s="1"/>
  <c r="P515" i="2"/>
  <c r="O515" i="2"/>
  <c r="N515" i="2" s="1"/>
  <c r="P514" i="2"/>
  <c r="N514" i="2" s="1"/>
  <c r="O514" i="2"/>
  <c r="P513" i="2"/>
  <c r="O513" i="2"/>
  <c r="N513" i="2" s="1"/>
  <c r="P512" i="2"/>
  <c r="O512" i="2"/>
  <c r="P511" i="2"/>
  <c r="O511" i="2"/>
  <c r="N511" i="2" s="1"/>
  <c r="P510" i="2"/>
  <c r="N510" i="2" s="1"/>
  <c r="O510" i="2"/>
  <c r="P509" i="2"/>
  <c r="O509" i="2"/>
  <c r="N509" i="2" s="1"/>
  <c r="P508" i="2"/>
  <c r="O508" i="2"/>
  <c r="N508" i="2"/>
  <c r="P507" i="2"/>
  <c r="O507" i="2"/>
  <c r="P506" i="2"/>
  <c r="O506" i="2"/>
  <c r="P505" i="2"/>
  <c r="O505" i="2"/>
  <c r="P504" i="2"/>
  <c r="O504" i="2"/>
  <c r="N504" i="2"/>
  <c r="P503" i="2"/>
  <c r="O503" i="2"/>
  <c r="P502" i="2"/>
  <c r="O502" i="2"/>
  <c r="P501" i="2"/>
  <c r="O501" i="2"/>
  <c r="N501" i="2" s="1"/>
  <c r="P500" i="2"/>
  <c r="O500" i="2"/>
  <c r="N500" i="2" s="1"/>
  <c r="P499" i="2"/>
  <c r="O499" i="2"/>
  <c r="N499" i="2" s="1"/>
  <c r="P498" i="2"/>
  <c r="O498" i="2"/>
  <c r="P497" i="2"/>
  <c r="O497" i="2"/>
  <c r="P496" i="2"/>
  <c r="O496" i="2"/>
  <c r="P495" i="2"/>
  <c r="O495" i="2"/>
  <c r="N495" i="2" s="1"/>
  <c r="P494" i="2"/>
  <c r="O494" i="2"/>
  <c r="P493" i="2"/>
  <c r="O493" i="2"/>
  <c r="N493" i="2" s="1"/>
  <c r="P492" i="2"/>
  <c r="O492" i="2"/>
  <c r="N492" i="2"/>
  <c r="P491" i="2"/>
  <c r="O491" i="2"/>
  <c r="N491" i="2" s="1"/>
  <c r="P490" i="2"/>
  <c r="N490" i="2" s="1"/>
  <c r="O490" i="2"/>
  <c r="P489" i="2"/>
  <c r="O489" i="2"/>
  <c r="P488" i="2"/>
  <c r="O488" i="2"/>
  <c r="N488" i="2"/>
  <c r="P487" i="2"/>
  <c r="O487" i="2"/>
  <c r="N487" i="2" s="1"/>
  <c r="P486" i="2"/>
  <c r="O486" i="2"/>
  <c r="P485" i="2"/>
  <c r="O485" i="2"/>
  <c r="N485" i="2" s="1"/>
  <c r="P484" i="2"/>
  <c r="O484" i="2"/>
  <c r="N484" i="2"/>
  <c r="P483" i="2"/>
  <c r="O483" i="2"/>
  <c r="P482" i="2"/>
  <c r="N482" i="2" s="1"/>
  <c r="O482" i="2"/>
  <c r="P481" i="2"/>
  <c r="O481" i="2"/>
  <c r="P480" i="2"/>
  <c r="N480" i="2" s="1"/>
  <c r="O480" i="2"/>
  <c r="P479" i="2"/>
  <c r="O479" i="2"/>
  <c r="N479" i="2" s="1"/>
  <c r="P478" i="2"/>
  <c r="O478" i="2"/>
  <c r="P477" i="2"/>
  <c r="O477" i="2"/>
  <c r="N477" i="2" s="1"/>
  <c r="P476" i="2"/>
  <c r="O476" i="2"/>
  <c r="N476" i="2"/>
  <c r="P475" i="2"/>
  <c r="O475" i="2"/>
  <c r="P474" i="2"/>
  <c r="N474" i="2" s="1"/>
  <c r="O474" i="2"/>
  <c r="P473" i="2"/>
  <c r="O473" i="2"/>
  <c r="P472" i="2"/>
  <c r="O472" i="2"/>
  <c r="N472" i="2"/>
  <c r="P471" i="2"/>
  <c r="O471" i="2"/>
  <c r="N471" i="2" s="1"/>
  <c r="P470" i="2"/>
  <c r="O470" i="2"/>
  <c r="P469" i="2"/>
  <c r="O469" i="2"/>
  <c r="N469" i="2" s="1"/>
  <c r="P468" i="2"/>
  <c r="O468" i="2"/>
  <c r="P467" i="2"/>
  <c r="O467" i="2"/>
  <c r="P466" i="2"/>
  <c r="N466" i="2" s="1"/>
  <c r="O466" i="2"/>
  <c r="P465" i="2"/>
  <c r="O465" i="2"/>
  <c r="N465" i="2" s="1"/>
  <c r="P464" i="2"/>
  <c r="N464" i="2" s="1"/>
  <c r="O464" i="2"/>
  <c r="P463" i="2"/>
  <c r="O463" i="2"/>
  <c r="P462" i="2"/>
  <c r="O462" i="2"/>
  <c r="P461" i="2"/>
  <c r="O461" i="2"/>
  <c r="N461" i="2" s="1"/>
  <c r="P460" i="2"/>
  <c r="O460" i="2"/>
  <c r="N460" i="2" s="1"/>
  <c r="P459" i="2"/>
  <c r="O459" i="2"/>
  <c r="P458" i="2"/>
  <c r="O458" i="2"/>
  <c r="P457" i="2"/>
  <c r="O457" i="2"/>
  <c r="P456" i="2"/>
  <c r="O456" i="2"/>
  <c r="N456" i="2" s="1"/>
  <c r="P455" i="2"/>
  <c r="O455" i="2"/>
  <c r="N455" i="2" s="1"/>
  <c r="P454" i="2"/>
  <c r="N454" i="2" s="1"/>
  <c r="O454" i="2"/>
  <c r="P453" i="2"/>
  <c r="O453" i="2"/>
  <c r="P452" i="2"/>
  <c r="O452" i="2"/>
  <c r="N452" i="2" s="1"/>
  <c r="P451" i="2"/>
  <c r="O451" i="2"/>
  <c r="N451" i="2" s="1"/>
  <c r="P450" i="2"/>
  <c r="N450" i="2" s="1"/>
  <c r="O450" i="2"/>
  <c r="P449" i="2"/>
  <c r="O449" i="2"/>
  <c r="N449" i="2" s="1"/>
  <c r="P448" i="2"/>
  <c r="O448" i="2"/>
  <c r="N448" i="2" s="1"/>
  <c r="P447" i="2"/>
  <c r="O447" i="2"/>
  <c r="N447" i="2" s="1"/>
  <c r="P446" i="2"/>
  <c r="N446" i="2" s="1"/>
  <c r="O446" i="2"/>
  <c r="P445" i="2"/>
  <c r="O445" i="2"/>
  <c r="N445" i="2" s="1"/>
  <c r="P444" i="2"/>
  <c r="O444" i="2"/>
  <c r="N444" i="2"/>
  <c r="P443" i="2"/>
  <c r="O443" i="2"/>
  <c r="P442" i="2"/>
  <c r="O442" i="2"/>
  <c r="P441" i="2"/>
  <c r="O441" i="2"/>
  <c r="P440" i="2"/>
  <c r="O440" i="2"/>
  <c r="N440" i="2"/>
  <c r="P439" i="2"/>
  <c r="O439" i="2"/>
  <c r="P438" i="2"/>
  <c r="O438" i="2"/>
  <c r="P437" i="2"/>
  <c r="O437" i="2"/>
  <c r="N437" i="2" s="1"/>
  <c r="P436" i="2"/>
  <c r="O436" i="2"/>
  <c r="N436" i="2" s="1"/>
  <c r="P435" i="2"/>
  <c r="O435" i="2"/>
  <c r="N435" i="2" s="1"/>
  <c r="P434" i="2"/>
  <c r="O434" i="2"/>
  <c r="P433" i="2"/>
  <c r="O433" i="2"/>
  <c r="P432" i="2"/>
  <c r="O432" i="2"/>
  <c r="N432" i="2" s="1"/>
  <c r="P431" i="2"/>
  <c r="O431" i="2"/>
  <c r="N431" i="2" s="1"/>
  <c r="P430" i="2"/>
  <c r="O430" i="2"/>
  <c r="P429" i="2"/>
  <c r="O429" i="2"/>
  <c r="N429" i="2" s="1"/>
  <c r="P428" i="2"/>
  <c r="O428" i="2"/>
  <c r="N428" i="2"/>
  <c r="P427" i="2"/>
  <c r="O427" i="2"/>
  <c r="P426" i="2"/>
  <c r="N426" i="2" s="1"/>
  <c r="O426" i="2"/>
  <c r="P425" i="2"/>
  <c r="O425" i="2"/>
  <c r="N425" i="2" s="1"/>
  <c r="P424" i="2"/>
  <c r="O424" i="2"/>
  <c r="N424" i="2"/>
  <c r="P423" i="2"/>
  <c r="O423" i="2"/>
  <c r="N423" i="2" s="1"/>
  <c r="P422" i="2"/>
  <c r="O422" i="2"/>
  <c r="P421" i="2"/>
  <c r="O421" i="2"/>
  <c r="N421" i="2" s="1"/>
  <c r="P420" i="2"/>
  <c r="O420" i="2"/>
  <c r="N420" i="2" s="1"/>
  <c r="P419" i="2"/>
  <c r="O419" i="2"/>
  <c r="P418" i="2"/>
  <c r="O418" i="2"/>
  <c r="P417" i="2"/>
  <c r="O417" i="2"/>
  <c r="P416" i="2"/>
  <c r="N416" i="2" s="1"/>
  <c r="O416" i="2"/>
  <c r="P415" i="2"/>
  <c r="O415" i="2"/>
  <c r="N415" i="2" s="1"/>
  <c r="P414" i="2"/>
  <c r="O414" i="2"/>
  <c r="P413" i="2"/>
  <c r="O413" i="2"/>
  <c r="N413" i="2" s="1"/>
  <c r="P412" i="2"/>
  <c r="O412" i="2"/>
  <c r="N412" i="2"/>
  <c r="P411" i="2"/>
  <c r="O411" i="2"/>
  <c r="P410" i="2"/>
  <c r="N410" i="2" s="1"/>
  <c r="O410" i="2"/>
  <c r="P409" i="2"/>
  <c r="O409" i="2"/>
  <c r="P408" i="2"/>
  <c r="O408" i="2"/>
  <c r="N408" i="2"/>
  <c r="P407" i="2"/>
  <c r="O407" i="2"/>
  <c r="N407" i="2" s="1"/>
  <c r="P406" i="2"/>
  <c r="O406" i="2"/>
  <c r="P405" i="2"/>
  <c r="O405" i="2"/>
  <c r="N405" i="2" s="1"/>
  <c r="P404" i="2"/>
  <c r="O404" i="2"/>
  <c r="N404" i="2" s="1"/>
  <c r="P403" i="2"/>
  <c r="O403" i="2"/>
  <c r="P402" i="2"/>
  <c r="N402" i="2" s="1"/>
  <c r="O402" i="2"/>
  <c r="P401" i="2"/>
  <c r="O401" i="2"/>
  <c r="N401" i="2" s="1"/>
  <c r="P400" i="2"/>
  <c r="N400" i="2" s="1"/>
  <c r="O400" i="2"/>
  <c r="P399" i="2"/>
  <c r="O399" i="2"/>
  <c r="N399" i="2" s="1"/>
  <c r="P398" i="2"/>
  <c r="N398" i="2" s="1"/>
  <c r="O398" i="2"/>
  <c r="P397" i="2"/>
  <c r="O397" i="2"/>
  <c r="N397" i="2" s="1"/>
  <c r="P396" i="2"/>
  <c r="O396" i="2"/>
  <c r="P395" i="2"/>
  <c r="O395" i="2"/>
  <c r="P394" i="2"/>
  <c r="O394" i="2"/>
  <c r="N394" i="2" s="1"/>
  <c r="P393" i="2"/>
  <c r="O393" i="2"/>
  <c r="P392" i="2"/>
  <c r="O392" i="2"/>
  <c r="N392" i="2" s="1"/>
  <c r="P391" i="2"/>
  <c r="O391" i="2"/>
  <c r="N391" i="2" s="1"/>
  <c r="P390" i="2"/>
  <c r="O390" i="2"/>
  <c r="N390" i="2" s="1"/>
  <c r="P389" i="2"/>
  <c r="O389" i="2"/>
  <c r="P388" i="2"/>
  <c r="O388" i="2"/>
  <c r="N388" i="2" s="1"/>
  <c r="P387" i="2"/>
  <c r="O387" i="2"/>
  <c r="N387" i="2" s="1"/>
  <c r="P386" i="2"/>
  <c r="O386" i="2"/>
  <c r="P385" i="2"/>
  <c r="O385" i="2"/>
  <c r="N385" i="2" s="1"/>
  <c r="P384" i="2"/>
  <c r="O384" i="2"/>
  <c r="N384" i="2"/>
  <c r="P383" i="2"/>
  <c r="O383" i="2"/>
  <c r="P382" i="2"/>
  <c r="O382" i="2"/>
  <c r="P381" i="2"/>
  <c r="O381" i="2"/>
  <c r="N381" i="2" s="1"/>
  <c r="P380" i="2"/>
  <c r="O380" i="2"/>
  <c r="N380" i="2"/>
  <c r="P379" i="2"/>
  <c r="O379" i="2"/>
  <c r="P378" i="2"/>
  <c r="O378" i="2"/>
  <c r="N378" i="2" s="1"/>
  <c r="P377" i="2"/>
  <c r="O377" i="2"/>
  <c r="P376" i="2"/>
  <c r="O376" i="2"/>
  <c r="N376" i="2" s="1"/>
  <c r="P375" i="2"/>
  <c r="O375" i="2"/>
  <c r="P374" i="2"/>
  <c r="O374" i="2"/>
  <c r="N374" i="2" s="1"/>
  <c r="P373" i="2"/>
  <c r="O373" i="2"/>
  <c r="N373" i="2" s="1"/>
  <c r="P372" i="2"/>
  <c r="O372" i="2"/>
  <c r="N372" i="2" s="1"/>
  <c r="P371" i="2"/>
  <c r="O371" i="2"/>
  <c r="N371" i="2" s="1"/>
  <c r="P370" i="2"/>
  <c r="O370" i="2"/>
  <c r="P369" i="2"/>
  <c r="O369" i="2"/>
  <c r="N369" i="2" s="1"/>
  <c r="P368" i="2"/>
  <c r="O368" i="2"/>
  <c r="P367" i="2"/>
  <c r="O367" i="2"/>
  <c r="N367" i="2" s="1"/>
  <c r="P366" i="2"/>
  <c r="O366" i="2"/>
  <c r="N366" i="2" s="1"/>
  <c r="P365" i="2"/>
  <c r="O365" i="2"/>
  <c r="N365" i="2" s="1"/>
  <c r="P364" i="2"/>
  <c r="O364" i="2"/>
  <c r="N364" i="2"/>
  <c r="P363" i="2"/>
  <c r="O363" i="2"/>
  <c r="P362" i="2"/>
  <c r="O362" i="2"/>
  <c r="P361" i="2"/>
  <c r="O361" i="2"/>
  <c r="N361" i="2" s="1"/>
  <c r="P360" i="2"/>
  <c r="O360" i="2"/>
  <c r="N360" i="2"/>
  <c r="P359" i="2"/>
  <c r="O359" i="2"/>
  <c r="N359" i="2" s="1"/>
  <c r="P358" i="2"/>
  <c r="O358" i="2"/>
  <c r="N358" i="2" s="1"/>
  <c r="P357" i="2"/>
  <c r="O357" i="2"/>
  <c r="N357" i="2" s="1"/>
  <c r="P356" i="2"/>
  <c r="O356" i="2"/>
  <c r="N356" i="2" s="1"/>
  <c r="P355" i="2"/>
  <c r="O355" i="2"/>
  <c r="P354" i="2"/>
  <c r="O354" i="2"/>
  <c r="N354" i="2" s="1"/>
  <c r="P353" i="2"/>
  <c r="O353" i="2"/>
  <c r="P352" i="2"/>
  <c r="N352" i="2" s="1"/>
  <c r="O352" i="2"/>
  <c r="P351" i="2"/>
  <c r="O351" i="2"/>
  <c r="N351" i="2" s="1"/>
  <c r="P350" i="2"/>
  <c r="O350" i="2"/>
  <c r="P349" i="2"/>
  <c r="O349" i="2"/>
  <c r="N349" i="2" s="1"/>
  <c r="P348" i="2"/>
  <c r="N348" i="2" s="1"/>
  <c r="O348" i="2"/>
  <c r="P347" i="2"/>
  <c r="O347" i="2"/>
  <c r="P346" i="2"/>
  <c r="N346" i="2" s="1"/>
  <c r="O346" i="2"/>
  <c r="P345" i="2"/>
  <c r="O345" i="2"/>
  <c r="N345" i="2" s="1"/>
  <c r="P344" i="2"/>
  <c r="O344" i="2"/>
  <c r="N344" i="2"/>
  <c r="P343" i="2"/>
  <c r="O343" i="2"/>
  <c r="P342" i="2"/>
  <c r="O342" i="2"/>
  <c r="N342" i="2" s="1"/>
  <c r="P341" i="2"/>
  <c r="O341" i="2"/>
  <c r="N341" i="2" s="1"/>
  <c r="P340" i="2"/>
  <c r="O340" i="2"/>
  <c r="N340" i="2"/>
  <c r="P339" i="2"/>
  <c r="O339" i="2"/>
  <c r="P338" i="2"/>
  <c r="N338" i="2" s="1"/>
  <c r="O338" i="2"/>
  <c r="P337" i="2"/>
  <c r="O337" i="2"/>
  <c r="N337" i="2" s="1"/>
  <c r="P336" i="2"/>
  <c r="O336" i="2"/>
  <c r="P335" i="2"/>
  <c r="O335" i="2"/>
  <c r="N335" i="2" s="1"/>
  <c r="P334" i="2"/>
  <c r="O334" i="2"/>
  <c r="P333" i="2"/>
  <c r="O333" i="2"/>
  <c r="N333" i="2"/>
  <c r="P332" i="2"/>
  <c r="N332" i="2" s="1"/>
  <c r="O332" i="2"/>
  <c r="P331" i="2"/>
  <c r="O331" i="2"/>
  <c r="P330" i="2"/>
  <c r="O330" i="2"/>
  <c r="P329" i="2"/>
  <c r="O329" i="2"/>
  <c r="P328" i="2"/>
  <c r="O328" i="2"/>
  <c r="N328" i="2"/>
  <c r="P327" i="2"/>
  <c r="O327" i="2"/>
  <c r="P326" i="2"/>
  <c r="O326" i="2"/>
  <c r="P325" i="2"/>
  <c r="O325" i="2"/>
  <c r="N325" i="2" s="1"/>
  <c r="P324" i="2"/>
  <c r="N324" i="2" s="1"/>
  <c r="O324" i="2"/>
  <c r="P323" i="2"/>
  <c r="O323" i="2"/>
  <c r="P322" i="2"/>
  <c r="O322" i="2"/>
  <c r="N322" i="2"/>
  <c r="P321" i="2"/>
  <c r="O321" i="2"/>
  <c r="N321" i="2" s="1"/>
  <c r="P320" i="2"/>
  <c r="N320" i="2" s="1"/>
  <c r="O320" i="2"/>
  <c r="P319" i="2"/>
  <c r="O319" i="2"/>
  <c r="P318" i="2"/>
  <c r="O318" i="2"/>
  <c r="P317" i="2"/>
  <c r="N317" i="2" s="1"/>
  <c r="O317" i="2"/>
  <c r="P316" i="2"/>
  <c r="O316" i="2"/>
  <c r="P315" i="2"/>
  <c r="O315" i="2"/>
  <c r="P314" i="2"/>
  <c r="O314" i="2"/>
  <c r="P313" i="2"/>
  <c r="O313" i="2"/>
  <c r="N313" i="2" s="1"/>
  <c r="P312" i="2"/>
  <c r="O312" i="2"/>
  <c r="N312" i="2" s="1"/>
  <c r="P311" i="2"/>
  <c r="O311" i="2"/>
  <c r="P310" i="2"/>
  <c r="O310" i="2"/>
  <c r="P309" i="2"/>
  <c r="O309" i="2"/>
  <c r="N309" i="2"/>
  <c r="P308" i="2"/>
  <c r="O308" i="2"/>
  <c r="N308" i="2"/>
  <c r="P307" i="2"/>
  <c r="O307" i="2"/>
  <c r="P306" i="2"/>
  <c r="O306" i="2"/>
  <c r="N306" i="2" s="1"/>
  <c r="P305" i="2"/>
  <c r="O305" i="2"/>
  <c r="P304" i="2"/>
  <c r="O304" i="2"/>
  <c r="P303" i="2"/>
  <c r="O303" i="2"/>
  <c r="N303" i="2" s="1"/>
  <c r="P302" i="2"/>
  <c r="O302" i="2"/>
  <c r="N302" i="2" s="1"/>
  <c r="P301" i="2"/>
  <c r="O301" i="2"/>
  <c r="N301" i="2"/>
  <c r="P300" i="2"/>
  <c r="N300" i="2" s="1"/>
  <c r="O300" i="2"/>
  <c r="P299" i="2"/>
  <c r="O299" i="2"/>
  <c r="P298" i="2"/>
  <c r="N298" i="2" s="1"/>
  <c r="O298" i="2"/>
  <c r="P297" i="2"/>
  <c r="O297" i="2"/>
  <c r="P296" i="2"/>
  <c r="N296" i="2" s="1"/>
  <c r="O296" i="2"/>
  <c r="P295" i="2"/>
  <c r="O295" i="2"/>
  <c r="N295" i="2" s="1"/>
  <c r="P294" i="2"/>
  <c r="O294" i="2"/>
  <c r="N294" i="2" s="1"/>
  <c r="P293" i="2"/>
  <c r="O293" i="2"/>
  <c r="N293" i="2"/>
  <c r="P292" i="2"/>
  <c r="O292" i="2"/>
  <c r="N292" i="2"/>
  <c r="P291" i="2"/>
  <c r="O291" i="2"/>
  <c r="P290" i="2"/>
  <c r="O290" i="2"/>
  <c r="N290" i="2" s="1"/>
  <c r="P289" i="2"/>
  <c r="O289" i="2"/>
  <c r="N289" i="2" s="1"/>
  <c r="P288" i="2"/>
  <c r="N288" i="2" s="1"/>
  <c r="O288" i="2"/>
  <c r="P287" i="2"/>
  <c r="O287" i="2"/>
  <c r="N287" i="2" s="1"/>
  <c r="P286" i="2"/>
  <c r="O286" i="2"/>
  <c r="N286" i="2" s="1"/>
  <c r="P285" i="2"/>
  <c r="O285" i="2"/>
  <c r="N285" i="2"/>
  <c r="P284" i="2"/>
  <c r="N284" i="2" s="1"/>
  <c r="O284" i="2"/>
  <c r="P283" i="2"/>
  <c r="O283" i="2"/>
  <c r="P282" i="2"/>
  <c r="O282" i="2"/>
  <c r="P281" i="2"/>
  <c r="O281" i="2"/>
  <c r="N281" i="2" s="1"/>
  <c r="P280" i="2"/>
  <c r="O280" i="2"/>
  <c r="N280" i="2"/>
  <c r="P279" i="2"/>
  <c r="O279" i="2"/>
  <c r="N279" i="2" s="1"/>
  <c r="P278" i="2"/>
  <c r="O278" i="2"/>
  <c r="P277" i="2"/>
  <c r="O277" i="2"/>
  <c r="N277" i="2" s="1"/>
  <c r="P276" i="2"/>
  <c r="O276" i="2"/>
  <c r="N276" i="2" s="1"/>
  <c r="P275" i="2"/>
  <c r="O275" i="2"/>
  <c r="P274" i="2"/>
  <c r="N274" i="2" s="1"/>
  <c r="O274" i="2"/>
  <c r="P273" i="2"/>
  <c r="O273" i="2"/>
  <c r="P272" i="2"/>
  <c r="O272" i="2"/>
  <c r="P271" i="2"/>
  <c r="O271" i="2"/>
  <c r="N271" i="2" s="1"/>
  <c r="P270" i="2"/>
  <c r="O270" i="2"/>
  <c r="P269" i="2"/>
  <c r="O269" i="2"/>
  <c r="N269" i="2" s="1"/>
  <c r="P268" i="2"/>
  <c r="O268" i="2"/>
  <c r="P267" i="2"/>
  <c r="O267" i="2"/>
  <c r="P266" i="2"/>
  <c r="O266" i="2"/>
  <c r="P265" i="2"/>
  <c r="O265" i="2"/>
  <c r="N265" i="2" s="1"/>
  <c r="P264" i="2"/>
  <c r="O264" i="2"/>
  <c r="N264" i="2" s="1"/>
  <c r="P263" i="2"/>
  <c r="O263" i="2"/>
  <c r="P262" i="2"/>
  <c r="O262" i="2"/>
  <c r="P261" i="2"/>
  <c r="O261" i="2"/>
  <c r="N261" i="2" s="1"/>
  <c r="P260" i="2"/>
  <c r="O260" i="2"/>
  <c r="N260" i="2" s="1"/>
  <c r="P259" i="2"/>
  <c r="O259" i="2"/>
  <c r="N259" i="2" s="1"/>
  <c r="P258" i="2"/>
  <c r="N258" i="2" s="1"/>
  <c r="O258" i="2"/>
  <c r="P257" i="2"/>
  <c r="O257" i="2"/>
  <c r="N257" i="2" s="1"/>
  <c r="P256" i="2"/>
  <c r="O256" i="2"/>
  <c r="P255" i="2"/>
  <c r="O255" i="2"/>
  <c r="N255" i="2" s="1"/>
  <c r="P254" i="2"/>
  <c r="O254" i="2"/>
  <c r="P253" i="2"/>
  <c r="O253" i="2"/>
  <c r="N253" i="2" s="1"/>
  <c r="P252" i="2"/>
  <c r="O252" i="2"/>
  <c r="N252" i="2"/>
  <c r="P251" i="2"/>
  <c r="O251" i="2"/>
  <c r="N251" i="2" s="1"/>
  <c r="P250" i="2"/>
  <c r="N250" i="2" s="1"/>
  <c r="O250" i="2"/>
  <c r="P249" i="2"/>
  <c r="O249" i="2"/>
  <c r="N249" i="2" s="1"/>
  <c r="P248" i="2"/>
  <c r="O248" i="2"/>
  <c r="N248" i="2"/>
  <c r="P247" i="2"/>
  <c r="O247" i="2"/>
  <c r="N247" i="2" s="1"/>
  <c r="P246" i="2"/>
  <c r="O246" i="2"/>
  <c r="P245" i="2"/>
  <c r="O245" i="2"/>
  <c r="N245" i="2" s="1"/>
  <c r="P244" i="2"/>
  <c r="O244" i="2"/>
  <c r="N244" i="2"/>
  <c r="P243" i="2"/>
  <c r="O243" i="2"/>
  <c r="N243" i="2" s="1"/>
  <c r="P242" i="2"/>
  <c r="O242" i="2"/>
  <c r="P241" i="2"/>
  <c r="O241" i="2"/>
  <c r="P240" i="2"/>
  <c r="N240" i="2" s="1"/>
  <c r="O240" i="2"/>
  <c r="P239" i="2"/>
  <c r="O239" i="2"/>
  <c r="N239" i="2" s="1"/>
  <c r="P238" i="2"/>
  <c r="O238" i="2"/>
  <c r="P237" i="2"/>
  <c r="O237" i="2"/>
  <c r="P236" i="2"/>
  <c r="O236" i="2"/>
  <c r="N236" i="2" s="1"/>
  <c r="P235" i="2"/>
  <c r="O235" i="2"/>
  <c r="N235" i="2" s="1"/>
  <c r="P234" i="2"/>
  <c r="N234" i="2" s="1"/>
  <c r="O234" i="2"/>
  <c r="P233" i="2"/>
  <c r="O233" i="2"/>
  <c r="P232" i="2"/>
  <c r="O232" i="2"/>
  <c r="N232" i="2"/>
  <c r="P231" i="2"/>
  <c r="O231" i="2"/>
  <c r="N231" i="2" s="1"/>
  <c r="P230" i="2"/>
  <c r="N230" i="2" s="1"/>
  <c r="O230" i="2"/>
  <c r="P229" i="2"/>
  <c r="O229" i="2"/>
  <c r="N229" i="2" s="1"/>
  <c r="P228" i="2"/>
  <c r="O228" i="2"/>
  <c r="N228" i="2"/>
  <c r="P227" i="2"/>
  <c r="O227" i="2"/>
  <c r="P226" i="2"/>
  <c r="N226" i="2" s="1"/>
  <c r="O226" i="2"/>
  <c r="P225" i="2"/>
  <c r="O225" i="2"/>
  <c r="N225" i="2" s="1"/>
  <c r="P224" i="2"/>
  <c r="N224" i="2" s="1"/>
  <c r="O224" i="2"/>
  <c r="P223" i="2"/>
  <c r="O223" i="2"/>
  <c r="P222" i="2"/>
  <c r="O222" i="2"/>
  <c r="P221" i="2"/>
  <c r="O221" i="2"/>
  <c r="P220" i="2"/>
  <c r="O220" i="2"/>
  <c r="N220" i="2" s="1"/>
  <c r="P219" i="2"/>
  <c r="O219" i="2"/>
  <c r="P218" i="2"/>
  <c r="O218" i="2"/>
  <c r="P217" i="2"/>
  <c r="O217" i="2"/>
  <c r="P216" i="2"/>
  <c r="O216" i="2"/>
  <c r="N216" i="2" s="1"/>
  <c r="P215" i="2"/>
  <c r="O215" i="2"/>
  <c r="P214" i="2"/>
  <c r="O214" i="2"/>
  <c r="P213" i="2"/>
  <c r="O213" i="2"/>
  <c r="P212" i="2"/>
  <c r="O212" i="2"/>
  <c r="N212" i="2" s="1"/>
  <c r="P211" i="2"/>
  <c r="O211" i="2"/>
  <c r="N211" i="2" s="1"/>
  <c r="P210" i="2"/>
  <c r="N210" i="2" s="1"/>
  <c r="O210" i="2"/>
  <c r="P209" i="2"/>
  <c r="O209" i="2"/>
  <c r="N209" i="2" s="1"/>
  <c r="P208" i="2"/>
  <c r="O208" i="2"/>
  <c r="N208" i="2" s="1"/>
  <c r="P207" i="2"/>
  <c r="O207" i="2"/>
  <c r="N207" i="2" s="1"/>
  <c r="P206" i="2"/>
  <c r="N206" i="2" s="1"/>
  <c r="O206" i="2"/>
  <c r="P205" i="2"/>
  <c r="O205" i="2"/>
  <c r="N205" i="2" s="1"/>
  <c r="P204" i="2"/>
  <c r="O204" i="2"/>
  <c r="N204" i="2"/>
  <c r="P203" i="2"/>
  <c r="N203" i="2" s="1"/>
  <c r="O203" i="2"/>
  <c r="P202" i="2"/>
  <c r="O202" i="2"/>
  <c r="P201" i="2"/>
  <c r="O201" i="2"/>
  <c r="P200" i="2"/>
  <c r="O200" i="2"/>
  <c r="N200" i="2"/>
  <c r="P199" i="2"/>
  <c r="O199" i="2"/>
  <c r="N199" i="2"/>
  <c r="P198" i="2"/>
  <c r="O198" i="2"/>
  <c r="P197" i="2"/>
  <c r="O197" i="2"/>
  <c r="N197" i="2" s="1"/>
  <c r="P196" i="2"/>
  <c r="O196" i="2"/>
  <c r="N196" i="2"/>
  <c r="P195" i="2"/>
  <c r="O195" i="2"/>
  <c r="N195" i="2" s="1"/>
  <c r="P194" i="2"/>
  <c r="N194" i="2" s="1"/>
  <c r="O194" i="2"/>
  <c r="P193" i="2"/>
  <c r="O193" i="2"/>
  <c r="P192" i="2"/>
  <c r="O192" i="2"/>
  <c r="N192" i="2" s="1"/>
  <c r="P191" i="2"/>
  <c r="O191" i="2"/>
  <c r="N191" i="2"/>
  <c r="P190" i="2"/>
  <c r="O190" i="2"/>
  <c r="P189" i="2"/>
  <c r="O189" i="2"/>
  <c r="N189" i="2" s="1"/>
  <c r="P188" i="2"/>
  <c r="O188" i="2"/>
  <c r="N188" i="2" s="1"/>
  <c r="P187" i="2"/>
  <c r="O187" i="2"/>
  <c r="P186" i="2"/>
  <c r="O186" i="2"/>
  <c r="P185" i="2"/>
  <c r="O185" i="2"/>
  <c r="N185" i="2" s="1"/>
  <c r="P184" i="2"/>
  <c r="O184" i="2"/>
  <c r="N184" i="2" s="1"/>
  <c r="P183" i="2"/>
  <c r="O183" i="2"/>
  <c r="N183" i="2"/>
  <c r="P182" i="2"/>
  <c r="O182" i="2"/>
  <c r="P181" i="2"/>
  <c r="O181" i="2"/>
  <c r="P180" i="2"/>
  <c r="O180" i="2"/>
  <c r="P179" i="2"/>
  <c r="N179" i="2" s="1"/>
  <c r="O179" i="2"/>
  <c r="P178" i="2"/>
  <c r="O178" i="2"/>
  <c r="P177" i="2"/>
  <c r="O177" i="2"/>
  <c r="N177" i="2" s="1"/>
  <c r="P176" i="2"/>
  <c r="N176" i="2" s="1"/>
  <c r="O176" i="2"/>
  <c r="P175" i="2"/>
  <c r="O175" i="2"/>
  <c r="N175" i="2"/>
  <c r="P174" i="2"/>
  <c r="N174" i="2" s="1"/>
  <c r="O174" i="2"/>
  <c r="P173" i="2"/>
  <c r="O173" i="2"/>
  <c r="N173" i="2" s="1"/>
  <c r="P172" i="2"/>
  <c r="O172" i="2"/>
  <c r="N172" i="2"/>
  <c r="P171" i="2"/>
  <c r="N171" i="2" s="1"/>
  <c r="O171" i="2"/>
  <c r="P170" i="2"/>
  <c r="O170" i="2"/>
  <c r="P169" i="2"/>
  <c r="O169" i="2"/>
  <c r="N169" i="2" s="1"/>
  <c r="P168" i="2"/>
  <c r="O168" i="2"/>
  <c r="N168" i="2"/>
  <c r="P167" i="2"/>
  <c r="O167" i="2"/>
  <c r="N167" i="2"/>
  <c r="P166" i="2"/>
  <c r="O166" i="2"/>
  <c r="P165" i="2"/>
  <c r="O165" i="2"/>
  <c r="N165" i="2" s="1"/>
  <c r="P164" i="2"/>
  <c r="O164" i="2"/>
  <c r="N164" i="2"/>
  <c r="P163" i="2"/>
  <c r="N163" i="2" s="1"/>
  <c r="O163" i="2"/>
  <c r="P162" i="2"/>
  <c r="N162" i="2" s="1"/>
  <c r="O162" i="2"/>
  <c r="P161" i="2"/>
  <c r="O161" i="2"/>
  <c r="P160" i="2"/>
  <c r="O160" i="2"/>
  <c r="N160" i="2" s="1"/>
  <c r="P159" i="2"/>
  <c r="O159" i="2"/>
  <c r="N159" i="2"/>
  <c r="P158" i="2"/>
  <c r="O158" i="2"/>
  <c r="P157" i="2"/>
  <c r="O157" i="2"/>
  <c r="N157" i="2" s="1"/>
  <c r="P156" i="2"/>
  <c r="N156" i="2" s="1"/>
  <c r="O156" i="2"/>
  <c r="P155" i="2"/>
  <c r="O155" i="2"/>
  <c r="P154" i="2"/>
  <c r="O154" i="2"/>
  <c r="P153" i="2"/>
  <c r="O153" i="2"/>
  <c r="N153" i="2" s="1"/>
  <c r="P152" i="2"/>
  <c r="O152" i="2"/>
  <c r="N152" i="2" s="1"/>
  <c r="P151" i="2"/>
  <c r="O151" i="2"/>
  <c r="N151" i="2" s="1"/>
  <c r="P150" i="2"/>
  <c r="O150" i="2"/>
  <c r="P149" i="2"/>
  <c r="O149" i="2"/>
  <c r="P148" i="2"/>
  <c r="O148" i="2"/>
  <c r="N148" i="2" s="1"/>
  <c r="P147" i="2"/>
  <c r="N147" i="2" s="1"/>
  <c r="O147" i="2"/>
  <c r="P146" i="2"/>
  <c r="O146" i="2"/>
  <c r="P145" i="2"/>
  <c r="O145" i="2"/>
  <c r="N145" i="2" s="1"/>
  <c r="P144" i="2"/>
  <c r="O144" i="2"/>
  <c r="N144" i="2"/>
  <c r="P143" i="2"/>
  <c r="O143" i="2"/>
  <c r="N143" i="2" s="1"/>
  <c r="P142" i="2"/>
  <c r="O142" i="2"/>
  <c r="P141" i="2"/>
  <c r="O141" i="2"/>
  <c r="P140" i="2"/>
  <c r="N140" i="2" s="1"/>
  <c r="O140" i="2"/>
  <c r="P139" i="2"/>
  <c r="O139" i="2"/>
  <c r="N139" i="2" s="1"/>
  <c r="P138" i="2"/>
  <c r="O138" i="2"/>
  <c r="P137" i="2"/>
  <c r="O137" i="2"/>
  <c r="P136" i="2"/>
  <c r="O136" i="2"/>
  <c r="N136" i="2" s="1"/>
  <c r="P135" i="2"/>
  <c r="O135" i="2"/>
  <c r="N135" i="2" s="1"/>
  <c r="P134" i="2"/>
  <c r="N134" i="2" s="1"/>
  <c r="O134" i="2"/>
  <c r="P133" i="2"/>
  <c r="O133" i="2"/>
  <c r="P132" i="2"/>
  <c r="O132" i="2"/>
  <c r="N132" i="2"/>
  <c r="P131" i="2"/>
  <c r="O131" i="2"/>
  <c r="N131" i="2" s="1"/>
  <c r="P130" i="2"/>
  <c r="O130" i="2"/>
  <c r="N130" i="2"/>
  <c r="P129" i="2"/>
  <c r="O129" i="2"/>
  <c r="P128" i="2"/>
  <c r="O128" i="2"/>
  <c r="P127" i="2"/>
  <c r="O127" i="2"/>
  <c r="P126" i="2"/>
  <c r="N126" i="2" s="1"/>
  <c r="O126" i="2"/>
  <c r="P125" i="2"/>
  <c r="O125" i="2"/>
  <c r="N125" i="2" s="1"/>
  <c r="P124" i="2"/>
  <c r="O124" i="2"/>
  <c r="P123" i="2"/>
  <c r="O123" i="2"/>
  <c r="P122" i="2"/>
  <c r="O122" i="2"/>
  <c r="N122" i="2"/>
  <c r="P121" i="2"/>
  <c r="O121" i="2"/>
  <c r="N121" i="2" s="1"/>
  <c r="P120" i="2"/>
  <c r="N120" i="2" s="1"/>
  <c r="O120" i="2"/>
  <c r="P119" i="2"/>
  <c r="O119" i="2"/>
  <c r="P118" i="2"/>
  <c r="O118" i="2"/>
  <c r="N118" i="2"/>
  <c r="P117" i="2"/>
  <c r="O117" i="2"/>
  <c r="N117" i="2" s="1"/>
  <c r="P116" i="2"/>
  <c r="N116" i="2" s="1"/>
  <c r="O116" i="2"/>
  <c r="P115" i="2"/>
  <c r="O115" i="2"/>
  <c r="N115" i="2" s="1"/>
  <c r="P114" i="2"/>
  <c r="N114" i="2" s="1"/>
  <c r="O114" i="2"/>
  <c r="P113" i="2"/>
  <c r="O113" i="2"/>
  <c r="P112" i="2"/>
  <c r="O112" i="2"/>
  <c r="N112" i="2"/>
  <c r="P111" i="2"/>
  <c r="O111" i="2"/>
  <c r="N111" i="2" s="1"/>
  <c r="P110" i="2"/>
  <c r="O110" i="2"/>
  <c r="P109" i="2"/>
  <c r="O109" i="2"/>
  <c r="P108" i="2"/>
  <c r="O108" i="2"/>
  <c r="N108" i="2"/>
  <c r="P107" i="2"/>
  <c r="O107" i="2"/>
  <c r="N107" i="2" s="1"/>
  <c r="P106" i="2"/>
  <c r="N106" i="2" s="1"/>
  <c r="O106" i="2"/>
  <c r="P105" i="2"/>
  <c r="O105" i="2"/>
  <c r="P104" i="2"/>
  <c r="N104" i="2" s="1"/>
  <c r="O104" i="2"/>
  <c r="P103" i="2"/>
  <c r="O103" i="2"/>
  <c r="P102" i="2"/>
  <c r="O102" i="2"/>
  <c r="N102" i="2" s="1"/>
  <c r="P101" i="2"/>
  <c r="O101" i="2"/>
  <c r="N101" i="2" s="1"/>
  <c r="P100" i="2"/>
  <c r="N100" i="2" s="1"/>
  <c r="O100" i="2"/>
  <c r="P99" i="2"/>
  <c r="O99" i="2"/>
  <c r="N99" i="2" s="1"/>
  <c r="P98" i="2"/>
  <c r="O98" i="2"/>
  <c r="N98" i="2" s="1"/>
  <c r="P97" i="2"/>
  <c r="O97" i="2"/>
  <c r="N97" i="2" s="1"/>
  <c r="P96" i="2"/>
  <c r="N96" i="2" s="1"/>
  <c r="O96" i="2"/>
  <c r="P95" i="2"/>
  <c r="O95" i="2"/>
  <c r="N95" i="2" s="1"/>
  <c r="P94" i="2"/>
  <c r="N94" i="2" s="1"/>
  <c r="O94" i="2"/>
  <c r="P93" i="2"/>
  <c r="O93" i="2"/>
  <c r="N93" i="2" s="1"/>
  <c r="P92" i="2"/>
  <c r="N92" i="2" s="1"/>
  <c r="O92" i="2"/>
  <c r="P91" i="2"/>
  <c r="O91" i="2"/>
  <c r="N91" i="2" s="1"/>
  <c r="P90" i="2"/>
  <c r="O90" i="2"/>
  <c r="P89" i="2"/>
  <c r="O89" i="2"/>
  <c r="P88" i="2"/>
  <c r="O88" i="2"/>
  <c r="N88" i="2" s="1"/>
  <c r="P87" i="2"/>
  <c r="O87" i="2"/>
  <c r="P86" i="2"/>
  <c r="O86" i="2"/>
  <c r="P85" i="2"/>
  <c r="O85" i="2"/>
  <c r="P84" i="2"/>
  <c r="O84" i="2"/>
  <c r="N84" i="2"/>
  <c r="P83" i="2"/>
  <c r="O83" i="2"/>
  <c r="N83" i="2" s="1"/>
  <c r="P82" i="2"/>
  <c r="N82" i="2" s="1"/>
  <c r="O82" i="2"/>
  <c r="P81" i="2"/>
  <c r="O81" i="2"/>
  <c r="N81" i="2" s="1"/>
  <c r="P80" i="2"/>
  <c r="O80" i="2"/>
  <c r="N80" i="2" s="1"/>
  <c r="P79" i="2"/>
  <c r="O79" i="2"/>
  <c r="N79" i="2" s="1"/>
  <c r="P78" i="2"/>
  <c r="N78" i="2" s="1"/>
  <c r="O78" i="2"/>
  <c r="P77" i="2"/>
  <c r="O77" i="2"/>
  <c r="P76" i="2"/>
  <c r="N76" i="2" s="1"/>
  <c r="O76" i="2"/>
  <c r="P75" i="2"/>
  <c r="O75" i="2"/>
  <c r="P74" i="2"/>
  <c r="O74" i="2"/>
  <c r="P73" i="2"/>
  <c r="O73" i="2"/>
  <c r="P72" i="2"/>
  <c r="O72" i="2"/>
  <c r="N72" i="2"/>
  <c r="P71" i="2"/>
  <c r="O71" i="2"/>
  <c r="P70" i="2"/>
  <c r="N70" i="2" s="1"/>
  <c r="O70" i="2"/>
  <c r="P69" i="2"/>
  <c r="O69" i="2"/>
  <c r="P68" i="2"/>
  <c r="O68" i="2"/>
  <c r="N68" i="2" s="1"/>
  <c r="P67" i="2"/>
  <c r="O67" i="2"/>
  <c r="N67" i="2" s="1"/>
  <c r="P66" i="2"/>
  <c r="N66" i="2" s="1"/>
  <c r="O66" i="2"/>
  <c r="P65" i="2"/>
  <c r="O65" i="2"/>
  <c r="P64" i="2"/>
  <c r="O64" i="2"/>
  <c r="N64" i="2" s="1"/>
  <c r="P63" i="2"/>
  <c r="O63" i="2"/>
  <c r="P62" i="2"/>
  <c r="N62" i="2" s="1"/>
  <c r="O62" i="2"/>
  <c r="P61" i="2"/>
  <c r="O61" i="2"/>
  <c r="N61" i="2" s="1"/>
  <c r="P60" i="2"/>
  <c r="O60" i="2"/>
  <c r="N60" i="2"/>
  <c r="P59" i="2"/>
  <c r="O59" i="2"/>
  <c r="P58" i="2"/>
  <c r="O58" i="2"/>
  <c r="P57" i="2"/>
  <c r="O57" i="2"/>
  <c r="N57" i="2" s="1"/>
  <c r="P56" i="2"/>
  <c r="O56" i="2"/>
  <c r="N56" i="2" s="1"/>
  <c r="P55" i="2"/>
  <c r="O55" i="2"/>
  <c r="N55" i="2" s="1"/>
  <c r="P54" i="2"/>
  <c r="O54" i="2"/>
  <c r="N54" i="2" s="1"/>
  <c r="P53" i="2"/>
  <c r="O53" i="2"/>
  <c r="P52" i="2"/>
  <c r="O52" i="2"/>
  <c r="N52" i="2" s="1"/>
  <c r="P51" i="2"/>
  <c r="O51" i="2"/>
  <c r="P50" i="2"/>
  <c r="O50" i="2"/>
  <c r="N50" i="2" s="1"/>
  <c r="P49" i="2"/>
  <c r="O49" i="2"/>
  <c r="P48" i="2"/>
  <c r="O48" i="2"/>
  <c r="N48" i="2"/>
  <c r="P47" i="2"/>
  <c r="O47" i="2"/>
  <c r="N47" i="2" s="1"/>
  <c r="P46" i="2"/>
  <c r="O46" i="2"/>
  <c r="P45" i="2"/>
  <c r="O45" i="2"/>
  <c r="N45" i="2" s="1"/>
  <c r="P44" i="2"/>
  <c r="O44" i="2"/>
  <c r="N44" i="2" s="1"/>
  <c r="P43" i="2"/>
  <c r="O43" i="2"/>
  <c r="N43" i="2" s="1"/>
  <c r="P42" i="2"/>
  <c r="O42" i="2"/>
  <c r="P41" i="2"/>
  <c r="O41" i="2"/>
  <c r="N41" i="2" s="1"/>
  <c r="P40" i="2"/>
  <c r="O40" i="2"/>
  <c r="P39" i="2"/>
  <c r="O39" i="2"/>
  <c r="N39" i="2" s="1"/>
  <c r="P38" i="2"/>
  <c r="O38" i="2"/>
  <c r="N38" i="2"/>
  <c r="P37" i="2"/>
  <c r="O37" i="2"/>
  <c r="P36" i="2"/>
  <c r="O36" i="2"/>
  <c r="P35" i="2"/>
  <c r="O35" i="2"/>
  <c r="N35" i="2" s="1"/>
  <c r="P34" i="2"/>
  <c r="O34" i="2"/>
  <c r="N34" i="2" s="1"/>
  <c r="P33" i="2"/>
  <c r="O33" i="2"/>
  <c r="P32" i="2"/>
  <c r="O32" i="2"/>
  <c r="N32" i="2" s="1"/>
  <c r="P31" i="2"/>
  <c r="O31" i="2"/>
  <c r="N31" i="2"/>
  <c r="P30" i="2"/>
  <c r="O30" i="2"/>
  <c r="P29" i="2"/>
  <c r="O29" i="2"/>
  <c r="P28" i="2"/>
  <c r="O28" i="2"/>
  <c r="N28" i="2" s="1"/>
  <c r="P27" i="2"/>
  <c r="O27" i="2"/>
  <c r="N27" i="2"/>
  <c r="P26" i="2"/>
  <c r="O26" i="2"/>
  <c r="P25" i="2"/>
  <c r="O25" i="2"/>
  <c r="N25" i="2" s="1"/>
  <c r="P24" i="2"/>
  <c r="O24" i="2"/>
  <c r="N24" i="2" s="1"/>
  <c r="P23" i="2"/>
  <c r="O23" i="2"/>
  <c r="N23" i="2" s="1"/>
  <c r="P22" i="2"/>
  <c r="O22" i="2"/>
  <c r="N22" i="2" s="1"/>
  <c r="P21" i="2"/>
  <c r="O21" i="2"/>
  <c r="N21" i="2" s="1"/>
  <c r="P20" i="2"/>
  <c r="O20" i="2"/>
  <c r="N20" i="2" s="1"/>
  <c r="P19" i="2"/>
  <c r="O19" i="2"/>
  <c r="N19" i="2"/>
  <c r="P18" i="2"/>
  <c r="O18" i="2"/>
  <c r="N18" i="2" s="1"/>
  <c r="P17" i="2"/>
  <c r="N17" i="2" s="1"/>
  <c r="O17" i="2"/>
  <c r="P16" i="2"/>
  <c r="O16" i="2"/>
  <c r="P15" i="2"/>
  <c r="O15" i="2"/>
  <c r="N15" i="2"/>
  <c r="P14" i="2"/>
  <c r="O14" i="2"/>
  <c r="N14" i="2" s="1"/>
  <c r="P13" i="2"/>
  <c r="O13" i="2"/>
  <c r="N13" i="2" s="1"/>
  <c r="P12" i="2"/>
  <c r="O12" i="2"/>
  <c r="N12" i="2" s="1"/>
  <c r="P11" i="2"/>
  <c r="O11" i="2"/>
  <c r="N11" i="2"/>
  <c r="P10" i="2"/>
  <c r="O10" i="2"/>
  <c r="P9" i="2"/>
  <c r="O9" i="2"/>
  <c r="P8" i="2"/>
  <c r="O8" i="2"/>
  <c r="N8" i="2" s="1"/>
  <c r="P7" i="2"/>
  <c r="O7" i="2"/>
  <c r="N7" i="2" s="1"/>
  <c r="P6" i="2"/>
  <c r="O6" i="2"/>
  <c r="N6" i="2" s="1"/>
  <c r="P5" i="2"/>
  <c r="O5" i="2"/>
  <c r="N5" i="2" s="1"/>
  <c r="P4" i="2"/>
  <c r="O4" i="2"/>
  <c r="P3" i="2"/>
  <c r="O3" i="2"/>
  <c r="N3" i="2" s="1"/>
  <c r="P2" i="2"/>
  <c r="O2" i="2"/>
  <c r="N10" i="2" l="1"/>
  <c r="N181" i="2"/>
  <c r="N468" i="2"/>
  <c r="N483" i="2"/>
  <c r="N505" i="2"/>
  <c r="N619" i="2"/>
  <c r="N733" i="2"/>
  <c r="N25" i="19"/>
  <c r="M25" i="19"/>
  <c r="J25" i="19"/>
  <c r="M29" i="19"/>
  <c r="N29" i="19"/>
  <c r="J29" i="19"/>
  <c r="M40" i="19"/>
  <c r="N40" i="19"/>
  <c r="J40" i="19"/>
  <c r="N4" i="2"/>
  <c r="N46" i="2"/>
  <c r="N53" i="2"/>
  <c r="N75" i="2"/>
  <c r="N89" i="2"/>
  <c r="N155" i="2"/>
  <c r="N182" i="2"/>
  <c r="N278" i="2"/>
  <c r="N590" i="2"/>
  <c r="N711" i="2"/>
  <c r="N804" i="2"/>
  <c r="N26" i="19"/>
  <c r="J26" i="19"/>
  <c r="N314" i="2"/>
  <c r="N462" i="2"/>
  <c r="N470" i="2"/>
  <c r="N704" i="2"/>
  <c r="N26" i="2"/>
  <c r="N33" i="2"/>
  <c r="N40" i="2"/>
  <c r="N69" i="2"/>
  <c r="N90" i="2"/>
  <c r="N149" i="2"/>
  <c r="N256" i="2"/>
  <c r="N396" i="2"/>
  <c r="N411" i="2"/>
  <c r="N418" i="2"/>
  <c r="N433" i="2"/>
  <c r="N463" i="2"/>
  <c r="N782" i="2"/>
  <c r="N55" i="19"/>
  <c r="M55" i="19"/>
  <c r="J55" i="19"/>
  <c r="N419" i="2"/>
  <c r="N441" i="2"/>
  <c r="N569" i="2"/>
  <c r="N622" i="2"/>
  <c r="N683" i="2"/>
  <c r="N9" i="19"/>
  <c r="M9" i="19"/>
  <c r="M19" i="19"/>
  <c r="N19" i="19"/>
  <c r="J19" i="19"/>
  <c r="N170" i="2"/>
  <c r="N31" i="19"/>
  <c r="M31" i="19"/>
  <c r="N128" i="2"/>
  <c r="N150" i="2"/>
  <c r="N273" i="2"/>
  <c r="N427" i="2"/>
  <c r="N434" i="2"/>
  <c r="N540" i="2"/>
  <c r="N555" i="2"/>
  <c r="N562" i="2"/>
  <c r="N669" i="2"/>
  <c r="N142" i="2"/>
  <c r="N242" i="2"/>
  <c r="N272" i="2"/>
  <c r="N42" i="2"/>
  <c r="N49" i="2"/>
  <c r="N71" i="2"/>
  <c r="N85" i="2"/>
  <c r="N129" i="2"/>
  <c r="N221" i="2"/>
  <c r="N368" i="2"/>
  <c r="N383" i="2"/>
  <c r="N654" i="2"/>
  <c r="N6" i="19"/>
  <c r="M6" i="19"/>
  <c r="J6" i="19"/>
  <c r="M46" i="19"/>
  <c r="N46" i="19"/>
  <c r="J46" i="19"/>
  <c r="N406" i="2"/>
  <c r="N28" i="19"/>
  <c r="M28" i="19"/>
  <c r="J28" i="19"/>
  <c r="N202" i="2"/>
  <c r="N498" i="2"/>
  <c r="N29" i="2"/>
  <c r="N36" i="2"/>
  <c r="N58" i="2"/>
  <c r="N65" i="2"/>
  <c r="N86" i="2"/>
  <c r="N137" i="2"/>
  <c r="N187" i="2"/>
  <c r="N215" i="2"/>
  <c r="N222" i="2"/>
  <c r="N237" i="2"/>
  <c r="N326" i="2"/>
  <c r="N355" i="2"/>
  <c r="N362" i="2"/>
  <c r="N377" i="2"/>
  <c r="N496" i="2"/>
  <c r="N534" i="2"/>
  <c r="N2" i="2"/>
  <c r="N9" i="2"/>
  <c r="N16" i="2"/>
  <c r="N51" i="2"/>
  <c r="N87" i="2"/>
  <c r="N109" i="2"/>
  <c r="N123" i="2"/>
  <c r="N180" i="2"/>
  <c r="N223" i="2"/>
  <c r="N319" i="2"/>
  <c r="N370" i="2"/>
  <c r="N527" i="2"/>
  <c r="N633" i="2"/>
  <c r="N686" i="2"/>
  <c r="N740" i="2"/>
  <c r="O7" i="5"/>
  <c r="P7" i="5"/>
  <c r="O15" i="5"/>
  <c r="P15" i="5"/>
  <c r="O23" i="5"/>
  <c r="P23" i="5"/>
  <c r="O31" i="5"/>
  <c r="P31" i="5"/>
  <c r="O39" i="5"/>
  <c r="P39" i="5"/>
  <c r="O48" i="5"/>
  <c r="P48" i="5"/>
  <c r="N214" i="2"/>
  <c r="N30" i="2"/>
  <c r="N37" i="2"/>
  <c r="N59" i="2"/>
  <c r="N73" i="2"/>
  <c r="N201" i="2"/>
  <c r="N327" i="2"/>
  <c r="N334" i="2"/>
  <c r="N363" i="2"/>
  <c r="N497" i="2"/>
  <c r="N512" i="2"/>
  <c r="N146" i="2"/>
  <c r="N178" i="2"/>
  <c r="N246" i="2"/>
  <c r="N316" i="2"/>
  <c r="N422" i="2"/>
  <c r="N486" i="2"/>
  <c r="N550" i="2"/>
  <c r="J32" i="19"/>
  <c r="M44" i="19"/>
  <c r="P10" i="5"/>
  <c r="P63" i="5"/>
  <c r="P55" i="5"/>
  <c r="P47" i="5"/>
  <c r="N218" i="2"/>
  <c r="N268" i="2"/>
  <c r="N330" i="2"/>
  <c r="N458" i="2"/>
  <c r="N522" i="2"/>
  <c r="N551" i="2"/>
  <c r="N586" i="2"/>
  <c r="N600" i="2"/>
  <c r="N629" i="2"/>
  <c r="N650" i="2"/>
  <c r="N664" i="2"/>
  <c r="N693" i="2"/>
  <c r="N714" i="2"/>
  <c r="N728" i="2"/>
  <c r="N757" i="2"/>
  <c r="N778" i="2"/>
  <c r="N792" i="2"/>
  <c r="G3" i="19"/>
  <c r="M14" i="19"/>
  <c r="M17" i="19"/>
  <c r="J23" i="19"/>
  <c r="J56" i="19"/>
  <c r="M59" i="19"/>
  <c r="N105" i="2"/>
  <c r="N119" i="2"/>
  <c r="N133" i="2"/>
  <c r="N166" i="2"/>
  <c r="N198" i="2"/>
  <c r="N219" i="2"/>
  <c r="N233" i="2"/>
  <c r="N254" i="2"/>
  <c r="N282" i="2"/>
  <c r="N310" i="2"/>
  <c r="N395" i="2"/>
  <c r="N409" i="2"/>
  <c r="N430" i="2"/>
  <c r="N459" i="2"/>
  <c r="N473" i="2"/>
  <c r="N494" i="2"/>
  <c r="N523" i="2"/>
  <c r="N537" i="2"/>
  <c r="N587" i="2"/>
  <c r="N601" i="2"/>
  <c r="N615" i="2"/>
  <c r="N651" i="2"/>
  <c r="N665" i="2"/>
  <c r="N679" i="2"/>
  <c r="N715" i="2"/>
  <c r="N729" i="2"/>
  <c r="N743" i="2"/>
  <c r="N779" i="2"/>
  <c r="N793" i="2"/>
  <c r="N807" i="2"/>
  <c r="N14" i="19"/>
  <c r="P17" i="5"/>
  <c r="P9" i="5"/>
  <c r="P62" i="5"/>
  <c r="P38" i="5"/>
  <c r="P30" i="5"/>
  <c r="P22" i="5"/>
  <c r="N63" i="2"/>
  <c r="N77" i="2"/>
  <c r="N113" i="2"/>
  <c r="N127" i="2"/>
  <c r="N141" i="2"/>
  <c r="N154" i="2"/>
  <c r="N186" i="2"/>
  <c r="N227" i="2"/>
  <c r="N241" i="2"/>
  <c r="N262" i="2"/>
  <c r="N297" i="2"/>
  <c r="N304" i="2"/>
  <c r="N311" i="2"/>
  <c r="N318" i="2"/>
  <c r="N353" i="2"/>
  <c r="N403" i="2"/>
  <c r="N417" i="2"/>
  <c r="N438" i="2"/>
  <c r="N467" i="2"/>
  <c r="N481" i="2"/>
  <c r="N502" i="2"/>
  <c r="N531" i="2"/>
  <c r="N545" i="2"/>
  <c r="N595" i="2"/>
  <c r="N609" i="2"/>
  <c r="N623" i="2"/>
  <c r="N659" i="2"/>
  <c r="N673" i="2"/>
  <c r="N687" i="2"/>
  <c r="N723" i="2"/>
  <c r="N737" i="2"/>
  <c r="N751" i="2"/>
  <c r="N787" i="2"/>
  <c r="N801" i="2"/>
  <c r="N23" i="19"/>
  <c r="N56" i="19"/>
  <c r="J60" i="19"/>
  <c r="P16" i="5"/>
  <c r="P8" i="5"/>
  <c r="P3" i="5" s="1"/>
  <c r="P61" i="5"/>
  <c r="P53" i="5"/>
  <c r="P45" i="5"/>
  <c r="P37" i="5"/>
  <c r="P29" i="5"/>
  <c r="P21" i="5"/>
  <c r="N161" i="2"/>
  <c r="N193" i="2"/>
  <c r="N213" i="2"/>
  <c r="N263" i="2"/>
  <c r="N270" i="2"/>
  <c r="N305" i="2"/>
  <c r="N375" i="2"/>
  <c r="N382" i="2"/>
  <c r="N389" i="2"/>
  <c r="N439" i="2"/>
  <c r="N453" i="2"/>
  <c r="N503" i="2"/>
  <c r="N517" i="2"/>
  <c r="N581" i="2"/>
  <c r="N645" i="2"/>
  <c r="N709" i="2"/>
  <c r="N773" i="2"/>
  <c r="J15" i="19"/>
  <c r="N3" i="5"/>
  <c r="N475" i="2"/>
  <c r="N489" i="2"/>
  <c r="N539" i="2"/>
  <c r="N553" i="2"/>
  <c r="N567" i="2"/>
  <c r="N603" i="2"/>
  <c r="N617" i="2"/>
  <c r="N631" i="2"/>
  <c r="N667" i="2"/>
  <c r="N681" i="2"/>
  <c r="N695" i="2"/>
  <c r="N731" i="2"/>
  <c r="N745" i="2"/>
  <c r="N759" i="2"/>
  <c r="N795" i="2"/>
  <c r="N809" i="2"/>
  <c r="J36" i="19"/>
  <c r="J48" i="19"/>
  <c r="I51" i="5"/>
  <c r="P60" i="5"/>
  <c r="P52" i="5"/>
  <c r="D3" i="19"/>
  <c r="N518" i="2"/>
  <c r="N547" i="2"/>
  <c r="P51" i="5"/>
  <c r="P43" i="5"/>
  <c r="P35" i="5"/>
  <c r="P27" i="5"/>
  <c r="P19" i="5"/>
  <c r="N519" i="2"/>
  <c r="N533" i="2"/>
  <c r="N568" i="2"/>
  <c r="N597" i="2"/>
  <c r="N618" i="2"/>
  <c r="N632" i="2"/>
  <c r="N661" i="2"/>
  <c r="N682" i="2"/>
  <c r="N696" i="2"/>
  <c r="N725" i="2"/>
  <c r="N746" i="2"/>
  <c r="N760" i="2"/>
  <c r="N789" i="2"/>
  <c r="N810" i="2"/>
  <c r="J7" i="19"/>
  <c r="N36" i="19"/>
  <c r="J43" i="19"/>
  <c r="N48" i="19"/>
  <c r="N747" i="2"/>
  <c r="N761" i="2"/>
  <c r="N775" i="2"/>
  <c r="N811" i="2"/>
  <c r="L3" i="19"/>
  <c r="J22" i="19"/>
  <c r="N266" i="2"/>
  <c r="N442" i="2"/>
  <c r="N506" i="2"/>
  <c r="N570" i="2"/>
  <c r="N584" i="2"/>
  <c r="N634" i="2"/>
  <c r="N648" i="2"/>
  <c r="N698" i="2"/>
  <c r="N712" i="2"/>
  <c r="N762" i="2"/>
  <c r="N776" i="2"/>
  <c r="M22" i="19"/>
  <c r="N74" i="2"/>
  <c r="N103" i="2"/>
  <c r="N110" i="2"/>
  <c r="N124" i="2"/>
  <c r="N138" i="2"/>
  <c r="N158" i="2"/>
  <c r="N190" i="2"/>
  <c r="N217" i="2"/>
  <c r="N238" i="2"/>
  <c r="N329" i="2"/>
  <c r="N336" i="2"/>
  <c r="N343" i="2"/>
  <c r="N350" i="2"/>
  <c r="N379" i="2"/>
  <c r="N386" i="2"/>
  <c r="N393" i="2"/>
  <c r="N414" i="2"/>
  <c r="N443" i="2"/>
  <c r="N457" i="2"/>
  <c r="N478" i="2"/>
  <c r="N507" i="2"/>
  <c r="N521" i="2"/>
  <c r="N542" i="2"/>
  <c r="N571" i="2"/>
  <c r="N585" i="2"/>
  <c r="N599" i="2"/>
  <c r="N635" i="2"/>
  <c r="N649" i="2"/>
  <c r="N663" i="2"/>
  <c r="N699" i="2"/>
  <c r="N713" i="2"/>
  <c r="N727" i="2"/>
  <c r="N763" i="2"/>
  <c r="N777" i="2"/>
  <c r="N791" i="2"/>
  <c r="P11" i="5"/>
  <c r="P64" i="5"/>
  <c r="P56" i="5"/>
  <c r="P40" i="5"/>
  <c r="P32" i="5"/>
  <c r="P24" i="5"/>
  <c r="I64" i="5"/>
  <c r="C3" i="5"/>
  <c r="K3" i="5"/>
  <c r="I65" i="5"/>
  <c r="I63" i="5"/>
  <c r="M3" i="5"/>
  <c r="F3" i="5"/>
  <c r="J3" i="5"/>
  <c r="I30" i="5"/>
  <c r="I10" i="5"/>
  <c r="I20" i="5"/>
  <c r="I32" i="5"/>
  <c r="I34" i="5"/>
  <c r="I36" i="5"/>
  <c r="I38" i="5"/>
  <c r="I40" i="5"/>
  <c r="I42" i="5"/>
  <c r="I44" i="5"/>
  <c r="I46" i="5"/>
  <c r="I47" i="5"/>
  <c r="I61" i="5"/>
  <c r="I17" i="5"/>
  <c r="I19" i="5"/>
  <c r="I60" i="5"/>
  <c r="I4" i="5"/>
  <c r="I29" i="5"/>
  <c r="I9" i="5"/>
  <c r="I12" i="5"/>
  <c r="I7" i="5"/>
  <c r="I15" i="5"/>
  <c r="I27" i="5"/>
  <c r="I49" i="5"/>
  <c r="I55" i="5"/>
  <c r="I11" i="5"/>
  <c r="I24" i="5"/>
  <c r="I26" i="5"/>
  <c r="I28" i="5"/>
  <c r="I31" i="5"/>
  <c r="I33" i="5"/>
  <c r="I35" i="5"/>
  <c r="I37" i="5"/>
  <c r="I39" i="5"/>
  <c r="I41" i="5"/>
  <c r="I43" i="5"/>
  <c r="I59" i="5"/>
  <c r="I57" i="5"/>
  <c r="I58" i="5"/>
  <c r="O4" i="5"/>
  <c r="I5" i="5"/>
  <c r="I6" i="5"/>
  <c r="I8" i="5"/>
  <c r="I16" i="5"/>
  <c r="I18" i="5"/>
  <c r="I22" i="5"/>
  <c r="I48" i="5"/>
  <c r="I50" i="5"/>
  <c r="I56" i="5"/>
  <c r="L5" i="5"/>
  <c r="I13" i="5"/>
  <c r="I14" i="5"/>
  <c r="I54" i="5"/>
  <c r="I62" i="5"/>
  <c r="N275" i="2"/>
  <c r="N291" i="2"/>
  <c r="N307" i="2"/>
  <c r="N323" i="2"/>
  <c r="N339" i="2"/>
  <c r="N267" i="2"/>
  <c r="N283" i="2"/>
  <c r="N299" i="2"/>
  <c r="N315" i="2"/>
  <c r="N331" i="2"/>
  <c r="N347" i="2"/>
  <c r="L4" i="5"/>
  <c r="N565" i="2"/>
  <c r="I23" i="5"/>
  <c r="I25" i="5"/>
  <c r="I21" i="5"/>
  <c r="K3" i="19"/>
  <c r="M38" i="19"/>
  <c r="M42" i="19"/>
  <c r="M58" i="19"/>
  <c r="J59" i="19"/>
  <c r="M62" i="19"/>
  <c r="J63" i="19"/>
  <c r="N63" i="19"/>
  <c r="N3" i="19" s="1"/>
  <c r="M4" i="19"/>
  <c r="J5" i="19"/>
  <c r="M8" i="19"/>
  <c r="J9" i="19"/>
  <c r="M12" i="19"/>
  <c r="J13" i="19"/>
  <c r="M16" i="19"/>
  <c r="J17" i="19"/>
  <c r="M20" i="19"/>
  <c r="J21" i="19"/>
  <c r="J24" i="19"/>
  <c r="M26" i="19"/>
  <c r="J27" i="19"/>
  <c r="M30" i="19"/>
  <c r="J31" i="19"/>
  <c r="M33" i="19"/>
  <c r="J34" i="19"/>
  <c r="M37" i="19"/>
  <c r="J38" i="19"/>
  <c r="M41" i="19"/>
  <c r="J42" i="19"/>
  <c r="M49" i="19"/>
  <c r="J50" i="19"/>
  <c r="M53" i="19"/>
  <c r="J54" i="19"/>
  <c r="M57" i="19"/>
  <c r="M61" i="19"/>
  <c r="J4" i="19"/>
  <c r="J8" i="19"/>
  <c r="J12" i="19"/>
  <c r="J16" i="19"/>
  <c r="J20" i="19"/>
  <c r="J30" i="19"/>
  <c r="J33" i="19"/>
  <c r="J37" i="19"/>
  <c r="J41" i="19"/>
  <c r="J49" i="19"/>
  <c r="J53" i="19"/>
  <c r="J57" i="19"/>
  <c r="J61" i="19"/>
  <c r="M64" i="19"/>
  <c r="I52" i="5"/>
  <c r="J64" i="19"/>
  <c r="J3" i="19" l="1"/>
  <c r="O3" i="5"/>
  <c r="I3" i="5"/>
  <c r="L3" i="5"/>
  <c r="M3" i="19"/>
</calcChain>
</file>

<file path=xl/sharedStrings.xml><?xml version="1.0" encoding="utf-8"?>
<sst xmlns="http://schemas.openxmlformats.org/spreadsheetml/2006/main" count="16698" uniqueCount="3165">
  <si>
    <t>Este PO continuará sendo usado em 2024?</t>
  </si>
  <si>
    <t>Unidade Responsável</t>
  </si>
  <si>
    <t>E-mail do Responsável</t>
  </si>
  <si>
    <t>Código do PO</t>
  </si>
  <si>
    <t>Nome do Projeto/PO</t>
  </si>
  <si>
    <t>Descrição/Objeto detalhado</t>
  </si>
  <si>
    <t>Projeto Estratégico</t>
  </si>
  <si>
    <t>Audiência Pública</t>
  </si>
  <si>
    <t>Ação</t>
  </si>
  <si>
    <t>Programa</t>
  </si>
  <si>
    <t>Municípios</t>
  </si>
  <si>
    <t>Microrregião</t>
  </si>
  <si>
    <t>Área Estratégica</t>
  </si>
  <si>
    <t>Valor total do PIP</t>
  </si>
  <si>
    <t>Caixa</t>
  </si>
  <si>
    <t>Demais Fontes</t>
  </si>
  <si>
    <t>Se tiver contrato, informar o número</t>
  </si>
  <si>
    <t>Caixa 2024 Previsto PIP</t>
  </si>
  <si>
    <t xml:space="preserve">  Autorizado Orçamento</t>
  </si>
  <si>
    <t>Contratado Caixa 2024</t>
  </si>
  <si>
    <t xml:space="preserve"> 2025 Previsto PIP</t>
  </si>
  <si>
    <t>Contratado Caixa 2025</t>
  </si>
  <si>
    <t xml:space="preserve"> 2026 Previsto PIP</t>
  </si>
  <si>
    <t>Contratado Caixa 2026</t>
  </si>
  <si>
    <t xml:space="preserve"> 2027 Previsto PIP</t>
  </si>
  <si>
    <t>Contratado Caixa 2027</t>
  </si>
  <si>
    <t>Demais Fontes 2024 Previsto PIP</t>
  </si>
  <si>
    <t xml:space="preserve">  Autorizado DF</t>
  </si>
  <si>
    <t>Contratado DF 2024</t>
  </si>
  <si>
    <t>Contratado DF 2025</t>
  </si>
  <si>
    <t>Contratado DF 2027</t>
  </si>
  <si>
    <t>SIM</t>
  </si>
  <si>
    <t>10102 - SCM</t>
  </si>
  <si>
    <t>gpo_cm@casamilitar.es.gov.br</t>
  </si>
  <si>
    <t>CAMINHÃO DE ABASTECIMENTO DE COMBUSTÍVEL DE AERONAVES</t>
  </si>
  <si>
    <t>Aquisição de um caminhão de abastecimento para apoio e suprimento das aeronaves do NOTAer, quando na execução de missões no interior do ES.</t>
  </si>
  <si>
    <t>Não</t>
  </si>
  <si>
    <t>Vitória</t>
  </si>
  <si>
    <t>50 - Metropolitana</t>
  </si>
  <si>
    <t>7. Gestão Pública Inovadora</t>
  </si>
  <si>
    <t>ARP nº 010/2023-SCM</t>
  </si>
  <si>
    <t>NÃO</t>
  </si>
  <si>
    <t>IMAGEADOR TÉRMICO PARA AERONAVE</t>
  </si>
  <si>
    <t>Aquisição de Imageador Térmico para aeronaves</t>
  </si>
  <si>
    <t>-</t>
  </si>
  <si>
    <t>CARRO DE TRANSPORTE DE AERONAVES</t>
  </si>
  <si>
    <t>Aquisição de 01 carro de transporte de aeronaves para atender no Hangar do Quartel Geral da Policia Militar</t>
  </si>
  <si>
    <t>RENOVAÇÃO CONTÍNUA DA FROTA DE VEÍCULOS</t>
  </si>
  <si>
    <t>Aquisição de veículos para atividades oficiais em todo o Estado.</t>
  </si>
  <si>
    <t xml:space="preserve"> SOFTWARE DE GERENCIAMENTO DE INFORMAÇÕES DE SEGURANÇA INSTITUCIONAL</t>
  </si>
  <si>
    <t>Aquisição de software para gerenciamento de informações para o Governo do Estado.</t>
  </si>
  <si>
    <t>AQUISIÇÃO DE AERONAVES</t>
  </si>
  <si>
    <t>Aquisição de aeronave para atividades finalísticas do NOTAer em todo o Estado.</t>
  </si>
  <si>
    <t>TECNOLOGIA/SOFTWARE DE PROTEÇÃO DE ACESSO INDEVIDO DE INFORMAÇÕES DO GOVERNO DO ESTADO</t>
  </si>
  <si>
    <t>ATUALIZAÇÃO TECNOLÓGICA DA SCM</t>
  </si>
  <si>
    <t>1) Computador All-In-One com sistema Operacional Office; 2) Notebook com processador de 4 (quatro) nucleos, 6mb de cache, minimo de 2,6 ghz; memoria ram: minimo de 16 gb ddr4; tela entre 15 e 17,5 polegadas  full hd, HD 1TB; 3) Tablet de 11 polegadas, armazenamento interno de 128 gb ou superior, rede de celular 5g</t>
  </si>
  <si>
    <t>MOBILIÁRIOS E ELETRODOMÉSTICOS</t>
  </si>
  <si>
    <t>Aquisição de mobiliário para atender a nova instalação do NOTAer, pós-reforma.</t>
  </si>
  <si>
    <t>Sim</t>
  </si>
  <si>
    <t>10109 - SEG</t>
  </si>
  <si>
    <t>ronald.alves@seg.es.gov.br</t>
  </si>
  <si>
    <t>GOVERNO DIGITAL</t>
  </si>
  <si>
    <t>Aquisição de software, computadores, acesso rede intranet, segurança de dados, TV Palácio.</t>
  </si>
  <si>
    <t>Vitória e Vila Velha</t>
  </si>
  <si>
    <t>017/2021 047/2023 035/2023 033/2023 034/2023</t>
  </si>
  <si>
    <t>paulo.lopes@seg.es.gov.br</t>
  </si>
  <si>
    <t>MODERNIZAÇÃO DOS PALÁCIOS E RESIDÊNCIA OFICIAL</t>
  </si>
  <si>
    <t>Aquisição de equipamentos, modernização dos elevadores, modernização do sistema de ar condiconado, reformas, obras e restauro dos Palácios e Residência Oficial.</t>
  </si>
  <si>
    <t>Cariacica, Fundão, Guarapari, Serra, Viana, Vila Velha, Vitória</t>
  </si>
  <si>
    <t>2023-9NTN3 - Mobiliario
2023-T11T4 - Eletrodomesticos</t>
  </si>
  <si>
    <t>10906 - FEADM</t>
  </si>
  <si>
    <t>andressa.santos@seg.es.gov.br</t>
  </si>
  <si>
    <t>NOVO FUNDO CIDADES</t>
  </si>
  <si>
    <t>Repasse financeiro fundo a fundo aos municípios  para a promoção da melhoria consistente e continuada 
da qualidade de vida da população capixaba</t>
  </si>
  <si>
    <t>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t>
  </si>
  <si>
    <t>00 - Estado</t>
  </si>
  <si>
    <t>5. Desenv Econômico, Ciência, Tec, Inovação e Turismo</t>
  </si>
  <si>
    <t>FUNDO A FUNDO</t>
  </si>
  <si>
    <t>ES MAIS INTELIGENTE</t>
  </si>
  <si>
    <t>Interconectar e convergir as plataformas de gestão de dados, administrativas e estratégicas do Estado do ES para garantir melhor acesso à informação e otimizar a prestação de serviços aos cidadãos.</t>
  </si>
  <si>
    <t>gabriela.tomaz@seg.es.gov.br</t>
  </si>
  <si>
    <t>FUNDO CIDADES - MUDANÇAS CLIMÁTICAS</t>
  </si>
  <si>
    <t>Promoção do desenvolvimento sustentável dos municípios em consequências da imudanças climáticas.</t>
  </si>
  <si>
    <t>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t>
  </si>
  <si>
    <t xml:space="preserve">suelen.adao@seg.es.gov.br; simone.vivacqua@seg.es.gov.br </t>
  </si>
  <si>
    <t>APOIO À IMPLEMENTAÇÃO DE CONSELHOS MUNICIPAIS SOBRE DROGAS</t>
  </si>
  <si>
    <t>O recurso poderá ser utilizado também no fortalecimento de programas municipais de tratamento de pessoas com necessidades decorrentes do uso de álcool e outras drogas, ou para equipar os Centro de Atenção Psicossocial dos municípios, através de custeio de material. Porém, pelo menos 30% do recurso descrito no plano de trabalho deverá ser destinado para a criação, fortalecimento ou implantação do  conselho municipal sobre drogas.</t>
  </si>
  <si>
    <t>3. Proteção Social, Saúde e Direitos Humanos</t>
  </si>
  <si>
    <t>CONVÊNIO( À FORMALIZAR )</t>
  </si>
  <si>
    <t>10201 - RTV-ES</t>
  </si>
  <si>
    <t>financeiro@rtv.es.gov.br</t>
  </si>
  <si>
    <t>TVE REVISTA E A CASA DO FUTEBOL CAPIXABA</t>
  </si>
  <si>
    <t>Aumentar a visibilidade e o potencial do futebol capixaba e acelerar o reposicionamento da TVE perante a sociedade e ao mercado publicitário. O futebol é um grande aliado na política de inclusão social, as atividades esportivas ultrapassam as disputas dentro dos estádios sendo uma das principais ferramentas de transformação do indivíduo e da sociedade, além de contribuir para o desenvolvimento físico, psicológico e para o processo educacional. O futebol profissional é também um setor econômico que gera emprego e renda, aumentar a visibilidade desse setor impacta diretamente na economia local.</t>
  </si>
  <si>
    <t>002/2023 - 23000067</t>
  </si>
  <si>
    <t>INTERIORIZAÇÃO DO SINAL DA TVE E DO SINAL FM DA RÁDIO ES</t>
  </si>
  <si>
    <t>A TVE, entre os anos de 2019 e 2020, ampliou a repercussão na sociedade capixaba e brasileira com a produção e exibição de conteúdos que valorizam o Espírito Santo, suas tradições e suas diversas realidades. Hoje a informação está na palma da mão, a internet e as novas tecnologias democratizam a distribuição dos conteúdos. Porém, em uma sociedade desigual como a brasileira, o acesso à internet no estado e no país ainda é restrito, muitos não possuem internet de qualidade em casa que permita acessar esses conteúdos. A televisão ainda é o principal meio de acesso à informação, principalmente para as famílias de menor poder aquisitivo. E a TVE, no papel de emissora pública, tem como missão dar visibilidade e estimular o potencial da identidade capixaba, além de ser um instrumento de informação, saúde, ciência, cultura, educação, esporte, meio ambiente e centenas de outros temas que dizem aos milhares de capixabas.</t>
  </si>
  <si>
    <t>MODERNIZAÇÃO DO SISTEMA DE PRODUÇÃO E DE TRANSMISSÃO DA TVE E DA RÁDIO ESPÍRITO SANTO</t>
  </si>
  <si>
    <t>Aumentar a capacidade de produção, bem como melhorias nas tecnologias com aquisição de equipamentos modernos, que permitirão mais flexibilidade e dinamismo nas Gravações e Transmissões pela TVE e da Rádio ES. Além disso, a modernização vai de encontro com nossa visão institucional que é: "Ser reconhecida pela qualidade técnica e pelo pioneirismo. Queremos estar à frente da notícia e ser referência na divulgação da cultura local”.</t>
  </si>
  <si>
    <t>16901 - FUNCAD</t>
  </si>
  <si>
    <t>kamila.freire@pge.es.gov.br</t>
  </si>
  <si>
    <t>PROJETO DIVIDA ATIVA</t>
  </si>
  <si>
    <t>Sistema capaz de fazer o controle integral da recuperação dos créditos do Estado, tributários e não tributários, desde a recepção das informações pela SEFAZ quando tratar-se de débitos tributários, e dos demais Órgãos, Autarquias e Fundações, quando tratar-se de débitos não tributários, passando pelo controle da legalidade até o ajuizamento da ação ou protesto da CDA. Permitir a comunicação e registro de todos os atos e informações compartilhadas no fluxo de negócio do sistema da dívida ativa, além de manter a comunicação com todos os órgãos formalizadores de exigências, liberando acesso a consulta aos órgãos interessados e devedores, obedecendo os critérios de segurança e sigilo.</t>
  </si>
  <si>
    <t>003 / 2022</t>
  </si>
  <si>
    <t>gfs@pge.es.gov.br</t>
  </si>
  <si>
    <t>APARELHAMENTO, ESTRUTURAÇÃO EM TECNOLOGIA E AQUISIÇÃO DE IMÓVEL PARA NOVA SEDE DA PGE</t>
  </si>
  <si>
    <t xml:space="preserve">Aquisição de equipamentos para prover a PGE dos meios necessários ao seu  adequado funcionamento.  </t>
  </si>
  <si>
    <t>008 / 2023</t>
  </si>
  <si>
    <t>22101 - SEFAZ</t>
  </si>
  <si>
    <t>rsenna@sefaz.es.gov.br</t>
  </si>
  <si>
    <t>EVOLUÇÃO SIGEFES</t>
  </si>
  <si>
    <t>Manutenção evolutiva, adaptativa e corretiva do SIGEFES, para prover atendimento as normas legais de contabilidade, finanças e planejamento aplicadas ao Setor Publico.</t>
  </si>
  <si>
    <t>015/2020</t>
  </si>
  <si>
    <t>renato.serrrão@sefaz.es.gov.br</t>
  </si>
  <si>
    <t>OBRAS E REFORMAS NAS UNIDADES DA SEFAZ</t>
  </si>
  <si>
    <t>Melhoria do atendimento ao contribuinte</t>
  </si>
  <si>
    <t>rsenna@sefaz.es.gov.br / jkdias@sefaz.es.gov.br</t>
  </si>
  <si>
    <t>AMPLIAÇÃO DA INFRAESTRUTURA DE HARDWARE E SOFTWARE, INCLUINDO A EXPANSÃO DE: REDE DE TELECOMUNICAÇÃO, SERVIDORES, SEGURANÇA E CAPACITAÇÃO</t>
  </si>
  <si>
    <t>Melhoria do Modelo de Gestão de Tecnologia da Informação e do tratamento e armazenamento de grandes volumes de informação</t>
  </si>
  <si>
    <t>16/2021 - 10/2022</t>
  </si>
  <si>
    <t>Modelo de Gestão de Tecnologia da Informação e Comunicação Atualizado</t>
  </si>
  <si>
    <t>LICENCIAMENTO DE SOFTWARE</t>
  </si>
  <si>
    <t>Continuidade  a licença de uso do software da SEFAZ</t>
  </si>
  <si>
    <t>016/2020</t>
  </si>
  <si>
    <t>INTEGRA ES</t>
  </si>
  <si>
    <t xml:space="preserve">Sistema online para compartilhamento de informação fiscais com os municípios 
IPM - Novo sistema de apuração do Indice de Participação dos Municípios </t>
  </si>
  <si>
    <t>009/2022</t>
  </si>
  <si>
    <t>SIC-ES</t>
  </si>
  <si>
    <t>Apuração dos custos dos centros de custos e Indicadores de custos (Programas, Projetos, Produtos e Serviços) de todos os órgãos e poderes do Estado.</t>
  </si>
  <si>
    <t>SICEX II</t>
  </si>
  <si>
    <t>Procedimentos de desembaraço estadual automatizado, contendo:
• Maior integração com os outros sistemas já existentes; 
• Possibilidade de carregamento de dados de fontes externas;</t>
  </si>
  <si>
    <t>giselli.ballestrassi@secont.es.gov.br</t>
  </si>
  <si>
    <t>PROFISCO II - AUDITORIA 4.0 (SECONT)</t>
  </si>
  <si>
    <t>• Implantação de uma solução integrada de inteligência e processamento analítico, contemplando um painel de riscos de execução das obras públicas do Estado e notificação automática aos gestores públicos.
• Elaboração de minuta de decreto que estabelece acesso a dados de outros órgãos e entidades do Poder Executivo Estadual.
• Implantação da Auditoria Contínua na SECONT de forma a analisar 100% dos processos digitais por meio de trilhas de Inteligência Artificial
• Implantação do Sistema de Auditoria e Controle na Secont, de forma a uniformizar o processo de trabalho, sendo o módulo de Controle o primeiro a ser entregue até dezembro de 2024 - SIAC
• Certificação no nível 2 do IA-CM até 2024
• Certificação no nível 3 do IA-CM até 2026</t>
  </si>
  <si>
    <t>helmut.dauvila@secont.es.gov.br</t>
  </si>
  <si>
    <t>PROFISCO II - GOVERNANÇA DIGITAL PARTICIPATIVA (SECONT)</t>
  </si>
  <si>
    <t xml:space="preserve">
-- Regulamentação da Lei 13.460/2017 atualizada, especialmente no que diz respeito à Avaliação dos Serviços Públicos, Conselho de Usuários e Ouvidoria;
- Regulamentação do simplifique;
- Plataforma de avaliação de serviços implementada;
- Plataforma de conselho de usuários implementada.
</t>
  </si>
  <si>
    <t xml:space="preserve">renovação da frota </t>
  </si>
  <si>
    <t xml:space="preserve">Aquisição de novos carros para Fiscaliação </t>
  </si>
  <si>
    <t>não</t>
  </si>
  <si>
    <t>mpbrito@sefaz.es.goc.br</t>
  </si>
  <si>
    <t>REVISÃO DO MODELO DE GESTÃO DE PESSOAS ATUALIZADO</t>
  </si>
  <si>
    <t>treinamento e capacitação</t>
  </si>
  <si>
    <t>22902 - FUNSES</t>
  </si>
  <si>
    <t>gtofoli@sefaz.es.gov.br</t>
  </si>
  <si>
    <t>DESENVOLVIMENTO ECONÔMICO SUSTENTÁVEL - FUNSES</t>
  </si>
  <si>
    <t>FUNDO SOBERANO</t>
  </si>
  <si>
    <t>sumit@sefaz.es.gov.br</t>
  </si>
  <si>
    <t>NOVO MODELO DE FISCALIZAÇÃO</t>
  </si>
  <si>
    <t>fiscalição</t>
  </si>
  <si>
    <t>sim</t>
  </si>
  <si>
    <t>22202 - JUCEES</t>
  </si>
  <si>
    <t>eber.cordeiro@jucees.es.gov.br</t>
  </si>
  <si>
    <t>IMPLANTAÇÃO NOVAS FUNCIONALIDADES REDESIM - SIMPLIFICA-ES</t>
  </si>
  <si>
    <t>EXPANSÃO DO PROGRAMA INTEGRADOR ESTADUAL - SIMPLIFICA-ES  VISANDO INTEGRAR ÓRGÃOS ESTADUAIS  PARA AGILIZAR A ABERTURA DE EMPRESAS</t>
  </si>
  <si>
    <t>001/2024</t>
  </si>
  <si>
    <t xml:space="preserve">lua.viana@jucees.es.gov.br </t>
  </si>
  <si>
    <t>AQUISIÇÃO DE EQUIPAMENTO DE TI E ATIVOS DE REDE</t>
  </si>
  <si>
    <t>MELHORIAS NOS EQUIPAMENTOS DE TI E ATIVOS DE REDE</t>
  </si>
  <si>
    <t>AQUISIÇÃO DE SOFTWARES, SISTEMAS E LICENÇAS</t>
  </si>
  <si>
    <t>AQUISIÇÃO DE SOFTWARES , SISTEMAS E LICENÇAS PARA A CONTINUIDADE DO NEGÓCIO</t>
  </si>
  <si>
    <t>50 - Metropolitana (Micro)</t>
  </si>
  <si>
    <t>2024.000006.22202.01 CIDADES SIGA</t>
  </si>
  <si>
    <t>alessandre.rios@jucees.es.gov.br</t>
  </si>
  <si>
    <t>Aquisição de mobiliario para a sede da JUCEES</t>
  </si>
  <si>
    <t>27101 - SEP</t>
  </si>
  <si>
    <t>vagner.cordeiro@sep.es.gov.br</t>
  </si>
  <si>
    <t>PONTOS DE FUNÇÕES PARA SERVIÇOS DE FÁBRICA DE SOFTWARE/MÉTRICAS</t>
  </si>
  <si>
    <t>Desenvolvimento dos sistemas Participe e Open PMO, de apoio às Audiências Públicas e à Gestão Estratégica de Projetos respectivamente</t>
  </si>
  <si>
    <t>Proc. E-Docs. 2024-TP83K - Fábrica de Software - Contrato nº 003/2019 e Proc. E-Docs. 2024-HP95N - Contraro nº 005/2019</t>
  </si>
  <si>
    <t>AQUISIÇÃO DE MICROCOMPUTADORES E MONITORES</t>
  </si>
  <si>
    <t>Aquisição de novos monitores e computadores desktop para atender aos novos servidores da SEP</t>
  </si>
  <si>
    <t xml:space="preserve">Proc. E-Docs. nº: 2023-B41MD -Contrato nº: 008/2023                      Proc. E-Docs. nº: 2023-J7LNQ -Contrato nº: 014/2023 </t>
  </si>
  <si>
    <t>vagner.cordeiro@sep.es.gov.br /amanda.ferreira@sep.es.gov.br</t>
  </si>
  <si>
    <t>AQUISIÇÃO DE EQUIPAMENTOS E MATERIAIS DE TI</t>
  </si>
  <si>
    <t xml:space="preserve"> - Equipamentos de videoconferências para a salade reuniões do 5o andar                                                                             
- Renovação de Licenças Canva Pro e Licenças Adobe Creativo Cloud                                          - Aquisição de Equipamentos para Telefônia IP                                              Solução de Segurança de Redes (ARP PRODEST)                                                
- Aquisição de Tablets </t>
  </si>
  <si>
    <t>amanda.ferreira@sep.es.gov.br</t>
  </si>
  <si>
    <t>AQUISIÇÃO DE MOBILIÁRIOS DIVERSOS E DIVISÓRIAS</t>
  </si>
  <si>
    <t>Aquisição de Mobiliários Diversos e Divisórias para SEP</t>
  </si>
  <si>
    <t>Proc. E-docs.: 2022-Z349T - Ata de Registro de Preços n.º 001/2023 - 2º Fase de entregas</t>
  </si>
  <si>
    <t>AQUISIÇÃO DE APARELHOS DE AR-CONDICIONADOS</t>
  </si>
  <si>
    <t xml:space="preserve">Aquisição de aparelhos de ar-condicionados para atender os setores desta SEP </t>
  </si>
  <si>
    <t>28101 - SEGER</t>
  </si>
  <si>
    <t>samara.pereira@seger.es.gov.br</t>
  </si>
  <si>
    <t>Reforma do Edifício Fábio Ruschi</t>
  </si>
  <si>
    <t>Reformar até 2024 o Edifício Fábio Ruschi, modernizando suas instalações e adequando-as às atuais normas de segurança vigentes através de: 
- Melhorias internas no edifício (banheiros), 
- Retrofit da fachada (DER), 
- Construção de nova subestação e execução de nova rede elétrica de distribuição, infraestrutura de cabeamento estruturado e climatização, 
- Adequação às normas do Corpo de Bombeiros (Instalação de portas corta-fogo e saída de emergência),                                                                                                                                                                                                                                                                                                                                                                                                                                                                                                                                                                                                                                            -  Readequação das calçadas do Edifício a Normas vigentes,   
- Troca dos telhados e reconstrução da cisterna, 
- Construção de banheiro para PCD no térreo do edifício, 
- Reforma do auditório e anexo, 
- Modernização do layout interno da Seger.</t>
  </si>
  <si>
    <t>2024.000015.28101.01
(projeto arquitetônico)</t>
  </si>
  <si>
    <t>fernanda.coutinho@seger.es.gov.br</t>
  </si>
  <si>
    <t>Sistema Integrado de Administração de Recursos Humanos do Espírito Santo - SIARHES</t>
  </si>
  <si>
    <t>Execução de serviços continuados de Tecnologia da Informação - TI contemplando a atualização de versão de licenças de softwares.</t>
  </si>
  <si>
    <t>0008/2021</t>
  </si>
  <si>
    <t>cid.junior@seger.es.gov.br</t>
  </si>
  <si>
    <t>Aquisição de computadores Desktops, Workstations e Notebooks</t>
  </si>
  <si>
    <t>Aquisição de 285 computadores desktops com monitor e 35 Notebooks e 285 monitores, bem como de 300 licenças de pacote office (Microsoft Office Standard 2021 ou superior - Licenciamento MPSA) para os 200 computadores adquiridos em 2022 e para os 100 antigos cujas licenças irão vencer em 04/2023.</t>
  </si>
  <si>
    <t>015/2023</t>
  </si>
  <si>
    <t>davi.salgueiro@seger.es.gov.br</t>
  </si>
  <si>
    <t>Novo Sistema de Gestão de Pessoas</t>
  </si>
  <si>
    <t>Implantar Novo Sistema Integrado de Administração de Recursos Humanos do Espírito Santo - SIARHES</t>
  </si>
  <si>
    <t>estão na fase preparatória, mas já possui valor previsto para ser executado</t>
  </si>
  <si>
    <t>Sistema de Gestão de Processos de Negócio (BPMS)</t>
  </si>
  <si>
    <t>Implantação de uma solução corporativa de processos (BPMS), incluindo capacitação, mapeamento, redesenho e automação. (Em análise visando a substituição de compra de um sistema para contratação de uma Consultoria)</t>
  </si>
  <si>
    <t>Novo Sistema de Gestão Administrativa</t>
  </si>
  <si>
    <t>CONTRAPARTIDA DO PROFISCO II 
- Contratação de licença perpétua de uso de sistema de gestão com código fonte e sustentação tecnológica de acordo com a Nova Lei de Licitações e Contratos (Lei Nº 14.133/2021).  
01. Licenciamento perpétuo de uso de sistema de gestão administrativa com disponibilização de código fonte; implantação tecnológica com migração de dados e integração com sistemas estratégicos 
02. Sustentação tecnológica pelo prazo de 60 meses contemplando: manutenção contínua (corretiva, evolutiva, adaptativa), disponibilização / atualização de cursos de capacitação funcional e atendimento de suporte técnico completo (nível 1, 2 e 3)
03. Manutenção evolutiva sob demanda para customizações do produto por meio de projetos</t>
  </si>
  <si>
    <t>contrato 2024.000020.28101.01</t>
  </si>
  <si>
    <t>Inteligência Analítica – SAS</t>
  </si>
  <si>
    <t>Solução de Inteligência Analítica com capacidade de análise preditiva, ciência de dados e aprendizado de máquina para os sistemas de gestão administrativa e conferência de folha</t>
  </si>
  <si>
    <t>009/2023
032/2022</t>
  </si>
  <si>
    <t>rodrigo.garcia@seger.es.gov.br</t>
  </si>
  <si>
    <t>Faça + Fácil</t>
  </si>
  <si>
    <t xml:space="preserve">- Ampliação da oferta de serviços digitais
- Implementação Novos canais de atendimento ao cidadão via Faça + Fácil
- Implementação do Modelo de Governança do Atendimento ao Cidadão </t>
  </si>
  <si>
    <t>28201 - ESESP</t>
  </si>
  <si>
    <t>luana.zamprogno@esesp.es.gov.br</t>
  </si>
  <si>
    <t>Modernização do Ambiente de Ensino da Escola de Serviço Público do Espírito Santo – ESESP</t>
  </si>
  <si>
    <t>Aquisição de material permanente, que irão compor o patrimônio público da Escola de Serviço Público do Espírito Santo – ESESP, contemplando equipamentos audiovisuais e mobiliários. 
Executar a manutenção preventiva e corretiva do prédio da ESESP, em razão do seu estado crítico de conservação, bem como modernizar a estrutura física</t>
  </si>
  <si>
    <t>28203 - PRODEST</t>
  </si>
  <si>
    <t>taviana.nunes@prodest.es.gov.br</t>
  </si>
  <si>
    <t>Manutenção do Datacenter</t>
  </si>
  <si>
    <t>Projeto e Execução de Retrofit no Ambiente do Datacenter do estado; aquisição de novos nobreak; virtualização da rede; aquisição de solução de automação "Cloud Prodest".</t>
  </si>
  <si>
    <t xml:space="preserve">Manutenção de Hardware e Software </t>
  </si>
  <si>
    <t>Solução de Segurança da Informação; Contratação de WiFi para eventos; de Correio Eletrônico; licenças AZURE DEVOPS; de Fábrica de Software; Consultoria para Conformidade com LGPD.</t>
  </si>
  <si>
    <t>Reforma e ampliação do prédio da PRODEST</t>
  </si>
  <si>
    <t>Afonso Cláudio, Brejetuba, Cariacica, Conceição do Castelo, Domingos Martins, Fundão, Guarapari, Itaguaçu, Itarana, Laranja da Terra, Marechal Floriano, Santa Leopoldina, Santa Maria de Jetibá, Santa Teresa, Serra, Venda Nova do Imigrante, Viana, Vila Velha, Vitória</t>
  </si>
  <si>
    <t>2023-SDX12 (contrato em fase de elaboração, já empenhado)</t>
  </si>
  <si>
    <t>ES DIGITAL</t>
  </si>
  <si>
    <t>Aquisição de Roteadores para os Projetos ES+Inteligente e Cerco Inteligente</t>
  </si>
  <si>
    <t>Reestruturação da rede SAN / da estrutura de armazenamento (storage) / da estrutura de backup do datacenter do Estado do ES</t>
  </si>
  <si>
    <t>Solução de Antivirus - Desktop / Servidor</t>
  </si>
  <si>
    <t>Suporte Oficial Zabbix</t>
  </si>
  <si>
    <t>Aquisição de solução computacional Exadata Database Machine X10M High Capacity (HC) Quarter Rack (1.5 TB per Database Server)</t>
  </si>
  <si>
    <t>Contratação de Suporte oficial Oracle</t>
  </si>
  <si>
    <t>Aquisição de Licenças Dynatrace</t>
  </si>
  <si>
    <t>31101 - SEAG</t>
  </si>
  <si>
    <t>patrick.ribeiro@seag.es.gov.br</t>
  </si>
  <si>
    <t>Gerenciamento de Barragens</t>
  </si>
  <si>
    <t>Contratação de empresa de Supervisão com o objetivo de apoio à Gerência de Infraestrutura e Obras Rurais - GIOR/SUBINF/SEAG-ES</t>
  </si>
  <si>
    <t>4. Agricultura e Meio Ambiente</t>
  </si>
  <si>
    <t>0195/2021</t>
  </si>
  <si>
    <t>renee.lauret@seag.es.gov.br</t>
  </si>
  <si>
    <t>Obras e Supervisão do Caminhos do Campo</t>
  </si>
  <si>
    <t>Pavimentação com sinalização vertical e horizontal</t>
  </si>
  <si>
    <t>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t>
  </si>
  <si>
    <t>194/2021, 783/2022,1051/2022,777/2022,1037/2022,787/2022,400/2023,2024.000025,453/2023,697/2023,649/2022,748/2023.</t>
  </si>
  <si>
    <t>Supervisão das obras do Programa Caminhos do Campo.</t>
  </si>
  <si>
    <t xml:space="preserve"> </t>
  </si>
  <si>
    <t>31901 - FEAC</t>
  </si>
  <si>
    <t>Ponte Rural</t>
  </si>
  <si>
    <t>Fornecer  e instalar vigas pre-moldadas em concreto para construção de pontes rurais capixabas de todo o estado do Espírito Santo.</t>
  </si>
  <si>
    <t>Calçamento Rural</t>
  </si>
  <si>
    <t>Fornecer a doação de blocos intertravados e meio-fio para pavimentação das áreas rurais capixabas de todo o estado do Espírito Santo.</t>
  </si>
  <si>
    <t>GALPÃO RURAL</t>
  </si>
  <si>
    <t>Construção de galpões através de fornecimento de superestrutura e cobertura em locais onde os municípios fornecerão a fundação</t>
  </si>
  <si>
    <t>ENERGIA MAIS PRODUTIVA</t>
  </si>
  <si>
    <t>Transformar a infraestrutura elétrica de regiões com disponibilidade elétrica monofásica para trifásica</t>
  </si>
  <si>
    <t>convenios@seag.es.gov.br</t>
  </si>
  <si>
    <t>CONVÊNIO Nº 886108/2019 - AQUISIÇÃO DE PATRULHA MECANIZADA PARA ATENDIMENTO AOS PRODUTORES RURAIS NO ESPÍRITO SANTO</t>
  </si>
  <si>
    <t>Aquisição de equipamentos para doação.</t>
  </si>
  <si>
    <t>CONVÊNIO Nº 907946/2020 - AQUISIÇÃO DE PATRULHA MECANIZADA E EQUIPAMENTOS AGRÍCOLAS PARA DOAÇÃO</t>
  </si>
  <si>
    <t>CONVÊNIO Nº 904436/2020 - AQUISIÇÃO DE PATRULHA MECANIZADA PARA DOAÇÃO AO MUNICÍPIO DE CASTELO</t>
  </si>
  <si>
    <t>AQUISIÇÃO DE PATRULHA MECANIZADA PARA DOAÇÃO</t>
  </si>
  <si>
    <t>CONVÊNIO Nº 901935/2020 - AQUISIÇÃO DE PATRULHA MECANIZADA E EQUIPAMENTOS AGRÍCOLAS PARA DOAÇÃO</t>
  </si>
  <si>
    <t>AQUISIÇÃO DE MAQUINAS E EQUIPAMENTOS AGRÍCOLAS PARA DOAÇÃO</t>
  </si>
  <si>
    <t>CONVÊNIO Nº 901448/2020 - AQUISIÇÃO DE PATRULHA MECANIZADA E EQUIPAMENTOS AGRÍCOLAS PARA DOAÇÃO</t>
  </si>
  <si>
    <t>CONVÊNIO Nº 901308/2020 - AQUISIÇÃO DE UMA MOTONIVELADORA PARA DOAÇÃO AO MUNICÍPIO DE FUNDÃO</t>
  </si>
  <si>
    <t>CONVÊNIO Nº 901302/2020 - AQUISIÇÃO DE PATRULHA MECANIZADA E EQUIPAMENTOS AGRÍCOLAS PARA DOAÇÃO</t>
  </si>
  <si>
    <t>CONVÊNIO Nº 892755/2019 - CONSTRUÇÃO DE GALPÃO EM MUNIZ FREIRE</t>
  </si>
  <si>
    <t>Construção de um galpão multiuso</t>
  </si>
  <si>
    <t>jackson.freitas@seag.es.gov.br</t>
  </si>
  <si>
    <t>BANCO DE PROJETOS DE PESQUISA</t>
  </si>
  <si>
    <t>Financiamento de projetos de pesquisa, desenvolvimento e inovação</t>
  </si>
  <si>
    <t>009/2023</t>
  </si>
  <si>
    <t>OBRA NO TELHADO CEASA</t>
  </si>
  <si>
    <t>Reforma e Construção da Nova Cobertura dos galpões PNP-A e PNP-B, na CEASA, Cariacica-ES, a ser executada, com fornecimento de mão-de-obra e materiais</t>
  </si>
  <si>
    <t>Cariacica</t>
  </si>
  <si>
    <t>1022/2022</t>
  </si>
  <si>
    <t>CONSTRUÇÃO DE BARRAGEM DE USO MÚLTIPLO</t>
  </si>
  <si>
    <t>Construção do barramento com todas as estruturas e serviços necessários à sua segurança e funcionalidade</t>
  </si>
  <si>
    <t>31903 - FUNDO RURAL SUSTENTÁVEL</t>
  </si>
  <si>
    <t>31902 - FUNSAF</t>
  </si>
  <si>
    <t>vinicius.costa@seag.es.gov.br</t>
  </si>
  <si>
    <t>FUNSAF</t>
  </si>
  <si>
    <t>Fortalecimento da Infraestrutura Produtiva da Agricultura Familiar</t>
  </si>
  <si>
    <t>michel.simon@seag.es.gov.br</t>
  </si>
  <si>
    <t>EQUIPAMENTOS PARA INFRAESTRUTURA AGRÍCOLA</t>
  </si>
  <si>
    <t>paula@seag.es.gov.br</t>
  </si>
  <si>
    <t>CENTRO DE EVENTOS DO MORANGÃO - DOMINGOS MARTINS</t>
  </si>
  <si>
    <t>Construção de auditório e cozinha no Morangão</t>
  </si>
  <si>
    <t>Domingos Martins</t>
  </si>
  <si>
    <t>52 - Sudoeste Serrana</t>
  </si>
  <si>
    <t>CONVÊNIO 910224/2021 - AQUISIÇÃO DE PATRULHA MECANIZADA E EQUIPAMENTOS AGRÍCOLAS</t>
  </si>
  <si>
    <t>CONVÊNIO 911957/2021 - AQUISIÇÃO DE PATRULHA MECANIZADA E EQUIPAMENTOS AGRÍCOLAS</t>
  </si>
  <si>
    <t>CONVÊNIO 918717/2021 - AQUISIÇÃO DE PATRULHA MECANIZADA E EQUIPAMENTOS AGRÍCOLAS</t>
  </si>
  <si>
    <t>CONVÊNIO 922628/2021 - AQUISIÇÃO DE PATRULHA MECANIZADA E EQUIPAMENTOS AGRÍCOLAS</t>
  </si>
  <si>
    <t>CONVÊNIO 926568/2022 - AQUISIÇÃO DE PATRULHA MECANIZADA E EQUIPAMENTOS AGRÍCOLAS</t>
  </si>
  <si>
    <t>CONVÊNIO 053661/2021 - AQUISIÇÃO DE PATRULHA MECANIZADA E EQUIPAMENTOS AGRÍCOLAS</t>
  </si>
  <si>
    <t>CONVÊNIO Nº 833762/2016 - AQUISIÇÃO DE PATRULHA MECANIZADA E EQUIPAMENTOS AGRÍCOLAS PARA DOAÇÃO</t>
  </si>
  <si>
    <t xml:space="preserve">AQUISIÇÃO DE EQUIPAMENTOS AGRÍCOLAS E PATRULHA MECANIZADA PARA DOAÇÃO </t>
  </si>
  <si>
    <t>CONVÊNIO Nº 858498/2017 - AQUISIÇÃO DE MÁQUINAS AGRÍCOLAS DE AGROINDUSTRALIZAÇÃO</t>
  </si>
  <si>
    <t>AQUISIÇÃO DE MÁQUINAS IMPLEMENTOS AGRÍCOLAS E EQUIPAMENTOS DE AGROINDUSTRIALIZAÇÃO PARA DOÇÃO</t>
  </si>
  <si>
    <t>CONVÊNIO Nº 881930/2018 - AQUISIÇÃO DE VEÍCULOS</t>
  </si>
  <si>
    <t xml:space="preserve">AQUISIÇÃO DE VEICULOS PARA DOAÇÃO  </t>
  </si>
  <si>
    <t>CONVÊNIO Nº 902464/2020 - AQUISIÇÃO DE MÁQUINAS E EQUIPAMENTOS AGRÍCOLAS PARA DOAÇÃO</t>
  </si>
  <si>
    <t>ADEQUAÇÃO E MODERNIZAÇÃO DA ESTRUTURA FÍSICA E TECNOLÓGICA DO INCAPER</t>
  </si>
  <si>
    <t xml:space="preserve"> CONTRATAÇÃO DE EMPRESA PARA EXECUÇÃO DE OBRAS E SERVIÇOS DE ENGENHARIA DE RECUPERAÇÃO DOS PRÉDIOS DO NOVO CPDI NORTE / LINHARES (LABORATÓRIOS E CENTRO DE APOIO À TRANSFERÊNCIA DE TECNOLOGIA), com fornecimento de mão-de-obra e materiais,</t>
  </si>
  <si>
    <t>Linhares</t>
  </si>
  <si>
    <t>56 - Rio Doce</t>
  </si>
  <si>
    <t>REFORMA DO ESCRITÓRIO LOCAL DO INCAPER DE GUARAPARI</t>
  </si>
  <si>
    <t>Reforma do escritório do INCAPER / Guarapari</t>
  </si>
  <si>
    <t>Guarapari</t>
  </si>
  <si>
    <t>Patrick.ribeiro@seag.es.gov.br</t>
  </si>
  <si>
    <t>OBRAS EM PARQUES DE EXPOSIÇÕES</t>
  </si>
  <si>
    <t>Obra de construção dos banheiros no parque de exposição - Afonso
Claudio, a ser executado,com fornecimento de mão-de-obra e materiais, na
forma de execução indireta, sob regime de empreitada por preço global.</t>
  </si>
  <si>
    <t>Afonso Cláudio</t>
  </si>
  <si>
    <t>EQUIPAMENTOS AGRÍCOLAS</t>
  </si>
  <si>
    <t>Aquisição de Patrulha Mecanizada, equipamentos para produção de café, pecuária de Leite, fruticultura, pesca e aquicultura por meio de Ata de Registro de Preços</t>
  </si>
  <si>
    <t>Convênio nº 942504/2023 - Emenda de Bancada -
Aquisição de máquinas e equipamentos.</t>
  </si>
  <si>
    <t>Aquisição de máquinas e equipamentos.</t>
  </si>
  <si>
    <t>Todos</t>
  </si>
  <si>
    <t>Recapeamento de Estradas do Caminhos do Campo</t>
  </si>
  <si>
    <t xml:space="preserve">Recapeamento </t>
  </si>
  <si>
    <t>6. Infraestrutura</t>
  </si>
  <si>
    <t>31201 - IDAF</t>
  </si>
  <si>
    <t>gepor@idaf.es.gov.br / marcelo.machado@idaf.es.gov.br</t>
  </si>
  <si>
    <t>AMPLIAÇÃO E ADEQUAÇÃO DA INFRAESTRUTURA FÍSICA E TECNOLÓGICA DO SISTEMA DE DEFESA E FISCALIZAÇÃO AGROPECUÁRIA DO ES</t>
  </si>
  <si>
    <t>Substituições/aquisições de equipamentos e ampliaçõpes/adequações de instalações utilizadas para realizar atividades de defesa e fiscalização agropecuária no ES, podendo ser ainda: Computador tipo workstation, HD externo, aquisição de drones destinados às gerências técnicas do idaf , aquisição de veículos, notebooks, computadores desktop, aquisição de licenças de uso institucional do software para utilização nos desktops, aquisição de estação total de topografia - taqueômetro eletrônico, aquisição de microondas , aquisição de purificadores de água para atendimento às unidades do idaf, aquisição de veículo tipo van, aquisição de tablets com capa protetora, de acordo com as especificações contidas no termo de referência, a serem utilizados/destinados pelo idaf e policia militar ambiental, aquisição de refrigeradores para atender as unidades do idaf central e interior, aquisição de receptores gnss geodésicos de frequência l1/l2 com rtk, coletora, acessórios e software para pós-processamento de dados e etc.</t>
  </si>
  <si>
    <t>31202 - INCAPER</t>
  </si>
  <si>
    <t>izabel.braz@incaper.es.gov.br</t>
  </si>
  <si>
    <t>Adequação e modernização da estrutura física e tecnológica do Incaper, por meio da aquisição de equipamentos de tecnologia, reestruturação dos serviços de rede de dados, elaboração de projetos e execução de reformas dos escritórios locais, fazendas experimentais e sede administrativa do Incaper.</t>
  </si>
  <si>
    <t>aparecida@incaper.es.gov.br</t>
  </si>
  <si>
    <t>PROGRAMA DE GESTÃO INTEGRADA DAS ÁGUAS DE DA PAISAGEM</t>
  </si>
  <si>
    <t>Melhorar a gestão sustentável de recursos hídrico e o acesso ao saneamento no Estado do Espírito Santo.</t>
  </si>
  <si>
    <t>Santa Leopoldina</t>
  </si>
  <si>
    <t>51 - Central Serrana</t>
  </si>
  <si>
    <t>52/2020</t>
  </si>
  <si>
    <t>raphaela.koellher@incaper.es.gov.br</t>
  </si>
  <si>
    <t>FORTALECIMENTO DA ESTRUTURA DE PESQUISA E DESENVOLVIMENTO DO INCAPER</t>
  </si>
  <si>
    <t>Fortalecimento da estrutura de pesquisa e desenvolvimento do Incaper.</t>
  </si>
  <si>
    <t>Cachoeiro de Itapemirim, Domingos Martins, Linhares, Marilândia, Sooretama, Venda Nova do Imigrante, Vitória</t>
  </si>
  <si>
    <t>ESTRUTURAÇÃO DAS UNIDADES TÉCNICO-ADMINISTRATIVAS DO INCAPER</t>
  </si>
  <si>
    <t xml:space="preserve">Dotar as unidades operacionais do Incaper, presentes em todos os Municípios capixabas, de uma melhor infraestrutura tanto para os servidores, quanto para o público atendido pelos Centros de Pesquisa: CPDI-Sul/Cachoeiro de Itapemirim; CPDI-Serrano/ Domingos Martins e suas respectivas Fazendas, Sede e Escritórios Locais e Regionais.
Para tanto se faz necessário a aquisição de mobiliário e equipamentos entre outros de TI e Telefonia, ar condicionado, ferramentas, veículos e maquinários, com vistas a equipar as Unidades Operacionais do Incaper, em especial, substituindo os mais antigos, muitos irrecuperáveis.
</t>
  </si>
  <si>
    <t>raphaela.koelher@incaper.es.gov.br</t>
  </si>
  <si>
    <t>Estruturação do Centro de Referência em Qualidade de Café</t>
  </si>
  <si>
    <t>Estruturar o Centro de Referência em Qualidade de Café, localizado da Fazenda Experimental de Venda Nova do Imigrante, formado por uma unidade de processamento de café, por um centro de treinamento e um laboratório de análises da qualidade física e sensorial do café.</t>
  </si>
  <si>
    <t>Venda Nova do Imigrante</t>
  </si>
  <si>
    <t>Estruturação de Unidades de Pesquisa e Desenvolvimento de Café do Incaper</t>
  </si>
  <si>
    <t>Modernizar e ampliar a estrutura das unidades de pesquisa e desenvolvimento do Incaper por meio da aquisição de máquinas e equipamentos para melhor atender a demanda de execução dos projetos de pesquisa aprovadas na chamada 20/2018 do Consorcio Pesquisa Café.</t>
  </si>
  <si>
    <t>Cachoeiro de Itapemirim, Domingos Martins, Linhares, Marilândia, Sooretama, Venda Nova do Imigrante</t>
  </si>
  <si>
    <t>mak@incaper.es.gov.br</t>
  </si>
  <si>
    <t>PAC Embrapa</t>
  </si>
  <si>
    <t>Revitalização estrutural, reforma e construção de laboratórios e unidades experimentais, bem como a aquisição de mobiliário e equipamentos de informática, em consonância com o Programa de Fortalecimento e Crescimento da Pesquisa Agropecuária Nacional.</t>
  </si>
  <si>
    <t>Novas dinâmicas no atendimento aos produtores - ATER 5.0 (Convênio 903756/2020)</t>
  </si>
  <si>
    <t>Apoio à implantação do Programa Ater Digital no Incaper, por meio da aquisição de equipamentos e contratação de serviços de comunicação e tecnologia.</t>
  </si>
  <si>
    <t>Alegre, Barra de São Francisco, Cachoeiro de Itapemirim, Cariacica, Linhares, Montanha, Nova Venécia, Rio Novo do Sul, Santa Maria de Jetibá, São Mateus, Serra, Venda Nova do Imigrante, Vitória</t>
  </si>
  <si>
    <t>sheilaposse@incaper.es.gov.br</t>
  </si>
  <si>
    <t>INCAPER Digital</t>
  </si>
  <si>
    <t xml:space="preserve">Aquisição de ferramentas digitais de gestão -  software.
</t>
  </si>
  <si>
    <t>marx.martinuzzo@incaper.es.gov.br</t>
  </si>
  <si>
    <t>CONVÊNIO XXX/XXX - MODERNIZAÇÃO DA FROTA DE VEÍCULOS DO INCAPER VISANDO APOIO NAS AÇÕES DE FORMAÇÃO E CAPACITAÇÃO DE CARÁTER NÃO CONTINUADO</t>
  </si>
  <si>
    <t xml:space="preserve">Aquisição de veículos automotores para apoio nas ações de formação e capacitação de caráter não continuado.
</t>
  </si>
  <si>
    <t>Linhares, Marechal Floriano, Itarana, Iúna, Alfredo Chaves, São Mateus, Ecoporanga, Cachoeiro de Itapemirim, Marilândia</t>
  </si>
  <si>
    <t>32101 - SECTI</t>
  </si>
  <si>
    <t>renata.resstel@secti.es.gov.br</t>
  </si>
  <si>
    <t>Qualificar ES</t>
  </si>
  <si>
    <t xml:space="preserve">Qualificar ES Presencial
Qualificar ES On Line
Qualificar ES 1000 vagas </t>
  </si>
  <si>
    <t>8. Emprego, Trabalho e Renda</t>
  </si>
  <si>
    <t>thiago.vieira@secti.es.gov.br</t>
  </si>
  <si>
    <t>Aquisição de Autodesk AEC e Autocad</t>
  </si>
  <si>
    <t>AUTODESK AEC - Architecture, Engineering and Construction Collection
36 MESES
AUTODESK AUTOCAD 36 MESES</t>
  </si>
  <si>
    <t>CEET IÚNA</t>
  </si>
  <si>
    <t>Construção de um novo Centro Ensino Estadual Técnico em Iúna, para levar cursos de qualificação e inovação para o local.</t>
  </si>
  <si>
    <t>Iúna</t>
  </si>
  <si>
    <t>55 - Caparaó</t>
  </si>
  <si>
    <t>CEET Vasco Coutinho</t>
  </si>
  <si>
    <t>Construção, reformas e manutenção preventiva dos CEETS e aquisição de equipamentos</t>
  </si>
  <si>
    <t>Estado</t>
  </si>
  <si>
    <t>CEET Talmo Luiz Silva</t>
  </si>
  <si>
    <t>CEET Vargem Alta</t>
  </si>
  <si>
    <t>Construção do CEET Afonso Claudio</t>
  </si>
  <si>
    <t>Construção, reformas e manutenção preventiva dos CEETS</t>
  </si>
  <si>
    <t>Instalação de rede de água potável para atendimento ao CEET Afonso Claudio</t>
  </si>
  <si>
    <t>Construção do CEET de Iúna</t>
  </si>
  <si>
    <t>Reforma do Colégio Emílio Nemer</t>
  </si>
  <si>
    <t>Aquisição de Equipamentos dos CEETs via Profin</t>
  </si>
  <si>
    <t>Estruturação dos CEETS e Qualificar</t>
  </si>
  <si>
    <t>matheus.beninca@secti.es.gov.br</t>
  </si>
  <si>
    <t>ES Mais Inteligente</t>
  </si>
  <si>
    <t>1- Ampliar o acesso aos serviços públicos; 2- melhorar a qualidade dos serviços públicos digitais; 3 -  melhorar a conectividade digital; 4 -  melhorar a eficácia da gestão pública por meio da transformação digital; 5 - diminuir o tempo de execução de processos e serviços ao servidor e à população; 6 - promover um incremento nos níveis de segurança e no controle das forças e corporações da segurança e emergência do Estado; 7 -  maior resolutividade nas ações do sistema estadual de segurança pública, defesa social e justiça; 8 -  ampliar a atuação do sistema integrado de comando e controle de 20 para os 78 municípios capixabas; 9 -  melhorar a qualidade dos serviços públicos de atendimento, educação, saúde e segurança em todo o território capixaba; e, 10 - implantar o sistema integrado de comando e controle pública na gestão de crises complexas e gestão de grandes eventos.</t>
  </si>
  <si>
    <t>solange.souza@secti.es.gov.br</t>
  </si>
  <si>
    <t>Aquisição de bens móveis para o CEETS e o Qualificar</t>
  </si>
  <si>
    <t>1. Educação, Cultura, Esporte e Lazer</t>
  </si>
  <si>
    <t>renato.bergamin@secti.es.gov.br</t>
  </si>
  <si>
    <t>Expansão da REDETEC</t>
  </si>
  <si>
    <t>Construção  dos CEETS  Afonso Cláudio, Iúna e São Gabriel da Palha e reformas e manutenção preventiva dos CEETS Castelo, Vargem Alta, Serra, Vilha Velha e João Neiva e restauro do Radium Hotel - Centro de Inovação para o Turismo</t>
  </si>
  <si>
    <t>Ciclo Projetos de Inovação, Pesquisa e Extensão do Programa Universidades</t>
  </si>
  <si>
    <t>1 - HUB ES + (Fomento à economia criativa para polos no interior do estado 
e apoio às incubadoras e aos ambientes de inovação - Ceets, CPID, e outros)
2 - InovaPop (Realização de Feiras de empreendedorismo e inovação, fomento às empresas e projetos de inovação social -capacitação de empreendedores, editais de fomento no modelo Edital Favela Inteligente - Faperj - e Incubação de ideias e aceleração de negócios para formandos do Qualificar ES)
3 - Ciência Baseada em Dados ("Elaboração de Produtos e Serviços nos Ambientes Promotores de Inovação Estaduais para atendimento as necessidades de Governo e Sociais - Programa Prédios Inteligentes, Registro dos laboratórios e projetos científicos com apoio do governo para atendimento a demandas internas e externas.
Promover e apoiar investimentos privados para criação de um hub de energias renováveis e hub hidrogênio - verde.
Lançar Editais de pesquisa para desafios municipais/regionais
Implantar a Secti digital")</t>
  </si>
  <si>
    <t>marlei.fernandes@secti.es.gov.br</t>
  </si>
  <si>
    <t>Universidade Aberta Capixaba - UNAC</t>
  </si>
  <si>
    <t>Expandir e interiorizar a oferta de cursos e programas de educação superior no Espírito Santo e que para isso o Programa deverá cumprir suas finalidades e objetivos sócio-educacionais em regime de colaboração com instituições de ensino superior públicas, mediante a oferta de cursos e programas de educação superior híbridos, em articulação com seus polos de apoio presencial</t>
  </si>
  <si>
    <t>CPID Cariacica</t>
  </si>
  <si>
    <t>Adequações no CPID</t>
  </si>
  <si>
    <t>50 - Metropolitano</t>
  </si>
  <si>
    <t>PROJETO SEMENTES</t>
  </si>
  <si>
    <t>Contribuir para a criação e desenvolvimento sustentável de negócios, especialmente focados em tecnologias para reparação socioeconômica através da aceleração de 50 projetos de inovação na região da Bacia do Rio Doce no Espírito Santo.</t>
  </si>
  <si>
    <t xml:space="preserve">Colatinha , Linhares e demais municípios da bacia do Rio Doce </t>
  </si>
  <si>
    <t>58 - Nordeste</t>
  </si>
  <si>
    <t>REFORMA DA SEDE DA SECTI</t>
  </si>
  <si>
    <t>Adequações novo espaço para equipe Banco Mundial e outros</t>
  </si>
  <si>
    <t>32202 - FAPES</t>
  </si>
  <si>
    <t>gepof@fapes.es.gov.br</t>
  </si>
  <si>
    <t>REFORMA DA NOVA SEDE DA FAPES</t>
  </si>
  <si>
    <t>Nova Sede da FAPES</t>
  </si>
  <si>
    <t xml:space="preserve">Vitória </t>
  </si>
  <si>
    <t>063-2022</t>
  </si>
  <si>
    <t>CTI/FUNCITEC</t>
  </si>
  <si>
    <t xml:space="preserve">Promoção e Difusão da Ciência, Tecnologia, Inovação e Extensão Capixaba </t>
  </si>
  <si>
    <t>CTI/FAPES</t>
  </si>
  <si>
    <t>35101 - SEMOBI</t>
  </si>
  <si>
    <t>leo.cruz@semobi.es.gov.br</t>
  </si>
  <si>
    <t>Ampliação e adequação da rede de terminais urbanos de integração e estações de transferências</t>
  </si>
  <si>
    <t>Melhoria das condições dos Terminais de Integração da Região Metropolitana da Grande Vitória</t>
  </si>
  <si>
    <t>Cariacica, Serra, Vila Velha, Vitória</t>
  </si>
  <si>
    <t>008-2021</t>
  </si>
  <si>
    <t>ketrin.alvarenga@semobi.es.gov.br</t>
  </si>
  <si>
    <t>Obra do Aeroporto de Linhares</t>
  </si>
  <si>
    <t>Promover a melhoria da malha aeroportuária do Estado para voos regulares através da implantação e ampliação dos aeroportos regionais (Linhares).</t>
  </si>
  <si>
    <t>001-2022</t>
  </si>
  <si>
    <t>alberto.costa@semobi.es.gov.br</t>
  </si>
  <si>
    <t>Ampliação de Capacidade da BR-101, trecho Carapina - Trevo Aeroporto e Acesso Subterrâneo à Av. João Palácio concluídos</t>
  </si>
  <si>
    <t>Eliminar as retenções do tráfego na região do Trevo de Carapina (antiga Reta do aeroporto até Viaduto de Carapina), melhorando a mobilidade na região, por meio do aumento do número de faixas, adequação das pistas para criação de faixas exclusivas de ônibus, passagem inferior sob a rodovia BR-101 para facilitar o acesso ao bairro de Fátima e Shopping Mestre Álvaro e construção de ciclovias até 2021.</t>
  </si>
  <si>
    <t>Serra, Vitória</t>
  </si>
  <si>
    <t>x</t>
  </si>
  <si>
    <t>SISTEMA AQUAVIÁRIO</t>
  </si>
  <si>
    <t>Contratação de empresa especializada em serviços de engenharia para construção dos quatro novos pontos de embarque e desembarque de passageiros do Sistema de Transporte Aquaviário da Baía de Vitória</t>
  </si>
  <si>
    <t>Cariacica, Vila Velha, Vitória</t>
  </si>
  <si>
    <t>006-2021</t>
  </si>
  <si>
    <t>fabiano.rocha@semobi.es.gov.br</t>
  </si>
  <si>
    <t>IMPLANTAÇÃO E READEQUAÇÃO DAS FAIXAS E CICLOVIA DA 3ª PONTE</t>
  </si>
  <si>
    <t>Elaboração de projetos básicos e executivos de engenharia e fornecimento e fabricação e montagem e implantação da ampliação da quantidade de faixas e da ciclovia da vida na 3ª ponte entre os municípios de Vila Velha e Vitória.</t>
  </si>
  <si>
    <t>Vila Velha, Vitória</t>
  </si>
  <si>
    <t>OBRA DO AEROPORTO DE CACHOEIRO DE ITAPEMIRIM</t>
  </si>
  <si>
    <t>Promover a melhoria da malha aeroportuária do Estado com a ampliação e as melhorias operacionais no Aeroporto de Cachoeiro de Itapemirim.</t>
  </si>
  <si>
    <t>Cachoeiro de Itapemirim</t>
  </si>
  <si>
    <t>54 - Central Sul</t>
  </si>
  <si>
    <t>OBRA DO CORREDOR METROPOLITANO SUL (TRECHO 1: AV CARLOS LINDENBERG X ALÇA 2ª PONTE)</t>
  </si>
  <si>
    <t>IMPLANTAR CORREDORES EXCLUSIVOS PARA ÔNIBUS NA AVENIDA CARLOS LINDENBERG.</t>
  </si>
  <si>
    <t>Cariacica, Vila Velha</t>
  </si>
  <si>
    <t>OBRA DE IMPLANTAÇÃO DE PLACAS SOLARES NOS TERMINAIS DE INTEGRAÇÃO</t>
  </si>
  <si>
    <t>Melhorar a eficiência energética dos Terminais de Integração e promover medidas de mobilidade urbana sustentável no sistema Transcol.</t>
  </si>
  <si>
    <t>Cariacica, Serra, Vitória, Vila Velha</t>
  </si>
  <si>
    <t>Novo Terminal de Carapina</t>
  </si>
  <si>
    <t>Implantar o Novo Terminal de Carapina para melhorar o atendimento aos usuários e otimizar as linhas do Transol, bem como executar a readequação viária de trecho da BR-101 para acesso ao local com a implantação de uma passagem em desnível superior para acesso pela Avenida Norte Sul.</t>
  </si>
  <si>
    <t>Serra</t>
  </si>
  <si>
    <t>Corredor Leste Oeste (2ª etapa)</t>
  </si>
  <si>
    <t>Execução das obras de readequação viária, de requalificação urbanística e de redes de drenagem da 2ª etapa do Corredor Leste-Oeste, ligação entre a BR-262 e o Terminal de Integração de Campo Grande, no município de Cariacica.</t>
  </si>
  <si>
    <t>sanvier.ferron@semobi.es.gov.br</t>
  </si>
  <si>
    <t>Aquisição de Ar-condicionadores</t>
  </si>
  <si>
    <t>Aquisição e instalação completa de novo sistema de ar-condicionado da sede da SEMOBI.</t>
  </si>
  <si>
    <t>35201 - DER-ES</t>
  </si>
  <si>
    <t>pmo@der.es.gov.br</t>
  </si>
  <si>
    <t>ES-475, trecho Fazenda da Prata - Monte Pio (12,42 Km), na região de Castelo/ ES</t>
  </si>
  <si>
    <t>As obras e/ ou serviços de engenharia consistem na prestação de serviços de pavimentação da Rodovia ES-475, trecho Castelo - Fazenda da Prata - Monte Pio, com extensão de 12,424 quilômetros.</t>
  </si>
  <si>
    <t>Castelo</t>
  </si>
  <si>
    <t>26/2014</t>
  </si>
  <si>
    <t>Implantação da Rodovia ES 388 - Trecho Urbano (Entr. ES 060 (Barra do Jucu) - Morada da Barra)</t>
  </si>
  <si>
    <t>Execução dos serviços de Implantação e Pavimentação da Rodovia ES-388 (SEGMENTO URBANO). Pavimentação da Rodovia ES-388 (Segmento Urbano), trecho: Entr. ES-060 (Barra do Jucu – km 5,27 (Bairro Santa Paula II), no município de Vila Velha (ES), com extensão total de 5,278 km</t>
  </si>
  <si>
    <t>Vila Velha</t>
  </si>
  <si>
    <t>162/2021</t>
  </si>
  <si>
    <t>ES-475, trecho Fazenda da Prata - São José das Fruteiras (13,88 Km), na região de Castelo/ ES</t>
  </si>
  <si>
    <t>As obras e/ ou serviços de engenharia consistem na prestação de serviços de pavimentação da Rodovia ES-475, trecho Fazenda da Prata - São José de Fruteiras, no município de Castelo-ES, com extensão de 13,88 quilômetros.</t>
  </si>
  <si>
    <t>007/2014</t>
  </si>
  <si>
    <t>ES-379, trechos Castelo - Morro Vênus - Muniz Freire pavimentados (32,7 km)</t>
  </si>
  <si>
    <t>Serviços de Terraplenagem, Pavimentação, Obras de Arte Corrente e Drenagem, Obras Complementares
Serviços Ambientais e Sinalização da Rodovia ES 165 trecho: Castelo - Morro Vênus</t>
  </si>
  <si>
    <t>Muniz Freire, Castelo</t>
  </si>
  <si>
    <t>051/2014</t>
  </si>
  <si>
    <t>Implantação e manutenção de redutores eletrônicos de velocidade</t>
  </si>
  <si>
    <t>Serviços especializados de fiscalização eletrônica de trânsito, cujo escopo refere-se à locação, implantação, operacionalização e manutenção de equipamentos de fiscalização eletrônica de trânsito, devidamente homologados pelo Inmetro, para coleta, armazenamento, transmissão de dados e imagens/vídeos referentes ao controle de velocidade, avanço de sinal vermelho do semáforo, parada sobre a faixa de pedestre e reconhecimento automático de placas (OCR ), incluindo a realização de serviços afins de processamento e arquivamento digital de dados e imagens/vídeos do cometimento da infração; processamento de dados e estatísticas; geração e emissão de relatórios; processamento dos autos de infração; impressão e envelopamento das notificações de trânsito; apuração de dados estatísticos e contagem volumétrica classificada; fornecimento e implantação de “software”.</t>
  </si>
  <si>
    <t>001/2019
PREGÃO ELETRÔNICO 019/2023</t>
  </si>
  <si>
    <t>Avenida Alice Coutinho</t>
  </si>
  <si>
    <t>Corredor Urbano Sudeste - Canalização do Córrego Maria Preta e Implantação de Ciclovia no Bairro Maracanã</t>
  </si>
  <si>
    <t>19/2016</t>
  </si>
  <si>
    <t>Rodovia José Sette, trecho Alto Laje - Tucum implantado</t>
  </si>
  <si>
    <t>Serviços de implantação de intervenções complementares no Corredor José Sette no segmento entre a BR 262 e Tucum</t>
  </si>
  <si>
    <t>RDC 030/2023</t>
  </si>
  <si>
    <t>Corredor Leste-Oeste - Pavimentação do trecho Campo Belo - Rio Marinho e Viaduto de acesso ao bairro Santa Catarina</t>
  </si>
  <si>
    <t>Construção do viaduto de acesso a Santa Catarina e intervenções complementares às obras do Corredor Metropolitano Leste - Oeste (Lote 2)</t>
  </si>
  <si>
    <t>015/2013C</t>
  </si>
  <si>
    <t>ES-010, trecho Conceição da Barra - Itaúnas implantado e pavimentado</t>
  </si>
  <si>
    <t>Implantação e Pavimentação da Rodovia ES 010
trecho: Itaúnas - Entr. ES 421 (Bairro Santana)</t>
  </si>
  <si>
    <t>Conceição da Barra</t>
  </si>
  <si>
    <t>21/2018</t>
  </si>
  <si>
    <t>ES 320, trecho Ecoporanga - Cotaxé (implantação)</t>
  </si>
  <si>
    <t>Construção Ponte sobre o Rio Cotaxé na Rodovia ES 320, trecho: Ecoporanga - Cotaxé</t>
  </si>
  <si>
    <t>Ecoporanga</t>
  </si>
  <si>
    <t>59 - Noroeste</t>
  </si>
  <si>
    <t>17/2014</t>
  </si>
  <si>
    <t>ES 010, Pavimentação do trecho Vila do Riacho – Regência</t>
  </si>
  <si>
    <t>Serviços de Pavimentação da Rodovia ES 010, no segmento compreendido entre Vila do Riacho a Regência, e a construção de 03 (três) Obras de Arte Especiais - OAE´s (Pontes)</t>
  </si>
  <si>
    <t>Linhares, Aracruz</t>
  </si>
  <si>
    <t>135/2021</t>
  </si>
  <si>
    <t>Projeto ES 115, trecho Nova Almeida - Santa Cruz (variante) - Pte. Piraqueaçu (15,5 Km)</t>
  </si>
  <si>
    <t xml:space="preserve">Elaboração de Projeto de Engenharia para Implantação e Pavimentação da Rodovia ES 115, trecho: Nova Almeida - Santa Cruz (Ponte Piraqueaçu) </t>
  </si>
  <si>
    <t>Aracruz</t>
  </si>
  <si>
    <t>LPI Nº 001/2024</t>
  </si>
  <si>
    <t>Bacias Córrego Campo Grande e Rio Marinho - Elevação do Dique do Rio Jucu</t>
  </si>
  <si>
    <t>Este projeto contempla os Serviços Remanescentes de Alteamento da Obra de Elevação de Proteção do Dique do Rio Jucu, em Pontal das Garças, no Município de Vila Velha - ES.</t>
  </si>
  <si>
    <t>113/2021</t>
  </si>
  <si>
    <t>IMPLANTAÇÃO, MANUTENÇÃO E GERENCIAMENTO DOS SISTEMAS DE SINALIZAÇÕES DAS RODOVIAS ESTADUAIS - DER-ES</t>
  </si>
  <si>
    <t>Contratação de empresas que executem serviços de manutenção continuada tanto de sinalização semafórica quanto de sinalização horizontal, vertical, suspensa e dispositivos auxiliares de segurança em toda malha rodoviária estadual, das Rodovias sob jurisdição das Superintendências Executivas Regionais 1, 2, 3 e 4 (SR-I, SR-II, SR-III e SR-IV), visando fornecer ao usuário melhores condições de segurança, localização e trafegabilidade.</t>
  </si>
  <si>
    <t>003/2023
004/2023
005/2023
006/2023</t>
  </si>
  <si>
    <t>ES 388, trecho Morada da Barra - Xuri - Entr. BR 101 (Amarelos) (Trecho Rural) implantado</t>
  </si>
  <si>
    <t>Implantação e pavimentação da Rodovia ES 388 (segmento rural), trecho: Entr. ES 060 (Barra do Jucu) - Xuri – Entr. BR 101 (Amarelos)</t>
  </si>
  <si>
    <t>Vila Velha, Guarapari</t>
  </si>
  <si>
    <t>07/2019</t>
  </si>
  <si>
    <t>ES 124, trecho Entr. ES 456 - Santa Rosa (implantação - 15,7 Km)</t>
  </si>
  <si>
    <t>Execução de obra Rodoviária de implantação e pavimentação na Rodovia ES 124, trecho: Entr. ES 456 - Santa Rosa (Início do Perímetro Urbano)</t>
  </si>
  <si>
    <t>18/2021 - Construção da Delegacia de Polícia de Aracruz</t>
  </si>
  <si>
    <t>Construção do Departamento de Polícia (DP) de Aracruz/ ES</t>
  </si>
  <si>
    <t>0018/2021</t>
  </si>
  <si>
    <t xml:space="preserve">169/2021 - REFORMA DO 11º BPM EM BARRA DE SÃO FRANCISCO </t>
  </si>
  <si>
    <t>Reforma e Ampliação do 11º Batalhão da Polícia Militar, no município de Barra de São Francisco/ ES.</t>
  </si>
  <si>
    <t>Barra de São Francisco</t>
  </si>
  <si>
    <t>0169/2021</t>
  </si>
  <si>
    <t>CONSERVAÇÃO RODOVIÁRIA REMUNERADA POR DESEMPENHO E DEMANDA DAS RODOVIAS ESTADUAIS - DER-ES</t>
  </si>
  <si>
    <t>O Contrato de Conservação Rodoviária Remunerada por Desempenho e Demanda – CCRD/M – visa execução dos serviços necessários para garantir a segurança do usuário ao trafegar nos Segmentos Rodoviários situados na área de jurisdição da Superintendência Regional de Operações II (SRO-2) do DER-ES. Para tanto, os serviços de conservação foram agrupados como Conservação Rodoviária por Desempenho e por Demanda.</t>
  </si>
  <si>
    <t>037/2018 RENOV 5
038/2018 RENOV5
039/2018 RENOV5
040/2018 RENOV5
082/2020 RENOV 4</t>
  </si>
  <si>
    <t>INTERFERÊNCIAS DER-ES - DESAPROPRIAÇÕES</t>
  </si>
  <si>
    <t>A desapropriação é a transferência compulsória da propriedade de bens móveis ou imóveis particulares para o domínio público, em função de utilidade pública, interesse social ou necessidade pública mediante indenização do valor avaliado. Este item corresponde à reserva de recurso para as desapropriações dos vários contratos de obras do DER-ES. Recursos contidos no Caixa do Tesouro.</t>
  </si>
  <si>
    <t>A desapropriação é a transferência compulsória da propriedade de bens móveis ou imóveis particulares para o domínio público, em função de utilidade pública, interesse social ou necessidade pública mediante indenização do valor avaliado. Este item corresponde à reserva de recurso para as desapropriações dos vários contratos de obras do DER-ES. Recursos contidos no FEFIN - Fundo Estadual para o Financiamento de Obras e Infraestrutura Estratégica para o Desenvolvimento do Estado do Espírito Santo.</t>
  </si>
  <si>
    <t>Av. Jones dos Santos Neves - Cachoeiro de Itapemirim</t>
  </si>
  <si>
    <t>Contratação de obras de Terraplanagem, Drenagem e OAC, Reabilitação, Pavimentação, Duplicação, Obras Complementares e Sinalização da Avenida Jones dos Santos Neves (Cachoeiro de Itapemirim)</t>
  </si>
  <si>
    <t>133/2021</t>
  </si>
  <si>
    <t>ES 358/ES 356, trecho: Vila Valério - Guaxé (Linhares)</t>
  </si>
  <si>
    <t>Contratação de obras de Terraplanagem, Drenagem e OAC, Pavimentação, Obras Complementares e Sinalização da rodovia ES 358/356
trecho: Vila Valério - Guaxé (Linhares)
subtrecho: Vila Valério - Comendador Rafael</t>
  </si>
  <si>
    <t>Linhares, Vila Valério</t>
  </si>
  <si>
    <t>73/2020</t>
  </si>
  <si>
    <t>ES 341, trecho Entr. ES 164 - Pancas - Lajinha - Ângelo Frechiani</t>
  </si>
  <si>
    <t>Execução dos serviços de Reabilitação da Rodovia e Recuperação Estrutural da Ponte Sobre o Rio Pancas na rodovia ES-341, Trecho: Pancas – Entr. ES-434 (p/ Lajinha) – Entr. ES-080 (Ângelo Frechiani) sob jurisdição da Superintendência Regional III (SR-3)</t>
  </si>
  <si>
    <t>Pancas, Colatina</t>
  </si>
  <si>
    <t>57 - Centro-Oeste</t>
  </si>
  <si>
    <t>ES-341, trecho: Pancas – Entr. ES-434 (p/ Lajinha) – Entr. ES-080 (Ângelo Frechiani)</t>
  </si>
  <si>
    <t>Pontes Castelo - Muniz Freire</t>
  </si>
  <si>
    <t xml:space="preserve"> Execução dos Serviços de Construção de Sete (7) Obras de Arte Especiais na Rodovia ES-165, trecho: Castelo – Morro Vênus (Entr. ES 379), trecho Morro Vênus (Entr. ES 165) – Muniz Freire
 Ponte Estaca 70; Ponte Estaca 273; Ponte Estaca 340; Ponte Estaca 468; Ponte Estaca 1148; ponte Estaca 1285; Ponte Estaca 1390</t>
  </si>
  <si>
    <t>24/2022</t>
  </si>
  <si>
    <t>Terceira Ponte de Colatina e Acessos</t>
  </si>
  <si>
    <t>Elaboração de Projeto de Engenharia  da Terceira Ponte de Colatina, Acessos e Ligação com a BR-259 (Contorno de Colatina)</t>
  </si>
  <si>
    <t>Colatina</t>
  </si>
  <si>
    <t>116/2021</t>
  </si>
  <si>
    <t>Pinheiros – São João do Sobrado</t>
  </si>
  <si>
    <t xml:space="preserve"> Execução de Serviços de pavimentação da Rodovia ES – 313, Trecho - Entroncamento ES – 130 (Pinheiros) – São João do Sobrado,  no município de Pinheiros, sob jurisdição da SR-IV (SR-04).</t>
  </si>
  <si>
    <t>Pinheiros</t>
  </si>
  <si>
    <t>13/2021</t>
  </si>
  <si>
    <t>Conceição do Castelo - Entr. BR 262</t>
  </si>
  <si>
    <t xml:space="preserve"> Reabilitação e Melhorias Operacionais na Rodovia ES 165, trecho: Conceição do Castelo - Entr. BR 262</t>
  </si>
  <si>
    <t>Conceição do Castelo</t>
  </si>
  <si>
    <t>15/2021</t>
  </si>
  <si>
    <t>OAE SÃO MATEUS - GURIRI</t>
  </si>
  <si>
    <t xml:space="preserve"> Ponte sobre o Rio Rio Preto = 22,44 metros na Rodovia ES 010, São Mateus – Guriri</t>
  </si>
  <si>
    <t>São Mateus</t>
  </si>
  <si>
    <t>145/2021</t>
  </si>
  <si>
    <t>TRECHO ENTRE A PONTE DO BAIRRO PIUMINAS E A PONTE SOBRE O RIO NOVO, DE ACESSO À CIDADE NA ES 060, NO MUNICÍPIO DE PIÚMA/ ES</t>
  </si>
  <si>
    <t>Elaboração do Projeto Básico e Executivo de Engenharia e a Execução das obras para Implantação, Pavimentação e Melhorias Operacionais do trecho entre  a ponte do Bairro Piuminas e a ponte sobre o Rio Novo, de acesso à cidade na ES 060 e revitalização dos trechos entre a ES 060, no município de Piúma</t>
  </si>
  <si>
    <t>Piúma</t>
  </si>
  <si>
    <t>53 - Litoral Sul</t>
  </si>
  <si>
    <t>82/2022N</t>
  </si>
  <si>
    <t>Plataforma BIM</t>
  </si>
  <si>
    <t>Renovação de Assinatura de uso de Software Autodesk, devidamente instaladas, configuradas, operacionais atualizadas em versão, visando o atendimento das necessidades técnicas do DER-ES no uso da metodologia BIM na contratação, execução e fiscalização de projetos e obras de infraestrutura e de edificações conforme definições, condições e especificações estabelecidas Termo de Referência.</t>
  </si>
  <si>
    <t>ES 146, TRECHO ALFREDO CHAVES - BR-101, SUBTRECHO KM 35,6 - KM 36,9 (ACESSO PARA CACHOEIRA ALTA)</t>
  </si>
  <si>
    <t>Execução dos serviços de implantação de duas interseções em nível na rodovia ES-146, trecho: Alfredo Chaves - BR-101 (A), uma no km 35,6 (Bairro Macrina) e outra no km 36,9 (acesso para Cachoeira Alta), além da execução do prolongamento da ciclovia e calçadão e recuperação da faixa de acostamento da rodovia, conforme previsto no projeto de engenharia com extensão de 1,30 km, sob jurisdição da Superintendência Executiva Regional I - SR-I do DER-ES</t>
  </si>
  <si>
    <t>Alfredo Chaves</t>
  </si>
  <si>
    <t>140/2021</t>
  </si>
  <si>
    <t>ES 060, SETIBA - ENTR. ROD. JONES SANTOS NEVES</t>
  </si>
  <si>
    <t>Reabilitação na Rodovia ES 060
trecho: Setiba - Entr. Rodovia Jones dos Santos Neves</t>
  </si>
  <si>
    <t>56/2013</t>
  </si>
  <si>
    <t xml:space="preserve"> ES 177, TRECHO: JERÔNIMO MONTEIRO - MUQUI, SEGMENTO: KM 14, NA REGIÃO CONHECIDA COMO SERRA DA ALIANÇA</t>
  </si>
  <si>
    <t>Elaboração do Projeto Executivo e Execução dos Serviços de Estabilização de Encosta da Serra da Aliança e recuperação de segmento da Rodovia ES 177, trecho:  Jerônimo Monteiro – Muqui, segmento: km 14, na região conhecida como ”Serra da Aliança”</t>
  </si>
  <si>
    <t>Jerônimo Monteiro, Muqui</t>
  </si>
  <si>
    <t>25/2020</t>
  </si>
  <si>
    <t>CONTENÇÃO DA EROSÃO E RESTAURAÇÃO DA REGIÃO COSTEIRA DE MEAÍPE, NO MUNICÍPIO DA GUARAPARI-ES</t>
  </si>
  <si>
    <t>Elaboração do Projeto Básico, Executivo de Engenharia e Execução das Obras de Contenção da Erosão e Restauração da Região Costeira de Meaípe, no município da Guarapari-ES</t>
  </si>
  <si>
    <t>137/2021</t>
  </si>
  <si>
    <t xml:space="preserve">ES 181, PLACA - ANUTIBA - MUNIZ FREIRE SUBTRECHO 1: MUNIZ FREIRE - ANUTIBA </t>
  </si>
  <si>
    <t>Contratação de obras de Terraplanagem, Drenagem e OAC, Reabilitação, Pavimentação, Duplicação, Obras Complementares, OAE e Sinalização
Rodovia ES 181 (Placa - Anutiba - Muniz Freire)
subtrecho 1: ( Muniz Freire - Anutiba)</t>
  </si>
  <si>
    <t>Alegre, Muniz Freire</t>
  </si>
  <si>
    <t>07/2022</t>
  </si>
  <si>
    <t>RODOVIA ES 181 (PLACA - ANUTIBA - MUNIZ FREIRE) SUBTRECHO 2: ANUTIBA - PLACA (ENTR. BR 482)</t>
  </si>
  <si>
    <t>Contratação de obras de Terraplanagem, Drenagem e OAC, Reabilitação, Pavimentação, Duplicação, Obras Complementares, OAE e Sinalização
Rodovia ES 181 (Placa - Anutiba - Muniz Freire)
subtrecho 2: Anutiba - Placa (Entr. BR 482)</t>
  </si>
  <si>
    <t>Alegre</t>
  </si>
  <si>
    <t>05/2022</t>
  </si>
  <si>
    <t>ES 375, TRECHO: ENTR. ACESSO PARA CAMPINHO - ENTR. BR 101 (A) ICONHA, SUBTRECHO: ENTR. BR 101 - TRECHO: ICONHA - BOM DESTINO</t>
  </si>
  <si>
    <t>Implantação, Pavimentação e Reabilitação da Rodovia ES 375, trecho: Entr. Acesso para Campinho - Entr. BR 101 (A) Iconha
subtrecho: Entr. BR 101 - trecho: Iconha - Bom Destino</t>
  </si>
  <si>
    <t>Iconha</t>
  </si>
  <si>
    <t>139/2021</t>
  </si>
  <si>
    <t>PONTE EM ITAÓCA PEDRA, EM CACHOEIRO DE ITAPEMIRIM</t>
  </si>
  <si>
    <t>Serviços de construção da Ponte sobre o Córrego Itaóca, trecho Rodovia ES 486 - Contorno de Itaóca</t>
  </si>
  <si>
    <t>17/2013</t>
  </si>
  <si>
    <t>ES 320, SUBTRECHO: ENTR. ES 164 (SÃO JOSÉ DE MANTENÓPOLIS) - SANTA LUZ DE MANTENÓPOLIS, INCLUINDO A VARIANTE DE SÃO JOSÉ (LOTE 1), NO MUNICÍPIO DE MANTENÓPOLIS/ES</t>
  </si>
  <si>
    <t>Contratação de empresa para execução dos serviços de Implantação e Pavimentação na Rodovia ES 320, subtrecho: Entr. ES 164 (São José de Mantenópolis) - Santa Luiz de Mantenópolis, incluindo a  variante de São José (Lote 1), no município de Mantenópolis, sob jurisdição da SR-III (SR-03) do Departamento de Edificações e  Rodovias do Espiríto Santo - DER-ES</t>
  </si>
  <si>
    <t>Mantenópolis</t>
  </si>
  <si>
    <t>48/2022</t>
  </si>
  <si>
    <t>ES 416, PONTE SOBRE O RIO ANGELIM II, COMUNIDADE DE ANGELIM II EM ITAÚNAS, MUNICÍPIO DE CONCEIÇÃO DA BARRA</t>
  </si>
  <si>
    <t>Construção de Obra de Arte Especial (OAE) na Rodovia ES 416, Ponte Sobre o Rio Angelim II, comunidade de Angelim II em Itaúnas, município de Conceição da Barra</t>
  </si>
  <si>
    <t>51/2022</t>
  </si>
  <si>
    <t>PONTES NO DISTRITO DE ESTRELA DO NORTE, MUNICÍPIO DE PONTO BELO</t>
  </si>
  <si>
    <t>Elaboração dos projetos básico e executivo de engenharia e a execução das obras de Construção de Obras de Arte Especial - Ponte e Encabeçamentos na Rodovia ES -313 (Acesso à Estrela do Norte), trecho: Entr. BR-342 (C) (Joaçuba) - Entr. ES 137 (A) (Itamira)
Subtrecho 1: Ponte sobre o Rio Cotaxé (estrela do Norte) - Ext. 140,00 metros
Subtrecho 2: Ponte sobre o Rio Dois de Setembro (Estrela do Norte) - Ext. 60,46 metros</t>
  </si>
  <si>
    <t>45/2023</t>
  </si>
  <si>
    <t>PONTE SOBRE O CÓRREGO DA ESTIVA, LOCALIZADA NA ES-209 NO MUNICÍPIO DE CONCEIÇÃO DA BARRA</t>
  </si>
  <si>
    <t>Obra de Engenharia de Obra de Arte Especial (OAE), Ponte Sobre o Córrego da Estiva, localizada na ES-209 no município de Conceição da Barra</t>
  </si>
  <si>
    <t>CP 057/2023</t>
  </si>
  <si>
    <t>PRESTAÇÃO DE SERVIÇOS DE TOPOGRAFIA PARA AS REGIONAIS</t>
  </si>
  <si>
    <t>Levantamento cadastral das ocupações regulares ou irregulares, na faixa de domínio e área "non aedificandi" e dos sistemas componentes das rodovias, para apoio nas análises de auto de infração, acesso viário e de anuência de confrontação às rodovias estaduais, levantamentos topográficos e elaboração/ atualização de cadastro para desapropriação e interferências, levantamento topográfico planialtimétrico cadastral georreferenciado nas áreas onde serão construídas edificações diversas pertencentes a todas as secretarias e órgãos da administração estadual ou em áreas cujo conheicmento da topografia do terreno seja necessário.</t>
  </si>
  <si>
    <t>INTERFERÊNCIAS DER-ES - REMANEJAMENTO DE POSTES</t>
  </si>
  <si>
    <t>Contratos com as concessionárias de distribuição de energia elétrica para prestação de serviços de deslocamento/ remoção de infraestruturas de energia elétrica ativa nas faixas de domínio rodoviárias.</t>
  </si>
  <si>
    <t>ES-357 E ACESSOS, TRECHO: ACESSO AO TERMINAL DE CARGAS DE COLATINA, INCLUINDO A EXECUÇÃO DA PONTE SOBRE O RIO BAUNILHA</t>
  </si>
  <si>
    <t>Execução das Obras de Pavimentação da Rodovia ES-357 e Acessos, Trecho: Acesso ao Terminal de Cargas de Colatina, com extensão de 4,716km, incluindo a execução da Ponte sobre o Rio Baunilha, com extensão de 25,0 metros, sob circunscrição da Superintendência Regional III (SR-III)</t>
  </si>
  <si>
    <t>004/2024</t>
  </si>
  <si>
    <t>IMPLANTAÇÃO E PAVIMENTAÇÃO DA RODOVIA ES-368, TRECHO MELGAÇO – ENTRº ES-264</t>
  </si>
  <si>
    <t>Contratação de empresa ou consórcio especializado na elaboração do projeto básico e executivo de engenharia e a execução das obras para Implantação e Pavimentação da Rodovia ES-368, trecho: Melgaço – Entr° ES-264 (Potratz), com extensão de 19,0 km, inclusive 01 (uma) Obra de Arte Especial - OAE (Ponte) sob jurisdição da Superintendência Executiva Regional I (SR-1)</t>
  </si>
  <si>
    <t>90/2023</t>
  </si>
  <si>
    <t>RECUPERAÇÃO (EROSÃO) DE SISTEMA DE DRENAGEM DE TRECHO DA ES-261 NO KM 39,2 - ENTRE SANTA TERESA E ITARANA/ES</t>
  </si>
  <si>
    <t>Execução dos serviços de obras de Reparos Rodoviários e Recuperação (Erosão) de Sistema de Drenagem de Trecho da Rodovia ES-261 no Km 39,2 - entre os Municípios de Santa Teresa e Itarana/ES, sob circunscrição da Superintendência Executiva Regional I do DER-ES – SR-I/DER-ES</t>
  </si>
  <si>
    <t>Santa Teresa, Itarana</t>
  </si>
  <si>
    <t>71/2023</t>
  </si>
  <si>
    <t>OBRAS DE CONTENÇÃO DAS ENCOSTAS NA ROD. ES-080, KM 2,8 TUCUM, CARIACICA</t>
  </si>
  <si>
    <t>Obra de Engenharia Rodoviária para contenção de encosta na Rodovia ES 080 -  km 2,8, Bairro de Tucum em Cariacica</t>
  </si>
  <si>
    <t>91/2022</t>
  </si>
  <si>
    <t>ES-115, AVENIDA MINAS GERAIS - NOVA ALMEIDA</t>
  </si>
  <si>
    <t>Obra de Engenharia Rodoviária para Implantação e Pavimentação da Rodovia ES 115, trecho: Avenida Minas Gerais - Nova Almeida, inclusive Obras de Arte Especiais</t>
  </si>
  <si>
    <t>33/2013</t>
  </si>
  <si>
    <t>Serviços de Consultoria e Apoio Técnico para Supervisão e Fiscalização das Obras de Implantação, Pavimentação e Elaboração dos Projetos Executivos das OAE's da Rodovia ES 115
trecho: Av. Minas Gerais - Nova Almeida</t>
  </si>
  <si>
    <t>013/2013</t>
  </si>
  <si>
    <t>INSPEÇÕES DE OAE - DIROP</t>
  </si>
  <si>
    <t>Elaboração de inspeções especiais, vistorias, laudos técnicos, verificações estruturais, projeto executivo de adequação, recuperação e reabilitação estrutural em Obras de Arte Especiais - OAE, junto à Diretoria de Operações e Manutenção de Infraestrutura Logística – DIROP.</t>
  </si>
  <si>
    <t>15/2023</t>
  </si>
  <si>
    <t>CONSTRUÇÃO DE PONTE LOCALIZADA NA REGIÃO DE CACHOEIRINHA - ES146, ALFREDO CHAVES/ ES</t>
  </si>
  <si>
    <t>Execução de obras e projetos executivos e complementares de engenharia para construção de nova ponte sobre o Rio Benevente na localidade da Cachoeirinha na Rodovia ES 146, no município de Alfredo Chaves</t>
  </si>
  <si>
    <t>96/2022</t>
  </si>
  <si>
    <t>ES-165: ACESSOS SÍTIO FIM DA PICADA E BAIRRO BARCELOS / POSTO DE SAÚDE</t>
  </si>
  <si>
    <t>Implantação de 4 (quatro) acessos na Rodovia ES-165, no município de Domingos Martins. Acesso 1: Vale do Sereno. Acesso 2: Sítio Fim da Picada. Acesso 3: Igreja Católica. Acesso 4: Centro de Consultas e Exames Especializados (CCEE)</t>
  </si>
  <si>
    <t>27/2023</t>
  </si>
  <si>
    <t>CONTRUÇÃO DE DOIS VIADUTOS NO CORREDOR LESTE OESTE E DARLY SANTOS</t>
  </si>
  <si>
    <t>Anteprojeto de Engenharia para OAEs (Viaduto 01 e Viaduto 2), alças e ramos de acesso na Rodovia Corredor Leste-Oeste, na Rodovia ES 471, sobre a Rodovia Darly Santos - ES 060 (Acesso)</t>
  </si>
  <si>
    <t>45/2022N</t>
  </si>
  <si>
    <t>ES 261, ENTR. ES 261- ALTO JATIBOCA</t>
  </si>
  <si>
    <t>Elaboração de Projeto Básico e Executivo de Engenharia e Execução das obras de pavimentação e melhoramentos na Rodovia ES 261 (acesso) atá a localidade de Jatibocas, incluindo acesso a localidade de Fazenda Shtur e perímetro urbano de Jatibocas, na área de abrangência da Superintendência Executiva Regional I (SR-1) do Departamento de Edificações e de Rodovias do Espiríto Santo - DER-ES</t>
  </si>
  <si>
    <t>Itarana</t>
  </si>
  <si>
    <t>19/2022</t>
  </si>
  <si>
    <t>ES 060 (ACESSOS) ENTR. BR 101 (AMARELOS) ENTR. ES 060 (PRAIA DO SOL) E ES 481, ENTR. ES 060 (LAMEIRÃO) - ENTR. ES 060 (CONTORNO DE GUARAPARI) - 6,7 KM</t>
  </si>
  <si>
    <t>Projeto de Implantação e Pavimentação da Rodovia ES 060 (acessos) - Entr. BR 101 (Amarelos) Entr. ES 060 (Praia do Sol) - 9,20 km
ES 481, Entr. ES 060 (Lameirão) - Entr. ES 060 (Contorno de Guarapari)  - 6,7 km</t>
  </si>
  <si>
    <t>24/2020</t>
  </si>
  <si>
    <t>ES 466 TRECHO: ENTR. ES 388 – ENTR. BR 101 / ENTR. ES 101 – ENTR. BR 262 (VIANA) - LOTE 3</t>
  </si>
  <si>
    <t>Elaboração de projeto de engenharia rodoviária para Implantação e pavimentação na Rodovia ES 466
trecho: Entr. ES 388 – Entr. BR 101 / Entr. ES 101 – Entr. BR 262 (Viana) - Lote 3</t>
  </si>
  <si>
    <t>Vila Velha, Viana</t>
  </si>
  <si>
    <t>012/2014</t>
  </si>
  <si>
    <t>ES 379, ENTR. BR 262 (IRUPI) - ENTR. ES 185 (IÚNA)</t>
  </si>
  <si>
    <t>Execução das obras de Implantação, Pavimentação e Reabilitação da Rodovia ES 379, treho:  Subtrecho 1: Entr. BR-262 - Irupi
- Subtrecho 2: Irupi - Entr. ES 185 (Iúna), sob jurisdição da Superintendência Executiva Regional II (Sr-2) do Departamento de Edificações e de Rodovias do Estado do Espiríto Santo - DER-ES</t>
  </si>
  <si>
    <t>Irupi</t>
  </si>
  <si>
    <t>88/2022</t>
  </si>
  <si>
    <t>PONTE ROBERTO SANTOS ALEGRE</t>
  </si>
  <si>
    <t>Contratação de empresa para a Elaboração dos Projetos Básico e Executivo de Engenharia e a Execução da Obra de Arte Especial Ponte sobre o Rio Norte (PONTE ROBERTO SANTOS), com 60,00 metros de extensão, inclusive seus acessos, totalizando 176,00 metros, no município de Alegre</t>
  </si>
  <si>
    <t>48/2023</t>
  </si>
  <si>
    <t>PONTE PARADINHA DUCA EM APIACA</t>
  </si>
  <si>
    <t>Execução de Serviços de Construção de Obras de Arte Especiais (PONTE PARADINHA DUCA) em Estrada Municipal no Município de Apiacá, sob jurisdição da Superintendência Executiva Regional II (SR II) do DER-ES</t>
  </si>
  <si>
    <t>Apiacá</t>
  </si>
  <si>
    <t>Ponte Paradinha Duca
Apiacá</t>
  </si>
  <si>
    <t>PONTE SOBRE O RIO CASTELO - BAIRRO ESPLANADA – LOCALIZADA NO MUNICÍPIO DE CASTELO</t>
  </si>
  <si>
    <t xml:space="preserve"> Execução de Serviços de Recuperação e ampliação de Ponte Sobre o Rio Castelo - Bairro Esplanada – Localizada no município de Castelo/ES,  sob Jurisdição da Superintendência Executiva DER/SR-II</t>
  </si>
  <si>
    <t>RDC 027/2023</t>
  </si>
  <si>
    <t>ES 486, CONTORNO DE ITAOCA PEDRA, TRECHO GIRONDA – ITAOCA IMPLANTAÇÃO: GIRONDA - ENTR. ES 166 (P/ COUTINHO) COM EXTENSÃO DE 2,791 KM REABILITAÇÃO: GIRONDA - ITAÓCA COM EXTENSÃO DE 0,691KM</t>
  </si>
  <si>
    <t>Implantação, Restauração e Pavimentação da Rodovia ES 486 - Contorno de Itaóca Pedra, trecho Gironda - Itaoca
Implantação: Gironda - Entr. ES 166 (p/ Coutinho) com extensão de 2,791 km
Reabilitação: Gironda - Itaóca com extensão de 0,691km.</t>
  </si>
  <si>
    <t>142/2021</t>
  </si>
  <si>
    <t>ES 488, ENTR. BR 101 (FRADE) – CACHOEIRO DE ITAPEMIRIM</t>
  </si>
  <si>
    <t>Contratação da execução das obras através do Regime Diferenciado de Contratação Integrada (RDCi) – Anteprojeto Engenharia Rodoviária para Reabilitação, Duplicação e Melhorias Operacionais de Rodovia da Rodovia ES-488, do Trecho Cachoeiro de Itapemirim – Entr. BR.101 (Frade). 12,9 km</t>
  </si>
  <si>
    <t>30/2023</t>
  </si>
  <si>
    <t>ES 166, ENTR. ES 482 (COUTINHO) - CASTELO</t>
  </si>
  <si>
    <t>Elaboração de projeto de Engenharia para reabilitação na Rodovia ES 166, trecho: Entr. ES 482 (Coutinho) Castelo</t>
  </si>
  <si>
    <t>Castelo, Cachoeiro de Itapemirim</t>
  </si>
  <si>
    <t>038/2014</t>
  </si>
  <si>
    <t>ES-356, MARILÂNDIA X SÃO RAFAEL</t>
  </si>
  <si>
    <t>Elaboração de projeto de engenharia rodoviária na Rodovia ES 356, trecho: Marilândia - São Rafael
Lote 4</t>
  </si>
  <si>
    <t>Marilândia, Linhares</t>
  </si>
  <si>
    <t>064/2014</t>
  </si>
  <si>
    <t>ES 360, RIO BANANAL – ENTR. RODOVIA ES 245 (GOVERNADOR LINDENBERG)</t>
  </si>
  <si>
    <t>Obra de engenharia rodoviária na Rodovia ES 360
trecho: Rio Bananal - Entr. Rodovia ES 245 (Governador Lindenberg)</t>
  </si>
  <si>
    <t>Rio Bananal, Governador Lindenberg</t>
  </si>
  <si>
    <t>101/2022</t>
  </si>
  <si>
    <t>ACESSO AO PÓLO EMPRESARIAL DE BAIXO GUANDÚ</t>
  </si>
  <si>
    <t>Execução das obras e serviços de pavimentação de interseção para acesso ao Polo Industrial de Baixo Guandu, na Rodovia ES 446, trecho Entr. BR-259 (B) - Entr. ES 164 (A) (p/ Itapina), sos jurisdição da Superintendência Regional III (SR-3), do Departamento de Edificações e de Rodovias do Estado do Estado do Espiríto Santo - DER-ES</t>
  </si>
  <si>
    <t>Baixo Guandú</t>
  </si>
  <si>
    <t>106/2023</t>
  </si>
  <si>
    <t>ES 358/ES 356 E VARIANTES INCLUINDO OAE TRECHO: VILA VALÉRIO - GUAXÉ (LINHARES) SUBTRECHO 2: COMENDADOR RAFAEL A GUAXÉ E ACESSO A SOORETAMA</t>
  </si>
  <si>
    <t xml:space="preserve"> ES 358/ES 356 e variantes incluindo OAE, trecho: Vila Valério - Guaxé (Linhares)
Subtrecho 2: Comendador Rafael a Guaxé e Acesso a Sooretama</t>
  </si>
  <si>
    <t>47/2023</t>
  </si>
  <si>
    <t>AGROVILA - ITAÇU</t>
  </si>
  <si>
    <t>Implantação e pavimentação da Rodovia ES 357
trecho: Agrovila - Itaçu (Itaguaçu e São Roque do Canaã)</t>
  </si>
  <si>
    <t>Itaguaçú, São Roque do Canaã</t>
  </si>
  <si>
    <t>68/2022</t>
  </si>
  <si>
    <t>ES 358, TRECHO VILA VALÉRIO - GUAXE: PONTE S/ O CÓRREGO LAMBARI</t>
  </si>
  <si>
    <t>Construção de Obra de Arte Especial na Rodovia ES 358, trecho  Vila Valério - Guaxe: Ponte s/  o Córrego Lambari</t>
  </si>
  <si>
    <t>Vila Valério, Linhares</t>
  </si>
  <si>
    <t>29/2023</t>
  </si>
  <si>
    <t>ES 320, TRECHO SANTA LUZIA DE MANTENÓPOLIS AO ENTRº COM A ES 381 EM BARRA DE SÃO FRANCISCO</t>
  </si>
  <si>
    <t>Execução dos Serviços de Implantação / Pavimentação na Rodovia ES-320, Subtrecho Santa Luzia de Mantenópolis – Entr. com a ES 381, em Barra de São Francisco (lote 2), com extensão de 28,77Km, incluindo a ponte sobre o Rio Itaúnas com 40,0 metros de extensão e contenções, sob circunscrição da Superintendência Regional IV (SR-IV)</t>
  </si>
  <si>
    <t>47/2022</t>
  </si>
  <si>
    <t>ES 080, TRÊS VENDAS - ÁGUA DOCE DO NORTE</t>
  </si>
  <si>
    <t xml:space="preserve">Elaboração de projeto de engenharia rodoviária para reabilitação na Rodovia ES 080, trecho: Três Vendas - Água Doce do Norte </t>
  </si>
  <si>
    <t>Água Doce do Norte, Barra de São Francisco</t>
  </si>
  <si>
    <t>57/2022</t>
  </si>
  <si>
    <t>ES 137, PATRIMÔNIO DA PENHA – SANTO ANTÔNIO DO QUINZE</t>
  </si>
  <si>
    <t>Contratação de empresa ou consórcio especializado na execução de obras de implantação/pavimentação da Rodovia ES 137, trecho Patrimônio da Penha – Santo Antônio do XV, com extensão de 13,80km, no município de Nova Venécia, na área de abrangência da Superintendência Executiva Regional IV (SR-4) do Departamento de Edificações e de Rodovias do Espírito Santo – DER-ES</t>
  </si>
  <si>
    <t>Nova Venécia</t>
  </si>
  <si>
    <t>46/2023</t>
  </si>
  <si>
    <t>Elaboração de projeto de engenharia rodoviária para implantação e pavimentação na Rodovia ES 137
trecho: Patrimônio da Penha – Santo Antônio do Quinze
Lote 6</t>
  </si>
  <si>
    <t>066/2014</t>
  </si>
  <si>
    <t>ES 230 E VARIANTES, VILA VALÉRIO - FÁTIMA</t>
  </si>
  <si>
    <t>Execução das obras e serviços para Implantação e Pavimentação da Rodovia ES-230, trecho: Vila Valério - Fátima, com extensão de 38,60 km, incluindo as pontes sobre o rio Barra Seca e Córrego do Deve, bem como a implantação de um Mirante com extensão de 120,0 metros e 121,3 metros, respectivamente, bem como a implantação de um mirante, todos sob jurisdição da Superintendência Executiva Regional IV (SR-4)</t>
  </si>
  <si>
    <t>Vila Valério, Jaguaré</t>
  </si>
  <si>
    <t>21/2022</t>
  </si>
  <si>
    <t>RUAS NA VIA AMÉRICA LOCALIZADOS EM CARIACICA/ES</t>
  </si>
  <si>
    <t>Elaboração de projeto básico, executivo de engenharia e execução das obras e serviços de terraplenagem, drenagem, restauração do pavimento em pista dupla existente, implantação de pista dupla, sinalização rodoviária, obras complementares e proteção ambiental na avenida américa, com 4 eixos de projeto totalizando 1,245 km, no município de Cariacica-ES</t>
  </si>
  <si>
    <t>143/2021</t>
  </si>
  <si>
    <t>ES 177, MIMOSO DO SUL – MUQUI</t>
  </si>
  <si>
    <t>Elaboração de projeto de engenharia rodoviária para reabilitação na Rodovia ES 177
trecho: Mimoso do Sul – Muquí</t>
  </si>
  <si>
    <t>Muqui, Mimoso do Sul</t>
  </si>
  <si>
    <t>047/2014</t>
  </si>
  <si>
    <t>ES-010 – TRECHO NOVA ALMEIDA – SANTA CRUZ (PONTE DO RIO PIRAQUEAÇU)</t>
  </si>
  <si>
    <t>Contratação Integrada de Empresa ou Consórcio especializado na elaboração de projetos e execução de obras Reabilitação da Rodovia ES 010 - Trecho 01 - Nova Almeida (Praia Grande) - Santa Cruz (Final da Ponte Piraqueaçu), com extensão de 18,5 km, nos municípios de Fundão e Aracruz, na área de abrangência da Superintendência Executiva Regional I (SR-1)</t>
  </si>
  <si>
    <t>Fundão, Aracruz</t>
  </si>
  <si>
    <t>82/2023</t>
  </si>
  <si>
    <t>ES-010 – TRECHO PONTE DO RIO PIRAQUEAÇU – BARRA SAHY</t>
  </si>
  <si>
    <t xml:space="preserve">Obra de Engenharia Rodoviária para Reabilitação da Rodovia ES-010 - Trecho 02 -  trecho Santa Cruz (Final da ponte de Piraqueaçu) - Barra do Sahy (2ª Ponte) </t>
  </si>
  <si>
    <t>80/2023</t>
  </si>
  <si>
    <t>ES 248, TRECHO: ENTR. ES 358 ( PARA PONTAL DO IPIRANGA) - VILA DE POVOAÇÃO</t>
  </si>
  <si>
    <t>Elaboração de Anteprojeto de Engenharia Rodoviária para obras e Serviços de Pavimentação e Drenagem da Rodovia ES 248, trecho: Entr. ES 358 ( para Pontal do Ipiranga) - Vila de Povoação</t>
  </si>
  <si>
    <t>159/2021</t>
  </si>
  <si>
    <t>EXECUÇÃO DE REVESTIMENTO DE MISTURA REVSOL SR 1</t>
  </si>
  <si>
    <t>Contrato de prestação de serviços de manutenção preventiva de revestimento primário com adição de material (RevSol/ Solo) em rodovias estaduais não-pavimentadas, na área de abrangência da SR I.</t>
  </si>
  <si>
    <t>Piúma, Anchieta, Alfredo Chaves, Guarapari, Vila Velha, Viana, Cariacica, Vitória, Serra, Fundão, Marechal Floriano, Domingos Martins, Afonso Cláudio, Brejetuba, Laranja da Terra, Itarana, Santa Maria de Jetibá, Santa Teresa, Santa Leopoldina, Ibiraçu, Aracruz</t>
  </si>
  <si>
    <t>60/2022
69/2022</t>
  </si>
  <si>
    <t>ROD. BR/ES, ENTR. BR 101 (SAFRA) - CACHOEIRO DE ITAPEMIRIM</t>
  </si>
  <si>
    <t>Projeto de Reabilitação e Duplicação da Rodovia BR/ES 482, trecho: Entr. BR 101 (Safra) - Cachoeiro de Itapemirim</t>
  </si>
  <si>
    <t>040/2014</t>
  </si>
  <si>
    <t>ES 379, TRECHO: MUNIZ FREIRE - IUNA</t>
  </si>
  <si>
    <t>Elaboração de projeto de Engenharia para implantação e pavimentação na Rodovia ES 379, trecho: Muniz Freire - Iuna</t>
  </si>
  <si>
    <t>Muniz Freire, Iúna</t>
  </si>
  <si>
    <t>039/2014</t>
  </si>
  <si>
    <t>EXECUÇÃO DE REVESTIMENTO DE MISTURA REVSOL SR 2</t>
  </si>
  <si>
    <t>Contrato de prestação de serviços de manutenção preventiva de revestimento primário com adição de material (RevSol/ Solo) em rodovias estaduais não-pavimentadas, na área de abrangência da SR II.</t>
  </si>
  <si>
    <t>Presidente Kennedy, Marataízes, Itapemirim, Rio Novo do Sul, Iconha, Vargem Alta, Castelo, Cachoeiro de Itapemirim, Jerônimo Monteiro, Muqui, Atílio Vicácqua, Mimoso do Sul, Apiacá, Bom Jesus do Norte, São José do Calçado, Alegre, Guaçuí, Dores do Rio Preto, Divino de São Lourenço, Ibitirama, Iúna, Muniz Freire, Irupi, Ibatiba, Conceição do Castelo, Venda Nova do Imigrante</t>
  </si>
  <si>
    <t>035/2022
056/2022</t>
  </si>
  <si>
    <t>ES 010, ENTR. ES-429 – BARRA NOVA (ENTR. ES 315)</t>
  </si>
  <si>
    <t>Contratação de empresa ou consórcio especializado na elaboração do projeto básico e executivo de engenharia e a execução das obras de Implantação e pavimentação da Rodovia ES 010, trecho: Entr. ES 429 - Barra Nova (Entr. ES 315)</t>
  </si>
  <si>
    <t>ES-010, trecho: Entr. ES-429 – Barra Nova (Entr. ES-315)</t>
  </si>
  <si>
    <t>ES 429, ENTR. BR.101 (PALMITO) – PALMITAL (P/ URUSSUQUARA)</t>
  </si>
  <si>
    <t>Projeto de Engenharia Rodoviária para Reabilitação e Melhorias Operacionais na Rodovia ES 429, trecho: Entr. BR 101 (Palmito) – Palmital (p/ Urussuquara)</t>
  </si>
  <si>
    <t>ES-429, trecho: Entr. BR-101 (Palmito) – Palmital (p/ Urussuquara)</t>
  </si>
  <si>
    <t>ES 164 - BAIXO GUANDU - TRECHO FAZENDA UNICAFÉ X ENTR BR-259 (FONTINELLI - ALTO MUTUM PRETO)</t>
  </si>
  <si>
    <t>Elaboração do Projeto Básico e Executivo de Engenharia e a Execução das Obras de Pavimentação da Rodovia ES-164, trecho Fazenda Unicafé (Baixo Guandú) - Entroncamento BR-259 (Colatina), com extensão de 29,50 km, no município de Baixo Guandú/ES, na área de abrangência da Superintendência Executiva Regional III (SR-3)</t>
  </si>
  <si>
    <t>102/2022</t>
  </si>
  <si>
    <t>EXECUÇÃO DE REVESTIMENTO DE MISTURA REVSOL SR 3</t>
  </si>
  <si>
    <t>Linhares, Sooretama, Rio Bananal, João Neiva, São Roque do Canaã, Itaguaçu, Baixo Guandú, Colatina, marilândia, Governador Lindenberg, São Domingos do Norte, Pancas, Alto Rio Novo, Mantenópolis, Águia Branca</t>
  </si>
  <si>
    <t>27/2022</t>
  </si>
  <si>
    <t>ES 209/ ES 130, MONTANHA - VINHÁTICO</t>
  </si>
  <si>
    <t>Elaboração de Projeto Básico e Executivo  de Engenharia e Execução de obra Rodoviáriapara Reabilitação e Melhorias Operacionais na Rodovia ES 209/ES 130, trecho: Montanha - Vinhático</t>
  </si>
  <si>
    <t>Montanha</t>
  </si>
  <si>
    <t>32/2023</t>
  </si>
  <si>
    <t>EXECUÇÃO DE REVESTIMENTO DE MISTURA REVSOL SR 4</t>
  </si>
  <si>
    <t>Jaguaré, São Mateus, Conceição da Barra, Pedro Canário, Pinheiros, Boa Esperança, Ponto Belo, Montanha, Mucurici, Ecoporanga, Água Doce do Norte, Barra de São Francisco, Vila Pavão, Nova Venécia, São Gabriel da Palha, Vila Valério</t>
  </si>
  <si>
    <t>016/2023
019/2023
020/2023</t>
  </si>
  <si>
    <t>ES 490, ENTR. BR 101 (SAFRA) - MARATAÍZES</t>
  </si>
  <si>
    <t>Elaboração de projeto de engenharia para reabilitação e duplicação da Rodovia ES 490
trecho: Entr. BR 101 (Safra) Marataízes</t>
  </si>
  <si>
    <t>Marataízes</t>
  </si>
  <si>
    <t>041/2014</t>
  </si>
  <si>
    <t>ES 145, CONTORNO DE ITAPEMIRIM/MARATAÍZES ES 060, ENTR. ES 060 - ENTR. ES 487 (RODOVIA DO PENEDO)</t>
  </si>
  <si>
    <t>Elaboração de Projeto de Implantação da Rodovia ES 145 - Entr. ES 487 - Entr. ES 490
(Contorno de Itapemirim - Marataízes)
Elaboração de Projeto de Reabilitação da Rodovia ES 060 (acesso) Entr. ES 060 - Entr. ES 487
(Rodovia do Penedo)</t>
  </si>
  <si>
    <t>Itapemirim</t>
  </si>
  <si>
    <t>044/2014</t>
  </si>
  <si>
    <t>ES 484, AFONSO CLÁUDIO - PIRACEMA</t>
  </si>
  <si>
    <t>Contratação de Serviços de Pesquisas, Levantamentos, Estudos e Anteprojeto de Engenharia para Pavimentação da Rodovia ES-484, trecho: Entr. ES-165 (Afonso Cláudio) – Piracema, sob jurisdição da Superintendência Executiva Regional I (SR- I/ES). Extensão:15,5km.</t>
  </si>
  <si>
    <t>92/2023</t>
  </si>
  <si>
    <t>ELABORAÇÃO DE PROJETO - RAMPA DE ESCAPE NA ES 164 (SOTURNO)</t>
  </si>
  <si>
    <t>Elaboração de projeto de melhorias de traçado e implantação de área de escape com caixa de retenção no ponto crítico localizado entre os quilômetros 347 e 351 da rodovia ES-164, no trecho compreendido no entroncamento acesso para Jaciguá e entroncamento ES-486 (Soturno), sob jurisdição da superintendência Regional 2 (SR-2)</t>
  </si>
  <si>
    <t>31/2022</t>
  </si>
  <si>
    <t>SERVIÇOS DE CONSULTORIA E APOIO À FISCALIZAÇÃO TÉCNICA, AMBIENTAL DAS OBRAS DA SR-1</t>
  </si>
  <si>
    <t>Contrato para prestação de serviços especializados de engenharia consultiva para supervisão e apoio técnico das atividades de fiscalização técnica, ambiental e de regularidade trabalhista, fiscal e previdenciária das obras rodoviárias a serem executadas nas áreas sob jurisdição das respectivas Superintendências Executivas Regionais.</t>
  </si>
  <si>
    <t>07/2021</t>
  </si>
  <si>
    <t>SERVIÇOS DE CONSULTORIA E APOIO À FISCALIZAÇÃO TÉCNICA, AMBIENTAL DAS OBRAS DA SR-2</t>
  </si>
  <si>
    <t>08/2021</t>
  </si>
  <si>
    <t>SERVIÇOS DE CONSULTORIA E APOIO À FISCALIZAÇÃO TÉCNICA, AMBIENTAL DAS OBRAS DA SR-3 (SUL)</t>
  </si>
  <si>
    <t>09/2021</t>
  </si>
  <si>
    <t>SERVIÇOS DE CONSULTORIA E APOIO À FISCALIZAÇÃO TÉCNICA, AMBIENTAL DAS OBRAS DA SR-4 (NORTE)</t>
  </si>
  <si>
    <t>10/2021</t>
  </si>
  <si>
    <t>SERVIÇOS DE CONSULTORIA E APOIO À FISCALIZAÇÃO TÉCNICA, AMBIENTAL DAS OBRAS DA SRU</t>
  </si>
  <si>
    <t>Vila Velha, Viana, Cariacica, Vitória, Serra, Fundão, Guarapari</t>
  </si>
  <si>
    <t>11/2021</t>
  </si>
  <si>
    <t>CONSULTORIA PROGRAMA PROPAE - BNDES</t>
  </si>
  <si>
    <t>Contrato para prestação de serviços de apoio ao gerenciamento do Plano de Investimentos do DER-ES em obras rodoviárias com aplicação de recursos do contrato de financiamento, do Programa Especial de Apoio aos Estados (PROPAE) do Banco Nacional de Desenvolvimento Econômico e Social (BNDES).</t>
  </si>
  <si>
    <t>084/2020</t>
  </si>
  <si>
    <t>CONSULTORIA SUPERVISORA BID</t>
  </si>
  <si>
    <t>Contrato para prestação de serviços especializados de engenharia consultiva para supervisão e apoio técnico das atividades de fiscalização técnica, ambiental e de regularidade trabalhista, fiscal e previdenciária das obras rodoviárias a serem executadas no Programa de Eficiência Logística do Espírito Santo para o DER-ES.</t>
  </si>
  <si>
    <t>28/2022</t>
  </si>
  <si>
    <t>CONSULTORIA DIREN</t>
  </si>
  <si>
    <t>Contrato para prestação de serviços especializados de apoio técnico as atividades gerenciais, de supervisão e fiscalização da Diretoria de Obras de Infraestrutura Logística do Departamento de Edificações e de Rodovias do Espírito Santo - DIREN.</t>
  </si>
  <si>
    <t>21/2023</t>
  </si>
  <si>
    <t>043/2014 - ES 487, TRECHO: ENTR. BR 101 - ITAPEMIRIM</t>
  </si>
  <si>
    <t>Projeto de Reabilitação da Rodovia ES 487
trecho: Entr. BR 101 - Itapemirim</t>
  </si>
  <si>
    <t>043/2014</t>
  </si>
  <si>
    <t>Relicitação - Obras de Infraestrutura do Micropolo Industrial de Piúma</t>
  </si>
  <si>
    <t>Implantação de trecho pavimentado de rodovia estadual.</t>
  </si>
  <si>
    <t>114/2023</t>
  </si>
  <si>
    <t>ES 474, VIÇOZINHA - FAZENDA INCAPER - CACHOEIRA ALEGRE</t>
  </si>
  <si>
    <t>Pavimentação e Construção de três pontes na ES 474, trecho: Entr. BR 262, Viçosinha - Fazenda Incaper, trecho: Cachoeira Alegre - Entr. BR 262</t>
  </si>
  <si>
    <t>Viçozinha - Fazenda Incaper - Cachoeira Alegre</t>
  </si>
  <si>
    <t>AV. SANTA ROSA EM VILA VELHA AVENIDA JAGUARUSSU, LOCALIZADA NO BAIRRO MORADA DA BARRA</t>
  </si>
  <si>
    <t>Pavimentação e Drenagem da Avenida Jaguarussu, localizada no Bairro Morada da Barra, município de Vila Velha/ES, numa extensão de 2,00 Km</t>
  </si>
  <si>
    <t>CP 048/2023</t>
  </si>
  <si>
    <t>BID - RESTAURAÇÃO DO PAVIMENTO E CONSERVAÇÃO – SEGMENTOS 1, 2, 3, e 4 – LOTE 2</t>
  </si>
  <si>
    <t>Contratação de empresa para execução das obras de Recuperação funcional com Conserva por Desempenho, com extensão de 114,8 km - LOTE 2:
- Segmento 1: Rodovia ES-248 entre o entroncamento da rodovia ES-248 com a rodovia ES-356 p/Marilândia (Km 14,569) até o entroncamento com a Rodovia ES245(Km 67,769), com extensão de 53,20 km
- Segmento 2: Rodovia ES-432 entre o Perímetro Urbano do Patrimônio de São Jorge dos Tiradentes (Km 10,70 - Rua Emilia Ferreira) até entroncamento com a Rodovia ES-245(Km 12,50), com extensão de 1,80 km.
- Segmento 3: Rodovia ES-245 entre o entroncamento com a rodovia ES-432 (São Jorge de Tiradentes) (Km 44,818) até o início do Perímetro Urbano de Rio Bananal (Km 63,078 - Entr. ES-360), com extensão de 18,26 km.
-  Segmento 4: Rodovia ES-245 Perímetro Urbano de Rio Bananal (Km 65,98 - Entr. com a Rua Dom João B. M. Albuquerque) até o entroncamento com a Rodovia ES-248 (Km 102,941), com extensão de 36,96 km</t>
  </si>
  <si>
    <t>Rio Bananal, Linhares, Marilândia</t>
  </si>
  <si>
    <t>78/2022</t>
  </si>
  <si>
    <t>CONSULTORIA GERENCIAMENTO BID</t>
  </si>
  <si>
    <t xml:space="preserve">Contrato para gerenciamento, coordenação, apoio técnico e monitoramento do Programa de Eficiência Logística do Espírito Santo para o DER-ES, incluindo a programação e o acompanhamento da execução físico-financeira dos contratos; a identificação de eventos críticos, reais ou potenciais, capazes de acarretar impacto financeiro ou variação cronológica; a relação e coordenação das atividades dos diversos contratados, assim como dos diversos setores internos do DER-ES com outros órgãos e agentes externos eventualmente intervenientes na execução do programa. </t>
  </si>
  <si>
    <t>001/2021</t>
  </si>
  <si>
    <t>SERVIÇOS DE SONDAGEM, PROJETOS E CREDENCIAMENTO</t>
  </si>
  <si>
    <t xml:space="preserve">CREDENCIAMENTO DE EMPRESAS ESPECIALIZADAS PARA CONTRATAÇÃO DE SERVIÇOS TÉCNICOS DE ENGENHARIA E ARQUITETURA, nas atividades de: Elaboração e Análise de Projetos, Elaboração e Análise de Orçamentos, Elaboração de inventários de obras não concluídas e Apoio à Fiscalização de Obras no âmbito da Administração Pública do Estado do Espírito Santo, sempre que houver interesse previamente manifestado pelo DER-ES, de acordo com os critérios, termos e condições estabelecidas </t>
  </si>
  <si>
    <t>2022-DNSV5</t>
  </si>
  <si>
    <t>CONSULTORIA PARA EMISSÃO DE LAUDOS DE AVALIAÇÃO DE IMÓVEIS</t>
  </si>
  <si>
    <t>O laudo de avaliação de imóvel é um relatório emitido por um avaliador ou uma empresa especializada com a finalidade de estipular o valor real de determinado bem.</t>
  </si>
  <si>
    <t>ES 257, ANEL RODOVIÁRIO DE ARACRUZ</t>
  </si>
  <si>
    <t xml:space="preserve">Elaboração de projeto de engenharia para Implantação e Pavimentação da Rodovia ES 257
trecho: Anel Rodoviário de Aracruz </t>
  </si>
  <si>
    <t>CC 019/2013</t>
  </si>
  <si>
    <t>CONTRATO 021/2021 - CONSÓRCIO PR-1 LOTE 1, 2, 3, 4, 5 E 6 EDITAL DE CONCORRÊNCIA - 53/2013</t>
  </si>
  <si>
    <t>Elaboração de projeto de engenharia para Reabilitação e Melhorias operacionais na Rodovia ES 264, trecho: Santa Maria de Jetibá - Gonçalves - Lote 1
Elaboração de projeto de engenharia para Reabilitação e Melhorias operacionais na Rodovia ES 060 (acesso), trecho: Entr. BR 101 - Guarapari - Lote 2
Elaboração de Projeto de Engenharia para Reabilitação da Rodovia ES 010,  Praia de Capuba - Nova Almeida - Lote 3
Elaboração de projeto de engenharia para Reabilitação e aumento da capacidade e Melhorias Operacionais na ES 060 (pista dupla) trecho: Entr. ES 060 (Rodovia do Sol) - Entr. Av. Carlos Linbenberg (Rodovia Darly Santos) - Lote 4
Elaboração de projeto  de engenharia para Melhorias Operacionais e Duplicação da Rodovia ES 257, trecho: Aracruz - Entr. BR 101 (Ibiraçu) - Lote 5
Elaboração de projeto  de engenharia para Melhorias Operacionais e Duplicação da Rodovia ES 257, trecho: Entr. ES 010 - Aracruz - Lote 6</t>
  </si>
  <si>
    <t>Santa Maria de Jetibá, Guarapari, Vila Velha, Aracruz, Ibiraçu, Serra</t>
  </si>
  <si>
    <t>021/2021</t>
  </si>
  <si>
    <t>CONTRATO 014/2018 - CONTECNICA - LOTE 1, 2, 3, 4, 5, 6, 7 E 8 - EDITAL DE CONCORRÊNCIA 54/2013</t>
  </si>
  <si>
    <t>Projeto de Engenharia para Reabilitação e melhorias operacionais na Rodovia ES 491, trecho: Entr. ES 166 (Aracuí) - Estrela do Norte - Lote 1
Projeto de Engenharia para Reabilitação e Melhorias Operacionais na Rodovia ES 488, trecho: Entr. ES 482 (Morro Grande) Entr. ES 164 (Santa Rosa) Contorno de Cachoeiro - Lote 2
Projeto de Engenharia para Reabilitação e Melhorias Operacionais na Rodovia ES 181, trecho: Muniz Freire – Piaçú - Lote 3
Projeto de Engenharia de Implantação e pavimentação da Rodovia ES 181, trecho: Contorno de Muniz Freire - Lote 4
Projeto de Engenharia Rodoviária para Reabilitação e Melhorias Operacionais na Rodovia ES 181, trecho: Piaçu - BR 262 - Lote 5
Projeto de Engenharia Rodoviária para Reabilitação e Melhorias Operacionais na Rodovia ES 165, trecho: Conceição do Castelo - Santo Antônio do Areião - Lote 6
Projeto de Engenharia Rodoviária para Reabilitação e Melhorias Operacionais na Rodovia ES 165, trecho: Conceição do Castelo - Entr. BR 262 - Lote 7
Projeto de Engenharia para Reabilitação e Duplicação na Rodovia ES 488, trecho: Entr. BR 101 (Frade) Cachoeiro de Itapemirim - Lote 8</t>
  </si>
  <si>
    <t>Castelo, Cachoeiro de Itapemirim, Muniz Freire, Conceição do Castelo</t>
  </si>
  <si>
    <t>014/2018</t>
  </si>
  <si>
    <t>CONTRATO 032/2018 - IGUATEMI - LOTE 1, 3, 4, 5, 7, 8 E 9 - EDITAL DE CONCORRÊNCIA 57/2013</t>
  </si>
  <si>
    <t>Elaboração de Projeto de Engenharia de Obra de Arte Especial - ES 010, Entr. ES 257 - Vila do Riacho - Ponte s/ Córrego Gimuhuna - Lote 1
Elaboração de Projeto de Engenharia de Obra de Arte Especiais - ES 010, São Mateus – Guriri – Lote 2
Elaboração de Projeto de Engenharia de Obra de Arte Especiais - ES 010, Nova Almeida – Vila do Riacho - Lote 3
Elaboração de Projeto de Engenharia de Obra de Arte Especial - ES 164, Vargem Alta – Castelinho - Lote 4
Elaboração de Projeto de Engenharia de Obra de Arte Especial - ES 010, Nova Almeida - Vila do Riacho - Lote 5
Elaboração de Projeto de Engenharia de Obra de Arte Especial - ES 356,  Juncado – Jaguaré (Reserva de Sooretama) - Lote 6
Elaboração de Projeto de Engenharia de Obra de Arte Especial - ES 145, Entr. ES 487 – Entr. ES 375 (Contorno de Piuma) - Lote 7
Elaboração de Projeto de Engenharia de Obra de Arte Especial - ES 462, Brejetuba – Afonso Cláudio - Lote 8
Elaboração de Projeto de Engenharia de Obra de Arte Especial - ES 080, Santa Tereza – São Roque do Canaã - Lote 9</t>
  </si>
  <si>
    <t>Aracruz, São Mateus, Serra, Vargem Alta, Aracruz, Sooretama, Jaguaré, Piúma, Afonso Cláudio, Brejetuba, Laranja da Terra, Santa Teresa</t>
  </si>
  <si>
    <t>032/2018</t>
  </si>
  <si>
    <t>ES 060, BARRA DE ITAPEMIRIM - PIÚMA</t>
  </si>
  <si>
    <t xml:space="preserve">Elaboração de projeto de engenharia rodoviária para Reabilitação na Rodovia ES 060, trecho: Barra de Itapemirim - Piúma </t>
  </si>
  <si>
    <t>014/2014</t>
  </si>
  <si>
    <t>MELHORIAS DE TRAÇADO E IMPLANTAÇÃO DE ÁREA DE ESCAPE COM CAIXA DE RETENÇÃO ENTRE OS KM 30,37 E 37,96</t>
  </si>
  <si>
    <t>Contratação de empresa para elaboração do projeto de melhorias de traçado e implantação de área de escape com caixa de retenção no ponto crítico localizado entre os quilômetros 30,37 e 37,96 da rodovia ES-166, no trecho compreendido entre o entroncamento do acesso a localidade de fazenda do centro e o entroncamento com ES-379 (Castelo), sob a jurisdição da Superintendência Regional 2 (SR-2)</t>
  </si>
  <si>
    <t>062/2022</t>
  </si>
  <si>
    <t>ES-493, TRECHO: DIVINO DE SÃO LOURENÇO – ENTR. ES 190 (PATRIMÔNIO DA PENHA)</t>
  </si>
  <si>
    <t>Contratação de Serviços de Pesquisas, Levantamentos, Estudos (ETAPA 01) e Anteprojeto de Engenharia (ETAPA 02) para Pavimentação da Rodovia ES-493, trecho: Divino de São Lourenço – Entr. ES 190 (Patrimônio da Penha)</t>
  </si>
  <si>
    <t>Divino de São Lourenço</t>
  </si>
  <si>
    <t>034/2022</t>
  </si>
  <si>
    <t>EVTEA - PONTE SOBRE O RIO SANTA MARIA DA VITÓRIA E ACESSOS NO CENTRO URBANO DO MUNICÍPIO DE SANTA LEOPOLDINA</t>
  </si>
  <si>
    <t>Contratação de Estudo de Viabilidade, Econômica e Ambiental (EVTEA) e Anteprojeto de Engenharia para Implantação da Ponte sobre o Rio Santa Maria da Vitória e seus Acessos no centro urbano do município de Santa Leopoldina, sob jurisdição da Superintendência Executiva Regional I (SR-I)</t>
  </si>
  <si>
    <t>TP nº 004/2023</t>
  </si>
  <si>
    <t>ES-190 E ACESSO, TRECHO: IRUPI – PEDRA ROXA E ACESSO P/ SÃO JOSÉ DO CAPARAÓ</t>
  </si>
  <si>
    <t>Contratação de Serviços de Pesquisas, Levantamentos, Estudos (ETAPA 01) e Anteprojeto de Engenharia (ETAPA 02) para Pavimentação da Rodovia ES-190 e acesso, trecho: Irupi – Pedra Roxa e Acesso p/ São José do Caparaó). Localização: Irupi – ES. Extensão: 18,7 Km. Jurisdição: Superintendência Executiva Regional II (SR-II/DER-ES)</t>
  </si>
  <si>
    <t>050/2022</t>
  </si>
  <si>
    <t>ARCO VIÁRIO DE COLATINA COM 4º PONTE</t>
  </si>
  <si>
    <t xml:space="preserve"> Estudo de Viabilidade Técnica, Econômica e Ambiental EVTEA (ETAPA 01) E Anteprojeto de Engenharia (ETAPA 02), do Arco Rodoviário Sul de Colatina, na área do Município de Colatina, sobre circunscrição da Superintendência Executiva Regional III (SR-III/DER-ES).</t>
  </si>
  <si>
    <t>095/2023</t>
  </si>
  <si>
    <t>CONTRATO 003/2020 - CONSÓRCIO PROJEMAX / PACS - LOTE 1, 2, 3, 4, 5, 6, 7, 8, 9, 10 E 11 - EDITAL DE CONCORRÊNCIA 55/2013</t>
  </si>
  <si>
    <t>Projeto de Engenharia Rodoviária para implantação e pavimentação da Rodovia ES 248 - Arco Rodoviário de Linhares, trecho: Entr. ES 245 - Entr. BR 101 - Entr. ES 358 - Lote 1
Projeto de Engenharia Rodoviária para implantação e pavimentação da Rodovia ES 010/ES 429 - Pontal do Ipiranga – Entr. ES 429 (p/ BR 101) - Lote 2
Projeto de Engenharia de Implantação e pavimentação da Rodovia ES 010 - trecho: Entr. ES 429 - Barra Nova (Entr. ES 315) - Lote 3
Projeto de Engenharia Rodoviária para implantação e pavimentação da Rodovia ES 357, trecho: Itaguaçu - Itaçu - Lote 4
Projeto de Engenharia Rodoviária para para implantação e pavimentação da Rodovia ES 357 - trecho: Boapaba - Agrovila - Lote 5
Projeto de Engenharia Rodoviária para implantação e pavimentação da Rodovia ES 080 - Contorno de São Domingos do Norte (Entr. ES 080 - Entr. ES 137) - Lote 6
Projeto de Engenharia Rodoviária para Reabilitação e Melhorias Operacionais na RodoviaS 248, Entr. ES 245 (p/ Rio Bananal) – Entr. ES 356 (p/ Marilândia) - Lote 7
Projeto de Engenharia Rodoviária para Reabilitação e Melhorias Operacionais na Rodovia ES 356 - trecho: Entr. ES 248 - Marilândia - Lote 8
Projeto de Engenharia Rodoviária para Reabilitação e Melhorias Operacionais na Rodovia ES 245/ES 248 - trecho: Entr. ES 248 (Arco Rodoviário de Linhares) Linhares - Lote 9
Projeto de Engenharia Rodoviária para Reabilitação e Melhorias Operacionais na Rodovia ES 248, trecho: BR 259 (Colatina) – Entr. ES 356 - Lote 10
Projeto de Engenharia Rodoviária para Reabilitação e Melhorias Operacionais na Rodovia ES 429, trecho: Entr. BR 101 (Palmito) – Palmital (p/ Urussuquara) - Lote 11
Projeto de Engenharia para implantação de acostamentos e melhorias operacionais, ES 245/248, Trecho: Rio Bananal – Ponte sobre o Rio Pequeno (Linhares) - Lote 12
Elaboração de Projeto de Engenharia para obras de Implantação e Pavimentação do Acesso a Barra Nova, trecho: Entr. ES-010 - Barra Nova - Lote 13
Elaboração de Projeto de Engenharia  da Terceira Ponte de Colatina, Acessos e Ligação com a BR-259 (Contorno de Colatina) - Lote 14</t>
  </si>
  <si>
    <t>Linhares, São Mateus, Itaguaçu, Colatina, São Domingos do Norte, Marilândia</t>
  </si>
  <si>
    <t>03/2020</t>
  </si>
  <si>
    <t>71/2022 - CENTRO DE FORMAÇÃO E APERFEIÇOAMENTO DA PMES - CARIACICA/ES</t>
  </si>
  <si>
    <t>Contratação de Empresa para construção de vestiário, pista de atletismo e conclusão da reforma do alojamento masculino de 2 pavimentos no Centro de Formação e Aperfeiçoamento (CFA) da PM-ES, no município de Cariacica/ ES</t>
  </si>
  <si>
    <t>0071/2022</t>
  </si>
  <si>
    <t>UFES - TABELA REFERENCIAL DE PREÇOS - CTR 130/2021</t>
  </si>
  <si>
    <t>Prestação de serviços especializados na área de engenharia de custos para elaboração da tabela referencial de preços de insumos e serviços de edificações do DER-ES, seu gerenciamento e revisão; pesquisa/ formação de preços de insumos e serviços de edificações, não constantes na Tabela Referencial, conforme descrito no Termo de referência (Tabela Referencial de Preços Licitação 2021).</t>
  </si>
  <si>
    <t>MODERNIZAÇÃO DOS ELEVADORES DO FÓRUM CÍVEL DO TRIBUNAL DE JUSTIÇA DO ESTADO DO ESPÍRITO SANTO - LOTE 01, NO MUNICÍPIO DE VITÓRIA/ES - EDITAL DE CONCORRÊNCIA 021/2020</t>
  </si>
  <si>
    <t>Serviços de manutenção predial no Edifício Jerônimo Monteiro, localizado no Centro de Vitória/ES, que abrigará as Varas Cíveis e Criminais.</t>
  </si>
  <si>
    <t>0047/2021</t>
  </si>
  <si>
    <t>CONTRATO 002/2020 - CONSÓRCIO DYNATEST / ENGESUR - LOTE 1, 2, 3, 4, 5, 6, 7, 8, 9, 10 E 11 - EDITAL DE CONCORRÊNCIA 56/2013</t>
  </si>
  <si>
    <t>Elaboração de projeto de engenharia rodoviária para implantação e pavimentação da Rodovia ES-SN, trecho: Arco Rodoviário de Nova Venécia (ES 137 - ES 381 - ES 381 - ES 137) - Lote 1
Elaboração de projeto de engenharia rodoviária para implantação e pavimentação da Rodovia ES 344, trecho: Entr. ES 381 (p/ Nova Venécia) Entr. ES 358 - Lote 2
Elaboração de projeto de engenharia rodoviária para implantação e pavimentação da Rodovia ES 130, trecho: Variante de Montanha (Entr. ES 130 - Entr. ES 209) - Lote 3
Elaboração de projeto de engenharia rodoviária para implantação e pavimentação da Rodovia ES 422, trecho: UFES (São Mateus) - Entr. ES 421 (Santana) - Lote 4
Elaboração de projeto de engenharia rodoviária para implantação e pavimentação da Rodovia ES 313, trecho: Arco Rodoviário de Pinheiros (Entr. ES 130 - Entr. ES 313) - Lote 5
Elaboração de projeto de engenharia rodoviária para implantação e pavimentação da Rodovia ES 130, trecho: Variante de Vinhático - Lote 6
Elaboração de projeto de engenharia rodoviária para implantação e pavimentação da Rodovia ES 426, trecho: Entr. ES 080 (Boa Vista) - Itaperuna - Paulista, Inclusive acessos e variantes - Lote 7
Elaboração de projeto de engenharia rodoviária para Reabilitação e Melhorias Operacionais na Rodovia ES 130, trecho: Divisa ES/MG (Cajubi) - Montanha - Lote 8
Elaboração de projeto de engenharia rodoviári para Reabilitação e Melhorias Operacionais na Rodovia ES 209/ES 130, trecho: Montanha - Vinhático - Lote 9
Elaboração de projeto de engenharia rodoviária para  Reabilitação e Melhorias Operacionais na Rodovia ES 130, trecho: Vinhático - Pinheiros - Lote 10
Elaboração de projeto de engenharia rodoviária para  Reabilitação e Melhorias Operacionais na Rodovia ES 358, trecho: Guaxe - Entr. BR 101 - Lote 11
Elaboração de Projeto de Engenharia na Rodovia ES 209, trecho  Mucurici até Entr. ES 130 para Montanha - Lote 12
Elaboração de Projeto de Engenharia na Rodovia ES 137, trecho Ponto Belo a Mucurici - Lote 13
Elaboração de projeto de engenharia para implantação da rodovia ES 220 - Entr. ES 320 (Paulista) - Entr. BR 342 - Lote 14</t>
  </si>
  <si>
    <t xml:space="preserve">Montanha, Nova Venécia, Pinheiros, Linhares, Vila Valério, São Mateus, Barra de São Francisco, Ponto Belo, Mucurici </t>
  </si>
  <si>
    <t>002/2020</t>
  </si>
  <si>
    <t>MODERNIZAÇÃO DOS ELEVADORES DO FÓRUM CÍVEL DO TRIBUNAL DE JUSTIÇA DO ESTADO DO ESPÍRITO SANTO - LOTE 02, NO MUNICÍPIO DE VITÓRIA/ES - EDITAL DE CONCORRÊNCIA 021/2021</t>
  </si>
  <si>
    <t>0048/2021</t>
  </si>
  <si>
    <t>PONTE SOBRE O CÓRREGO VELHA ANTÔNIA, NO MUNICÍPIO DE ITAÚNAS/ES</t>
  </si>
  <si>
    <t>Serviços de Construção de Obra de Arte Especial (PONTE E ENCABEÇAMENTOS) na Rodovia ES 010 (km 262,32), trecho: Itaúnas - Entr. ES 421 (Bairro Santana), sob jurisdição da Superintendência Executiva Regional IV (SR-IV) do DER-ES</t>
  </si>
  <si>
    <t>95/2022</t>
  </si>
  <si>
    <t>ES 318, TRECHO ENTR. BR-101/ENTR. ES 315 - ENTR. ES 010 - BINÁRIO (GURIRI)</t>
  </si>
  <si>
    <t>Contrato de empresa para execução das obras de implantação da Rodovia ES 318, trecho Entr. BR-101/Entr. ES 315 - Entr. ES 010 - Binário (Guriri), sob jurisdição da Superintendência Executiva Regional IV do Departamento de Edificações e de Rodovias do Estado do Espiríto Santo - DER-ES</t>
  </si>
  <si>
    <t>26/2023</t>
  </si>
  <si>
    <t>CONTENÇÃO EM JACARAÍPE, BAIRRO CAMARÁ KM 5,5</t>
  </si>
  <si>
    <t>Obra de  Contenção na Rodovia ES 010,  no Bairro Camará – Manguinhos e implantação de Bueiro Metálico, no município da Serra</t>
  </si>
  <si>
    <t>RDC 021/2023</t>
  </si>
  <si>
    <t>INTERSEÇÕES LOCALIZADAS NA ES 010 NO MUNICÍPIO DA SERRA-ES, AMAGIS BOMBEIROS, CURVA DA BALEIA E ES 010 X NORTE-SUL</t>
  </si>
  <si>
    <t>Obra de Implantação de 3 (três) interseções na Rodovia ES-010, no município da Serra. Interseção 1: no Bairro Camará na localidade do clube AMAGES e Corpo de Bombeiros. Interseção 2: Curva da Baleia e Interseção 3: ES-010 x Rodovia Norte Sul</t>
  </si>
  <si>
    <t>10/2023</t>
  </si>
  <si>
    <t>PONTE DE DUAS BARRAS, LOCALIZADA EM ITAÓCA PEDRA - CACHOEIRO DE ITAPEMIRIM</t>
  </si>
  <si>
    <t>Obra de Engenharia Rodoviária para Obra de Arte Especial, Ponte de duas Barras, localizada em em Itaoca Pedra, município de  Cachoeiro de Itapemirim</t>
  </si>
  <si>
    <t>11/2024</t>
  </si>
  <si>
    <t>PONTE ENTR. ES-477 A FORNO GRANDE, LOCALIZADA NO MUNICÍPIO DE CASTELO/ES</t>
  </si>
  <si>
    <t>Elaboração dos projetos básico e executivo de engenharia e a execução das obras de Construção de OEA - Ponte sobre o Córrego do Caxixe (Forno
Grande), com extensão de 15 m, no município de Castelo</t>
  </si>
  <si>
    <t>17/2023</t>
  </si>
  <si>
    <t>PONTE PEDRA ROXA NO MUNICÍPIO DE IBITIRAMA</t>
  </si>
  <si>
    <t>Contratação de de Empresa para Execução da Obra de Arte Especial – OAE, Ponte com 26,35 metros de extensão, localizada na Rodovia ES-190, Distrito de Pedra Roxa, no município de Ibitirama, sob circunscrição da Superintendência Regional II (SR-II), do Departamento de Edificações e de Rodovias do Estado do Espírito Santo – DER-ES</t>
  </si>
  <si>
    <t>Ibitirama</t>
  </si>
  <si>
    <t>83/2022</t>
  </si>
  <si>
    <t>CONSTRUÇÃO DE OBRAS DE ARTE ESPECIAL (PONTE COMUNIDADE CAMBUCÁ), NO MUNICÍPIO DE DORES DO RIO PRETO</t>
  </si>
  <si>
    <t>Construção de Obras de Arte Especial (Ponte Cumunidade Cambucá), no município de Dores do Rio Preto</t>
  </si>
  <si>
    <t>Dores do Rio Preto</t>
  </si>
  <si>
    <t>65/2022</t>
  </si>
  <si>
    <t>RECUPERAÇÃO ESTRUTURAL E FUNCIONAL DA PONTE SOBRE O RIO ITAPEMIRIM NA RODOVIA ES 488, TRECHO ENTR. ES-482 (M. GRANDE) – ENTR. ES-164 (STA. ROSA) – CONTORNO DE CACHOEIRO</t>
  </si>
  <si>
    <t>Recuperação Estrutural e Funcional da Ponte sobre o Rio Itapemirim na Rodovia ES 488, trecho Entr. ES-482 (M. Grande) – Entr. ES-164 (Sta. Rosa) – Contorno de Cachoeiro</t>
  </si>
  <si>
    <t>61/2022</t>
  </si>
  <si>
    <t>ES-358, GUAXE – ENTR. BR 101</t>
  </si>
  <si>
    <t>Contratação de empresa ou consórcio especializado na elaboração do projeto básico e executivo de engenharia e a execução das obras de Implantação/Pavimentação e Reabilitação , inclusive OAE's na ES-358 Trecho: Guaxe – Entr. BR-101 - Extensão: 9,4 Km</t>
  </si>
  <si>
    <t>ES-358, trecho: Guaxé – Entr. BR-101</t>
  </si>
  <si>
    <t>DUPLICAÇÃO DA ES 010, SÃO MATEUS - GURIRI</t>
  </si>
  <si>
    <t>Obra de Engenharia Rodoviária para Duplicação Rodovia ES 010, trecho: São Mateus - Guriri</t>
  </si>
  <si>
    <t>RDC 025/2023</t>
  </si>
  <si>
    <t>ES 357, BOAPABA - AGROVILA</t>
  </si>
  <si>
    <t>Contratação de empresa ou consórcio especializado na elaboração do projeto básico e executivo de engenharia e a execução das obras de implantação e pavimentação da Rodovia ES 357, trecho: Boapaba - Agrovila</t>
  </si>
  <si>
    <t>ES-357, trecho: Boapaba - Agrovila</t>
  </si>
  <si>
    <t>27/2021 REFORMA DO 2º CIA DO 3º BPM</t>
  </si>
  <si>
    <t>Contratação de Empresa para Reforma e Ampliação da Edificação que abriga a 2ª CIA do 3º Batalhão da Polícia Militar, no município de Guaçuí/ ES</t>
  </si>
  <si>
    <t>Guaçuí</t>
  </si>
  <si>
    <t>0027/2021</t>
  </si>
  <si>
    <t>131/2021 REFORMA DO SERVIÇO MÉDICO LEGAL-SML DE LINHARES</t>
  </si>
  <si>
    <t>Reforma do Edíficio que abriga o Serviço Médico Legal - SML e Perícia Técnica da Polícia Civil, localizado no município de Linhares/ ES</t>
  </si>
  <si>
    <t>0131/2021</t>
  </si>
  <si>
    <t>126/2021 DELEGACIA DE POLÍCIA EM IÚNA/ES</t>
  </si>
  <si>
    <t>Reforma e adequações para atender a Delegacia de Polícia Civil de Iúna/ ES</t>
  </si>
  <si>
    <t>0126/2021</t>
  </si>
  <si>
    <t>101/2020 DELEGACIA REGIONAL EM CACHOEIRO DE ITAPEMIRIM/ES</t>
  </si>
  <si>
    <t>Contratação de Empresa para Construção do Departamento de Polícia Judiciária - DPJ, de Cachoeiro de Itapemirim/ ES</t>
  </si>
  <si>
    <t>0101/2020</t>
  </si>
  <si>
    <t>PARQUE DA PRAINHA</t>
  </si>
  <si>
    <t>Contratação de empresa especializada na prestação de serviços técnicos de desenvolvimento e elaboração de projetos básicos detalhados de Arquitetura e Complementares de Engenharia para reforma e revitalização do Parque da Prainha, localizado em Vila Velha/ES</t>
  </si>
  <si>
    <t>2021-W4H19</t>
  </si>
  <si>
    <t xml:space="preserve">MANUTENÇÃO DO PRÉDIO DO COMANDO GERAL E DO CPOM </t>
  </si>
  <si>
    <t>Manutenção do Prédio do Comando Geral e do CPOM</t>
  </si>
  <si>
    <t>2020-J0P01</t>
  </si>
  <si>
    <t>88/2021 - SERVIÇO MÉDICO LEGAL COLATINA</t>
  </si>
  <si>
    <t>Contratação de Empresa para Reforma e Ampliação do Serviço Médico Legal - SML de Colatina/ ES</t>
  </si>
  <si>
    <t>0088/2021</t>
  </si>
  <si>
    <t>20/2022 - REFORMA DO TELHADO DO 13º BPM</t>
  </si>
  <si>
    <t>Contratação de Empresa para substituição do Telhado e Adequação da Fachada do 13º Batalhão da Polícia Militar, em São Mateus/ ES</t>
  </si>
  <si>
    <t>0020/2022</t>
  </si>
  <si>
    <t>49/2021 - REDE ELÉTRICA DO COMPLEXO DA PCES</t>
  </si>
  <si>
    <t>Contratação de Empresa especializada na Prestação de Serviços Técnicos de nova entrada de energia - Condomínio da Polícia Civil, no município de Vitória/ ES</t>
  </si>
  <si>
    <t>0049/2021</t>
  </si>
  <si>
    <t>87/2022 - OBRAS DE CONSTRUÇÃO DO ALAMBRADO DE CERCAMENTO DO CAMPO DE FUTEBOL VALPARAÍSO, EM CARIACICA</t>
  </si>
  <si>
    <t>Contratação de Empresa especializado para Construção do Alambrado de Cercamento do Campo de Futebol Valparaíso, localizado no município de Cariacica/ ES</t>
  </si>
  <si>
    <t>0087/2022</t>
  </si>
  <si>
    <t xml:space="preserve">CONTRATAÇÃO PARA A CONSTRUÇÃO DO ESPAÇO ESPORTIVO NO BAIRRO BOA VISTA, MARCIANO ALTOÉ, MUNICÍPIO DE JAGUARÉ/ ES </t>
  </si>
  <si>
    <t>Construção do Espaço Esportivo no município de Jaguaré/ ES</t>
  </si>
  <si>
    <t>Jaguaré</t>
  </si>
  <si>
    <t>CP052/23</t>
  </si>
  <si>
    <t>107/2022 - INFRAESTRUTURA DO NÚCLEO DE OPERAÇÕES E TRANSPORTE AÉREO (NOTAER)</t>
  </si>
  <si>
    <t>Contratação de Empresa ou Consórcio especializado na Elaboraçãodo Projeto Básico e Executivo e Reforma e Ampliação do Hangar da NOTAER, no município de Vitória/ ES</t>
  </si>
  <si>
    <t>0107/2022</t>
  </si>
  <si>
    <t>DEMOLIÇÃO DA PONTE DA CAXETA, NA ES-162, DIVISA DE PRESIDENTE KENNEDY E ITAPEMIRIM</t>
  </si>
  <si>
    <t>Projeto de Engenharia para demolição de Obra de Arte Especial -  Ponte sobre o Rio Muqui, denominada Ponte do Caxeta, na Rodovia ES 162, município de Presidente Kennedy</t>
  </si>
  <si>
    <t>Presidente Kennedy</t>
  </si>
  <si>
    <t>73/2022</t>
  </si>
  <si>
    <t>CONSULTORIA DIROP - FAIXA DE DOMÍNIO</t>
  </si>
  <si>
    <t>Apoio aos Serviços de Investigação Fundiária-Registral, incluindo Levantamento Topográfico Cadastral de Ocupações Regulares ou Irregulares na Faixa de Domínio e Área “non aedificandi”, bem como apoio técnico nas análises de acesso viário e de anuência de confrontação às rodovias estaduais.</t>
  </si>
  <si>
    <t>076/2022</t>
  </si>
  <si>
    <t>CONSULTORIA DIREN - REMANEJAMENTOS DE POSTES</t>
  </si>
  <si>
    <t xml:space="preserve">Prestação de serviços de apoio nos serviços de análise de projetos de deslocamento/ remoção de infraestrutura de distribuição de energia elétrica ativa e apoio na fiscalização e supervisão das obras de deslocamento/ remoção de infraestrutura de distribuição de energia elétrica ativa, para liberação de frentes de obras de infraestrutura. </t>
  </si>
  <si>
    <t>43/2022</t>
  </si>
  <si>
    <t>66/2022 - CONTRATAÇÃO DE EMPRESA PARA EXECUÇÃO DE SERVIÇO DE SPDA E INCÊNDIO PARA O QUARTEL DA PMES, LOCALIZADO NO MUNICÍPIO DE VITÓRIA/ES</t>
  </si>
  <si>
    <t>Contratação de Empresa Especializada em Serviços de Instalações de SPDA e Incêndio para o Quartel da PM-ES, localizado no município de Vitória/ ES</t>
  </si>
  <si>
    <t>0066/2022</t>
  </si>
  <si>
    <t>AQUISIÇÃO VEÍCULO TIPO PICK-UP</t>
  </si>
  <si>
    <t>Adquirir um veículo tipo pick-up para apoiar nos atendimentos da Gerência de Projetos da Diretoria de Obras de Infraestrutura Logística do DER-ES.</t>
  </si>
  <si>
    <t xml:space="preserve">COMPENSAÇÃO AMBIENTAL PARA AS OBRAS DO DER-ES </t>
  </si>
  <si>
    <t>A compensação ambiental é um mecanismo financeiro determinado ao empreendedor por meio de uma condicionante (condicionante de compensação ambiental) em processos de licenciamento de significativo impacto ambiental que demandam Estudo de Impacto Ambiental, com o objetivo de contrabalançar os impactos ambientais ocorridos ou previstos no processo de licenciamento.</t>
  </si>
  <si>
    <t xml:space="preserve">01/2023 - CONTRATAÇÃO PARA A CONSTRUÇÃO DO ESPAÇO ESPORTIVO NO MUNÍCIPIO DE PEDRO CANÁRIO/ES </t>
  </si>
  <si>
    <t>Construção do Espaço Esportivo no município de Pedro Canário/ ES</t>
  </si>
  <si>
    <t>Pedro Canário</t>
  </si>
  <si>
    <t>0001/2023</t>
  </si>
  <si>
    <t xml:space="preserve">ES 010, TRECHO: CONTORNO DE VILA DO RIACHO </t>
  </si>
  <si>
    <t xml:space="preserve">Elaboração de projeto de Engenharia rodoviária para Implantação e pavimentação da Rodovia ES 010, trecho: Contorno de Vila do Riacho </t>
  </si>
  <si>
    <t>CC 021/2013</t>
  </si>
  <si>
    <t>70/2022 - CONSTRUÇÃO DE ESPAÇO ESPORTIVO NO BAIRRO FILOMENO, NO MUNICÍPIO DE NOVA VENÉCIA/ES</t>
  </si>
  <si>
    <t>Contratação de Empresa para construção do Espaço Esportivo no Bairro Filomeno - município de Nova Venécia/ES</t>
  </si>
  <si>
    <t>0070/2022</t>
  </si>
  <si>
    <t>CONSULTORIA GEARD - DESAPROPRIAÇÕES DER-ES</t>
  </si>
  <si>
    <t>Contratação de empresa para prestação de serviços de apoio ao DER-ES nos Programas de Desapropriação e Reassentamento necessários para as obras e serviços gerenciados pelo DEPARTAMENTO DE EDIFICAÇÕES E RODOVIAS DO ESTADO DO ESPÍRITO SANTO – DER-ES, para liberação de frentes de obras de infraestrutura do DER-ES.</t>
  </si>
  <si>
    <t>08/2023</t>
  </si>
  <si>
    <t>PAVIMENTAÇÃO EM BLOCOS DE CONCRETO - LOTE I</t>
  </si>
  <si>
    <t>Execução de serviços de PAVIMENTAÇÃO EM BLOCOS DE CONCRETO INTERTRAVADOS EM SEGMENTOS URBANOS DE PEQUENAS LOCALIDADES, através de prestação de serviços de assentamento de blocos rígidos intertravados de concreto e assentamento de meio fio, nos segmentos rodoviários estaduais não pavimentados inseridos em aglomerados urbanos, inseridos na Malha Rodoviária Estadual Não Pavimentada (leito natural), na área de abrangência da SR I.</t>
  </si>
  <si>
    <t>030/2022 
ARP nº 019/2022</t>
  </si>
  <si>
    <t>PAVIMENTAÇÃO EM BLOCOS DE CONCRETO - LOTE II</t>
  </si>
  <si>
    <t>Execução de serviços de PAVIMENTAÇÃO EM BLOCOS DE CONCRETO INTERTRAVADOS EM SEGMENTOS URBANOS DE PEQUENAS LOCALIDADES, através de prestação de serviços de assentamento de blocos rígidos intertravados de concreto e assentamento de meio fio, nos segmentos rodoviários estaduais não pavimentados inseridos em aglomerados urbanos, inseridos na Malha Rodoviária Estadual Não Pavimentada (leito natural), na área de abrangência da SR II.</t>
  </si>
  <si>
    <t>PREGÃO ELETRÔNICO 030/2022
ATA 012/2022
LOTE 2</t>
  </si>
  <si>
    <t>PAVIMENTAÇÃO EM BLOCOS DE CONCRETO - LOTE III</t>
  </si>
  <si>
    <t>Execução de serviços de PAVIMENTAÇÃO EM BLOCOS DE CONCRETO INTERTRAVADOS EM SEGMENTOS URBANOS DE PEQUENAS LOCALIDADES, através de prestação de serviços de assentamento de blocos rígidos intertravados de concreto e assentamento de meio fio, nos segmentos rodoviários estaduais não pavimentados inseridos em aglomerados urbanos, inseridos na Malha Rodoviária Estadual Não Pavimentada (leito natural), na área de abrangência da SR III.</t>
  </si>
  <si>
    <t>105/2023</t>
  </si>
  <si>
    <t>PAVIMENTAÇÃO EM BLOCOS DE CONCRETO - LOTE IV</t>
  </si>
  <si>
    <t>Execução de serviços de PAVIMENTAÇÃO EM BLOCOS DE CONCRETO INTERTRAVADOS EM SEGMENTOS URBANOS DE PEQUENAS LOCALIDADES, através de prestação de serviços de assentamento de blocos rígidos intertravados de concreto e assentamento de meio fio, nos segmentos rodoviários estaduais não pavimentados inseridos em aglomerados urbanos, inseridos na Malha Rodoviária Estadual Não Pavimentada (leito natural), na área de abrangência da SR IV.</t>
  </si>
  <si>
    <t>064/2023</t>
  </si>
  <si>
    <t>MANUTENÇAO EM CBUQ E REVITALIZAÇÃO DA SINALIZAÇÃO NOS SEGMENTOS RODOVIÁRIOS ESTADUAIS - LOTE I</t>
  </si>
  <si>
    <t>Contratação de empresa ou consórcio para execução de serviços de Manutenção Preventiva do Pavimento em CBUQ e Revitalização da Sinalização nos segmentos Rodoviários Estaduais inseridos em perímetros urbanos no Estado do Espírito Santo, através de prestação de serviços de recapeamento asfáltico, sinalização horizontal e vertical nos segmentos rodoviários estaduais inseridos em perímetros urbanos, incluindo os serviços de usinagem e o fornecimento de equipamentos e mão-de-obra para aplicação de massa asfáltica, tipo CBUQ (concreto betuminosos usinado a quente), no âmbito do Estado do Espírito Santo, na área de abrangência da SR I.</t>
  </si>
  <si>
    <t>59/2022</t>
  </si>
  <si>
    <t>MANUTENÇAO EM CBUQ E REVITALIZAÇÃO DA SINALIZAÇÃO NOS SEGMENTOS RODOVIÁRIOS ESTADUAIS - LOTE II</t>
  </si>
  <si>
    <t>Contratação de empresa ou consórcio para execução de serviços de Manutenção Preventiva do Pavimento em CBUQ e Revitalização da Sinalização nos segmentos Rodoviários Estaduais inseridos em perímetros urbanos no Estado do Espírito Santo, através de prestação de serviços de recapeamento asfáltico, sinalização horizontal e vertical nos segmentos rodoviários estaduais inseridos em perímetros urbanos, incluindo os serviços de usinagem e o fornecimento de equipamentos e mão-de-obra para aplicação de massa asfáltica, tipo CBUQ (concreto betuminosos usinado a quente), no âmbito do Estado do Espírito Santo, na área de abrangência da SR II.</t>
  </si>
  <si>
    <t>44/2022</t>
  </si>
  <si>
    <t>MANUTENÇAO EM CBUQ E REVITALIZAÇÃO DA SINALIZAÇÃO NOS SEGMENTOS RODOVIÁRIOS ESTADUAIS - LOTE III</t>
  </si>
  <si>
    <t>Contratação de empresa ou consórcio para execução de serviços de Manutenção Preventiva do Pavimento em CBUQ e Revitalização da Sinalização nos segmentos Rodoviários Estaduais inseridos em perímetros urbanos no Estado do Espírito Santo, através de prestação de serviços de recapeamento asfáltico, sinalização horizontal e vertical nos segmentos rodoviários estaduais inseridos em perímetros urbanos, incluindo os serviços de usinagem e o fornecimento de equipamentos e mão-de-obra para aplicação de massa asfáltica, tipo CBUQ (concreto betuminosos usinado a quente), no âmbito do Estado do Espírito Santo, na área de abrangência da SR III.</t>
  </si>
  <si>
    <t>58/2022</t>
  </si>
  <si>
    <t>MANUTENÇAO EM CBUQ E REVITALIZAÇÃO DA SINALIZAÇÃO NOS SEGMENTOS RODOVIÁRIOS ESTADUAIS - LOTE IV</t>
  </si>
  <si>
    <t>Contratação de empresa ou consórcio para execução de serviços de Manutenção Preventiva do Pavimento em CBUQ e Revitalização da Sinalização nos segmentos Rodoviários Estaduais inseridos em perímetros urbanos no Estado do Espírito Santo, através de prestação de serviços de recapeamento asfáltico, sinalização horizontal e vertical nos segmentos rodoviários estaduais inseridos em perímetros urbanos, incluindo os serviços de usinagem e o fornecimento de equipamentos e mão-de-obra para aplicação de massa asfáltica, tipo CBUQ (concreto betuminosos usinado a quente), no âmbito do Estado do Espírito Santo, na área de abrangência da SR IV.</t>
  </si>
  <si>
    <t>042/2022</t>
  </si>
  <si>
    <t>IMPLANTAÇÃO E PAVIMENTAÇÃO DE TRECHO DA RUA DIÓGENES MALACARNE EM VILA VELHA</t>
  </si>
  <si>
    <t>Desmonte de rocha, drenagem e pavimentação do trecho em rocha da Rua Diógenes Malacarne e pavimentação , drenagem e urbanização do complemento da Rua Diógenes Malacarne entre as ruas Maria da Penha Queiroz e a Rua São Paulo, Praia da Costa, Vila Velha/ES</t>
  </si>
  <si>
    <t>07/2023</t>
  </si>
  <si>
    <t>ES-261 - ENTR. ES-261 (CALDEIRÃO) X ES-452 (VÁRZEA ALEGRE)</t>
  </si>
  <si>
    <t>Contratação de empresa ou consórcio especializado na elaboração do projeto básico e executivo de engenharia e a execução das obras de pavimentação dosegmento rodoviário, Trecho entr. ES 261 (Alto Caldeirão) –  entr. ES 452 (Várzea Alegre), com extensão de 8,01 km, no município de Santa Teresa, na área de abrangência da Superintendência Executiva Regional I (SR-1) do Departamento de Edificações e de Rodovias do Espírito Santo – DER-ES</t>
  </si>
  <si>
    <t>Santa Teresa</t>
  </si>
  <si>
    <t>31/2023</t>
  </si>
  <si>
    <t>CONVÊNIO COM MUNICÍPIOS PARA IMPLANTAÇÃO, REABILITAÇÃO E MELHORIA DA CAPACIDADE VIÁRIA DAS RODOVIAIS ESTADUAIS</t>
  </si>
  <si>
    <t>É o acordo, ajuste ou qualquer outro instrumento que discipline a transferência de recursos financeiros dos orçamentos do Estado, na representatividade do DER-ES, visando a execução de programa de governo, envolvendo a realização de projeto, atividade, serviço, aquisição de bens ou evento de interesse recíproco, em regime de mútua cooperação, e que tenha como partícipes, de um lado o DER-ES e de outro, órgão ou entidade da administração pública municipal, direta ou
indireta.</t>
  </si>
  <si>
    <t>TABELA REFERENCIAL DE INFRAESTRUTURA - CONVÊNIO UFES</t>
  </si>
  <si>
    <t>Formalização de Convênio entre DER e UFES para elaboração de Tabelas e Composições de serviços para obras de infraestrutura</t>
  </si>
  <si>
    <t>Convênio entre DER e UFES para elaboração de Tabelas Referenciais de Preços e Composições de Custos Unitários de Serviços para Obras de Infraestrutura</t>
  </si>
  <si>
    <t>Consultoria de apoio técnico ao órgão.</t>
  </si>
  <si>
    <t>Afonso Cláudio, Água Doce do Norte, Águia Branca, Alegre, Alfredo Chaves, Alto Rio Novo, Anchieta, Apiacá, Aracruz, Atilio Vivacqua, Baixo Guandú,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t>
  </si>
  <si>
    <t>FÁBRICA DE SOFTWARE - SUPORTE TÉCNICO, MANUTENÇÃO CORRETIVA, ADAPTATIVA E EVOLUTIVA DOS SISTEMAS EXISTENTES NO DER-ES</t>
  </si>
  <si>
    <t>Contratação de empresa especializada para prestação de serviços de "Fábrica de Software", compreendendo suporte técnico, manutenções corretivas, manutenções evolutivas e manutenções adaptativas, garantindo a operacionalidade do DER-ES na utilização dos módulos do sistema SIDER, bem como dos demais sistemas existentes.</t>
  </si>
  <si>
    <t>IMPLANTAÇÃO DE OAE NA RUA FELICIDADE SIQUEIRA - VILA VELHA</t>
  </si>
  <si>
    <t>Construção de ponte e/ou galeria sob o Canal do Aribiri no cruzamento da Rua Felicidade Siqueira com a Sétima Avenida - Cobilândia - Vila Velha - Extensão 11,90 m</t>
  </si>
  <si>
    <t>101/2023</t>
  </si>
  <si>
    <t>IMPLANTAÇÃO DE OAE NA RUA VASCO COUTINHO - VILA VELHA</t>
  </si>
  <si>
    <t>Obras de implantação da OAE na Rua Vasco Coutinho -  Vila Velha Extensão de 11,90 m</t>
  </si>
  <si>
    <t>59/2023</t>
  </si>
  <si>
    <t>IMPLANTAÇÃO DE OAE NA RUA JOSÉ DO PATROCÍNIO - DIVISA VILA VELHA/CARIACICA</t>
  </si>
  <si>
    <t>Construção de ponte e/ou galeria sob o Rio Marinho, na Rua José do Patrocínio - Sotelândia, na divisa entre os municípios de Vila Velha e Cariacica -  Extensão 15,90 m</t>
  </si>
  <si>
    <t>56/2023</t>
  </si>
  <si>
    <t>IMPLANTAÇÃO DE OAE NA RUA SEBÁSTIÃO INÁCIO DA SILVA - VILA VELHA</t>
  </si>
  <si>
    <t>Obras de implantação da OAE na Rua Sebastião Inácio da Silva - Vila Velha</t>
  </si>
  <si>
    <t>112/2023</t>
  </si>
  <si>
    <t>IMPLANTAÇÃO DE OAE NO CRUZAMENTO DA RUA PIRACICABA COM A SÉTIMA AVENIDA - VILA VELHA</t>
  </si>
  <si>
    <t>Construção de ponte e/ou galeria sob o Canal do Aribiri no cruzamento da Rua Piracicaba com a Sétima Avenida -  Cobilândia - Vila Velha - Extensão 33,00 m</t>
  </si>
  <si>
    <t>65/2023</t>
  </si>
  <si>
    <t>IMPLANTAÇÃO DE OAE NA RUA GUARANÁ - DIVISA VILA VELHA/CARIACICA</t>
  </si>
  <si>
    <t>Construção de ponte e/ou galeria sob o Rio Marinho na Rua Guaraná, na divisa dos municípios de Vila Velha e Cariacica - Extensão 15,90 m</t>
  </si>
  <si>
    <t>100/2023</t>
  </si>
  <si>
    <t>CONTORNO RODOVIÁRIO NORTE DE ARACRUZ - ENTR. ES-124 (GUARANÁ) X ENTR. ES-257 (BARRA DO RIACHO)</t>
  </si>
  <si>
    <t>Elaboração do projeto básico e executivo de engenharia e a execução das obras de implantação/ pavimentação do contorno rodoviário Norte de Aracruz, trecho entr. ES – 124 (p/Guaraná) – entr. ES-257 (p/Barra do Riacho) com extensão de 7,27km, no município de Aracruz, na área de abrangência da Superintendência Executiva Regional I (SR-1) do Departamento de Edificações e de Rodovias do Espírito Santo – DER-ES</t>
  </si>
  <si>
    <t>111/2023</t>
  </si>
  <si>
    <t>RODOVIA DE SÃO JOAQUIM - ENTR. BR-482 (MORRO GRANDE) X ENTR. BR-393 (BAIRRO AEROPORTO)</t>
  </si>
  <si>
    <t>Contratação de empresa ou consórcio especializado na elaboração do projeto básico e executivo de engenharia e a execução das obras de restauração da rodovia de São Joaquim, trecho BR/ES 482 (Morro Grande) – entr. BR 393 (bairro Aeroporto), com extensão de 5,80 km, no município de Cachoeiro de Itapemirim, na área de abrangência da Superintendência Executiva Regional II (SR-2) do Departamento de Edificações e de Rodovias do Espírito Santo – DER-ES</t>
  </si>
  <si>
    <t>006/2024</t>
  </si>
  <si>
    <t>ES-177 - OBRAS DE CONTENÇÃO E RECUPERAÇÃO DE PASSIVOS AMBIENTAIS</t>
  </si>
  <si>
    <t>Execução de obras de contenção em trechos de rodovia estadual.</t>
  </si>
  <si>
    <t>Muqui, Jerônimo Monteiro</t>
  </si>
  <si>
    <t>RDC 004/2023</t>
  </si>
  <si>
    <t>ES-060 - PONTE SOBRE O RIO ITABAPONANA</t>
  </si>
  <si>
    <t>Construção de Obra de Arte Especial (Ponte e/ou Viaduto) em estrutura de concreto.</t>
  </si>
  <si>
    <t>Ponte Rio Itabapoana - Presidente Kennedy</t>
  </si>
  <si>
    <t>ES-375 - PROSPERIDADE X ENTR. ES-164</t>
  </si>
  <si>
    <t>Vargem Alta</t>
  </si>
  <si>
    <t>RDC 011/2023</t>
  </si>
  <si>
    <t>ES-440 - ENTR. BR-101 (BEBEDOURO) X ENTR. ES-010 (REGÊNCIA)</t>
  </si>
  <si>
    <t xml:space="preserve">Contratação do Projeto Básico, Projeto Executivo e Execução das Obras na Rodovia ES 440 – Trecho: Entr. BR 101 (Bebedouro) ao Entr. ES 010 (p/ Regência) – Ext.: 31,83 km. Reabilitação, alargamento e melhorias operacionais do subtrecho 01: Entr. BR 101 (Bebedouro) ao km 15,97 (Faz. Bananal do Sul). Implantação, pavimentação e OAE (20 m) no subtrecho 02: km 15,97 (Faz. Bananal do Sul) ao Entr. ES 010 </t>
  </si>
  <si>
    <t>RDC 012/2023</t>
  </si>
  <si>
    <t>CONTORNO ES-080 X SAPUCAIA - MARILÂNDIA</t>
  </si>
  <si>
    <t>Marilândia</t>
  </si>
  <si>
    <t>RDC 020/2023</t>
  </si>
  <si>
    <t>ES-422 - UFES SÃO MATEUS X ENTR. ES-421 (SANTANA)</t>
  </si>
  <si>
    <t>Elaboração de Projeto Executivo e Obra de engenharia rodoviária para implantação e pavimentação da Rodovia ES 422
trecho: UFES (São Mateus) - Entr. ES 421 (Santana)</t>
  </si>
  <si>
    <t>UFES (São Mateus) – Entr. ES-421 (Santana)</t>
  </si>
  <si>
    <t>ES-426 - ENTR. ES-080 (BOA VISTA) X ENTR. ES-320 (PAULISTA)</t>
  </si>
  <si>
    <t>Elaboração de Projeto Executivo e Obra de engenharia rodoviária para implantação e pavimentação da Rodovia ES 426
trecho: Entr. ES 080 (Boa Vista) - Itaperuna - Paulista, Inclusive acessos e variantes</t>
  </si>
  <si>
    <t>ES-426, trecho: Entr. ES-080 (Boa Vista) – Itaperuna – Paulista</t>
  </si>
  <si>
    <t>IMPLANTAÇÃO DO CONTORNO DA BARRA DO SAHY</t>
  </si>
  <si>
    <t>LPI Nº 011/2023</t>
  </si>
  <si>
    <t>ES-115 - ELABORAÇÃO DE PROJETO - NOVA ALMEIDA X SANTA CRUX (PTE. PIRAQUAÇU)</t>
  </si>
  <si>
    <t>Serra, Fundão, Aracruz</t>
  </si>
  <si>
    <t>BID LOTE 3 - RECUPERAÇÃO FUNCIONAL COM CONSERVA POR DESEMPENHO</t>
  </si>
  <si>
    <t>Reabilitação de trecho pavimentado de rodovia estadual.</t>
  </si>
  <si>
    <t>Atilio Vivácqua, Castelo, Conceição do Castelo, Venda Nova do Imigrante</t>
  </si>
  <si>
    <t>108/2023</t>
  </si>
  <si>
    <t>BID LOTE 4 - RECUPERAÇÃO FUNCIONAL COM CONSERVA POR DESEMPENHO</t>
  </si>
  <si>
    <t>Marechal Floriano, Alfredo Chaves, Anchieta</t>
  </si>
  <si>
    <t>002/2024</t>
  </si>
  <si>
    <t>ES-434 - ELABORAÇÃO DE PROJETO - ÁGUA BRANCA X LAJINHA (PANCAS)</t>
  </si>
  <si>
    <t>Anteprojeto/ Projeto Básico de implantação de trecho pavimentado em rodovia estadual.</t>
  </si>
  <si>
    <t>Águia Branca, Pancas</t>
  </si>
  <si>
    <t>075/2023</t>
  </si>
  <si>
    <t xml:space="preserve"> ELABORAÇÃO DE PROJETO - SÃO GABRIEL DA PALHA X ÁGUA BRANCA</t>
  </si>
  <si>
    <t>São Gabriel da Palha, Águia Branca</t>
  </si>
  <si>
    <t>051/2023</t>
  </si>
  <si>
    <t>ES-297 - LAUDO DE VISTORIA DA PONTE SOBRE O RIO BARRO ALEGRE</t>
  </si>
  <si>
    <t>Bom Jesus do Norte</t>
  </si>
  <si>
    <t>Ponte sobre o Rio Barro Alegre</t>
  </si>
  <si>
    <t>CONTRATAÇÃO DE EVTEA E ANTEPROJETO DE ENGENHARIA - CONTORNO DE CACHOEIRO DE ITAPEMIRIM</t>
  </si>
  <si>
    <t>TP nº 003/2023</t>
  </si>
  <si>
    <t>CONSULTORIA PLANO DIRETOR RODOVIÁRIO - DIROP</t>
  </si>
  <si>
    <t>002813 - CONSULTORIA DE APOIO A GEDES - DIREN - LOTE 02</t>
  </si>
  <si>
    <t>Contratação de empresa para prestação de serviços de apoio a Gestão de Licenças e Condicionantes Ambientais e Programa de Comunicação Socioambiental das obras e serviços gerenciados pelo – DER-ES - LOTE 02</t>
  </si>
  <si>
    <t>61/2023</t>
  </si>
  <si>
    <t>SERVIÇOS ESPECIALIZADOS DE ENGENHARIA PARA SUPERVISÃO E APOIO À FISCALIZAÇÃO TÉCNICA, AMBIENTAL E DE REGULARIDADE TRABALHISTA, FISCAL E PREVIDENCIÁRIA DAS OBRAS E SERVIÇOS RODOVIÁRIOS SOB A JURISDIÇÃO DA SR-1</t>
  </si>
  <si>
    <t xml:space="preserve">Serviços Especializados de Engenharia para Supervisão e Apoio à Fiscalização Técnica, Ambiental e de Regularidade Trabalhista, Fiscal e Previdenciária das Obras e Serviços Rodoviários sob a jurisdição da SR-1 </t>
  </si>
  <si>
    <t>Anchieta, Afonso Cláudio, Alfredo Chaves, Brejetuba, Cariacica, Domingos Martins, Fundão, Guarapari, Itarana, Laranja da Terra, Marechal Floriano, Piúma, Santa Leopoldina, Santa Maria de Jetibá, Santa Teresa, Serra, Viana, Vila Velha, Vitória, Ibiraçu, Aracruz</t>
  </si>
  <si>
    <t>PREGÃO ELETRÔNICO 021/2023</t>
  </si>
  <si>
    <t>SERVIÇOS ESPECIALIZADOS DE ENGENHARIA PARA SUPERVISÃO E APOIO À FISCALIZAÇÃO TÉCNICA, AMBIENTAL E DE REGULARIDADE TRABALHISTA, FISCAL E PREVIDENCIÁRIA DAS OBRAS E SERVIÇOS RODOVIÁRIOS SOB A JURISDIÇÃO DA SR-2</t>
  </si>
  <si>
    <t xml:space="preserve">Serviços Especializados de Engenharia para Supervisão e Apoio à Fiscalização Técnica, Ambiental e de Regularidade Trabalhista, Fiscal e Previdenciária das Obras e Serviços Rodoviários sob a jurisdição da SR-2 </t>
  </si>
  <si>
    <t>Iconha, Itapemirim, Marataízes, Presidente Kennedy, Rio Novo do Sul, Apiacá, Atilio Vivacqua, Cachoeiro de Itapemirim, Castelo, Mimoso do Sul, Muqui, Vargem Alta, Alegre,Bom Jesus do Norte, Divino de São Lourenço, Dores do Rio Preto, Guaçuí, Ibatiba, Ibitirama, Irupi, Iúna, Jerônimo Monteiro, Muniz Freire, São José do Calçado, Venda Nova do Imigrante, Conceição do Castelo</t>
  </si>
  <si>
    <t>PREGÃO ELETRÔNICO 022/2023</t>
  </si>
  <si>
    <t>SERVIÇOS ESPECIALIZADOS DE ENGENHARIA PARA SUPERVISÃO E APOIO À FISCALIZAÇÃO TÉCNICA, AMBIENTAL E DE REGULARIDADE TRABALHISTA, FISCAL E PREVIDENCIÁRIA DAS OBRAS E SERVIÇOS RODOVIÁRIOS SOB A JURISDIÇÃO DA SR-3</t>
  </si>
  <si>
    <t xml:space="preserve">Serviços Especializados de Engenharia para Supervisão e Apoio à Fiscalização Técnica, Ambiental e de Regularidade Trabalhista, Fiscal e Previdenciária das Obras e Serviços Rodoviários sob a jurisdição da SR-3 </t>
  </si>
  <si>
    <t>João Neiva, Linhares, Rio Bananal, Sooretama, Alto Rio Novo, Baixo Guandú, Colatina, Governador Lindenberg, Marilândia, Pancas, São Domingos do Norte, São Roque do Canaã, Itaguaçu, Águia Branca, Mantenópolis</t>
  </si>
  <si>
    <t>PREGÃO ELETRÔNICO 023/2023</t>
  </si>
  <si>
    <t>SERVIÇOS ESPECIALIZADOS DE ENGENHARIA PARA SUPERVISÃO E APOIO À FISCALIZAÇÃO TÉCNICA, AMBIENTAL E DE REGULARIDADE TRABALHISTA, FISCAL E PREVIDENCIÁRIA DAS OBRAS E SERVIÇOS RODOVIÁRIOS SOB A JURISDIÇÃO DA SR-4</t>
  </si>
  <si>
    <t xml:space="preserve">Serviços Especializados de Engenharia para Supervisão e Apoio à Fiscalização Técnica, Ambiental e de Regularidade Trabalhista, Fiscal e Previdenciária das Obras e Serviços Rodoviários sob a jurisdição da SR-4 </t>
  </si>
  <si>
    <t>Boa Esperança, Conceição da Barra, Jaguaré, Montanha, Mucurici, Pedro Canário, Pinheiros, Ponto Belo, São Mateus, Água Doce do Norte, Barra de São Francisco, Ecoporanga, Nova Venécia, Vila Pavão, São Gabriel da Palha, Vila Valério</t>
  </si>
  <si>
    <t>Consultoria de Obras 
SR-4</t>
  </si>
  <si>
    <t>SERVIÇOS ESPECIALIZADOS DE ENGENHARIA PARA SUPERVISÃO E APOIO À FISCALIZAÇÃO TÉCNICA, AMBIENTAL E DE REGULARIDADE TRABALHISTA, FISCAL E PREVIDENCIÁRIA DAS OBRAS E SERVIÇOS RODOVIÁRIOS SOB A JURISDIÇÃO DA SE-U</t>
  </si>
  <si>
    <t xml:space="preserve">Serviços Especializados de Engenharia para Supervisão e Apoio à Fiscalização Técnica, Ambiental e de Regularidade Trabalhista, Fiscal e Previdenciária das Obras e Serviços Rodoviários sob a jurisdição da SE-U </t>
  </si>
  <si>
    <t>Consultoria de Obras 
SE-U</t>
  </si>
  <si>
    <t>SERVIÇOS DE CONSULTORIA E APOIO A ELABORAÇÃO DE PROJETOS DE OBRAS DA SR-1</t>
  </si>
  <si>
    <t>SERVIÇOS DE CONSULTORIA E APOIO A ELABORAÇÃO DE PROJETOS DE OBRAS DA SR-2</t>
  </si>
  <si>
    <t>SERVIÇOS DE CONSULTORIA E APOIO A ELABORAÇÃO DE PROJETOS DE OBRAS DA SR-3</t>
  </si>
  <si>
    <t>SERVIÇOS DE CONSULTORIA E APOIO A ELABORAÇÃO DE PROJETOS DE OBRAS DA SR-4</t>
  </si>
  <si>
    <t>SERVIÇOS DE CONSULTORIA E APOIO A ELABORAÇÃO DE PROJETOS DE OBRAS DA SE-U</t>
  </si>
  <si>
    <t>CONSTRUÇÃO DE ESPAÇO ESPORTIVO NA COMUNIDADE DE VILA FERNANDES - PINHEIROS</t>
  </si>
  <si>
    <t>Construção de espaço esportivo.</t>
  </si>
  <si>
    <t>0005/2024</t>
  </si>
  <si>
    <t>CONSTRUÇÃO DE ESPAÇO ESPORTIVO NO BAIRRO AYRTON SENNA - COLATINA</t>
  </si>
  <si>
    <t>CP 51/2023</t>
  </si>
  <si>
    <t>CONSTRUÇÃO DE ESPAÇO ESPORTIVO EM AMARILIO FRAGA - COLATINA</t>
  </si>
  <si>
    <t>0009/2024</t>
  </si>
  <si>
    <t>OBRAS DE TRANSPOSIÇÃO DA AVENIDA CARIOCA EM VIADUTO PARA ACESSO À FUTURA AVENIDA PERIMETRAL E À RUA DA BAHIA - VILA VELHA</t>
  </si>
  <si>
    <t>CONSTRUÇÃO DE MURO DE ARRIMO ENTRE A RUA S E A BR-262 - PASSARELA DO BAIRRO CAMPO BELO II</t>
  </si>
  <si>
    <t>113/2023</t>
  </si>
  <si>
    <t xml:space="preserve"> LIMPEZA DO CANAL DE ITANGUÁ EM CARIACICA</t>
  </si>
  <si>
    <t>Execução de serviços de limpeza e desobstrução de canais de drenagem.</t>
  </si>
  <si>
    <t>Limpeza canal de Itanguá</t>
  </si>
  <si>
    <t>CICLOVA DA 2ª PONTE - DIVISA VITÓRIA/CARIACICA</t>
  </si>
  <si>
    <t>Implantação de ciclovia em trechos de rodovia estadual.</t>
  </si>
  <si>
    <t>Vitória, Cariacica</t>
  </si>
  <si>
    <t>Ciclovia sob a 2ª ponte</t>
  </si>
  <si>
    <t>OBRAS DE CONTENÇÃO NA 2ª PONTE - DIVISA VITÓRIA/CARIACICA</t>
  </si>
  <si>
    <t>Contenção na 2ª ponte</t>
  </si>
  <si>
    <t>SERVIÇOS REMANESCENTES NA RODOVIA LESTE-OESTE</t>
  </si>
  <si>
    <t>Serviços Complementares Leste Oeste</t>
  </si>
  <si>
    <t>ESTUDO TÉCNICO PRELIMINAR - TÚNEL VITÓRIA X VILA VELHA</t>
  </si>
  <si>
    <t>Vitória, Vila Velha</t>
  </si>
  <si>
    <t>CONSULT. 02/2011</t>
  </si>
  <si>
    <t>CONSTRUÇÃO DE PASSARELA O RIO JUCU - VILA VELHA (PONTA DA MADALENA)</t>
  </si>
  <si>
    <t>Passarela sobre o Rio Jucu (Ponte da Madalena)</t>
  </si>
  <si>
    <t>ES-466 - ENTR. ES-388 X ENTR. BR-101</t>
  </si>
  <si>
    <t>ES-466, trecho 1: (Entr. ES-388 – Entr. BR-101, com extensão de 6,64 km) Contorno de Viana</t>
  </si>
  <si>
    <t>ELABORAÇÃO DE PROJETO DE PAVIMENTAÇÃO ETAPA 2 - ENTR. ES-466 (VIANA) X ENTR. BR-262</t>
  </si>
  <si>
    <t>Viana, Domingos Martins</t>
  </si>
  <si>
    <t>Entr. ES-466 (Viana) - Entr. BR-262</t>
  </si>
  <si>
    <t>OBRAS DE IMPLANTAÇÃO E PAVIMENTAÇÃO DO CONTORNO RODOVIÁRIO SUL DE ARACRUZ</t>
  </si>
  <si>
    <t>RDC 028/2023</t>
  </si>
  <si>
    <t xml:space="preserve">OBRAS DE CONTENÇÃO DA EROSÃO E RESTAURAÇÃO DA REGIÃO COSTEIRA - PRAIA CENTRAL DE PÍUMA </t>
  </si>
  <si>
    <t>Piúma, Anchieta</t>
  </si>
  <si>
    <t>RDC 023/2023</t>
  </si>
  <si>
    <t>RODOVIA JONES DOS SANTOS NEVES - TRECHO ENTR. BR-101 X GUARAPARI</t>
  </si>
  <si>
    <t>Rodovia Jones dos Santos Neves, trecho: Entr. BR-101 - Guarapari</t>
  </si>
  <si>
    <t>ESTUDO TÉCNICO PRELIMINAR - ES-383 - ENTR. BR-262 (VITOR HUGO) X ES-164 (CASTELINHO)</t>
  </si>
  <si>
    <t>Marechal Floriano, Vargem Alta</t>
  </si>
  <si>
    <t>093/2023</t>
  </si>
  <si>
    <t>OBRA DE CONTENÇÃO DE ENCOSTA NA EEEFM PADRE HUMBERTO PIACENTE - VILA VELHA</t>
  </si>
  <si>
    <t>RDC 031/2023</t>
  </si>
  <si>
    <t>PROJETO DE DESOBSTRUÇÃO BOCA DA BARRA - ARACRUZ</t>
  </si>
  <si>
    <t>ES-465/368 - DOMINGOS MARTINS X MELGAÇO</t>
  </si>
  <si>
    <t>Domingos Martins - Melgaço</t>
  </si>
  <si>
    <t>ELABORAÇÃO DE PROJETO BÁSICO E EXECUÇÃO DE OBRAS PARA MINIZAÇÃO DOS IMPACTOS DOS ALAGAMENTOS EM ÁGUIA BRANCA</t>
  </si>
  <si>
    <t xml:space="preserve">Minimização dos impactos de alagamentos devido a altos índices de precipitações pluviométricas. </t>
  </si>
  <si>
    <t>Águia Branca</t>
  </si>
  <si>
    <t>Minimização de Cheias Águia Branca</t>
  </si>
  <si>
    <t>ELABORAÇÃO DE PROJETO BÁSICO E EXECUÇÃO DE OBRAS PARA MINIZAÇÃO DOS IMPACTOS DOS ALAGAMENTOS EM IBIRAÇU</t>
  </si>
  <si>
    <t>Ibiraçu, João Neiva</t>
  </si>
  <si>
    <t>Minimização de Cheias Ibiraçu</t>
  </si>
  <si>
    <t>ES-388 - ENTR. BR-101 X RIO CLARO</t>
  </si>
  <si>
    <t>Guarapari, Vila Velha</t>
  </si>
  <si>
    <t xml:space="preserve">ES-388, trecho: BR-101 a Rio Claro - Guarapari </t>
  </si>
  <si>
    <t>DUPLICAÇÃO DA ES-456 / AV. CASTELO BRANCO - ARACRUZ</t>
  </si>
  <si>
    <t>Duplicação da Avenida Castelo Branco, ES-124, Entr. ES-257(B) (Trevo de Aracruz) – Entr. ES-456</t>
  </si>
  <si>
    <t>PROJETO E OBRAS DE ADEQUAÇÃO DE 10 SEGMENTOS PARA IMPLANTAÇÃO DE PONTES NA ES-391 - ENTR. ES-492 (SANTO ANTÔNIO DE MUQUI) X ENTR. ES-177 (MIMOSO DO SUL)</t>
  </si>
  <si>
    <t>Mimoso do Sul</t>
  </si>
  <si>
    <t>Adequação de traçado em 10 (dez) segmentos da Rodovia ES-391</t>
  </si>
  <si>
    <t>CONTENÇÃO CORTINA ANCORADA ES-185 - IÚNA X IBITIRAMA</t>
  </si>
  <si>
    <t>Ibitirama, Iúna</t>
  </si>
  <si>
    <t>CP 038/2023</t>
  </si>
  <si>
    <t>PROJETO EXECUTIVO E OBRAS DE RECUPERAÇÃO DA ES-391 - ENTR. ES-177 X ENTR. BR-101 - MIMOSO DO SUL</t>
  </si>
  <si>
    <t>91/2023</t>
  </si>
  <si>
    <t>CONTENÇÃO ES-379 - IRUPI X ENTR. BR-262</t>
  </si>
  <si>
    <t>CONTENÇÃO ESTRADA MUNICIPAL - ENTR. ES-375 (DUAS BARRAS) X MONTE ALEGRE - ICONHA</t>
  </si>
  <si>
    <t>Contenção Entr. ES-375 (Duas Barras) - Monte Alegre</t>
  </si>
  <si>
    <t>ESTABILIZAÇÃO DE TALUDE - ES-181 - ENTR. ES-379 (MUNIZ FREIRE) X ENTR. BR-482 (RIVE)</t>
  </si>
  <si>
    <t>RDC 016/2023</t>
  </si>
  <si>
    <t>CONSTRUÇÃO DE PONTE NA ZONA RURAL DE SÃO JOSÉ DO CALÇADO (ÁGUA MINERAL)</t>
  </si>
  <si>
    <t>São José do Calçado</t>
  </si>
  <si>
    <t>Ponte São José do Calçado - Água Mineral</t>
  </si>
  <si>
    <t>QUEDA DE ROCHA - ES-379 - CASTELO X SÃO MANOEL</t>
  </si>
  <si>
    <t>LAUDO DE VISTORIA PARA AVALIAÇÃO DE RISCOS GEOLÓGICOS - VARGEM ALTA</t>
  </si>
  <si>
    <t>ES-489 - ENTR. ES-489 X ENTR. ES-482</t>
  </si>
  <si>
    <t>ES-489, trecho: Entr. ES-489 - Entr. ES-482 - 4,20km - Cachoeiro de Itapemirim</t>
  </si>
  <si>
    <t>ES-489 - ATILO VIVÁCQUA X ENTR. BR-393 E ENTR. 489 X PONTE CÓRREGO DOS MONOS</t>
  </si>
  <si>
    <t>Atílio Vivácqua, Cachoeiro de Itapemirim</t>
  </si>
  <si>
    <t>ES-489, trecho: Entr. BR-393 - Entr. ES-489</t>
  </si>
  <si>
    <t>ES-477 - CAXIXE QUENTE X FAZENDA DO CENTRO</t>
  </si>
  <si>
    <t>ES 477 - Caxixe Quente x Fazenda do Centro</t>
  </si>
  <si>
    <t>CONTORNO DE VENDA NOVA DO IMIGRANTE</t>
  </si>
  <si>
    <t>42/2013</t>
  </si>
  <si>
    <t>BOA ESPERANÇA X JACIGUÁ</t>
  </si>
  <si>
    <t>RDC 026/2023</t>
  </si>
  <si>
    <t>PROJETO EXECUTIVO E EXECUÇÃO DE OBRAS DE REABILITAÇÃO E DUPLICAÇÃO DA ES-482 - ENTR. BR-101 (SAFRA) X CACHOEIRO DO ITAPEMIRIM</t>
  </si>
  <si>
    <t>Duplicação ES-482 Trecho: Entr. BR-101 (Safra) - Cachoeiro de Itapemirim</t>
  </si>
  <si>
    <t>PROJETO EXECUTIVO E EXECUÇÃO DE OBRAS DE REABILITAÇÃO DA ES-488 - ENTR. ES-164 (SANTA ROSA) X CONTORNO DE CACHOEIRO</t>
  </si>
  <si>
    <t>ES-488, trecho: Entr. ES-482 (Morro Grande) – Entr. ES-164 (Sta. Rosa) – Contorno de Cachoeiro</t>
  </si>
  <si>
    <t>PROJETO EXECUTIVO E EXECUÇÃO DE OBRAS DE REABILITAÇÃO DA ES-166 - CASTELO X ENTR. ES-482 (COUTINHO)</t>
  </si>
  <si>
    <t>OAE sobre o Rio Castelo - Coutinho</t>
  </si>
  <si>
    <t>PROJETO EXECUTIVO E EXECUÇÃO DE OBRAS DE REABILITAÇÃO DA ES-491 - ENTR. ES-166 (ARACUÍ) X ESTRELA DO NORTE</t>
  </si>
  <si>
    <t>Estrela do Norte</t>
  </si>
  <si>
    <t>PROJETO EXECUTIVO E EXECUÇÃO DE OBRAS  DE REABILITAÇÃO - ES-181 - PIAÇU X MUNIZ FREIRE</t>
  </si>
  <si>
    <t>ES-181, trecho: Piaçu - Muniz Freire</t>
  </si>
  <si>
    <t>PROJETO EXECUTIVO E EXECUÇÃO DE OBRAS DE REABILITAÇÃO - ES-181 - ENTR. BR-262 X PIAÇU</t>
  </si>
  <si>
    <t>Muniz Freire</t>
  </si>
  <si>
    <t>ES-181, trecho: Piaçu – BR-262</t>
  </si>
  <si>
    <t>REABILITAÇÃO E MELHORIAS OPERACIONAIS - ES-165 - CONCEIÇÃO DO CASTELO X SANTO ANTÔNIO DO AREIÃO</t>
  </si>
  <si>
    <t xml:space="preserve"> Santo Antônio do Areião</t>
  </si>
  <si>
    <t>REABILITAÇÃO E MELHORIAS OPERACIONAIS DA ES-162 - ENTR. BR-101 X ES-060 (TREVO DA BALANÇA)</t>
  </si>
  <si>
    <t>ES-162, trecho: Entr. BR-101 - P. Kennedy - Entr. ES-060 (Balança) e Contornos</t>
  </si>
  <si>
    <t>PROJETO EXECUTIVO E EXECUÇÃO DE OBRAS DE URBANIZAÇÃO E REVITALIZAÇÃO DE VIAS DE LIGAÇÃO DE COLATINA À BR-259</t>
  </si>
  <si>
    <t>PROJETO EXECUTIVO E OBRAS PARA IMPLANTAÇÃO E PAVIMENTAÇÃO EM PATRIMÔNIO DO RÁDIO - MARILÂNDIA</t>
  </si>
  <si>
    <t>REABILITAÇÃO DA ES-130 - VINHÁTICO X PINHEIROS</t>
  </si>
  <si>
    <t>Montanha, Pinheiros</t>
  </si>
  <si>
    <t>RDC 008/2023</t>
  </si>
  <si>
    <t>ANTEPROJETO ARCO RODOVIÁRIO DE NOVA VENÉCIA</t>
  </si>
  <si>
    <t>Arco Rodoviário de Nova Venécia</t>
  </si>
  <si>
    <t>ESTABILIZAÇÃO DE ENCOSTAS EM ÁREAS DE RISCOS - SÃO MATEUS</t>
  </si>
  <si>
    <t>Estabilização de encostas em áreas de riscos - São Mateus</t>
  </si>
  <si>
    <t>PROJETO EXECUTIVO E OBRAS DE REABILITAÇÃO DA ES-130 - DIVISA ES/MG (CAJUBI) X MONTANHA</t>
  </si>
  <si>
    <t>RDC 024/2023</t>
  </si>
  <si>
    <t>PROJETO EXECUTIVO E OBRAS DE IMPLANTAÇÃO E PAVIMENTAÇÃO DA ES-313 - ARCO RODOVIÁRIO DE PINHEIROS</t>
  </si>
  <si>
    <t>Arco Rodoviário de Pinheiros</t>
  </si>
  <si>
    <t>PROJETO EXECUTIVO E OBRAS DE IMPLANTAÇÃO DA ES-318 - ENTR. BR-101 X SÃO MATEUS</t>
  </si>
  <si>
    <t>PROJETO EXECUTIVO E OBRAS DE IMPLANTAÇÃO E PAVIMENTAÇÃO DA ES-130 - ARCO RODOVIÁRIO DE PINHEIROS</t>
  </si>
  <si>
    <t>PROJETO BÁSICO E EXECUTIVO PARA IMPLANTAÇÃO E PAVIMENTAÇÃO DA ES-130 - VARIANTE DE VINHÁTICO</t>
  </si>
  <si>
    <t>ES-130, trecho: Variante de Vinhático</t>
  </si>
  <si>
    <t>PROJETO BÁSICO E EXECUTIVO PARA REABILITAÇÃO DA ES-344 - ENTR. ES-381 (NOVA VENÉCIA) X ENTR. ES-358 (VILA VALÉRIO)</t>
  </si>
  <si>
    <t>Nova Venécia, Vila Valério</t>
  </si>
  <si>
    <t>(Nova Venécia) – Entr. ES-358 (P/Vila Valério)</t>
  </si>
  <si>
    <t>PROJETO DE REVITALIZAÇÃO DA ESTRADA DE ACESSO AS DUNAS DE ITAÚNAS</t>
  </si>
  <si>
    <t>ES-209, trecho: Acesso as Dunas de Itaúnas</t>
  </si>
  <si>
    <t>RECUPERAÇÃO ESTRUTURAL DOS TANQUES DA ETE DE SÃO MATEUS</t>
  </si>
  <si>
    <t>Recuperação estrutural dos tanques da ETE.</t>
  </si>
  <si>
    <t>Recuperação estrutural dos tanques da ETE de São Mateus/ ES</t>
  </si>
  <si>
    <t>SERVIÇO DE TERRAPLANAGEM E RECUPERAÇÃO DE TALUDES NA ES-381 - SÃO MATEUS</t>
  </si>
  <si>
    <t>Reabilitação e Duplicação da Rodovia ES-490, trecho: Entr. BR 101 (Safra) - Marataízes</t>
  </si>
  <si>
    <t>Contratação de empresa ou consórcio especializado na elaboração do projeto básico e executivo de engenharia e a execução das obras de reabilitação e duplicação da Rodovia ES 490, trecho: Entr. BR 101 (Safra) - Marataízes</t>
  </si>
  <si>
    <t>Duplicação ES-490, trecho: Entr. BR-101 (Safra) - Marataízes</t>
  </si>
  <si>
    <t>Implantação de acostamento e melhorias opercionais na ES-245/ ES-248, trecho Rio Bananal - Ponte sobre o Rio Pequeno</t>
  </si>
  <si>
    <t>Contratação para elaboração de Projeto Básico e Executivo de Engenharia, para execução das obras de Implantação de acostamento e melhorias operacionais, rodovias ES-245/248, trecho Rio Bananal - Ponte sobre Rio Pequeno, localizado no município de Linhares/ES</t>
  </si>
  <si>
    <t>RDC 022/2023</t>
  </si>
  <si>
    <t>Elaboração de Projeto Básico e Execução de Obras para Minimização dos Impactos dos Alagamentos em João Neiva</t>
  </si>
  <si>
    <t>João Neiva</t>
  </si>
  <si>
    <t>Minimização de Cheias João Neiva</t>
  </si>
  <si>
    <t>ES 060, Entr. ES 060 (Rodovia do Sol) - Entr. Av. Carlos Linbenberg (Rod. Darly Santos)</t>
  </si>
  <si>
    <t>Contratação de empresa ou consórcio especializado na elaboração do projeto básico e executivo de engenharia e a execução das obras de reabilitação e melhoras operacionais da Rodovia Darly Santos, trecho entr. Carlos Lindembrerg - entr. ES 060 (Rod. Do Sol), com extensão de 5,60km, no município de Vila Velha, na área de abrangência da Superintendência Executiva Regional I (SR-1) do Departamento de Edificações e de Rodovias do Espírito Santo – DER-ES.</t>
  </si>
  <si>
    <t>ES-060, trecho: Entr. ES-060 (Rodovia do Sol) - Entr. Av. Carlos Linbenberg</t>
  </si>
  <si>
    <t xml:space="preserve">Ponte 34 (Gavião) e Ponte 35 (Nova Estrela) sobre o Rio Crubixá - Alfredo Chaves </t>
  </si>
  <si>
    <t>Contratação de empresa ou consórcio especializado na elaboração do projeto básico e executivo de engenharia e a execução das obras sobre o Rio Crubixá, denominada Ponte 34 (Gavião) e Ponte 35 (Nova Estrela), localizadas no munícipio de Alfredo Chaves / ES, na área de jurisdição da Superintendência Regional I – SR-I do DER-ES</t>
  </si>
  <si>
    <t>Pontes 34 (Gavião) e 35 (Nova Estrela) - Alfredo Chaves</t>
  </si>
  <si>
    <t>ES 289 - Obra de Arte Especial sobre o Rio Muquiqui do Norte, Trecho: Entr. ES-489 (ATÍLIO VIVACQUA) - Entr. ES-289 (A) (ACESSO) (P/ BR-393)</t>
  </si>
  <si>
    <t>Elaboração de Projeto Básico e Executivo de Engenharia e a Execução das obras da ES-289, Obra de Arte Especial sobre o Rio Muquiqui do Norte, Trecho: Entr. ES-489 (ATÍLIO VIVACQUA) - Entr. ES-289 (A) (ACESSO) (P/ BR-393)</t>
  </si>
  <si>
    <t>Atílio Vivácqua</t>
  </si>
  <si>
    <t>ES-289, trecho: Ponte s/ Rio Muquiqui - Km 14,8 Atílio Vivácqua</t>
  </si>
  <si>
    <t>Reabilitação dos pavimentos das Rodovias ES-185 e ES-190 com extensão de 88,25 km</t>
  </si>
  <si>
    <t>Iúna, Divino de São Lourenço</t>
  </si>
  <si>
    <t xml:space="preserve">ES-185 e ES-190 </t>
  </si>
  <si>
    <t>Elaboração de Projeto ES 166,  Santa Luzia a Venda Nova do Imigrante</t>
  </si>
  <si>
    <t>Contratação de empresa ou consórcio especializado na elaboração de anteprojeto de engenharia de obras de pavimenação da ES 166, trecho de Santa Luzia a Venda Nova do Imigrante</t>
  </si>
  <si>
    <t>Alfredo Chaves, Venda Nova do Imigrante</t>
  </si>
  <si>
    <t>Santa Luzia - Venda Nova do Imigrante</t>
  </si>
  <si>
    <t>ES 010/ES 429, Pontal do Ipiranga – Entr. ES-429 (p/ BR 101) - Urussuquara</t>
  </si>
  <si>
    <t>Contratação de empresa para execução das obras de implantação e pavimentação da rodovia ES-010/ES-429, trecho: Pontal do Ipiranga - entr. ES-429 P/ BR-101, sob jurisdição da Superintendência Executiva Regional III (SR-III) do Departamento de Edificações e de Rodovias do Estado do Espírito Santo - DER/ES. Extensão: 34,1 KM</t>
  </si>
  <si>
    <t>Pontal do Ipiranga – Entr. ES-429 (p/ BR-101)</t>
  </si>
  <si>
    <t>002197 - ES 010 – BARRA DO SAHY - VILA DO RIACHO</t>
  </si>
  <si>
    <t xml:space="preserve">Obra de Engenharia Rodoviária para Reabilitação da ES 010 - Trecho 3 – Barra do Sahy - Vila do Riacho - Extensão 17,7 Km
Prestação de serviços Obras de Tratamento de 2 Pontos Críticos localizados na ES 010 - Acesso à Barra do Riacho e no
Entroncamento da ES-010 com a ES-445 </t>
  </si>
  <si>
    <t>ES-010, trecho 03 - Barra do Sahy - Vila do Riacho - BID</t>
  </si>
  <si>
    <t>002400 - BID LOTE 1 - ES 080 - ES 261 - ES 164 -ES 355</t>
  </si>
  <si>
    <t>Contratação de empresa para execução das obras de Recuperação funcional com Conserva por Desempenho, com extensão de 121,82 km - Lote 1:
- Rodovia ES 080 = 59,40 km:
- Entr. ES 357 (B) Entr. ES 446 (Colatina) - 11,174 km;
- Entr. ES 357 (A) (Boapaba) - Entr. ES 357 (B) - 1,297km;
- Entr. ES 080 (Acesso) (p/ São Jacineto) - (Entr. ES 357 (A) (Boapaba) - 11,403 km;
- Entr. ES 448 (São Roque do Canaã) - Entr. ES 080 (Acesso) (p/ São Jacinto) - 3,894 km;
- Entr. ES 260 ( São João de Petrópolis) - Entr. ES 448 ( São Roque do Canaã) - 9,23 km;
- Entr. ES 452 (p/ Alto Santa Maria) - Entr. ES 260 (São João de Petrópolis) - 3,72 km;
- Entr. ES 260 ( Santo Antônio) - Entr. ES 452 (p/ Alto Santa Maria) - 2,35 km;
- Entr. ES 261 (B) (Santa Teresa) - Entr. ES 260 (Santo Antônio) -16,32 km.
- Rodovia ES 164 = 10,70 km:
- Entr. ES 261 (A) - Entr. ES 261 (B) (Itarana) - 4,723 km;
- Entr. ES 260 (Itaguaçu) - Entr. ES 261 (A) - 5,97 km.
Rodovia ES 261 = 42,50 km:
- Entr. BR/ES 484 (B) (Itarana) - Entr. ES 261 (Acesso) (Jatiboca) - 4,12 km;
- Entr. ES 261 (Acesso) (Jatibocas) - Entr. ES 355 (Caldeirão) - 18,94 km;
- Entr. ES 355 (Caldeirão) - Entr. ES 368 - 13,98 km;
- Entr. ES 368 - Entr. ES 080 (A) (Santa Teresa) - 5,50 km.
- Rodovia ES 355 = 9,20 km:
- Entr. ES 261 - (Caldeirão) - Entr. ES 264/ES 368 (Santa Maria de Jetibá) - 9,20 km.</t>
  </si>
  <si>
    <t>62/2023</t>
  </si>
  <si>
    <t>002401 - BID - CONTRATAÇÃO DE PROJETO BÁSICO DE RESTAURAÇÃO INTEGRADO COM CONSERVAÇÃO POR DESEMPENHO</t>
  </si>
  <si>
    <t>Contratação de Projetos Básico de Recuperação Funcional das rodovias aliado com Projetos de Conserva Rodoviária por Desempenho/Demanda e a Análise da Segurança das Rodovias através da Metodologia definida pelo Programa Internacional de Avaliação de Estradas (International Road Assessment Programme – IRAP) - LoteS 01, 02, 03 E 04</t>
  </si>
  <si>
    <t>LPI SO Nº 005/2023
LPI SO Nº 006/2023
LPI SO Nº 007/2023
LPI SO Nº 008/2023</t>
  </si>
  <si>
    <t>REALIZAÇÃO DE SERVIÇOS TÉCNICOS DE LEVANTAMENTO TOPOGRÁFICO 
PLANIALTIMÉTRICO CADASTRAL GEORREFERENCIADO</t>
  </si>
  <si>
    <t>Registro de Preço - Prestação de serviços técnicos de levantamento topográfico planialtimétrico cadastral georreferenciado</t>
  </si>
  <si>
    <t>2022-JGWBS</t>
  </si>
  <si>
    <t>ES 481, trecho entr. ES 060 (Lameirão) - entr. ES 060 (Contorno de Guarapari)</t>
  </si>
  <si>
    <t>Elaboração do projeto básico e executivo de engenharia e a execução das obras de reabilitação e melhoras operacionais da Rodovia ES 481, trecho entr. ES 060 (Lameirão) - entr. ES 060 (Contorno de Guarapari), com extensão de 8,04 km, no município de Guarapari</t>
  </si>
  <si>
    <t>053/2023</t>
  </si>
  <si>
    <t>ES-466, Trecho 2: Entr. BR-101 – Entr. BR-262, com extensão de 14,04 km - Contorno de Viana</t>
  </si>
  <si>
    <t>Elaboração dos projetos básico e executivo de engenharia e a execução das obras e serviços para implantação/pavimentação da rodovia ES-466, Trecho 2: BR-101 – Entr. BR-262, com extensão total de 14,04 km (9,98 Km - corredor principal 4,06 Km de alças) - Contorno de Viana</t>
  </si>
  <si>
    <t>Viana</t>
  </si>
  <si>
    <t>010/2024</t>
  </si>
  <si>
    <t>Concultoria e Apoio À DIGEP para Gestão da Execução do Planejamento Estratégico e do Plano Anual de Contratações das obras e serviços gerenciados pelo DER-ES</t>
  </si>
  <si>
    <t>Contratação de empresa para prestação de serviços de apoio ao Escritório de Projetos do DER-ES, ao Planejamento e Gestão da execução do Planejamento Estratégico e do Plano Anual de Contratações das obras e serviços gerenciados pelo DER-ES - LOTE 01</t>
  </si>
  <si>
    <t>060/2023</t>
  </si>
  <si>
    <t>BINÁRIO EM NOVA ALMEIDA</t>
  </si>
  <si>
    <t>Binário em Nova Almeida</t>
  </si>
  <si>
    <t>ES 462, TRECHO: BREJETUBA - AFONSO CLÁUDIO</t>
  </si>
  <si>
    <t>Elaboração do Projeto de Engenharia e Execução das Obras e Serviços de Implantação na Rodovia ES 462, trecho: Brejetuba - Afonso Claúdio e Variantes (Inclusive OAE's)</t>
  </si>
  <si>
    <t>ES-442, TRECHO 2: ENTR. COM A BR-101, BEBEDOURO (LINHARES) POLO INDUSTRIAL DE COLATINA</t>
  </si>
  <si>
    <t>Elaboração do Projeto de Engenharia e Execução das Obras e Serviços de  de Implantação na ES-442, trecho 2: Entr. Com a BR-101, Bebedouro - Linhares - Polo Industrial de Colatina</t>
  </si>
  <si>
    <t>MACRODRENAGEM DO BALNEÁRIO DE GURIRI</t>
  </si>
  <si>
    <t>Elaboração do Projeto de Engenharia e Execução das Obras e Serviços de  de Macrodrenagem do Balneário de Guriri, município de São Mateus</t>
  </si>
  <si>
    <t>CONTORNO DE LARANJA DA TERRA</t>
  </si>
  <si>
    <t>Elaboração do Projeto de Engenharia e Execução das Obras e Serviços de  de Implantação no Contorno de Laranja da Terra na Rodovia ES-261, trecho: Entr. ES-65 (Laranja da Terra) - Entr. ES-484</t>
  </si>
  <si>
    <t>ES-010,  TRECHO BARRA DO SAHY - VILA DO RIACHO – 17,7 KM - TRECHO 3</t>
  </si>
  <si>
    <t>Elaboração do Projeto Básico e Executivo de Engenharia e a Execução das Obras de Reabilitação na Rodovia ES-010,  trecho Barra do Sahy - Vila do Riacho – 17,7 Km - Trecho 3</t>
  </si>
  <si>
    <t>INTERRUPÇÃO DO PROCESSO DE EROSÃO E RESTAURAÇÃO DA PRAIA DO MORRO</t>
  </si>
  <si>
    <t xml:space="preserve">Elaboração de Projeto e Execução dos Serviços de Engenharia para Interrupção do Processo de Erosão e Restauração da Praia do Morro, Município de Guarapari </t>
  </si>
  <si>
    <t>DRAGAGEM DA FOZ DO RIO CRICARÉ</t>
  </si>
  <si>
    <t xml:space="preserve">Elaboração do Projeto de Engenharia e Execução das Obras e Serviços de   de fixação e dragagem da Foz do Rio Cricaré, no município de Conceição da Barra/ES </t>
  </si>
  <si>
    <t>PRAIA DA GUAXINDIBA E ABERTURA DA FOZ NATURAL DO RIO ITAÚNAS</t>
  </si>
  <si>
    <t>Elaboração de Projeto e Execução dos Serviços de Engenharia de Contenção do processo erosivo da praia da Guaxindiba e abertura da foz natural do rio Itaúnas, no município de Conceição da Barra/ES</t>
  </si>
  <si>
    <t>CONTENÇÃO DO PROCESSO EROSIVO QUE ACOMETE A ORLA DE BARRA NOVA NORTE</t>
  </si>
  <si>
    <t>Elaboração de Projeto e Execução dos Serviços de Engenharia para Contação do Processo Erosivo que Acomete a Orla de Barra Nova Norte, no município de São Mateus/ES.</t>
  </si>
  <si>
    <t>CONTENÇÃO DA EROSÃO E RESTAURAÇÃO DA REGIÃO COSTEIRA DA PRAIA DE ANCHIETA, NO MUNICÍPIO DE ANCHIETA/ES</t>
  </si>
  <si>
    <t>Elaboração de Projeto Básico, Executivo de Engenharia e Execução das obras de Contenção da Erosão e Restauração da região Costeira da Praia de Anchieta, no município de Anchieta/ES</t>
  </si>
  <si>
    <t>FIXAÇÃO DA FOZ DO RIO RIACHO, MUNICÍPIO DE ARACRUZ/ES</t>
  </si>
  <si>
    <t>Elaboração de Projeto Básico, Executivo de Engenharia e Execução das obras de Fixação da Foz do Rio Riacho, município de Aracruz/ES</t>
  </si>
  <si>
    <t>CONSULTORIA: MODELAGEM E IMPLANTAÇÃO - GESTÃO DE PERSPECTIVA DE GÊNERO</t>
  </si>
  <si>
    <t>Consultoria: Modelagem e Implantação - Gestão de Perspectiva de Gênero</t>
  </si>
  <si>
    <t>SERVIÇOS DE SUPORTE TÉCNICO E OPERACIONAL, ADMINISTRAÇÃO, MANUTENÇÃO CORRETIVA, ADAPTATIVA E EVOLUTIVA NO SISTEMA DE GESTÃO DE OBRAS PÚBLICAS (OAASIS)</t>
  </si>
  <si>
    <t>Serviços de suporte técnico e operacional, administração, manutenção corretiva, adaptativa e evolutiva no sistema de gestão de obras públicas (OAASIS)</t>
  </si>
  <si>
    <t>109/2023</t>
  </si>
  <si>
    <t>TERCEIRA PONTE DE COLATINA, ACESSOS E LIGAÇÃO COM A BR-259 (CONTORNO DE COLATINA)</t>
  </si>
  <si>
    <t>Elaboração do Projeto de Engenharia e Execução das Obras e Serviços de de Implantação da Terceira Ponte de Colatina, acessos e ligação com a BR-259 (Contorno de Colatina)</t>
  </si>
  <si>
    <t>INTERSEÇÃO DE ACESSO À COMUNIDADE DO ANGÁ, TRECHO: ENTR. ES-165 – COMUNIDADE DO ANGÁ</t>
  </si>
  <si>
    <t>Elaboração do Projeto de Engenharia e Execução das Obras para  Implantação de Interseção de Acesso à Comunidade do Angá, trecho: Entr. ES-165 – Comunidade do Angá, Município de Conceição do Castelo/ES</t>
  </si>
  <si>
    <t>Contratação de empresa para prestação de serviços de apoio ao DER-ES nos Programas de Desapropriação e Reassentamento  e interferências necessários para as obras e serviços gerenciados pelo DEPARTAMENTO DE EDIFICAÇÕES E RODOVIAS DO ESTADO DO ESPÍRITO SANTO – DER-ES, para liberação de frentes de obras de infraestrutura do DER-ES</t>
  </si>
  <si>
    <t>REVSOL DE LEITO NATURAL NA ES-315, TRECHO: ENTR. ES-315 – SÃO JOSÉ DO SOBRADINHO – ENTR. ES-137 – SÃO JOÃO DO SOBRADO - EXTENSÃO DE 16,421 KM</t>
  </si>
  <si>
    <t>Execução dos serviços de Revestimento primário com REVSOL de leito natural na ES-315, Trecho: Entr. ES-315 – São José do Sobradinho – Entr. ES-137 – São João do Sobrado - Extensão de 16,421 Km</t>
  </si>
  <si>
    <t>36101 - SEDURB</t>
  </si>
  <si>
    <t>brunella.amblard@sedurb.es.gov.br</t>
  </si>
  <si>
    <t>ELABORAÇÃO DE PROJETOS EXECUTIVOS DE MACRODRENAGEM METROPOLITANA</t>
  </si>
  <si>
    <t>EXECUÇÃO DAS OBRAS DE CONSTRUÇÃO DO SISTEMA DE BOMBEAMENTO DE ÁGUAS PLUVIAIS FOZ DA COSTA</t>
  </si>
  <si>
    <t>Construção da EBAP Foz do Costa com capacidade de bombeamento instalada de 20 m³/s, através de 8 bombas e 6 comportas de maré.</t>
  </si>
  <si>
    <t>EXECUÇÃO DAS OBRAS DE CONSTRUÇÃO DA ESTAÇÃO DE BOMBEAMENTO DE ÁGUAS PLUVIAIS BIGOSSI</t>
  </si>
  <si>
    <t>Construção da EBAP Bigossi com capacidade de bombeamento instalada de 4 m³/s, através de 2 bombas.</t>
  </si>
  <si>
    <t>008/2022</t>
  </si>
  <si>
    <t>EXECUÇÃO DAS OBRAS DE MACRODRENAGEM DA BACIA DO CANAL GUARANHUNS</t>
  </si>
  <si>
    <t>Construção da EBAP Laranja com capacidade de bombeamento instalada de 20 m³/s, através de 8 bombas (R$ 37.319.343,18). Construção da EBAP Gaivotas com capacidade de bombeamento instalada de 2,5 m³/s, através de 1 bomba (R$ 14.531.893,17). Construção de 2 km de galeria em concreto sobre o Canal Guaranhuns, sendo 130 m fechada e o restante aberto, regularização do canal em terra em 1,54 km, urbanização de 3,5 km, contemplando ciclovias, passeios, paisagismo e construção de 7 passarelas metálicas substituindo as existentes (R$29.964.701,74). Construção da ponte da Rua Leila Diniz. Construção das galerias de drenagem nos bairros Nova Itaparica (R$2.903.914,82) e Jockey de Itaparica (R$3.690.018,19).</t>
  </si>
  <si>
    <t>009/2021, 047/2022, 072/2022</t>
  </si>
  <si>
    <t>EXECUÇÃO DAS OBRAS DE CONSTRUÇÃO DA ESTAÇÃO DE BOMBEAMENTO DE ÁGUAS PLUVIAIS DO RIO MARINHO</t>
  </si>
  <si>
    <t>Construção da EBAP Marinho com capacidade de bombeamento instalada de 20 m³/s, através de 8 bombas e 6 comportas de maré.</t>
  </si>
  <si>
    <t>Bacias Rio Aribiri e Córrego Jardim de Alah - Ramo 1 do Córrego Jardim de Alah</t>
  </si>
  <si>
    <t>Execução das obras de macrodrenagem da Bacia de Jardim de Alah, constituídas das galeria Jardim de Alah ramos II e III (R$14.841.003,20), além da construção de 1 ponte sobre a Rua Principal e 2 passarelas no bairro Nélson Ramos (R$3.886.216,24). Execução das galerias no bairro Santa Rita, sendo uma sobre o Canal Aribiri e outra sob a Rua Desembargador Ernesto Guimarães (R$13.567.042,43).</t>
  </si>
  <si>
    <t>050/2022, 064/2022</t>
  </si>
  <si>
    <t>EXECUÇÃO DAS OBRAS DE MACRODRENAGEM DA BACIA DO RIO ARIBIRI E DA SUB-BACIA DO CANAL DA TRAVESSA BELAS ARTES.</t>
  </si>
  <si>
    <t>Construção da EBAP Aribiri com capacidade de bombeamento instalada de 5 m³/s, através de 2 bombas e 6 comportas de maré (R$18.537.666,01). Construção de 1 ponte e 2 passarelas sobre o Canal Aribiri (R$2.939.317,38). Execução de macrodrengaem na Sub-bacia do Canal da Travessa Belas Artes, sendo etapa 1 correspondente à implantação de galerias no trecho da Av. Gov. Carlos Lindemberg (R$15.497.006,25), etapa 2 implantaçao de galerias nos bairros Aribiri e Dom João Batista (R$7.376.106,57) e etapa 3 referente à construção do dique na orla do bairro Dom João Batista (R$16.146866,89).</t>
  </si>
  <si>
    <t>008/2021</t>
  </si>
  <si>
    <t>EXECUÇÃO DAS OBRAS DE CONSTRUÇÃO DO SISTEMA DE BOMBEAMENTO DE ÁGUAS PLUVIAIS DA GRANDE COBILÂNDIA</t>
  </si>
  <si>
    <t>Construção das EBAPs Cobilândia e Marilândia, cada uma com capacidade de bombeamento instalada de 10 m³/s, através de 4 bombas. Contempla ainda a construção da Galeria Marilândia interligando essas duas EBAPs, numa extensão de 1 km (R$40.490.239,58). Construção de galerias de drenagem na Grande Cobilândia (ruas Fluviópolis, Brasilândia, João Francisco Gonçalves e Av. Primeira) (R$19.612.348,85).</t>
  </si>
  <si>
    <t>011/2023</t>
  </si>
  <si>
    <t>CONSTRUÇÃO DA GALERIA-DIQUE E DO PARQUE LINEAR DO CANAL MARINHO, INCLUINDO SISTEMA DE COMPORTAS</t>
  </si>
  <si>
    <t>Construção da galeria-dique sobre a calha do Canal Marinho, com seção "U" em concreto armado numa extensão de 3,4 km, urbanização do trecho margeando a galeria-dique com construção de 3,1 km de ciclovias e passeios, construção do parque linear no trecho compreendido entre as EBAPs Cobilândia e Marilândia, contemplando equipamentos urbanos, construção do sistema de comportas reguladoras de vazão no encontro do Canal Marinho, Rio Marinho e Córrego Campo Grande e implantação de galerias auxiliares de drenagem em 2,18 km de extensão.</t>
  </si>
  <si>
    <t>Vila Velha, Cariacica</t>
  </si>
  <si>
    <t>011/2022</t>
  </si>
  <si>
    <t>EXECUÇÃO DAS OBRAS DE MACRODRENAGEM DA BACIA DO RIO FORMATE, CONSTITUÍDAS DE RESERVATÓRIO DE AMORTECIMENTO DE CHEIAS, PARQUE LINEAR, DESASSOREAMETO E AMPLIAÇÃO DA CALHA DO RIO</t>
  </si>
  <si>
    <t>Desassoreamento e limpeza da calha do Rio Formate numa extensão de 14 km, construção de um parque linear a ser utilizado como área de lazer para a comunidade, contemplando 2.250 m de ciclovia e pista de caminhada, além da construção do reservatório de amortecimento de cheias</t>
  </si>
  <si>
    <t>Cariacica, Viana</t>
  </si>
  <si>
    <t>007/2022</t>
  </si>
  <si>
    <t>EXECUÇÃO DAS OBRAS DE MACRODRENAGEM DA BACIA DO CÓRREGO RIBEIRA.</t>
  </si>
  <si>
    <t xml:space="preserve">Construção de redes de drenagem no bairro Bom Pastor, estações de bombeamento nos bairros Bom Pastor e Santo Agostinho, além de diques de proteção contra cheias. </t>
  </si>
  <si>
    <t>071/2022</t>
  </si>
  <si>
    <t>36901 - FEHAB</t>
  </si>
  <si>
    <t>habitacao@sedurb.es.gov.br; maria.pechinho@sedurb.es.gov.br</t>
  </si>
  <si>
    <t>CONSTRUÇÃO E/OU ADEQUAÇÃO DE UNIDADES HABITACIONAIS URBANAS</t>
  </si>
  <si>
    <t xml:space="preserve">Implantar infraestrutura urbana (saneamento, pavimentação e drenagem) nos empreendimentos do ProgramaMinha Casa Mnha Vida, oportunizando melhorias no acesso para 1004 famílias do empreendimento Village”s de São Mateus e a entrega de 645 unidades habitacionais às famílias de baixa renda. Construir habitações de interesse social nos diversos municípios capixabas, reduzindo o déficit habitacional do Estado em 66.586 domicílios (PEHAB/CENSO2010: Fonte: IJSN) + Construção de 4.000 unidades habitacionais de interesse social, destinadas  às famílias de baixa renda, nos diversos municípios do Estado </t>
  </si>
  <si>
    <t>Vários Convênios</t>
  </si>
  <si>
    <t>rosimar.fonseca@sedurb.es.gov.br</t>
  </si>
  <si>
    <t>CONVÊNIOS COM MUNICÍPIOS - PAVIMENTAÇÃO, DRENAGEM, OBRAS DE ARTES CORRENTES, OBRAS DE ARTES ESPECIAIS E CONTENÇÃO - SEDURB</t>
  </si>
  <si>
    <t>Promover a melhoria da qualidade de vida da população através da implantação de drenagem, pavimentação, esgotamento sanitário, contenção de encostas e outras intervenções de infraestrutura.</t>
  </si>
  <si>
    <t>5532    5534</t>
  </si>
  <si>
    <t>Todos os Municípios</t>
  </si>
  <si>
    <t>SISTEMA DE MANEJO SUSTENTÁVEL DAS ÁGUAS URBANAS DA BACIA HIDROGRÁFICA DO CÓRREGO SÃO SILVANO – COLATINA</t>
  </si>
  <si>
    <t>Construção de galerias fechadas numa extensão de 3,2 km, de parque linear de 270 m² e 3 reservatórios de amortecimento de cheias</t>
  </si>
  <si>
    <t>009/2023, 027/2021</t>
  </si>
  <si>
    <t>PRESTAÇÃO DE SERVIÇOS TÉCNICOS ESPECIALIZADOS PARA DESENVOLVIMENTO DE SOTWARE E IMPLANTAÇÃO DO CENTRO DE CONTROLE OPERACIONAL PARA OPERAÇÃO REMOTA DO SISTEMA DE DRENAGEM PLUVIAL DE VILA VELHA</t>
  </si>
  <si>
    <t>Acompanhar tecnicamente a aprovação e instalação dos equipamentos em todas as EBAPs em obra e realizar a interligação das mesmas ao Centro de Controle Operacional existente na Prefeitura Municipal de Vilha Velha, para operação remota do sistema de drenagem pluvial de Vila Velha.</t>
  </si>
  <si>
    <t>018-2021</t>
  </si>
  <si>
    <t>EXECUÇÃO DAS OBRAS DE CONSTRUÇÃO DO SISTEMA DE BOMBEAMENTO DE ÁGUAS PLUVIAIS PONTAL DAS GARÇAS</t>
  </si>
  <si>
    <t>Construção da EBAP Pontal das Garças, com capacidade de bombeamento instalada de 5 m³/s, através de 2 bombas.</t>
  </si>
  <si>
    <t>Melhorar a gestão sustentável de recursos hídrico e o acesso ao saneamento no Estado do Espírito Santo</t>
  </si>
  <si>
    <t>Afonso Cláudio, Apiacá, Cariacica, Castelo, Conceição do Castelo, Divino de São Lourenço, Domingos Martins, Dores do Rio Preto, Ibatiba, Irupi, Iúna, Marechal Floriano, Santa Leopoldina, Santa Maria de Jetibá, Viana, Vila Velha</t>
  </si>
  <si>
    <t>MACRODRENAGEM NO BALNEÁRIO GURIRI – SÃO MATEUS</t>
  </si>
  <si>
    <t>Construção de galerias de drenagem e estações de bombeamento, além da pavimentação das ruas  pelas quais passarão as redes de drenagem, realizando a recomposição das pistas</t>
  </si>
  <si>
    <t>marcelo.loureiro@sedurb.es.gov.br</t>
  </si>
  <si>
    <t>URBANIZAÇÃO E REVITALIZAÇÃO DA ORLA DE PIÚMA</t>
  </si>
  <si>
    <t xml:space="preserve">O projeto referente a Urbanização e revitalização da Orla de Piúma localizada no estado do Espírito Santo. Seguindo as exigências das normas, visando as necessidades e encontrando as melhores alternativas/soluções, como por exemplo um sério processo gradual </t>
  </si>
  <si>
    <t>001-2023</t>
  </si>
  <si>
    <t>AQUISIÇÃO DE MATERIAL E EQUIPAMENTOS PARA ATENDER A NECESSIDADE DA SEDURB</t>
  </si>
  <si>
    <t>O objetivo maior é promover a substituição de equipamentos adquiridos para a SEDURB é para que os servidores tenham melhores condições de trabalho e equipamentos adequados para o desenvolvimento de todas as atividades que o órgão desenvolve operando as duas Unidades Gestoras de sua responsabilidade. Os procedimentos de aquisição serão realizados através de procedimentos licitatórios, que são capazes de garantir melhor preço para a compra.</t>
  </si>
  <si>
    <t>ELABORAÇÃO DE PROJETO E EXECUÇÃO DA BARRAGEM DO JUCU BRAÇO NORTE</t>
  </si>
  <si>
    <t>Contratação de empresa para execução de obras, serviços, operação e manutenção da barragem do Rio Jucu braço norte, localizada na divisa dos municípios de Viana e Domingos Martins, Estado do Espírito Santo.</t>
  </si>
  <si>
    <t xml:space="preserve">nilo.dias@sedurb.es.gov.br </t>
  </si>
  <si>
    <t>Tratamento e Destinação de Resíduos Sólidos de Saúde</t>
  </si>
  <si>
    <t>Aquisição de conjunto autoclave/caldeira para esterilização de resíduos de serviços de saúde – RSS classes A1/A2/A4 e E, para atendimento aos 22 municípios integrantes do Consórcio Público para Tratamento e Destinação Adequada de Resíduos Sólidos da Região Doce Oeste do Estado do Espírito Santo – CONDOESTE.</t>
  </si>
  <si>
    <t>Afonso Cláudio, Água Doce do Norte, Águia Branca, Alto Rio Novo, Baixo Guandu, Colatina, Ecoporanga, Governador Lindenberg, Ibiraçu, Itaguaçu, Itarana, Laranja da Terra, Mantenópolis, Marilândia, Pancas, Rio Bananal, Santa Maria de Jetibá, Santa Teresa, São Domingos do Norte, São Gabriel da Palha, São Roque do Canaã, Vila Valério</t>
  </si>
  <si>
    <t>PROJETOS EXECUTIVOS DO SISTEMA DE ESGOTAMENTO SANITÁRIO (SES) E DE DRENAGEM PLUVIAL DO MUNICÍPIO DE IBIRAÇU</t>
  </si>
  <si>
    <t>Execução de galerias de drenagem nos bairros Aricanga e Ericina. Construção de elevatórias e estação de tratamento de esgoto no Centro de Ibiraçu, com seus respectivos recalques e emissários.</t>
  </si>
  <si>
    <t>Ibiraçu</t>
  </si>
  <si>
    <t>MACRODRENAGEM DO RIO BUBU - CARIACICA</t>
  </si>
  <si>
    <t>Limpeza e desassoreamento de aproximadamente 4 km de extensão do Rio Bubu, impermeabilização da calha do canal em derterminados trechos, construção de galerias de drenagem em pontos estratégicos e construção de estações de bombeamento de águas pluviais.</t>
  </si>
  <si>
    <t>MACRODRENAGEM DO RIO ITANGUÁ - CARIACICA</t>
  </si>
  <si>
    <t>Limpeza e desassoreamento do Rio Itanguá, impermeabilização da calha do rio em derterminados trechos, construção de galerias de drenagem em pontos estratégicos e construção de estações de bombeamento de águas pluviais.</t>
  </si>
  <si>
    <t>REVESTIMENTO E URBANIZAÇÃO DA CALHA DO RIO ARIBIRI, INCLUINDO CONSTRUÇÃO DE PARQUE LINEAR</t>
  </si>
  <si>
    <t>Execução de revestimento em concreto do Rio Aribiri, contemplando trechos abertos e fechados, urbanização, parque linear, iluminação, drenagem pluvial e pavimentação das ruas adjacentes.</t>
  </si>
  <si>
    <t>REVESTIMENTO E URBANIZAÇÃO DA CALHA DO RIO MARINHO E CANAL DIAGONAL</t>
  </si>
  <si>
    <t>Execução de revestimento em concreto do Rio Marinho e do Canal Diagonal, galerias fechadas em trechos estratégicos, ciclovia, passeio, iluminação, drenagem pluvial e pavimentação das ruas adjacentes ao canal.</t>
  </si>
  <si>
    <t>37101 - SETUR</t>
  </si>
  <si>
    <t>Projeto saiu da Gestâo da SETUR foi  para a SEGER.
 A execução é de responsabilidade da RTV, portanto precisa transferir o Orçamento.</t>
  </si>
  <si>
    <t>RETROFIT DO CENTRO CULTURAL CARMÉLIA</t>
  </si>
  <si>
    <t>Dotar o prédio de condições para receber a TVE e a Rádio ES.</t>
  </si>
  <si>
    <t>Projeto saiu da Gestâo da SETUR foi  para a SEGER.  A execução é de responsabilidade da SEG, portanto precisa transferir o Orçamento</t>
  </si>
  <si>
    <t>OBRAS DE CONSTRUÇÃO DO ESTACIONAMENTO JOÃO CLÍMACO</t>
  </si>
  <si>
    <t>Implementar vagas na Região de atuação das instalações do Governo do Estado; Permitir a futura revitalização da praça João Clímaco; Cumprir o encargo de doação do imóvel que prevê sua utilização para este fim.</t>
  </si>
  <si>
    <t>dilson.dias@turismo.es.gov.br</t>
  </si>
  <si>
    <t>SINALIZAÇÃO TURÍSTICA</t>
  </si>
  <si>
    <t>Prover os municípios Capixabas de sinalização de orientação turística para usuários de veículos a fim orientar quanto as destinos e atrativos turisticos do estado</t>
  </si>
  <si>
    <t>CAMINHOS DO TURISMO</t>
  </si>
  <si>
    <t>Prover os atrativos e locais de interesse turístico de acesso rodoviário qualificado e ambientação turística</t>
  </si>
  <si>
    <t xml:space="preserve"> Castelo/Domingos Martins, São José do Calçado, Baixo Guandú, Alfredo Chaves</t>
  </si>
  <si>
    <t>SALDANHA DA GAMA</t>
  </si>
  <si>
    <t>Reforma do prédio da antiga sede do Clube Saldanha da Gama para a instalação da Casa do Turismo e futura sede da Secretaria de Estado do Turismo.</t>
  </si>
  <si>
    <t>N°022/2022</t>
  </si>
  <si>
    <t>PRODETUR - ES</t>
  </si>
  <si>
    <t xml:space="preserve">Viabilizar a implantação do PRODETUR no polo turístico, com investimentos em ações de gestão municipal, infraestrutura, promoção e marketing com recursos provenientes de financiamento externo. </t>
  </si>
  <si>
    <t>Alegre, Divino de São Lourenço, Dores do Rio Preto, Guaçuí, Ibatiba, Ibitirama, Irupi, Iúna, Muniz Freire, São José de Calçado</t>
  </si>
  <si>
    <t>atualmente não tem PO porque trata-se de um Estudo de viabilidade náutica que é considerado Custeio</t>
  </si>
  <si>
    <t>ESPÍRITO SANTO DESTINO NÁUTICO</t>
  </si>
  <si>
    <t xml:space="preserve">Realizar estudos e projetos relativos à sinalização Náutica e áreas de embarque e desembarque de passageiros de navios de Cruzeiros </t>
  </si>
  <si>
    <t>N°021/2023</t>
  </si>
  <si>
    <t>karoline.oliveira@turismo.es.gov.br</t>
  </si>
  <si>
    <t>Aquisição de equipamentos de TI</t>
  </si>
  <si>
    <t>Aquisição de computadores para atender a administração da unidade da SETUR</t>
  </si>
  <si>
    <t>nâo</t>
  </si>
  <si>
    <t>NOVO SISTEMA DE DRENAGEM DO PARQUE ESTADUAL DE EXPOSIÇÃO FLORIANO VAREJÃO - PAVILHÃO DE CARAPINA</t>
  </si>
  <si>
    <t xml:space="preserve">Renovação da rede de drenagem do Pavilhao de Carapina. </t>
  </si>
  <si>
    <t>lucileia.alves@turismo.es.gov.br</t>
  </si>
  <si>
    <t xml:space="preserve"> ORLA DE MEAIPE - GUARAPARI - ES</t>
  </si>
  <si>
    <t>CONTRATAÇÃO DE PROJETOS EXECUTIVOS DE URBANIZAÇÃO, PROJETOS COMPLEMENTARES, ORÇAMENTOS E PLANEJAMENTO DA FUTURA OBRA PARA O PÍER NORTE DA ORLA DE MEAIPE - GUARAPARI - ES</t>
  </si>
  <si>
    <t>39101 - SESPORT</t>
  </si>
  <si>
    <t>gpo@sesport.es.gov.br</t>
  </si>
  <si>
    <t>ESTÁDIO KLEBER ANDRADE</t>
  </si>
  <si>
    <t xml:space="preserve"> Execução de Obras Complementares e Manutenção Predial no Estádio Estadual Kleber Andrade, Cariacica-ES</t>
  </si>
  <si>
    <t>Nº 003/2023</t>
  </si>
  <si>
    <t>CONSTRUÇÃO DO CENTRO DE EXCELÊNCIA DE ESPORTES PARA PESSOAS COM DEFICIÊNCIAS</t>
  </si>
  <si>
    <t>Criar um centro de referência nacional para prática de esportes paralímpico, visando preparar fisicamente pessoas com deficiência - PCD.</t>
  </si>
  <si>
    <t>Nº 023/2022</t>
  </si>
  <si>
    <t>39901 - PRÓ-ESPORTE</t>
  </si>
  <si>
    <t>AQUISIÇÃO DE TRATOR</t>
  </si>
  <si>
    <t>Contribuir diretamente com o esporte capixaba nas diversas cidades capixabas, ajudando a elevar o nome do Estado no cenário nacional e internacional. Manutenção dos campos de grama sintética</t>
  </si>
  <si>
    <t>ARP Nº 014/2023</t>
  </si>
  <si>
    <t>CONSTRUÇÃO DE CAMPO BOM DE BOLA</t>
  </si>
  <si>
    <t>Construção de Campos Bom de Bola em diversos municípios, a fim de promover a socialização, bem estar e saúde à população</t>
  </si>
  <si>
    <t>Nº 020/2022, Nº 021/2022 e                          Nº 022/2022</t>
  </si>
  <si>
    <t>ACADEMIA POPULAR</t>
  </si>
  <si>
    <t>Viabilizar o acesso gratuito dos cidadãos à atividade física em espaços públicos tendo em vista a melhoria dos indicadores de saúde, de qualidade de vida e o incentivo a prática de esportes</t>
  </si>
  <si>
    <t>ARP Nº 008/2023</t>
  </si>
  <si>
    <t>MULTI-EXERCITADOR</t>
  </si>
  <si>
    <t>CONSTRUÇÃO DE PRAÇA SAUDÁVEL</t>
  </si>
  <si>
    <t>Construção de praças saudáveis em território de vulnerabilidade social com infraestrutura adequada para realização de atividades físicas, caminhadas e lazer, afim de proporcionar qualidade de vida e integração das famílias</t>
  </si>
  <si>
    <t>Nº 017/2022, Nº 018/2022 e                          Nº 019/2022</t>
  </si>
  <si>
    <t>CONSTRUÇÃO E/OU REFORMA DE ESPAÇOS ESPORTIVOS</t>
  </si>
  <si>
    <t xml:space="preserve">Convênios de diversas obras com os municípios de Afonso Cláudio, Alegre, Aracruz, Cachoeiro de Itapemirim, Conceição da Barra, Divino São Lourenço, Domingos Martins, Dores do Rio Preto, Ecoporanga, Guaçuí, Ibatiba, Iúna, Jaguaré, Jerônimo Monteiro, Laranja da Terra, Marilândia, Montanha, Pancas, Pedro Canário, Piúma, Ponto Belo, Rio Novo do Sul, Santa Leopoldina, Santa Maria de Jetibá, São Domingos do Norte, São José do Calçado, São Mateus, Vargem Alta, Venda Nova do Imigrante e Vila Velha. </t>
  </si>
  <si>
    <t xml:space="preserve">Afonso Cláudio, Alegre, Aracruz, Cachoeiro de Itapemirim, Conceição da Barra, Divino São Lourenço, Domingos Martins, Dores do Rio Preto, Ecoporanga, Guaçuí, Ibatiba, Iúna, Jaguaré, Jerônimo Monteiro, Laranja da Terra, Marilândia, Montanha, Pancas, Pedro Canário, Piúma, Ponto Belo, Rio Novo do Sul, Santa Leopoldina, Santa Maria de Jetibá, São Domingos do Norte, São José do Calçado, São Mateus, Vargem Alta, Venda Nova do Imigrante e Vila Velha. </t>
  </si>
  <si>
    <t>REFORMA NO CENTRO DE TREINAMENTO JAYME NAVARRO DE CARVALHO E DA SEDE ADMINISTRATIVA DA SESPORT</t>
  </si>
  <si>
    <t>Recuperação das calçadas do entorno do Complexo Esportivo, reforma da edificação da SEDE administrativa da Sesport, recuperação dos Dormitórios e Refeitório, manutenção predial nos ginásios Audifax Barreto, Paulo Valiate Pimenta, Algênio Moreira de Barros, Eduarda Mello Queiroz Rodrigues Pinho e Jones dos Santos Neves e da Academia do Centro de Treinamento.</t>
  </si>
  <si>
    <t>INSTALAÇÃO DE GRAMADO SINTÉTICO</t>
  </si>
  <si>
    <t>Proporcionar à população geral, através da instalação de gramado sintético nos inúmeros campos já construídos e/ou solicitados nos municípios afetados, acesso a prática de esportes e lazer, contribuindo para o seu desenvolvimento integral, oferecendo chances reais de integração e inserção social, afastando os jovens das drogas e violência, ensinando-os valores éticos morais, reduzindo a evasão escolar, estimulando a autoestima e melhorando a qualidade de vidas dos mesmos.</t>
  </si>
  <si>
    <t>Nº 003/2022, Nº 004/2022 e                          Nº 005/2022</t>
  </si>
  <si>
    <t>MODERNIZAÇÃO DA SEDE DA SESPORT</t>
  </si>
  <si>
    <t>Proporcionar aos nossos servidores uma melhor condição de trabalho, com base nos requisitos de ergonomia e segurança</t>
  </si>
  <si>
    <t>ELABORAÇÃO DE PROJETOS ARQUITETÔNICOS E COMPLEMENTARES DE ENGENHARIA</t>
  </si>
  <si>
    <t>Ata de Registro de preço para elaboração de Projetos para execução dos Campo Melhor, Campo Perfeito, Areninhas, Construção de Alambrado, Arquibancada Móvel Modular e do Arena Capixaba.</t>
  </si>
  <si>
    <t>ARENA CAPIXABA</t>
  </si>
  <si>
    <t>Construir 01 arena multiuso na região metropolitana com capacidade para 10 mil pessoas para atrair eventos culturais e esportivos locais, nacionais e internacionais.</t>
  </si>
  <si>
    <t>COPA SESPORT</t>
  </si>
  <si>
    <t xml:space="preserve">Aquisição de 02 (dois) veículos tipo Van </t>
  </si>
  <si>
    <t>CONSTRUÇÃO DE ALAMBRADO</t>
  </si>
  <si>
    <t>Fechamento das laterais de campos de futebol em alambrado</t>
  </si>
  <si>
    <t>ARQUIBANCADA MÓVEL MODULAR</t>
  </si>
  <si>
    <t>Instalação de módulos de arquibancada</t>
  </si>
  <si>
    <t>ARENINHAS</t>
  </si>
  <si>
    <t>Implantar 10 Areninhas nos territórios do Estado Presente, a fim de incentivar a prática esportiva e promover a socialização, bem estar e saúde a população até 2026.</t>
  </si>
  <si>
    <t>Serra, Cariacica, Vila Velha, Guarapari, Aracruz</t>
  </si>
  <si>
    <t>CAMPO PERFEITO</t>
  </si>
  <si>
    <t>Construção de 10 campos perfeitos (campos com dimensões oficiais)</t>
  </si>
  <si>
    <t>PLAYGROUND</t>
  </si>
  <si>
    <t>Aquisição de Equipamentos Lúdicos e Recreativos, que serão repassados à Prefeituras Municipais do Estado do Espírito Santo, para que possam equipar parques, praças e jardins, oferecendo às crianças, principalmente da primeira infância, locais de socialização e entretenimento.</t>
  </si>
  <si>
    <t>EMPODERAMENTO DA MULHER COM DEFICIÊNCIA</t>
  </si>
  <si>
    <t xml:space="preserve">Aquisição de cadeiras de rodas específicas para prática esportiva </t>
  </si>
  <si>
    <t>AQUISIÇÃO DE TABLADO PARA PROTEÇÃO DO GRAMADO DO ESTÁDIO KLEBER ANDRADE</t>
  </si>
  <si>
    <t>Aquisição de tablado para proteger o gramado do Estádio Kleber Andrade em eventos não esportivos</t>
  </si>
  <si>
    <t>MODERINIZAR E EQUIPAR O CENTRO DE TREINAMENTO ESPORTIVO JAYME NAVARRO DE CARVALHO</t>
  </si>
  <si>
    <t>Modernizar as instalações do Centro de Treinamento Jayme Navarro de Carvalho e do Ginásio Jones dos Santos Neves - DED para melhoria das condições de atendimento da população</t>
  </si>
  <si>
    <t>CAMPO MELHOR</t>
  </si>
  <si>
    <t>Revitalizar campos de futebol oficial nos municípios capixabas, com capacidade de receber 3000 pessoas e adequados para receber partidas do capixabão nos municípios da grande Vitória e principalmente no interior do estado, difundindo o futebol de base e profissional.</t>
  </si>
  <si>
    <t>REVITALIZAÇÃO DA FROTA DE VEÍCULOS DA SESPORT</t>
  </si>
  <si>
    <t>Melhora da qualidade no atendimento de demandas estruturantes e de apoio as competições pelo estado e pelo Brasil, também há uma economia de escala em médio e longo prazo do custo de manutenção em face da garantia dos veículos novos.</t>
  </si>
  <si>
    <t>40101 - SECULT</t>
  </si>
  <si>
    <t>rafael.francisco@secult.es.gov.br</t>
  </si>
  <si>
    <t>Realização das Séries da OSES</t>
  </si>
  <si>
    <t>Formalização do Contrato de Gestão, cujo objeto consistirá no gerenciamento da
Orquestra Sinfônica do Estado do Espírito, instituição que integra a estrutura
organizacional da Secretaria de Cultura do Estado do Espírito Santo, conforme definido
na Lei Complementar nº 391/2007.</t>
  </si>
  <si>
    <t>9. Cultura, Turismo, Esporte e Lazer</t>
  </si>
  <si>
    <t>lorena.vervloet@secult.es.gov.br</t>
  </si>
  <si>
    <t>Hub Criativo</t>
  </si>
  <si>
    <t>Implementar um polo para realização de ações de fortalecimento das cadeias produtivas da economia criativa, a fim de conectar os espaços e instrumentos de fomento e incubar/acelerar empreendimentos criativos sediados no Espírito Santo.</t>
  </si>
  <si>
    <t>patricia.bragatto@secult.es.gov.br</t>
  </si>
  <si>
    <t>Restauração do Antigo Arquivo Público</t>
  </si>
  <si>
    <t>Projeto executivo de restauração da nova sede da Galeria Homero Massena: Projetar soluções de acessibilidade, de modernização das instalações e de restauração do imóvel tombado.</t>
  </si>
  <si>
    <t>2020-WMZZQ Não há contrato, o último era gerido pelo DER mas a empresa abandonou a contratação.</t>
  </si>
  <si>
    <t>Obra de restauração da nova sede da Galeria Homero Massena. Restaurar o imóvel e dotar o espaço cultural tombado de condições de acessibilidade, com instalações modernizadas e em condições de abrigar a nova sede da Galeria Homero Massena.</t>
  </si>
  <si>
    <t>Restauração de Bem Cultural</t>
  </si>
  <si>
    <t>&gt; Reforma do Centro Cultural Zoé Rodrigues Misságia 
 &gt; Reforma do Centro Cultural José Ribeiro Tristão
&gt; Reforma do Teatro Virginia Santos
&gt; Restauração do Solar Miguel Simão
&gt; Reconstrução do Museu Pomerano Franz Ramlow
&gt; Reforma do Teatro Rubem Braga</t>
  </si>
  <si>
    <t>Alegre, Afonso Cláudio, Iconha, Vila Pavão, Cachoeiro de Itapemirim</t>
  </si>
  <si>
    <t>&gt; Restauração do Palácia Bernardino Monteiro 
 &gt; Restauração da Casa da Cultura Casarão Agostini
&gt; Restauração da sede da Prefeitura de Muqui
&gt;Restauração do Museu Dirceu Cardoso
&gt; Restauração do Museu do Colono
&gt; Obra de reforma do Palácio da Cultura Sônia
&gt; Restauração da Igreja Luterana</t>
  </si>
  <si>
    <t>Cachoeiro de Itapemirim, Domingos Martins, Fundão, Santa Leopoldina, Vitória</t>
  </si>
  <si>
    <t>ga@secult.es.gov.br</t>
  </si>
  <si>
    <t>GESTÃO ESPAÇOS CULTURAIS E SEDE SECULT</t>
  </si>
  <si>
    <t>Reforma das salas com revisão das instalações elétricas, hidráulicas, troca do piso, substituição de esquadrias, pintura, entre outros serviços, e aquisição de mobiliário.</t>
  </si>
  <si>
    <t>Obra de reforma da Biblioteca Pública Estadual: Dotar o espaço de condições adequadas de uso para atender as atividades culturais.</t>
  </si>
  <si>
    <t>vinicius.silva@secult.es.gov.br</t>
  </si>
  <si>
    <t>Aquisição de equipamentos para Espaços Culturais integrantes do Sistema Estadual de Espaços Culturais do Espírito Santo: Reequipar os Espaços Culturais do Espírito Santo</t>
  </si>
  <si>
    <t>renan.araujo@secult.es.gov.br</t>
  </si>
  <si>
    <t>Modernização dos Espaços Culturais - Secult: Dotar os espaços culturais da Secretária de Estado da Cultura com condições adequadas de uso para atender os Artistas e ao Público com as atividades culturais.</t>
  </si>
  <si>
    <t>Vitória, Santa Leopoldina</t>
  </si>
  <si>
    <t>marcos.arpini@secult.es.gov.br</t>
  </si>
  <si>
    <t>Aquisição de Computadores - Sede e Espaços Culturais: Renovação do parque de informática (Desktops e monitores) da Sede e dos Espaços Culturais, pois os equipamentos atuais estão obsoletos.</t>
  </si>
  <si>
    <t>40901 - FUNCULTURA</t>
  </si>
  <si>
    <t>villinevy.robby@secult.es.gov.br</t>
  </si>
  <si>
    <t>FOMENTO CULTURAL AOS MUNICÍPIOS</t>
  </si>
  <si>
    <t>O objetivo das transferências na modalidade fundo a fundo é ampliar o acesso da população aos bens e serviços culturais, por meio da descentralização de recursos aos fundos municipais de cultura instituídos e apoio às políticas públicas municipais para o campo da Cultura.</t>
  </si>
  <si>
    <t>Há vários Termos de Responsabilidades formalizados junto aos Municípios (Planilha anexada)</t>
  </si>
  <si>
    <t>paula.costa@secult.es.gov.br</t>
  </si>
  <si>
    <t>Midiateca Capixaba</t>
  </si>
  <si>
    <t>Preservar e difundir os acervos culturais e históricos capixabas por meio de ações de visem a integração de diferentes coleções e acesso à público diversos</t>
  </si>
  <si>
    <t>Convênio nº 10504071/2023 - 2023-W23WQ</t>
  </si>
  <si>
    <t>marianne.malini@secult.es.gov.br</t>
  </si>
  <si>
    <t>Culturas da Terra</t>
  </si>
  <si>
    <t>Chamamento público para que Organizações da Sociedade Civil, de natureza cultural, apresentem Propostas de Trabalho para realizar gestão e operacionalização do projeto Agro + Cultura - ações de estruturação, formação e capacitação em produção de experiências culturais atreladas às atividades agrícolas desenvolvidas em territórios culturais do Estado do Espírito Santo.</t>
  </si>
  <si>
    <t>rodrigo.zotelli@secult.es.gov.br</t>
  </si>
  <si>
    <t xml:space="preserve">Cais das Artes </t>
  </si>
  <si>
    <t>Conclusão das obras do complexo cultural Cais das Artes, contemplando museu, teatro e praça.</t>
  </si>
  <si>
    <t xml:space="preserve">Contrato n.º 012/2013 - 2023-9MKSM - Vitória </t>
  </si>
  <si>
    <t>40102 - APEES</t>
  </si>
  <si>
    <t>astec@ape.es.gov.br</t>
  </si>
  <si>
    <t>REFORMA DA FACHADA DA EDIFICAÇÃO DO APEES</t>
  </si>
  <si>
    <t xml:space="preserve">Contratação de empresa especializada na prestação de serviços técnicos na execução da obra de reforma da fachada da edificação do Arquivo Público do Estado do ES - APEES, uma vez que a mesma vem apresentando diversos
problemas, tais como: infiltrações nas janelas, queda de reboco, queda de argamassa, portas de vidro e ferro danificadas, dentre outros. </t>
  </si>
  <si>
    <t xml:space="preserve">Nº 099-2023 </t>
  </si>
  <si>
    <t>gfs@ape.es.gov.br</t>
  </si>
  <si>
    <t>PRESERVAÇÃO DIGITAL SISTÊMICA DOS DOCUMENTOS
ARQUIVÍSTICOS NO ÂMBITO DO GOVERNO DO ESTADO DO
ESPÍRITO SANTO</t>
  </si>
  <si>
    <t>Preservação Digital Sistêmica dos documentos
arquivísticos no âmbito do Governo do Estado do
Espírito Santo. Para isso serão desenvolvidos: um estudo de aderência do APEES em relação às legislações arquivísticas no que tange a implantação de um RDC-Arq; um plano de preservação para documentos digitais e o desenvolvimento de uma arquitetura computacional para preservação digital.</t>
  </si>
  <si>
    <t>41101 - SEAMA</t>
  </si>
  <si>
    <t>robson.monteiro@seama.es.gov.br</t>
  </si>
  <si>
    <t>FORTALECIMENTO GESTÃO DE RISCOS DE DESASTRES</t>
  </si>
  <si>
    <t>20 Estações Hidrológicas, Serviços de Supervisão de Projetos e Obras de Implantação do Centro Estadual de Gerenciamento de Ricos e Desastres, Serviço de Consultoria, Serviços de Tecnologia Logap, Serviços de Consultoria de Sotware de Coleta, consultoria  para Serviço de Desenvolvimento do Sistema de Proteção e Defesa Civil - SIDC, e Serviço de Instalação de Plataformas de Coleta de dados(PCD) Meteorológicos, Aquisição de Drones.</t>
  </si>
  <si>
    <t>41901 - FUNDEMA</t>
  </si>
  <si>
    <t>simone.dias@seama.es.gov.br</t>
  </si>
  <si>
    <t>IMPLANTAÇÃO E ESTRUTURAÇÃO DE SERVIÇOS DIGITAIS</t>
  </si>
  <si>
    <t>O IEMA DIGITAL é um projeto mapeado no Planejamento Estratégico da Secretaria de Economia e Planejamento, dentro da Área Estratégica de Gestão Pública Inovadora e visa a digitalização dos processos do IEMA. Parte prioritária deste projeto é a digitalização do bloco que inclui os módulos de licenciamento e fiscalização que é realizado por meio da aquisição e desenvolvimento / adequação de sistemas finalísticos para estes fins, incluindo a implementação de etapas relacionadas à efetiva utilização destes sistemas. O software, escolhido por comissão de técnicos do IEMA conforme Processo 2020-WCJ8V, e será cedido pela Secretaria de Estado de Meio Ambiente do Amapá - SEMA-AP, via Acordo de Cooperação Técnica entre IEMA/ES e SEMA/AP, e desenvolvido por empresa de tecnologia.</t>
  </si>
  <si>
    <t>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Pinheiros, Piúma, Ponto Belo, Presidente Kennedy</t>
  </si>
  <si>
    <t>41902 - FUNDÁGUA</t>
  </si>
  <si>
    <t>anderson.ferrari@seama.es.gov.br</t>
  </si>
  <si>
    <t>PROESAM</t>
  </si>
  <si>
    <t xml:space="preserve">Viabilizar a implementação do 1º Ciclo PROESAM garantindo aos municípios do Espírito Santo, habilitados a este 1º Ciclo, apoio mínimo necessário à consolidação de políticas públicas adequadas ao fortalecimento da gestão ambiental municipal no Estado por meio do cumprimento de metas pré-estabelecidas em portaria de </t>
  </si>
  <si>
    <t>BARRAGINHAS</t>
  </si>
  <si>
    <t>Aumentar a disponibilidade de água para uso na propriedade.</t>
  </si>
  <si>
    <t>Alegre, Aracruz, Atilio Vivacqua, Boa Esperança, Bom Jesus do Norte, Castelo, Conceição do Castelo, Itaguaçu, Laranja da Terra, Montanha, Muqui, Ponto Belo, Rio Bananal, Rio Novo do Sul, Santa Leopoldina, Santa Maria de Jetibá, Santa Teresa, São Domingos do Norte, São Gabriel da Palha, São José do Calçado, São Roque do Canaã, Vargem Alta</t>
  </si>
  <si>
    <t>CEGRD - PROGRAMA DE GESTÃO INTEGRADA DAS ÁGUAS E DA PAISAGEM</t>
  </si>
  <si>
    <t xml:space="preserve">"PROJETO TURN KEY DE ENGENHARIA ENVOLVENDO: PROJETO EXECUTIVO  FUNDAÇÃO ESTRUTURA ALVENARIA E REVESTIMENTOS INSTALAÇÕES HIDRÁULICAS / SANITÁRIAS  INSTALAÇÕES ELÉTRICAS, TELEFONIA E CABEAMENTO LÓGICO  INSTALAÇÃO DE CLIMATIZAÇÃO DE CONFORTO INSTALAÇÃO DO GRUPO MOTO GERADOR E UPS ESQUADRIAS, PINTURAS E ACABAMENTOS INSTALAÇÃO DO DATA CENTER COM SISTEMA DE COMBATE A INCÊNDIO E CLIMATIZAÇÃO DE PRECISÃO INTERLIGAÇÃO LÓGICA COM BLOCOS DO COMPLEXO
INSTALAÇÃO DO SISTEMA DE SEGURANÇA E MONITORAÇÃO INSTALAÇÃO DA SOLUÇÃO DE HIPERCONVERGÊNCIA E WIFI INSTALAÇÃO DA SOLUÇÃO DE VISUALIZAÇÃO VIDEOWALL E SONORIZAÇÃO COMISSIONAMENTO OPERAÇÃO ASSISTIDA </t>
  </si>
  <si>
    <t>victor.ricciardi@seama.es.gov.br</t>
  </si>
  <si>
    <t>PARQUE AMBIENTAL DE MONTANHA</t>
  </si>
  <si>
    <t>Será construído um Parque Municipal em Montanha, e apesar da nomenclatura “Parque”, destaca-se que não se trata da criação de uma Unidade de Conservação, mas de um espaço urbano protegido por sua importância ambiental no contexto municipal, e, oportunizará estudos científicos das espécies no local, e atividades que objetivem a ampliação da conscientização ambiental, em decorrência principalmente de uma nascente existente no local.</t>
  </si>
  <si>
    <t>PLANOS DE RECURSOS HÍDRICOS E ENQUADRAMENTOS DOS CORPOS DE ÁGUA</t>
  </si>
  <si>
    <t xml:space="preserve">Desenvolver sistema e arranjos institucionais para fomentar e monitorar a implantação dos Planos de Recursos Hídricos e Enquadramentos dos corpos de água em classes. </t>
  </si>
  <si>
    <t>41202 - AGERH</t>
  </si>
  <si>
    <t>Nurbhs@agerh.es.gov.br</t>
  </si>
  <si>
    <t>PROBACIAS SUL I</t>
  </si>
  <si>
    <t>Implementação do Programa Estadual para a Conservação e Revitalização de Bacias Hidrográficas no Estado do Espírito Santo – PROBACIAS, instituído pelo Decreto Estadual N° 4843-R de 22/03/2021 (DIO-ES 23/03/2021), em Unidades Demonstrativas - UD (microbacias) localizadas nas bacias hidrográficas do rio Itapemirim e do rio Novo, localizadas na região sul do Espírito Santo.</t>
  </si>
  <si>
    <t>edmeire.nardoto@seama.es.gov.br</t>
  </si>
  <si>
    <t>Modernização da Sede da SEAMA</t>
  </si>
  <si>
    <t>Aquisição de 91 (noventa e um) computadores, que será por Adesão à ATA de Registro de Preços  da Secretaria de Estado de Gestão e Recursos Humanos -SEGER</t>
  </si>
  <si>
    <t>- ARP 004/2023 - CREA-ES;
- ARP 557/2023 - AMGESP - AL;
- ARP 005/2023 - SESP-ES;
- ARP 037/2023 - PCES</t>
  </si>
  <si>
    <t>eizen.wanderley@seama.es.gov.br</t>
  </si>
  <si>
    <t>DESENVOLVIMENTO AMBIENTAL SUSTENTÁVEL E MANUTENÇÃO DO MEIO AMBIENTE</t>
  </si>
  <si>
    <t>Desenvolver a promoção de atitudes sustentáveis através da elaboração de Políticas Públicas voltadas para a preservação ambiental e para a conservação da biodiversidade e recuperação de ecossistemas bem como desenvolver e aplicar o planejamanto e os planos de gestão orientados para a garantia da sustentabilidade visando buscar o equilíbrio entre o desenvolvimento econômico e a preservação ambiental evitando a exautão dos recursos naturais e minimizando os impactos adversos. 
Contratação de empresa especializada em Solução de Tecnologia da Informação para fornecimento de Sistema Integrado de Gestão Ambiental e de Recursos Hídricos para a Secretaria Estadual de Meio Ambiente e Recursos Hídricos, suas Autarquias vinculadas (IEMA e AGERH), IDAF e Polícia Militar Ambiental, com cessão de licenciamento perpétuo, bem como, edição, adaptação, atualização, implantação, migração de base de dados, manutenção, suporte técnico, treinamento para o corpo técnico dos órgãos envolvidos e demais serviços relativos à manutenção legal e customizações</t>
  </si>
  <si>
    <t>Descentralização para a FAPES (março)</t>
  </si>
  <si>
    <t>41201 - IEMA</t>
  </si>
  <si>
    <t>gustavo.silveira@iema.es.gov.br</t>
  </si>
  <si>
    <t xml:space="preserve">IEMA DIGITAL </t>
  </si>
  <si>
    <t>Implantação, customização e manutenção de softwares e suporte técnico nas áreas de licenciamento, fiscalização, monitoramento, fauna e suas interrelações.</t>
  </si>
  <si>
    <t xml:space="preserve">Cariacica </t>
  </si>
  <si>
    <t>Contrato nº 010/2021</t>
  </si>
  <si>
    <t xml:space="preserve">rafael.lovo@iema.es.gov.br </t>
  </si>
  <si>
    <t>RENOVAÇÃO DA  FROTA DE VEÍCULO DO IEMA</t>
  </si>
  <si>
    <t xml:space="preserve">Aquisição de veículos e motocicletas </t>
  </si>
  <si>
    <t>Alegre, Cariacica,  Castelo, Conceição da Barra, Domingos Martins, Guarapari, Fundão,  Itaguaçu, Itapemirim, Marataízes, Nova Venécia, Piúma</t>
  </si>
  <si>
    <t>Atas de Registros de Preços do IEMA nº 001 e 002/2023; e Atas de Registros de Preços do IEMA nº 001, 002 e 003/2024.</t>
  </si>
  <si>
    <t>walter.dietrich@iema.es.gov.br</t>
  </si>
  <si>
    <t xml:space="preserve">ESTRUTURARAÇÃO DE UNIDADES DE CONSERVAÇÃO </t>
  </si>
  <si>
    <t>Construções e reformas nas Sedes do Parque Estadual Cachoeira da Fumaça e  Parque Estadual Pedra Azul, além de regularização fundiária no Parque Forno Grande.</t>
  </si>
  <si>
    <t>Alegre, Domingos Martins, Castelo</t>
  </si>
  <si>
    <t xml:space="preserve">Contrato nº 103/2022/DER; Contrato nº085/2022/DER; e Termos de regularização fundiária/PGE. </t>
  </si>
  <si>
    <t xml:space="preserve">danilo.alves@iema.es.gov.br </t>
  </si>
  <si>
    <t>REFORMA DO CENTRO DE TRIAGEM E REABILITAÇÃO - CETRAS</t>
  </si>
  <si>
    <t xml:space="preserve">Substituição da estrutura e telhas </t>
  </si>
  <si>
    <t>Contrato nº 004/2023</t>
  </si>
  <si>
    <t>CIDADE AMBIENTAL</t>
  </si>
  <si>
    <t xml:space="preserve">1. Integrar os Órgãos e Entes estaduais responsáveis pelas atividades de controle e fiscalização ambiental, centralizando o atendimento à população;                                                                                     2. Implantar o Centro integrado de Monitoramento da qualidade Ambiental, qualidade do ar e dos rios, áreas contaminadas, gestão de passivos ambientais com atuação ininterrupta e integrada entre as instituições responsáveis;                                                                                        3. Conclusão das melhorias e modernização das 09 estações automáticas de monitoramento da qualidade do ar da Grande Vitória; </t>
  </si>
  <si>
    <t>1099               2337</t>
  </si>
  <si>
    <t>DESENVOLVIMENTO E INFRAESTRUTURA DE SOFTWARES</t>
  </si>
  <si>
    <t xml:space="preserve">1) Fabricação de Softwares, compreendendo suporte técnico, manutenção corretiva, adaptativa e evolutiva nos sistemas existentes, bem como o desenvolvimento de novos sistemas;
2) Plataforma Red Hat Openshift, de conteinerização de aplicações para os sistemas desenvolvidos e implantados pelo programa IEMA Digital; 
3) Assinaturas e licenciamento de serviços em nuvem relacionados a Inteligência artificial (AI);                                                                 04) Inteligência de negócios (BI) e automação de processos em ambiente low-code;                          05) contratação de serviços de E-mail (provedor) e contratação de serviços de segurança da informação.           </t>
  </si>
  <si>
    <t>Contrato nº 010/2022; Contrato nº 011/2022; Contrato nº 014/2023;  Contrato nº 017/2023,  e novo Contrato a ser firmado (Pregão Eletrônico nº 022/2023)</t>
  </si>
  <si>
    <t xml:space="preserve">MODERNIZAÇÃO DA INFRAESTRUTURA TECNOLÓGICA DO IEMA </t>
  </si>
  <si>
    <t>Aquisição de bens móveis ( Thin Client, Nobreaks de rack; Drones; Notebooks; Condicionador de ar; Computadores e monitores, Tablets, gerador de energia, impressoras térmica portátil para uso nos tablets e mobiliários em geral).</t>
  </si>
  <si>
    <t xml:space="preserve">INFRAESTRUTURA DE UNIDADES DE CONSERVAÇÃO </t>
  </si>
  <si>
    <t>Construção de pontes e passarelas nas Unidades de Conservação ( PECF; PEI; PEPCV), além da Aquisição de bens móveis e Equipamentos necessários à estruturação das UCS.</t>
  </si>
  <si>
    <t>Alegre, Conceição da Barra, Guarapari</t>
  </si>
  <si>
    <t>Contrato a ser firmado ( Pregão Eletrônico
nº 018/2023).</t>
  </si>
  <si>
    <t>nurbhs@agerh.es.gov.br</t>
  </si>
  <si>
    <t>PROBACIAS</t>
  </si>
  <si>
    <t>Aquisição de 100 unidades de equipamentos kits fossas biodigestoras</t>
  </si>
  <si>
    <t>Ibatiba</t>
  </si>
  <si>
    <t>dpi@agerh.es.gov.br</t>
  </si>
  <si>
    <t>Centralizar os serviços dos Sistema Ambiental do Estado do Espirito Santo e Modernizar a infraestrutura física inserindo praticas sustentáveis e garantir o monitoramento da qualidade do ar e dos rios, áreas contaminadas, gestão de passivos ambientais com atuação ininterrupta e integrada entre as instiutições responsáveis.</t>
  </si>
  <si>
    <t>42901 - FUNPAES</t>
  </si>
  <si>
    <t>sandreon@sedu.es.gov.br</t>
  </si>
  <si>
    <t>PAES- Pacto pela Aprendizagem no Espírito Santo</t>
  </si>
  <si>
    <t>Aquisição de bens e Construção, reforma e ampliação de unidades escolares do Ensino Fundamental</t>
  </si>
  <si>
    <t>Aquisição de equipamentos e mobiliários para Unidade Administrativa da SEME</t>
  </si>
  <si>
    <t>42101 - SEDU</t>
  </si>
  <si>
    <t>PRÊMIO PAES/ESCOLA QUE COLABORA</t>
  </si>
  <si>
    <t>Promoção de intercâmbio pedagógico entre escolas que apresentam bons resultados ( Escolas premiadas) com escolas com desafios nos indicadores educacionais( Escolas Apoiadas)</t>
  </si>
  <si>
    <t>gfigueiredo@sedu.es.gov.br</t>
  </si>
  <si>
    <t>PROETI</t>
  </si>
  <si>
    <t>Estabelecer uma estratégia conjunta de expansão do Tempo Integral, desenvolvendo um modelo unificado e capixaba.</t>
  </si>
  <si>
    <t>Edital 001/2021  2021-BC4W3B       Edital 001/2022   2022-MT7MTJ               Edital 001/2023   2023-PQ69G3</t>
  </si>
  <si>
    <t>gosoares@sedu.es.gov.br</t>
  </si>
  <si>
    <t>MODERNIZAÇÃO E REAPARELHAMENTO DAS UNIDADES ESCOLARES</t>
  </si>
  <si>
    <t>Garantir bens móveis para as escolas estaduais (mobiliários, eletrodomésticos e outros equipamentos)</t>
  </si>
  <si>
    <t>magoncalves@sedu.es.gov.br/ mdvolponi@sedu.es.gov.br</t>
  </si>
  <si>
    <t>MODERNIZAÇÃO E ADEQUAÇÃO DAS UNIDADES ADMINISTRATIVAS</t>
  </si>
  <si>
    <t>REESTRUTURAR AS UNIDADES CENTRAL E REGIONAIS CONTEMPLANDO A CONTRATAÇÃO DE OBRAS E AQUISIÇÕES DE MOBILIÁRIOS, EQUIPAMENTOS E IMÓVEIS</t>
  </si>
  <si>
    <t>Vitória, Vila Velha, Cariacica, Serra, São Mateus, Cachoeiro de Itapemirim, Afonso Cláudio, Barra de São Francisco, Nova Venécia, Guaçuí, Colatina</t>
  </si>
  <si>
    <t>CT 088/2022
CT 178/2022
CT 067/2023
CT 070/2023</t>
  </si>
  <si>
    <t>mribeiro@sedu.es.gov.br</t>
  </si>
  <si>
    <t>MODERNIZAÇÃO DA TECNOLOGIA NA EDUCAÇÃO</t>
  </si>
  <si>
    <t>AMPLIAÇÃO DE RECURSOS TECNOLÓGICOS, DOTANDO AS UNIDADES 
ADMINISTRATIVAS E ESCOLARES DE TECNOLOGIA ADEQUADA, COM FOCO NA MELHORIA 
DO ENSINO E NA INCLUSÃO DIGITAL.</t>
  </si>
  <si>
    <t>magoncalves@sedu.es.gov.br</t>
  </si>
  <si>
    <t>COOPERAÇÃO COM MUNICÍPIOS</t>
  </si>
  <si>
    <t>PROMOVER AÇÕES DE COOPERAÇÃO MÚTUA ENTRE ESTADO/MUNICÍPIOS, VISANDO A IMPLEMENTAÇÃO DAS POLÍTICAS PÚBLICAS DA EDUCAÇÃO</t>
  </si>
  <si>
    <t>afdias@sedu.es.gov.br</t>
  </si>
  <si>
    <t>AMPLIAÇÃO E DESENVOLVIMENTO DA EDUCAÇÃO DO CAMPO</t>
  </si>
  <si>
    <t xml:space="preserve">Valorizar e ofertar educação com qualidade aos estudantes residentes no campo, de acordo com as especificidades do contexto rural </t>
  </si>
  <si>
    <t>CRECHES</t>
  </si>
  <si>
    <t xml:space="preserve">Aquisições de bens e Construção,reforma e ampliação de creches  </t>
  </si>
  <si>
    <t>PRÉ-ESCOLA</t>
  </si>
  <si>
    <t xml:space="preserve">Aquisição de bens e Construção,reforma e ampliação de Pré Escolas  </t>
  </si>
  <si>
    <t>gsbtonoli@sedu.es.gov.br</t>
  </si>
  <si>
    <t>PROMOÇÃO DA EDUCAÇÃO ESPECIAL</t>
  </si>
  <si>
    <t>AMPLIAR O ATENDIMENTO EDUCACIONAL ESPECIALIZADO EM SALAS DE RECURSOS, VISANDO  ACOMPANHAR E APOIAR A APRENDIZAGEM EM SALAS DE AULA REGULARES DOS ALUNOS QUE APRESENTEM 
DEFICIÊNCIAS, TRANSTORNOS GLOBAIS DO DESENVOLVIMENTO, ALTAS HABILIDADES E SUPERDOTAÇÃO NO ENSINO COMUM, BUSCANDO SUA AUTONOMIA POR MEIO DA INCLUSÃO.</t>
  </si>
  <si>
    <t>PETE - AQUISIÇÃO DE VEÍCULOS</t>
  </si>
  <si>
    <t>Repasse de recursos para os municípios, visando a aquisição de veículos destinados ao transporte escolar através do programa PETE-Programa Estadual de Transporte Escolar.</t>
  </si>
  <si>
    <t>vlviggiano@sedu.es.gov.br</t>
  </si>
  <si>
    <t>PROGEFE</t>
  </si>
  <si>
    <t>Garantir às escolas os recursos financeiros necessários ao seu funcionamento pleno. Os recursos de capital, assim como de custeio devem ser  empregados  no desenvolvimento do processo de ensino-aprendizagem, de acordo com as ações previstas no Plano de Aplicação aprovado pelo Conselho de Escola.</t>
  </si>
  <si>
    <t>000078 - EEEF Teotônio Brandão Vilela - Cariacica
000082 - EEEFM Bernardo Horta - Irupi
000087 - EEEFM João Bley - Castelo
000088 - EEEFM João Crisóstomo Belesa - Cariacica
000092 - CEEFMTI Nair Miranda
000887 - EEEF Córrego do Cedro
000894 - Obra na Escola Arlindo Ferreira Lopes
001094 - ESCOLA DE TEMPO INTEGRAL DOM JOÃO BATISTA DA MOTTA E ALBUQUERQUE
001217 - ESCOLA EM TEMPO INTEGRAL FRANCISCO COELHO AVILA JUNIOR
001220 - Escola Viva – Unidade Joaquim Beato
001283 - Escola Viva - Unidade CEEMTI Afonso Cláudio
001288 - Escola Viva – Unidade Assisolina Assis Andrade
001289 - Escola Viva – Unidade Marita Motta Santos 
001336 - Escola Viva "Itagiba Escobar" - Cariacica
001339 - Escola Viva "Antônio Acha" - Mimoso do Sul
001340 - Escola Viva "Aristeu de Aguiar" - Alegre
001479 - Escola Santissima Trindade
001485 - Escola Ecoporanga
001509 - Gerenciadora Sedu 
001622 - EEEFM LARANJEIRAS
001626 - EEEFM SÃO JOÃO BATISTA
001629 - ESCOLA DE TEMPO INTEGRAL CEIER ÁGUIA BRANCA
001630 - EEEFM FRANCISCO NASCIMENTO
001631 - EEEFM JOSÉ DE CALDAS BRITO
001639 - EEEF ANTONIO CARNEIRO RIBEIRO
001641 - EEEFM WALLACE CASTELLO DUTRA
001647 - EEEFM NÉA SALLES NUNES PEREIRA
001649 - EEEFM PROF.ª MARIA OLINDA DE OLIVEIRA MENEZES
001659 - ESCOLA DE TEMPO INTEGRAL LYRA RIBEIRO SANTOS
001661 - EEEFM IRMA TEREZA ALTOÉ
001662 - EEEFM LUIZ MANOEL VELLOZO
001685 - EEEFM JOSE CARLOS CASTRO 
001723 - ESCOLA DE TEMPO INTEGRAL SILVIO ROCIO 
001806 - EEEFM ADOLFINA ZAMPROGNO 
001811 - ESCOLA DE TEMPO INTEGRAL DOMINGOS PERIM
001812 - ESCOLA DE TEMPO INTEGRAL JOB PIMENTEL 
001834 - EEEFM VIRGINIA NOVA
001841 - EEEFM JACARAIPE
001843 - EEEFM CAMPINHO 
001855 - EEEFM CANDIDO PORTINARI
001856 - EEEFM MARIA DE LOURDES POYARES LABUTO
001857 - EEEFM ROSA MARIA REIS
001889 - EEEFM JOSE CUPERTINO
001897 - EEEFM PROFª REGINA BANHOS PAIXÃO
001899 - EEEFM ANTONIO DOS SANTOS NEVES
001902 - CONSTRUÇÃO DA ESCOLA EEEFM ALICE HOLZMEISTER
001915 - REFORMA E AMPLIAÇÃO DA EEEFM CLOTILDE RATO
001949 - EEEFM NEWTRO FERREIRA DE ALMEIDA
001987 - ESCOLA NOSSA SENHORA APARECIDA
001989 - ESCOLA EEEFM TEOFILO PAULINO
002098 - ESCOLA PROF CARLOS MENDES
002104 - CONSTRUÇÃO DE QUADRA POLIESPORTIVA DA EEEFM ALTO JATIBOCAS
002111 - EEEF JUDITH LEAO CASTELLO RIBEIRO
002317 - EEEFM PROF PETRONILHA VIDIGAL
002325 - EEEFM ÉLICE BATISTA GAUDIO
002425 - ELABORAÇÃO DE PROJETOS DE ARQUITETURA E COMPLEMENTARES DE ENGENHARIA
002434 - OBRAS NAS ESCOLAS DE ASSENTAMENTO
002546 - EEEFM AGOSTINHO AGRIZZI
002548 - EEEFM AGENOR DE SOUZA LE
002592 - EEEFM FABIANO FRANCISCO TOMASINI
002596 - EEEFM FRATERNIDADE E LUZ
002605 - EEEFM PROFESSORA FILOMENA QUITIBA
002637 - EEEFM ZENOBIA LEAO
002663 - EEEF MANOEL LOPES
002664 - EEEFM MARIA JOSE ZOUAIN DE MIRANDA
002669 - EEEF ANTÔNIO CIRILO
002727 - ENGENHARIA CONSULTIVA DER
002751 - EEEFM OLAVO RODRIGUES DA COSTA
002752 - EEEFM PRIMO BITTI
002753 - EEEFM JOSÉ VITOR FILHO
002754 - EEEFM DYLIO PENEDO
002755 - EEEFM PEDRA AZUL
002902 - EEEFM CAMILA MOTTA
002909 - REFORMA E AMPLIAÇÃO DA EEEFM DR EMILIO ROBERTO ZANOTTI
002997 - EEEFM ATILIO VIVACQUA
003001 - EEEF PATRIMÔNIO PRATA DOS BAIANOS
003019 - EEEFM SERRA SEDE
003035 - EEEFM JOASSUBA SR ANTÔNIO PATRICIO DE FONTOURA
001643 - ESCOLA DE TEMPO INTEGRAL AUGUSTO DE OLIVEIRA
002590 - EEEFM VILA REGENCIA
000887 - EEEF Córrego do Cedro
000894 - Obra na Escola Arlindo Ferreira Lopes
001094 - ESCOLA DE TEMPO INTEGRAL DOM JOÃO BATISTA DA MOTTA E ALBUQUERQUE
001340 - Escola Viva "Aristeu de Aguiar" - Alegre
001509 - Gerenciadora Sedu 
001625 - EEEF VIRGINIO PEREIRA 
001628 - EEEFM MESTRE ALVARO
001631 - EEEFM JOSÉ DE CALDAS BRITO
001636 - EEEFM PROF MANOEL ABREU
001661 - EEEFM IRMA TEREZA ALTOÉ
001685 - EEEFM JOSE CARLOS CASTRO 
001807 - EEEFM PROF JURACI MACHADO 
001901 - EEEFM GETÚLIO PIMENTEL LOUREIRO - REFORMA E AMPLIAÇÃO
001915 - REFORMA E AMPLIAÇÃO DA EEEFM CLOTILDE RATO
001988 - EEEFM MARIA PENEDO - SERRA
002752 - EEEFM PRIMO BITTI
001643 - ESCOLA DE TEMPO INTEGRAL AUGUSTO DE OLIVEIRA
002590 - EEEFM VILA REGENCIA
000086 - Obra na EEEFM Hunney Everest Piovesan - Cariacica
000087 - EEEFM João Bley - Castelo
000088 - EEEFM João Crisóstomo Belesa - Cariacica
000092 - CEEFMTI Nair Miranda
000094 - EEEFM Ormanda Gonçalves - Vila Velha
000096 - EEEFM Presidente Getúlio Vargas - Cachoeiro de Itapemirim
000105 - Obra na EEEM Prof.º João Loyola - Serra
000635 - Obra na EEEFM Domingos José Martins – Marataízes
000894 - Obra na Escola Arlindo Ferreira Lopes
001094 - ESCOLA DE TEMPO INTEGRAL DOM JOÃO BATISTA DA MOTTA E ALBUQUERQUE
001217 - ESCOLA EM TEMPO INTEGRAL FRANCISCO COELHO AVILA JUNIOR
001220 - Escola Viva – Unidade Joaquim Beato
001283 - Escola Viva - Unidade CEEMTI Afonso Cláudio
001288 - Escola Viva – Unidade Assisolina Assis Andrade
001289 - Escola Viva – Unidade Marita Motta Santos 
001334 - Escola Viva "Prof. Fernando Duarte Rabelo" - Vitória
001340 - Escola Viva "Aristeu de Aguiar" - Alegre
001357 - Escola Viva "Washington Pinheiro Meirelles" - Itapemirim
001479 - Escola Santissima Trindade
001485 - Escola Ecoporanga
001509 - Gerenciadora Sedu 
001622 - EEEFM LARANJEIRAS
001626 - EEEFM SÃO JOÃO BATISTA
001627 - EEEFM PRESIDENTE KENNEDY
001629 - ESCOLA DE TEMPO INTEGRAL CEIER ÁGUIA BRANCA
001630 - EEEFM FRANCISCO NASCIMENTO
001631 - EEEFM JOSÉ DE CALDAS BRITO
001634 - EEEFM LEANDRO ESCOBAR
001639 - EEEF ANTONIO CARNEIRO RIBEIRO
001641 - EEEFM WALLACE CASTELLO DUTRA
001646 - EEEFM GOVERNADOR LINDENBERG
001647 - EEEFM NÉA SALLES NUNES PEREIRA
001648 - EEEM CECILIANO ABEL DE ALMEIDA
001649 - EEEFM PROF.ª MARIA OLINDA DE OLIVEIRA MENEZES
001651 - EEEFM DESEMBARGADOR CARLOS XAVIER PAES BARRETO
001659 - ESCOLA DE TEMPO INTEGRAL LYRA RIBEIRO SANTOS
001661 - EEEFM IRMA TEREZA ALTOÉ
001662 - EEEFM LUIZ MANOEL VELLOZO
001685 - EEEFM JOSE CARLOS CASTRO 
001714 - ESCOLA DE TEMPO INTEGRAL GOMES CARDIM
001723 - ESCOLA DE TEMPO INTEGRAL SILVIO ROCIO 
001806 - EEEFM ADOLFINA ZAMPROGNO 
001811 - ESCOLA DE TEMPO INTEGRAL DOMINGOS PERIM
001812 - ESCOLA DE TEMPO INTEGRAL JOB PIMENTEL 
001833 - EEEM PROF JOSE VEIGA DA SILVA
001834 - EEEFM VIRGINIA NOVA
001841 - EEEFM JACARAIPE
001843 - EEEFM CAMPINHO 
001855 - EEEFM CANDIDO PORTINARI
001856 - EEEFM MARIA DE LOURDES POYARES LABUTO
001889 - EEEFM JOSE CUPERTINO
001896 - EEEM PROF JOAQUIM FONSECA 
001897 - EEEFM PROFª REGINA BANHOS PAIXÃO
001902 - CONSTRUÇÃO DA ESCOLA EEEFM ALICE HOLZMEISTER
001915 - REFORMA E AMPLIAÇÃO DA EEEFM CLOTILDE RATO
001949 - EEEFM NEWTRO FERREIRA DE ALMEIDA
001987 - ESCOLA NOSSA SENHORA APARECIDA
001989 - ESCOLA EEEFM TEOFILO PAULINO
001991 - EEEFM MARIA ORTIZ
002098 - ESCOLA PROF CARLOS MENDES
002104 - CONSTRUÇÃO DE QUADRA POLIESPORTIVA DA EEEFM ALTO JATIBOCAS
002303 - EEEFM PALMERINDO VIEIRA CAMPOS
002315 - EEEM PEDRO PAULO GROBERIO
002317 - EEEFM PROF PETRONILHA VIDIGAL
002325 - EEEFM ÉLICE BATISTA GAUDIO
002425 - ELABORAÇÃO DE PROJETOS DE ARQUITETURA E COMPLEMENTARES DE ENGENHARIA
002546 - EEEFM AGOSTINHO AGRIZZI
002548 - EEEFM AGENOR DE SOUZA LE
002592 - EEEFM FABIANO FRANCISCO TOMASINI
002595 - EEEFM ANTONIO JACQUES SOARES
002596 - EEEFM FRATERNIDADE E LUZ
002605 - EEEFM PROFESSORA FILOMENA QUITIBA
002637 - EEEFM ZENOBIA LEAO
002727 - ENGENHARIA CONSULTIVA DER
002751 - EEEFM OLAVO RODRIGUES DA COSTA
002752 - EEEFM PRIMO BITTI
002753 - EEEFM JOSÉ VITOR FILHO
002754 - EEEFM DYLIO PENEDO
002755 - EEEFM PEDRA AZUL
002902 - EEEFM CAMILA MOTTA
003017 - EEEFM ALMIRANTE BARROSO
003019 - EEEFM SERRA SEDE
003035 - EEEFM JOASSUBA SR ANTÔNIO PATRICIO DE FONTOURA
003090 - AQUISIÇÃO DE TERRENOS E/OU CONSTRUÇÃO DE MUROS PARA NOVAS ESCOLAS ESTADUAIS
001643 - ESCOLA DE TEMPO INTEGRAL AUGUSTO DE OLIVEIRA
001896 - EEEM PROF JOAQUIM FONSECA 
003045 - EEEFM ARMANDO BARBOSA QUITIBA
000894 - Obra na Escola Arlindo Ferreira Lopes
001094 - ESCOLA DE TEMPO INTEGRAL DOM JOÃO BATISTA DA MOTTA E ALBUQUERQUE
001340 - Escola Viva "Aristeu de Aguiar" - Alegre
001628 - EEEFM MESTRE ALVARO
001631 - EEEFM JOSÉ DE CALDAS BRITO
001636 - EEEFM PROF MANOEL ABREU
001661 - EEEFM IRMA TEREZA ALTOÉ
001685 - EEEFM JOSE CARLOS CASTRO 
001915 - REFORMA E AMPLIAÇÃO DA EEEFM CLOTILDE RATO
001988 - EEEFM MARIA PENEDO - SERRA
001283 - Escola Viva - Unidade CEEMTI Afonso Cláudio
001285 - Escola Viva – Unidade Monsenhor Miguel de Sanctis
001358 - Escola Viva "Monsenhor Guilherme Schmitz" - Aracruz
002752 - EEEFM PRIMO BITTI
003017 - EEEFM ALMIRANTE BARROSO
001643 - ESCOLA DE TEMPO INTEGRAL AUGUSTO DE OLIVEIRA
001896 - EEEM PROF JOAQUIM FONSECA 
003045 - EEEFM ARMANDO BARBOSA QUITIBA</t>
  </si>
  <si>
    <t>REESTRUTURAÇÃO DA REDE FÍSICA ESCOLAR</t>
  </si>
  <si>
    <t>Reforma/Ampliação de escolas da rede estadual de educação do Espírito Santo</t>
  </si>
  <si>
    <t>FUNPAES - ENSINO FUNDAMENTAL</t>
  </si>
  <si>
    <t>EDITAIS
Edital nº 001/2021, publicado 29/06/21
Edital nº 001/2022, publicado 23/02/22
Edital nº 001/2023, publicado 18/05/23
Edital nº 01/2024, publicado 03/04/2024</t>
  </si>
  <si>
    <t>FUNPAES - GESTÃO ADMINISTRATIVA</t>
  </si>
  <si>
    <t xml:space="preserve">FUNPAES - CRECHES </t>
  </si>
  <si>
    <t>FUNPAES - PRÉ ESCOLA</t>
  </si>
  <si>
    <t>CONVÊNIOS MUNICÍPIOS - FUNDAMENTAL</t>
  </si>
  <si>
    <t>CONVÊNIOS: 007/2020, 008/2020, 002/2021, 001/2022, 005/2022                                               TERMOS DE FOMENTO: 043/201, 170/2023</t>
  </si>
  <si>
    <t>CONVÊNIOS MUNICÍPIOS - CRECHES</t>
  </si>
  <si>
    <t>CONVÊNIOS MUNICÍPIOS - PRÉ-ESCOLA</t>
  </si>
  <si>
    <t xml:space="preserve"> wsafilho@sedu.es.gov.br</t>
  </si>
  <si>
    <t>SEGURANÇA ELETRÔNICA</t>
  </si>
  <si>
    <t>Direcionar os esforços de segurança para o desenvolvimento de ações de prevenção e enfrentamento à violência nas escolas da rede pública estadual</t>
  </si>
  <si>
    <t>mlema@sedu.es.gov.br</t>
  </si>
  <si>
    <t>ESCOLA DO FUTURO</t>
  </si>
  <si>
    <t>Desenvolvimento da
cultura digital a partir do uso de metodologias pedagógicas inovadoras e de tecnologias educacionais no cotidiano escolar.</t>
  </si>
  <si>
    <t>42201 - FAMES</t>
  </si>
  <si>
    <t>jocilene.silva@fames.es.gov.br</t>
  </si>
  <si>
    <t>REFORMA DO PRÉDIO DA FAMES</t>
  </si>
  <si>
    <t>Reforma geral do prédio, como adequações das fachadas e muro, reconstrução do telhado, troca de piso, troca de janela, instalação de grades, melhoria da acústica, realização de pintura, rebaixamento de gesso, dentre outros.</t>
  </si>
  <si>
    <t>001/2023</t>
  </si>
  <si>
    <t>REAPARELHAMENTO E MODERNIZAÇÃO DOS EQUIPAMENTOS DA FAMES</t>
  </si>
  <si>
    <t>Aquisição de ar condicionado, instrumentos musicais, equipamentos de sons e acessorios, pela necessidade em melhor atender as demandas de aulas, estudos, projetos de extensão e eventos que ocorrem simultaneamente na FAMES.</t>
  </si>
  <si>
    <t>44901 - FES</t>
  </si>
  <si>
    <t>julianasilva@saude.es.gov.br / SSEC</t>
  </si>
  <si>
    <t xml:space="preserve"> Reforma e ampliação e equipamentos / 
Hospital Estadual de Urgência e Emergência</t>
  </si>
  <si>
    <t>Obra e Equipamentos</t>
  </si>
  <si>
    <t>Contrato de Gestão 001/2023</t>
  </si>
  <si>
    <t xml:space="preserve"> Reforma e ampliação e equipamentos / 
Hospital Estadual Central</t>
  </si>
  <si>
    <t>Contrato de Gestão 003/2020</t>
  </si>
  <si>
    <t xml:space="preserve"> Reforma e ampliação e equipamentos / 
Hospital Estadual Jayme Santos Neves</t>
  </si>
  <si>
    <t>Contrato de Gestão 001/2012</t>
  </si>
  <si>
    <t>gilbertorezende@saude.es.gov.br / SSEPLANTS</t>
  </si>
  <si>
    <t>Construção do Hospital Geral de Cariacica / 
Hospital Geral de Cariacica</t>
  </si>
  <si>
    <t>Gerenciamento de Obras e Construção</t>
  </si>
  <si>
    <t xml:space="preserve"> Contrato DER 074/23 (obra) e Contrato DER 116/23 (gerenciadora)</t>
  </si>
  <si>
    <t>Ampliação do Hospital Estadual São Lucas (Bloco 5) / 
Hospital de Urgência e Emergência</t>
  </si>
  <si>
    <t>Construção</t>
  </si>
  <si>
    <t>Reforma e Ampliação da Maternidade de São Mateus / 
HOSPITAL MATERNIDADE DE SÃO MATEUS</t>
  </si>
  <si>
    <t xml:space="preserve"> alessandralyrio@saude.es.gov.br / SSAFAS</t>
  </si>
  <si>
    <t>Implantação da Central de Aquisição e Logística Integrada de Armazenamento e Distribuição de Medicamentos e Insumos de Saúde</t>
  </si>
  <si>
    <t>Implantação do Centro Integrado de Logística de Medicamentos e insumos em saúde</t>
  </si>
  <si>
    <t xml:space="preserve"> Reforma e ampliação e equipamentos / 
Hospital Infantil e Maternidade Alzir Bernardino Alves </t>
  </si>
  <si>
    <t>Contrato de Gestão 001/2021</t>
  </si>
  <si>
    <t>cristinacampos@saude.es.gov.br / SSAS</t>
  </si>
  <si>
    <t>AQUISIÇÃO DE EQUIPAMENTOS E MATERIAIS MÉDICOS HOSPITALARES</t>
  </si>
  <si>
    <t>Equipamentos para Rede Hospitalar própria</t>
  </si>
  <si>
    <t>alinearaujo@saude.es.gov.br / SSEPLANTS</t>
  </si>
  <si>
    <t>Construção do Complexo de Saúde para o Norte do Estado do Espírito Santo/ CONSTRUÇÃO DO COMPLEXO DE SAÚDE DO NORTE DO ES</t>
  </si>
  <si>
    <t>Hospital, CRE, Farmácia, Superintendência e Hemoes Construídos e em funcionamento</t>
  </si>
  <si>
    <t>Contrato DER 086/2022 - Termo de Cooperação SESA-DER 004/2022</t>
  </si>
  <si>
    <t xml:space="preserve">Supervisora das Obras do Complexo de Saúde do Norte do ES/ CONTRATAÇÃO DA GERENCIADORA DAS OBRAS DO COMPLEXO DE SAÚDE DO NORTE DO ES </t>
  </si>
  <si>
    <t>Supervisora contratada e relatórios mensais e final entregues</t>
  </si>
  <si>
    <t>Contrato DER 083/2023 - Termo de Cooperação SESA-DER 006/2022</t>
  </si>
  <si>
    <t>alessandralyrio@saude.es.gov.br / SSAFAS</t>
  </si>
  <si>
    <t>GERENCIADORA PARA ACOMPANHAMENTO E FISCALIZAÇÃO DAS OBRAS DE ADEQUAÇÃO/REESTRUTURAÇÃO e REFORMA DOS HOSPITAIS</t>
  </si>
  <si>
    <t xml:space="preserve">GERENCIAMENTO, ELABORAÇÃO DE PROJETOS E FISCALIZAÇÃO DE OBRAS NA REDE SESA e Gerenciamento Reestruturação da Rede Física </t>
  </si>
  <si>
    <t>Contrato 0071/2022</t>
  </si>
  <si>
    <t>CONSTRUÇÃO DE NOVO CENTRO CIRÚRGICO e CME DO HOSPITAL ROBERTO ARNIZAUT SILVARES - HRAS</t>
  </si>
  <si>
    <t>Contrato 147/2023</t>
  </si>
  <si>
    <t xml:space="preserve">alessandralyrio@saude.es.gov.br / SSAFAS, 
gabrielasilva@saude.es.gov.br  / SSERAS </t>
  </si>
  <si>
    <t>Reestruturação da rede física dos hospitais proprios
CONSTRUÇÃO, REFORMA E ADEQUAÇÃO DA REDE DE SAÚDE</t>
  </si>
  <si>
    <t>Resstruturação da rede física dos hospitais proprios
CONSTRUÇÃO, REFORMA E ADEQUAÇÃO DA REDE DE SAÚDE</t>
  </si>
  <si>
    <t>cristinacampos@saude.es.gov.br / SSAS, alessandralyrio@saude.es.gov.br / SSAFAS, 
gabrielasilva@saude.es.gov.br - SSERAS, julianasilva@saude.es.gov.br / SSEC, eidagoncalves@saude.es.gov.br / SSVS</t>
  </si>
  <si>
    <t>EQUIPAMENTOS E MATERIAIS PARA REDE DE SAÚDE</t>
  </si>
  <si>
    <t>Equipamentos para rede de serviços de saúde</t>
  </si>
  <si>
    <t xml:space="preserve">Equipamentos de TI para rede de serviços de saúde </t>
  </si>
  <si>
    <t>REPASSE DE RECURSOS A ENTES E INSTITUIÇÕES PARCEIRAS</t>
  </si>
  <si>
    <t>REPASSE DE RECURSOS À ENTIDADES, MUNICÍPIOS CONTEMPLADOS COM EMENDAS PARLAMENTARES E OUTROS, ATRAVÉS DE CONVÊNIOS, TERMO DE FOMENTO OU REPASSE FUNDO A FUNDO</t>
  </si>
  <si>
    <t>2209       2037</t>
  </si>
  <si>
    <t>UNIDADE DE PRONTO ATENDIMENTO EM SOORETAMA</t>
  </si>
  <si>
    <t>Unidade de Pronto Atendimento em Sooretama em funcionamento</t>
  </si>
  <si>
    <t>Sooretama</t>
  </si>
  <si>
    <t>UNIDADE DE SAÚDE MISTA EM MUCURICI</t>
  </si>
  <si>
    <t>Unidade de Saúde Mista em Mucurici construída</t>
  </si>
  <si>
    <t>Mucurici</t>
  </si>
  <si>
    <t>UNIDADE DE SAÚDE EM SÃO JOSÉ DO CALÇADO</t>
  </si>
  <si>
    <t>Unidade de Saúde em São Jose do Calçado em funcionamento</t>
  </si>
  <si>
    <t>simonebarni@saude.es.gov.br / SSEPLANTS</t>
  </si>
  <si>
    <t xml:space="preserve"> REVIVA APS</t>
  </si>
  <si>
    <t>Repasse de recursos financeiros para 52 municípios do Estado do ES construírem 111 Unidades Básicas de Saúde para até 6 equipes de saúde da família.</t>
  </si>
  <si>
    <t>Afonso Cláudio, Água Doce do Norte, Águia Branca, Anchieta, Apiacá, Aracruz, Atilio Vivacqua, Baixo Guandu, Barra de São Francisco, Bom Jesus do Norte, Cachoeiro de Itapemirim, Cariacica, Colatina, Conceição da Barra, Conceição do Castelo, Divino de São Lourenço, Dores do Rio Preto, Ecoporanga, Fundão, Guaçuí, Ibitirama, Iconha, Itaguaçu, Iúna, Jaguaré, João Neiva, Linhares, Mantenópolis, Marataízes, Marechal Floriano, Marilândia, Mimoso do Sul, Montanha, Muniz Freire, Nova Venécia, Pancas, Pinheiros, Ponto Belo, Rio Bananal, Rio Novo do Sul, Santa Leopoldina, Santa Maria de Jetibá, São Domingos do Norte, São Gabriel da Palha, São José do Calçado, São Mateus, São Roque do Canaã, Serra, Sooretama, Vila Pavão, Vila Valério, Vila Velha</t>
  </si>
  <si>
    <t>SESA DIGITAL</t>
  </si>
  <si>
    <t>Atualização do parque tecnologico de TI da SESA</t>
  </si>
  <si>
    <t>REFORMA E ADEQUAÇÃO DO HOSPITAL JOÃO DOS SANTOS NEVES</t>
  </si>
  <si>
    <t>Hospital adequado e com leitos ampliados</t>
  </si>
  <si>
    <t>NOVO HOSPITAL REGIONAL DE COLATINA</t>
  </si>
  <si>
    <t>Hospital construído</t>
  </si>
  <si>
    <t>NOVO CENTRO CIRÚRGICO DO DÓRIO SILVA</t>
  </si>
  <si>
    <t>NOVO CENTRO CIRÚGICO DO DÓRIO SILVA</t>
  </si>
  <si>
    <t>AMPLIAÇÃO DE LEITOS DO HOSPITAL INFANTIL E MATERNIDADE ALZIR BERNARDINO ALVES (HIMABA)</t>
  </si>
  <si>
    <t>Obras</t>
  </si>
  <si>
    <t>Contrato 065/2023</t>
  </si>
  <si>
    <t xml:space="preserve">Estruturar a Rede de Atenção Psicossocial do Estado do Espírito Santo por meio do incentivo para construção de trinta (30) novos CAPS, em todos os municípios com população acima de 15.000 habitantes, nas diferentes modalidades – CAPS I, CAPS II, CAPS III, CAPS IJ, CAPS AD, CAPS AD II, CAPS AD III. O objeto será por meio de adesão dos municípios  com o objetivo de  ampliar e adequar a infraestrutura física e tecnológica do SUS para torná-los ambientes de acesso resolutivo e acolhedores aos usuários. </t>
  </si>
  <si>
    <t xml:space="preserve">CAPS IJ: Guarapari, Cachoeiro de Itapaemirim, São Mateus e Colatina.                           CAPS ADII: Viana           CAPS ADIII:Cariacica, Vila Velha e Serra.                            CAPS I: Afonso Claudio, Domingos Martins, Marechal Floriano, Venda Nova do Imigrante, Piúma, Muqui, Ibatiba, Iúna, Rio Bananal, Sooretama, Pancas, Conceição da Barra, Montanha, Pinheiros, Boa Esperança, Barra de São Francisco e Mantenópolis </t>
  </si>
  <si>
    <t xml:space="preserve">Rede Estadual de atenção a Saúde Bucal no Espirito Santo - Financiar Construção de 19 CEOS (tipo I, II e III) no Espirito Santo. O objeto será por meio de adesão dos municípios  com o objetivo de  ampliar e adequar a infraestrutura física e tecnológica do SUS para torná-los ambientes de acesso resolutivo e acolhedores aos usuários. </t>
  </si>
  <si>
    <t>CEO Tipo I:  Domingos Martins, Afonso Claudio, Venda Nova do Imigrante - Santa Tereza, São Gabriel da Palha, Baixo Guandu, Conceição da Barra, Jaguaré, Sooretama, Anchieta e Mimoso do Sul.                                    CEO Tipo II: Venda Nova do Imigrante, Cariacica, Guaçui, Alegre, Pancas e Barra de São Francisco.                         CEO Tipo III: Guarapari, Serra, Vitória, São Mateus e Linhares.</t>
  </si>
  <si>
    <t>CONSTRUÇÃO DA UTI DO HOSPITAL ESTADUAL DE VILA VELHA - HESVV</t>
  </si>
  <si>
    <t>CONSTRUÇÃO DO AMBULATÓRIO DO HOSPITAL ESTADUAL DE VILA VELHA - HESVV</t>
  </si>
  <si>
    <t>CONSTRUÇÃO DO PRONTO SOCORRO DO HOSPITAL ESTADUAL DE ATENÇÃO CLÍNICA - HEAC</t>
  </si>
  <si>
    <t>CONSTRUÇÃO DE ESTAÇÃO DE TRATAMENTO DE ESGOTO NO HOSPITAL ROBERTO ARNIZAUT SILVARES - HRAS</t>
  </si>
  <si>
    <t>INSTALAÇÃO DE ELEVADORES E OBRA REALTIVAS À SUA INSTALAÇÃO NO HOSPITAL ESTADUAL DE ATENÇÃO CLÍNICA - HEAC E NO HOSPITAL SÃO JOSÉ CALÇADO - HSJC</t>
  </si>
  <si>
    <t>Cariacia e São José do Calçado</t>
  </si>
  <si>
    <t>50 - Metropolitana e 55 - Caparaó</t>
  </si>
  <si>
    <t xml:space="preserve"> Reforma e ampliação e equipamentos / 
Hospital Estadual Dr. Dorio Silva</t>
  </si>
  <si>
    <t>Convênio de Gestão 002/2023</t>
  </si>
  <si>
    <t>Equipamentos / SRT - Serviço de Residência Terapêutica</t>
  </si>
  <si>
    <t xml:space="preserve"> Reforma e ampliação e equipamentos / 
Hospital Estadual Silvio Avidos</t>
  </si>
  <si>
    <t>Repasse de recursos financeiros para obras de reforma e/ou
ampliação de Unidades Básicas de Saúde da Rede de
Atenção Primária à Saúde nos municípios do Estado
do Espírito Santo.</t>
  </si>
  <si>
    <t xml:space="preserve">São Domingos do Norte, Boa Esperança e Ponto Belo     </t>
  </si>
  <si>
    <t>45101 - SESP</t>
  </si>
  <si>
    <t>joao.nascimento@sesp.es.gov.br</t>
  </si>
  <si>
    <t>PROJETO ESTADO PRESENTE: SEGURANÇA CIDADÃ – FÁBRICA DE SOFTWARE</t>
  </si>
  <si>
    <t>Sustentação operacional de infraestrutura, manutenção corretiva, adaptativa e evolutiva dos sistemas, desenvolvimento de novos sistemas e arquitetura de informação e implantação, suporte e operação continuada do ambiente tecnológico</t>
  </si>
  <si>
    <t>2. Segurança Pública e Justiça</t>
  </si>
  <si>
    <t>angelo.cunha@sesp.es.gov.br</t>
  </si>
  <si>
    <t xml:space="preserve">EXPANSÃO DA SEDE DA SESP </t>
  </si>
  <si>
    <t>Expandir a sede da SESP para atender todas as necessidades de equipe e estrutura do órgão</t>
  </si>
  <si>
    <t>sga@sesp.es.gov.br</t>
  </si>
  <si>
    <t>MODERNIZAÇÃO E REAPARELHAMENTO BÉLICO E TECNOLÓGICO – BNDES</t>
  </si>
  <si>
    <t>Ampliar e renovar o parque tecnológico e de materiais bélicos</t>
  </si>
  <si>
    <t xml:space="preserve">CONSTRUÇÃO E REFORMA DE UNIDADES DE SEGURANÇA PÚBLICA – BNDES </t>
  </si>
  <si>
    <t>Construção e reforma de unidades</t>
  </si>
  <si>
    <t>Guarapari, Domingos Martins, Anchieta e Vitória</t>
  </si>
  <si>
    <t>45906 - FESP</t>
  </si>
  <si>
    <t>karolayne.piassi@sesp.es.gov.br</t>
  </si>
  <si>
    <t>MODERNIZAÇÃO DAS INSTITUIÇÕES DE SEGURANÇA PÚBLICA E DEFESA SOCIAL - FESP</t>
  </si>
  <si>
    <t>Modernizar as instituições de segurança pública por meio de investimentos diversos nas áreas de frota, tecnologia e capacitação da SESP, PMES e PCES</t>
  </si>
  <si>
    <t>Modernizar as instituições de segurança pública por meio de investimentos diversos nas áreas de frota, tecnologia e capacitação do CBMES</t>
  </si>
  <si>
    <t>MODERNIZAÇÃO DAS INSTITUIÇÕES DE SEGURANÇA PÚBLICA E DEFESA SOCIAL - CONVÊNIOS FEDERAIS</t>
  </si>
  <si>
    <t>Estruturar / Equipar /Reaparelhar o 13.º BPM</t>
  </si>
  <si>
    <t>Estruturar / Equipar /Reaparelhar as instituições (PMES, PCES)</t>
  </si>
  <si>
    <t>Estruturar / Equipar /Reaparelha o CBMES</t>
  </si>
  <si>
    <t>45102 - PCES</t>
  </si>
  <si>
    <t xml:space="preserve">pcferreira@pc.es.gov.br              alexandre.vieira@pc.es.gov.br
claudia.dematte@pc.es.gov.br
jeremias.santos@pc.es.gov.br
alessandro.victoria@pc.es.gov.br
</t>
  </si>
  <si>
    <t>REAPARELHAMENTO E MODERNIZAÇÃO DOS EQUIPAMENTOS E DO PARQUE TECNOLÓGICO DAS UNIDADES</t>
  </si>
  <si>
    <t>*Aquisição de Equipamentos de Proteção e Atuação Individual para os policiais civis                                         * Aquisição de câmeras para captação, transmissão, armazenamento, gestão e custódia de evidências digitais obtidas por câmeras corporais operacionais e câmeras veiculares embarcadas (2023-TRC0S)                                                  
* Aquisição de microcomputadores para recomposição e modernização do parque tecnológico da PCES                                                 
* Recomposição do mobiliário de escritório/Mobiliario em geral das delegacias de polícia da pces                                                                                                                                                                 * Substituição de aparelhos de ar condicionado velhos ou defeituosos da PCES
* Purificadores de água/bebedouros                                                                                                                  * Cofres Balísticos                                                                                                                                                        * Geladeiras e Microondas
* Homem que é Homem                                                        
* Delegacia Especializada de Atendimento à Mulher Itinerante
* PCES Digital
* Papo de Responsa</t>
  </si>
  <si>
    <t>ATA DE REGISTRO DE PREÇOS 0026/2023</t>
  </si>
  <si>
    <t>michel.azeredo@pc.es.gov.br</t>
  </si>
  <si>
    <t>Construção do Estande de Tiro Indoor da PCES (2022-QB2P0)</t>
  </si>
  <si>
    <t>Construção do Estande de Tiro Indoor da PCES</t>
  </si>
  <si>
    <t xml:space="preserve">michel.azeredo@pc.es.gov.br
</t>
  </si>
  <si>
    <t>REFORMA DO EDIFÍCIO CENTRAL2</t>
  </si>
  <si>
    <t>* Reforma da fachada da Central 2 (2021-9J5KG)                                                                                   * Reforma do Térreo e 1º andar da Central 2 (2021-NVBLV)</t>
  </si>
  <si>
    <t>285-2021</t>
  </si>
  <si>
    <t>Reforma da Central 1 - Chefatura da PCES (2022-ZQVB8)</t>
  </si>
  <si>
    <t>Reforma da Central 1 - Chefatura da PCES</t>
  </si>
  <si>
    <t>090-2023</t>
  </si>
  <si>
    <t>Construção do 17º Distrito Policial - JARDIM AMERICA</t>
  </si>
  <si>
    <t>DELEGACIA DE JARDIM AMERICA</t>
  </si>
  <si>
    <t>Obra do DER</t>
  </si>
  <si>
    <t>REFORMA DA 6ª DELEGACIA REGIONAL - ALEGRE</t>
  </si>
  <si>
    <t>Recuperação do Muro da fachada da delegacia de ALEGRE</t>
  </si>
  <si>
    <t>N°.290/2021</t>
  </si>
  <si>
    <t>Reforma da Delegacia de Itarana (2022-H460L)</t>
  </si>
  <si>
    <t>Reforma da Delegacia de Itarana</t>
  </si>
  <si>
    <t>Reforma da Distrito Policial de Santo Antônio (2023-NZ7H0)</t>
  </si>
  <si>
    <t>Reforma da Distrito Policial de Santo Antônio</t>
  </si>
  <si>
    <t>Reforma da Distrito Policial de Novo México (2023-NZ7H0)</t>
  </si>
  <si>
    <t>Reforma da Distrito Policial de Novo México</t>
  </si>
  <si>
    <t>N°082/2023</t>
  </si>
  <si>
    <t>pcferreira@pc.es.gov.br</t>
  </si>
  <si>
    <t>EQUIPAMENTOS FINALÍSTICOS PARA ATIVIDADES POLICIAL</t>
  </si>
  <si>
    <t>*Aquisição de Equipamentos de Proteção e Atuação Individual para os policiais civis          (2023-SNT8T)                                                                                                                                                                *Projeto para Armas de Fogo  ARP da PM /ES FUZIL CALIBRE 762</t>
  </si>
  <si>
    <t xml:space="preserve">Nº. 2024.000012.45102.01  ARP da PM /ES FUZIL CALIBRE 762 </t>
  </si>
  <si>
    <t>josecarlos.chiari@pc.es.gov.br</t>
  </si>
  <si>
    <t>AQUISIÇÃO DE FROTAS</t>
  </si>
  <si>
    <t>* Aquisição de viaturas DESCARACTERIZADAS para reposição/substituição de viaturas que serão baixadas.                                                                                                          
* Recomposição da frota de viaturas CARACTERIZADAS da PCES</t>
  </si>
  <si>
    <t xml:space="preserve">ARP/PCES                         Nº. 036/2023                    ARP                                         Nº 0040/2023 </t>
  </si>
  <si>
    <t>OBRAS, ADEQUAÇÕES E REFORMAS PARA AS UNIDADES DA POLICIA CIVIL/ES</t>
  </si>
  <si>
    <t>002/2023;     082/2023;     085/2023;    009/2023;     010/2023;      179/2023;      437/2022; 035/2023(OF) E DESC. DER-ES</t>
  </si>
  <si>
    <t>DESAPROPRIAÇÃO DE TERRENO PARA AMPLIAÇÃO DO DML DA PCES</t>
  </si>
  <si>
    <t>Desapropriar terreno ao lado do Departamento Médico Legal de Vitória, para ampliação de sua capacidade de atendimento.Único terreno livre na quadra da Chefatura da PCES. (2023-JV757)</t>
  </si>
  <si>
    <t>DECRETO Nº 597-S, DE 02 DE ABRIL DE 2024</t>
  </si>
  <si>
    <t>jeremias.santos@pc.es.gov.br</t>
  </si>
  <si>
    <t xml:space="preserve">CENTRO DE INTELIGÊNCIA E ANÁLISE CRIMINAL - CIAT
</t>
  </si>
  <si>
    <t xml:space="preserve">Aquisição de novos equipamentos e softwares para entrega do Laboratório de Tecnologia contra Lavagem de Dinheiro e do Laboratório de Inteligência e Operações Cibernéticas </t>
  </si>
  <si>
    <t xml:space="preserve">EM ELABORAÇÃO </t>
  </si>
  <si>
    <t>felix.junior@pc.es.gov.br</t>
  </si>
  <si>
    <t>TELEFLAGRANTE - APFD POR VIDEOCONFERÊNCIA</t>
  </si>
  <si>
    <t>Otimizar o corpo de efetivo da polícia civil, dando dinamismo e celeridade as ocorrências policiais que são apresentadas ao plantão das Delegacias</t>
  </si>
  <si>
    <t>EM ANDAMENTO AGUARDANDO RECURSO FINANCEIRO    Processo            2024-RJ8H6</t>
  </si>
  <si>
    <t>PROJETO EXECUTIVO DE ARQUITETURA E ENGENHARIA PARA REFORMA DA CENTRAL 3 (SPP)</t>
  </si>
  <si>
    <t>Contratação de Projeto Executivo de arquitetura e engenharia para reforma da "Central 3" (prédio da SPP)</t>
  </si>
  <si>
    <t>CONTRATO Nº 119/2023               2023-4MW8K</t>
  </si>
  <si>
    <t>DESAPROPRIAÇÃO DO IMÓVEL OCUPADO PELA DELEGACIA DE CASTELO</t>
  </si>
  <si>
    <t>Desapropriação do imóvel ocupado pela Delegacia de Castelo (2021-DXCJD)</t>
  </si>
  <si>
    <t>COMPRA DE IMÓVEL PARA A DELEGACIA DE MIMOSO DO SUL</t>
  </si>
  <si>
    <t>Compra de imóvel para a Delegacia de Mimoso do Sul</t>
  </si>
  <si>
    <t>AMPLIAÇÃO DA DELEGACIA REGIONAL DE VITÓRIA</t>
  </si>
  <si>
    <t>Desapropriar a casa localizada extamente ao lado da Delegacia Regional de Vitória (2023-GTW3G)</t>
  </si>
  <si>
    <t>DECRETO Nº 372-S, DE 04 DE MARÇO DE 2024.</t>
  </si>
  <si>
    <t>45103 - PMES</t>
  </si>
  <si>
    <t>warner.belem@pm.es.gov.br</t>
  </si>
  <si>
    <t>Aquisição de frota</t>
  </si>
  <si>
    <t>Aquisição de novos veículos automotores para a instituição, sejam eles carros de diversos portes, motocicletas, embarcações navais ou naves (drones e helicópteros)</t>
  </si>
  <si>
    <t>adriano.lovatt@pm.es.gov.br</t>
  </si>
  <si>
    <t>MODERNIZAÇÃO DOS EQUIPAMENTOS EM TECNOLOGIA DA INFORMAÇÃO E COMUNICAÇÃO DA PMES</t>
  </si>
  <si>
    <t>Aquisição de equipamentos e materiais de TI, de comunicação, de sistemas de informação, de softwares e equipamentos de midia, aúdio e foto</t>
  </si>
  <si>
    <t>weslley.romanha@pm.es.gov.br</t>
  </si>
  <si>
    <t>EQUIPAMENTOS DE PROTEÇÃO E SEGURANÇA</t>
  </si>
  <si>
    <t>Equipamentos de proteção individual, cofres, sistemas de video monitoramento, sistema CFTV</t>
  </si>
  <si>
    <t>ramon.calmon@pm.es.gov.br</t>
  </si>
  <si>
    <t>Aquisição de mobiliários eletrodomésticos para distribuição nas OME´s solicitantes. Os itens a serem adquiridos são: Geladeiras, micro-ondas, frigobar, Tv´s e suporte, sofás, longarinbas, poltronas base "S" e presidente, Containers contentores de 1000 e 240L, posta palets.</t>
  </si>
  <si>
    <t>Aquisição de equipamentos e materiais destinados a atividade fim da PMES, armamento legal e não letal, munições letais e não letais, equipamento para dispersão de multidão</t>
  </si>
  <si>
    <t>joabson.monteiro@pm.es.gov.br</t>
  </si>
  <si>
    <t>Semoventes</t>
  </si>
  <si>
    <t>Gastos relacionado ao plantel dos animais que existem na PMES, aquisição de novos animais e cuidados com os já existentes</t>
  </si>
  <si>
    <t>rafael.bonicen@pm.es.gov.br</t>
  </si>
  <si>
    <t>ELABORAÇÃO DE PROJETOS ARQUITETÔNICOS E COMPLEMENTARES DE UNIDADES PADRÃO DA PMES</t>
  </si>
  <si>
    <t>Contratação de uma empresa para elaboração de projetos padrões das diversas frações da PMES, tais como Batalhão, Companhia Independente, Companhia, Pelotão e Destacamento, visando à possibilidade de ampliação e evolução da edificação, como por exemplo, a evolução de uma Companhia Independente em um Batalhão.
Além dos projetos arquitetônicos padrões, a empresa contratada deverá fornecer os projetos complementares, bem como os memoriais descritivos, planilhas orçamentárias e memoriais de cálculo em arquivo físico, assinados e em mídia
digital. O mesmo projeto contempla a contratação de Projetos Complementares da 11° Cia Independente da PMES.</t>
  </si>
  <si>
    <t>Elaboração de Projetos Arquitetônicos Complementares de Unidades Padrão da PMES</t>
  </si>
  <si>
    <t>MÁQUINAS E EQUIPAMENTOS DIVERSOS</t>
  </si>
  <si>
    <t>Máquinas e equipamentos não específicos, comumente utilizados em atividas internas da organização diferente de sua atividade fim</t>
  </si>
  <si>
    <t>REFORMA E MELHORIA DE INFRAESTRUTURAS DA SEGURANÇA PÚBLICA</t>
  </si>
  <si>
    <t>Realização de obras de reformas, e implementação de novas instalações com o objetivo de melhorar a infraestrutura do imóvel</t>
  </si>
  <si>
    <t>CONSTRUÇÕES DE UIP PARA A PMES</t>
  </si>
  <si>
    <t>Construção das diversas frações da PMES, tais como Batalhão, Companhia Independente, Companhia, Pelotão e Destacamento, visando à possibilidade de ampliação e evolução da edificação, como por exemplo, a evolução de uma Companhia Independente em um Batalhão. de forma padronizada</t>
  </si>
  <si>
    <t>Construções de UIP para a PMES</t>
  </si>
  <si>
    <t>Construção de uma 18ª Cia Independente e de uma UIP para o BDM da Penha para suportar as demandas administrativas e operacionais que as regiões carecem, para armazenar de maneira segura os equipamentos e recursos, como armamentos de diversos tipos, veículos de transporte e comunicação, equipamentos de segurança, equipamentos médicos e outros itens necessários para sua operação.</t>
  </si>
  <si>
    <t>Jaguaré, Vitória</t>
  </si>
  <si>
    <t>CONTRATAÇÃO DE OBRAS PARA CONTENÇÃO DE TALUDES</t>
  </si>
  <si>
    <t>Construção da Contenção do Talude da 3ª CIA Independente de São Mateus,
compreendendo os serviços constantes na planilha orçamentária.</t>
  </si>
  <si>
    <t>Contratação de Obras para Contenção de Taludes</t>
  </si>
  <si>
    <t xml:space="preserve">AQUISIÇÃO DE SISTEMA DE MICRO E MINIGERAÇÃO DE ENERGIA ELÉTRICA
</t>
  </si>
  <si>
    <t>Trata-se da aquisição de um Sistema de Microgeração / Minigeração de Energia Elétrica a
partir da fonte primária solar – ON GRID com tecnologia de microinversores</t>
  </si>
  <si>
    <t>wando.ribeiro@pm.es.gov.br</t>
  </si>
  <si>
    <t>BANDA PMES</t>
  </si>
  <si>
    <t>AQUISIÇÃO DE MATERIAIS E EQUIPAMENTOS DESTINADOS A BANDA DA PMES E AO PROJETO BANDA JUNIOR</t>
  </si>
  <si>
    <t>45904 - FUNREBOM</t>
  </si>
  <si>
    <t>siwamy.anjos@bombeiros.es.gov.br</t>
  </si>
  <si>
    <t>Aquisição de Frota</t>
  </si>
  <si>
    <t>aquisição de 127 viaturas leves; 26 Viaturas de Resgate e Atendimento Pré-Hospitalar; 22 (vinte e duas) Viaturas de Bomba Tanque  e Salvamento; 03 (três) Viaturas de produtos  Perigosos; 6 (seis) Kit's contendo Barco Inflável, motor e reboque; 6 (seis) Kit's Moto Aquatica (Moto Aquática e reboque); 04 (quatro) microonibus; 2 (duas )vans; 03 (três) caminhões 4x4; 04 (quatro) retroescavadeiras; 02 (duas) auto escada e/ou escada plataforma hidraulica.</t>
  </si>
  <si>
    <t>420 computadores, 200 monitores, 53 nobreak, 11 servidores, 15 switch, 01 scanner 3d, 20 notebooks</t>
  </si>
  <si>
    <t>Aquisição de Equipamentos de Comunicação</t>
  </si>
  <si>
    <t>aquisição de 200 transceptores portáteis (HT); 2 repetidoras profissionais.</t>
  </si>
  <si>
    <t>45104 - CBMES</t>
  </si>
  <si>
    <t>Construção do Centro de Treinamento de Bombeiros e Defesa Civil de Serra</t>
  </si>
  <si>
    <t>Instalar o Centro de Treinamento e Capacitação de Bombeiros e Defesa Civil</t>
  </si>
  <si>
    <t>Unidade Padrão Colatina</t>
  </si>
  <si>
    <t>Instalar a unidade padrão do Corpo de Bombeiros Militar no Município de Colatina</t>
  </si>
  <si>
    <t>Alto Rio Novo, Baixo Guandu, Colatina, Governador Lindenberg, Itaguaçu, Itarana, Mantenópolis, Marilândia, Pancas, São Domingos do Norte, São Roque do Canaã</t>
  </si>
  <si>
    <t>Unidade Padrão Cachoeiro de Itapemirim</t>
  </si>
  <si>
    <t>Instalar a unidade padrão do Corpo de Bombeiros Militar no Município de Cachoeiro de Itapemirim</t>
  </si>
  <si>
    <t>Atilio Vivacqua, Cachoeiro de Itapemirim, Castelo, Itapemirim, Jerônimo Monteiro, Marataízes, Mimoso do Sul, Muqui, Presidente Kennedy, Rio Novo do Sul, Vargem Alta</t>
  </si>
  <si>
    <t>Unidade Padrão Linhares</t>
  </si>
  <si>
    <t>Instalar a unidade padrão do Corpo de Bombeiros Militar no Município de Linhares</t>
  </si>
  <si>
    <t>Linhares, Rio Bananal, Sooretama</t>
  </si>
  <si>
    <t>POSTO AVANÇADO DE BOMBEIRO</t>
  </si>
  <si>
    <t>Construção do posto avançado de Baixo Guandu, Santa Leopoldina, Iuna, Marataízes, Castelo, São Gabriel da Palha, Barra de São Francisco, Mimoso do Sul</t>
  </si>
  <si>
    <t>Afonso Cláudio, Brejetuba, Laranja da Terra, Santa Maria de Jetibá, Venda Nova do Imigrant, Conceição da Barra, Montanha, Mucurici, Pedro Canário, Pinheiros</t>
  </si>
  <si>
    <t>45905 - FUNPDEC</t>
  </si>
  <si>
    <t>CONSTRUÇÃO DO CENTRO DE RESPOSTA A DESASTRES (CERD)</t>
  </si>
  <si>
    <t>Instalar a Unidade de Intervenções Especializadas em Desastres.</t>
  </si>
  <si>
    <t>MINIUSINAS SOLARES - PPP</t>
  </si>
  <si>
    <t>Instalação de microgeradores solares nas Unidades do CBMES</t>
  </si>
  <si>
    <t>Afonso Cláudio, Água Doce do Norte, Águia Branca, Alegre, Alfredo Chaves, Alto Rio Novo, Anchieta, Apiacá, Aracruz, Atilio, Água Doce do Norte, Barra de São Francisco, Mucurici, Ponto Belo, Vila PavãoVivacqua,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t>
  </si>
  <si>
    <t>BENFEITORIA DE EDIFICAÇÕES DO CBMES</t>
  </si>
  <si>
    <t>Executar reforma para correção de patologias nas unidades operacionais de Guarapari, Vila Velha, Venda nova do imigrante, São Mateus, Cariacica, Serra, Marechal Floriano, Nova Venécia, Aracruz; Reforma do Comando Geral do CBMES; Colatina; Reforma do DEPMAT; Instalação de cobertura metálica em 07 (sete) Unidades Padrão do CBMES</t>
  </si>
  <si>
    <t>Guarapari, Vila Velha, Venda nova do imigrante, São Mateus, Cariacica, Serra, Marechal Floriano, Nova Venécia, Aracruz</t>
  </si>
  <si>
    <t>FORTALECIMENTO DAS COORDENADORIAS MUNICIPAIS DE PROTEÇÃO E DEFESA CIVIL NAS AÇÕES DE RESPOSTA A DESASTRES</t>
  </si>
  <si>
    <t>Aquisição de 24 veículos 4x4 e Aquisição de 24 drones</t>
  </si>
  <si>
    <t>AUXÍLIO AOS MUNICÍPIOS AFETADOS POR DESASTRES</t>
  </si>
  <si>
    <t>Realizar o repasse de recursos financeiro utilizando a modalidade fundo a fundo, conforme previsto no Parágrafo único, do Art. 20, do Decreto nº 3.681-R/14.</t>
  </si>
  <si>
    <t>Alegre, Aracruz, Cachoeiro de Itapemirim, Cariacica, Guaçuí, Jerônimo Monteiro, Marechal Floriano, Mimoso do Sul, São Domingos do Norte, São Gabriel da Palha, São José do Calçado, Vargem Alta, Viana, Vila Valério</t>
  </si>
  <si>
    <t>GESTÃO DA EAD E CONSCIENTIZAÇÃO PREVENTIVA DA POPULAÇÃO</t>
  </si>
  <si>
    <t>Melhorar a conscientização da população com disponibilização de conteúdos online preventivos que o CBMES é referência no assunto, visando assim evitar gastos com atendimentos e, principalmente, diminuir os números de acidentes. Para isso:
1. Estruturação da plataforma de educação a distância do CBMES.   
 - Aquisição câmeras as gravações.
- Aquisição de microfones. 
- Aquisição de iluminação para as gravações.
- Aquisição de webcam.
- Aquisição monitores/televisão.
- Aquisição de computadores/notebooks. 
2. Gestão e suporte para ampliação do sistema educacional online
- Suporte técnico de TI para redução de problemas.
- Criação de ambientes e recursos mais usuais .</t>
  </si>
  <si>
    <t>CONSTRUÇÃO DO CENTRO DE LOGÍSTICA DO CBMES</t>
  </si>
  <si>
    <t>Construir Centro Logístico</t>
  </si>
  <si>
    <t>CONSTRUÇÃO DO COMPLEXO ADMINISTRATIVO DO COMANDO GERAL</t>
  </si>
  <si>
    <t xml:space="preserve">Executar reforma e reestruturação do Prédio do Comando Geral </t>
  </si>
  <si>
    <t>CONSTRUÇÃO DA UNIDADE DE SALVAMENTO AQUÁTICO</t>
  </si>
  <si>
    <t>Construir uma Unidade Especializada de Salvamento Aquático para melhoria da infraestrutura de operações aquáticas de forma a proporcionar eficiência, rapidez e segurança no acesso ao mar com os equipamentos e embarcações do CBMES.</t>
  </si>
  <si>
    <t>ORACLE DATABASE APPLIANCE (ODA)</t>
  </si>
  <si>
    <t>Aquisição, instalação e configuração do Oracle Database Appliance (ODA)</t>
  </si>
  <si>
    <t>45202 - DETRAN</t>
  </si>
  <si>
    <t>luiz.uchoa@detran.es.gov.br</t>
  </si>
  <si>
    <t>Cerco Inteligente</t>
  </si>
  <si>
    <t>Implantar o Cerco Inteligente em todo o Estado até 2021, iniciando com a implantação de 442 pontos de captura de fiscalização na RMGV em estradas federais com convênio com PRF e ANTT, estaduais, municipais e viscinais, e posterior ampliação para os demais municípios do estado com a implantação de 1058 pontos de captura de fiscalização, proporcionando integração das forças de segurança, redução do tempo de resposta a incidentes, redução do índice de furto e roubo de veículos, otimização do trabalho de fiscalização e redução do índice de inadimplência/irregularidades.</t>
  </si>
  <si>
    <t>055/2021</t>
  </si>
  <si>
    <t>REGISTRO DE PREÇO PARA AQUISIÇÃO DE NOBREAKS</t>
  </si>
  <si>
    <t>Aquisição de nobreaks para proteção do sistema de informática contra quedas de energia elétrica</t>
  </si>
  <si>
    <t>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t>
  </si>
  <si>
    <t>DETRAN 100% DIGITAL</t>
  </si>
  <si>
    <t>Aquisição de Aparelhos Telefônicos tipo Smartfone para a implantação do Boletim de Acidentes de Trânsito com vítimas atraves do SERPRO</t>
  </si>
  <si>
    <t>SOLUÇÃO DE GERENCIAMENTO DE SEGURANÇA E ARMAZENAMENTO - BACKUP/RECOVERY/STORAGE</t>
  </si>
  <si>
    <t xml:space="preserve">Contratação de serviço de natureza contínua, prestado sob demanda papa a atender as necessidades do DETRAN|ES, através da contratação de empresa que forneça solução de gerenciamento de cópias de segurança (backup/recovery), bem como solução de armazenamento (Storage), contemplando a prestação dos serviços de suporte técnico, manutenção e atualização com o objetivo de auxiliar a mitigar as diversas ameaças de segurança que afetam a rede governo. </t>
  </si>
  <si>
    <t>SISTEMA ÚNICO INTEGRADO DE TRÂNSITO - SUIT</t>
  </si>
  <si>
    <t>Desenvolvimento de um software para otimização, modernização e gestão integrada em tecnologia da informação</t>
  </si>
  <si>
    <t>fabiano.santos@detran.es.gov.br</t>
  </si>
  <si>
    <t>RENOVAÇÃO DA FROTA</t>
  </si>
  <si>
    <t>AQUISIÇÃO DE 13(TREZE) VEICULOS PASSEIO; TIPO: AUTOMOVEL; MOTOR: 1.0 - 8V; CAPACIDADE PASSAGEIROS: 5 PASSAGEIROS; NUMERO PORTAS: 4 PORTAS; AR CONDICIONADO, DIRECAO HIDRAULICA, GRADE PROTETORA DE CARTER; MINIMO: 67CV; COR: BRANCO; TRANSMISSAO: MANUAL 5 MARCHAS FRENTE E 1 RE; COMBUSTIVEL: TOTAL FLEX; ANO FABRICACAO: DO ANO; UNIDADE FORNECIMENTO: UNIDADE; EQUIPAMENTO DE SEGURANCA OBRIGATORIOS; PNEUS ORIGINAIS DE FABRICA COM SOBRESSALENTE</t>
  </si>
  <si>
    <t>45107 - PCIES</t>
  </si>
  <si>
    <t>leonardo.mazocco@pc.es.gov.br              yago.almeida@pc.es.gov.br</t>
  </si>
  <si>
    <t>*Aquisição de Equipamentos de Proteção e Atuação Individual para os policiais científicos                                                                                                                                                                               *Aquisição de microcomputadores para recomposição e modernização do parque tecnológico da PCIES                                                 
* Recomposição do mobiliário de escritório das unidades da PCIES                                                
*Ampliação do projeto Jovem Perito</t>
  </si>
  <si>
    <t>paula.silva@pc.es.gov.br
anna.vieira@pc.es.gov.br</t>
  </si>
  <si>
    <t>MODERNIZAÇÃO DA IDENTIFICAÇÃO CIVIL E CRIMINAL</t>
  </si>
  <si>
    <t>* Identidade Solidária                                                        
* Modernização da Identificação Civil e Criminal (Identidade ES)</t>
  </si>
  <si>
    <t>262-2021</t>
  </si>
  <si>
    <t>jose.chalub@pc.es.gov.br</t>
  </si>
  <si>
    <t>*Aquisição de armas, coletes e munições para os servidores da PCIES.</t>
  </si>
  <si>
    <t>antonio.lima@pc.es.gov.br</t>
  </si>
  <si>
    <t>* Aquisição de viaturas DESCARACTERIZADAS.                                                                
* Aquisição de viaturas tipo RABECÃO para transporte de cadáveres.                                                 
* Recomposição da frota de viaturas CARACTERIZADAS da PCIES</t>
  </si>
  <si>
    <t>CONSTRUÇÃO DA UNIDADE REGIONAL DE PERÍCIA DE VENDA NOVA DO IMIGRANTE</t>
  </si>
  <si>
    <t>*Construção da Unidade Regional de Perícia no município de de Venda Nova do Imigrante</t>
  </si>
  <si>
    <t>daniela.paula@pc.es.gov.br</t>
  </si>
  <si>
    <t>EQUIPAMENTOS PARA POLÍCIA TÉCNICO-CIENTÍFICA</t>
  </si>
  <si>
    <t>*Aquisição do equipamento de Cromatografia Gasosa acoplada a dois detectores de Ionização em Chama e um detector de Nitrogênio-Fósforo                                                   
* Aquisição de Câmaras Frigoríficas mortuárias para conservação de cadáver</t>
  </si>
  <si>
    <t>46101 - SEJUS</t>
  </si>
  <si>
    <t>brigida.simoes@sejus.es.gov.br</t>
  </si>
  <si>
    <t>GESTÃO DE BENS PATRIMONIAIS</t>
  </si>
  <si>
    <t>AQUISIÇÃO DE BENS PATRIMONIAIS DE PRIMEIRA NECESSIDADE PARA AS UNIDADES PRISIONAIS E ADMINISTRATIVA</t>
  </si>
  <si>
    <t>Aracruz, Cachoeiro de Itapemirim, Cariacica, Colatina, Guarapari, Itapemirim, Linhares, Marataízes, São Domingos do Norte, São Mateus, Serra, Viana, Vila Vilha, Vitória</t>
  </si>
  <si>
    <t>digea@sejus.es.gov.br</t>
  </si>
  <si>
    <t>CONSTRUÇÃO E OPERACIONALIZAÇÃO DA PENITENCIÁRIA ESTADUAL DE VILA VELHA VI - PEVVVI</t>
  </si>
  <si>
    <t>Geração de 800 novas vagas no Sistema Penitenciário Estadual.</t>
  </si>
  <si>
    <t>3803/1320</t>
  </si>
  <si>
    <t>Contrato nº 2024.000019.46101.01</t>
  </si>
  <si>
    <t>IMPLANTAÇÃO DE ESTAÇÕES DE TRATAMENTO DE ESGOTO EM UNIDADES PRISIONAIS</t>
  </si>
  <si>
    <t>Implantação de Estações de Tratamento de Esgoto nas Unidades de Colatina e Cachoeiro para atender às Normas Ambientais e aos Órgãos Reguladores, promovendo a correta destinação dos resíduos. O projeto contempla tanto os recursos necessários ao desenvolvimento dos projetos arquitetônicos e de engenharia, quanto a execução das obras.</t>
  </si>
  <si>
    <t>2021-DZ6S8 /  2021-66BSB</t>
  </si>
  <si>
    <t>saude@sejus.es.gov.br</t>
  </si>
  <si>
    <t>PROJETOS ESPECIAIS DO CONTRATO DE GESTÃO</t>
  </si>
  <si>
    <t xml:space="preserve">Aquisição de equipamentos/serviço de obras </t>
  </si>
  <si>
    <t>informatica@sejus.es.gov.br</t>
  </si>
  <si>
    <t xml:space="preserve">MODERNIZAÇÃO DAS UNIDADES ADMINISTRATIVAS E PRISIONAIS </t>
  </si>
  <si>
    <t>Promover a modernização das Unidades Administrativas e Prisionais da SEJUS mediante renovação do parque tecnológico.</t>
  </si>
  <si>
    <t>Aracruz, Barra de São Francisco, Cachoeiro de Itapemirim, Cariacica, Colatina, Guarapari, Linhares, Marataízes, São Domingos do Norte, Serra, Viana, Vila Velha, Vitória</t>
  </si>
  <si>
    <t>46903 - FUNPEN</t>
  </si>
  <si>
    <t>rodolfo.nascimento@sejus.es.gov.br</t>
  </si>
  <si>
    <t>MODERNIZAÇÃO DAS UNIDADES ADMINISTRATIVAS E PRISIONAIS</t>
  </si>
  <si>
    <t>Aquisição de Nobreaks para atender as Unidades Prisionais;</t>
  </si>
  <si>
    <t>get@sejus.es.gov.br</t>
  </si>
  <si>
    <t xml:space="preserve">PROJETOS DE RESSOCIALIZAÇÃO </t>
  </si>
  <si>
    <t>O objetivo deste projeto é promover a ressocialização de indivíduos privados de liberdade, através da ampliação e aprimoramento das oportunidades educacionais e laborais disponíveis nas unidades prisionais. Isso inclui a implementação de projetos e parcerias voltadas para a educação, trabalho e atividades culturais, visando não apenas o cumprimento da Lei de Execução Penal, mas também a melhoria da qualidade de vida e a possibilidade de remição de pena para os presos. Almeja-se, com isso, facilitar a reintegração efetiva desses indivíduos na sociedade, contribuindo para a redução da reincidência e o fortalecimento de vínculos comunitários. (Fabrica de Alambrado, Nova Fabrica de costura, Novos Projetos)</t>
  </si>
  <si>
    <t>Vila Velha, Viana, Linhares, São Mateus, Colatina, Cariacica</t>
  </si>
  <si>
    <t>46901 - FTP</t>
  </si>
  <si>
    <t>get@sejus.es.gov.br
sub.ressocializacao@sejus.es.gov.br</t>
  </si>
  <si>
    <t>PROJETOS DE RESSOCIALIZAÇÃO</t>
  </si>
  <si>
    <t>O objetivo deste projeto é promover a ressocialização de indivíduos privados de liberdade, através da ampliação e aprimoramento das oportunidades educacionais e laborais disponíveis nas unidades prisionais. Isso inclui a implementação de projetos e parcerias voltadas para a educação, trabalho e atividades culturais, visando não apenas o cumprimento da Lei de Execução Penal, mas também a melhoria da qualidade de vida e a possibilidade de remição de pena para os presos. Almeja-se, com isso, facilitar a reintegração efetiva desses indivíduos na sociedade, contribuindo para a redução da reincidência e o fortalecimento de vínculos comunitários.</t>
  </si>
  <si>
    <t>Processos: 2023-49R16 / 2023-GF2HC / 2023-LPQ74 / 2022-BKD75 / 2023-HBTSX / 2023-0WFXT / 2023-08H4Q / 2023-87LWR /  2023-DC0NX / 2024-G0M04 / 2023-R3TS8 / 2023-49R16 / 2023-2VDQH / 2023-Z6WZR / 2023-P8VCP</t>
  </si>
  <si>
    <t>sub.ressocializacao@sejus.es.gov.br</t>
  </si>
  <si>
    <t>Promoção e Cidadania das Pessoas Presas, internadas e egressas</t>
  </si>
  <si>
    <t>dsp@sejus.es.gov.br</t>
  </si>
  <si>
    <t>AQUISIÇÃO DE COLETES BALÍSTICOS</t>
  </si>
  <si>
    <t>Aquisição de Coletes Balísticos</t>
  </si>
  <si>
    <t>MELHORIA DAS UNIDADES PRISIONAIS</t>
  </si>
  <si>
    <t>O projeto contempla a aquisição de equipamentos e as contratações de serviços de engenharia destinados à instalação, conservação, manutenção, reforma ou ampliação de sistemas que compõe a infraestrutura das Unidades Prisionais, perpassando por todas as disciplinas da engenharia: civil, elétrica, hidráulica, automação, hidrossanitária, cabeamento, estrutural, automação etc.</t>
  </si>
  <si>
    <t>Araracruz, Barra de São Francisco, Cachoeiro de Itapemirim, Cariacica, Colatina, Guarapari, Linhares, Marataízes, São Domingos do Norte, São Mateus, Viana, Vila Velha</t>
  </si>
  <si>
    <t>ugp@sejus.es.gov.br</t>
  </si>
  <si>
    <t>PROGRAMA MODERNIZA-ES</t>
  </si>
  <si>
    <t>Projeto e construção de dois CIR (estabelecimentos penais mistos constituídos por uma unidade fechada e uma semiaberta) que atendam aos padrões mínimos para a ressocialização, nos municípios de Cachoeiro de Itapemirim e Linhares</t>
  </si>
  <si>
    <t>Projeto e construção do Centro Integrado de Comando e Controle (CICC)</t>
  </si>
  <si>
    <t>FORTALECIMENTO DA SEGURANÇA PRISIONAL</t>
  </si>
  <si>
    <t>Utilização de armamento em escoltas de preso para transferências, escoltas hospitalares, entre outras. Considerando que o armamento a ser adquirido é de extrema importância para a atividade do Policial Penal, que envolve a guarda e segurança do preso, das muralhas, unidades prisionais, nas escoltas entre outras atividades.,</t>
  </si>
  <si>
    <t>Estação de Tratamento de Esgoto (ETE)</t>
  </si>
  <si>
    <t>COLATINA</t>
  </si>
  <si>
    <t>CONSTRUÇÃO DE GALPÕES</t>
  </si>
  <si>
    <t>GESTÃO DE FROTAS - SEJUS</t>
  </si>
  <si>
    <t>Modernização e substituição de parte de frota antiga para para melhor atender o sistema prisional</t>
  </si>
  <si>
    <t>IMPLANTAÇÃO DE USINAS DE ENERGIA FOTOVOLTAICA</t>
  </si>
  <si>
    <t>O presente projeto busca implementar mini usinas de energia fotovoltaica em todas as Unidades Prisionais geridas por esta Secretaria, nas Unidades Localizadas nos municípios de: Cachoeiro de Itapemirim (PRCI, CPFCI, CDPCI), Colatina (PSMCOL, PSMECOL, CDPCOL, CPFCOL), Cariacica (UCTP, CPFC), São Mateus (PSSM, PRSM, CDPSM), São Domingos do Norte (CDPSDN), Guarapari (CDPG), Marataízes (CDPM), Linhares (CDRL, PRL), Aracruz (CDPA), Barra de São Francisco (PRBSF) e Vila Velha (PSVV).</t>
  </si>
  <si>
    <t>Aracruz, Barra de São Francisco, Cachoeiro de Itapemirim, Cariacica, Colatina, Guarapari, Linhares, Marataízes, São Domingos do Noter, São Matues, Vila Velha</t>
  </si>
  <si>
    <t>sasp@sejus.es.gov.br</t>
  </si>
  <si>
    <t>MODERNIZAÇÃO DA ESCOLA PENITENCIÁRIA - ACADEPEN</t>
  </si>
  <si>
    <t>Melhoria da estrutura física e aquisição de mobiliarios.</t>
  </si>
  <si>
    <t>3803/1320/3809</t>
  </si>
  <si>
    <t>RECUPERAÇÃO, REESTRUTURAÇÃO E MODERNIZAÇÃO DOS SISTEMAS ELÉTRICOS</t>
  </si>
  <si>
    <t>Realização de intervenções nos sistemas elétricos de mais de 40 edificações de responsabilidade da SEJUS, a fim de garantir maior eficiência enérgetica para estas instalações.</t>
  </si>
  <si>
    <t>Aracruz, Barra de São Francisco, Cachoeiro de Itapemirim, Cariacica, Colatina, Guarapari, Linhares, Marataízes, São Domingos do Noter, São Matues, Viana, Vila Velha</t>
  </si>
  <si>
    <t>PROJETOS DE ENGENHARIA DA SEJUS</t>
  </si>
  <si>
    <t>Conforme art. 7º da Lei nº 8666/93, as obras só poderão ser licitadas quando houver projeto básico aprovado ou projeto executivo, contendo todos os elementos necessários e suficientes, com nível de precisão adequado, para caracterizar a obra ou serviço de engenharia. Assim sendo, considerando que esta Secretaria necessita realizar reformas e requalificações em diversas edificações, faz-se necessária a contratação de projetos para tal.</t>
  </si>
  <si>
    <t>SEJUS DIGITAL</t>
  </si>
  <si>
    <t>Projeto de Governo "SEJUS DIGITAL" - composto das ações e projetos inovadores no âmbito da SEJUS, contemplando os projetos de Radiocomunicação e Estações repetidoras; Ampliação rede wireless; Solução de Automatização de Processos; Solução Analítica de Processamento de Dados; Cabeamento Estruturado das unidades; Desktops para Unidades Prisionais e Polícia Penal; Solução Unificada de Segurança de Rede; Reconhecimento Facial; Solução de Segurança Analítico Perimetral para as UP's; Bodycam; Ativos de Rede; Escaneamento Corporal demais projetos relacionados ao provimento de Infraestrutura Tecnológica à SEJUS;</t>
  </si>
  <si>
    <t>2024-K0DX5  / 2023-S6QMD / 2024-Z9S3T</t>
  </si>
  <si>
    <t>REFORMA E OPERACIONALIZAÇÃO DA ASSOCIAÇÃO DE PROTEÇÃO E ASSISTÊNCIA AOS CONDENADOS - APAC CACHOEIRO</t>
  </si>
  <si>
    <t>Reforma e aquisição de equipamentos e mobiliarios para APAC.</t>
  </si>
  <si>
    <t>PROCESSO 2022-DLMNB</t>
  </si>
  <si>
    <t>ADEQUAÇÃO ESPAÇO HOSPITALAR - SEJUS</t>
  </si>
  <si>
    <t xml:space="preserve">Adequação de uma ala situada em hospital da Grande Vitória, com estrutura de segurança, para atender as pessoas privadas de liberdade enfermas do sistema penitenciciário capixaba. </t>
  </si>
  <si>
    <t>Vila Velha, Viana, Cariacica, Serra</t>
  </si>
  <si>
    <t>CIRCUITO FECHADO DE TELEVISÃO - CFTV</t>
  </si>
  <si>
    <t>Implantar Circuito Fechado de Televisão - CFTV em toda a Secretaria de Estado de Justiça - SEJUS.</t>
  </si>
  <si>
    <t>Aracruz, Barra de São Francisco, Cachoeiro de Itapemirim, Cariacica, Colatina, Guarapari, Linhares, Marataízes, São Domingos do Norte, São Mateus, Serra, Viana, Vila Velha, Vitória</t>
  </si>
  <si>
    <t>spcon@sejus.es.gov.br</t>
  </si>
  <si>
    <t>CONSTRUÇÃO DA BASE DA SPCON - VIANA</t>
  </si>
  <si>
    <t>A Subsecretaria de Estado de Planejamento e Controle é responsável pela infraestrutura das unidades prisionais, abarcando tanto as questões envolvidas às disciplinas de engenharia e arquitetura, quanto à Tecnologia da Informação e neste contexto, necessita de uma base operacional para execução das manutenções, guarda dos materiais e equipamentos, bem como, possuir um rápido acesso às unidades. O projeto também abarca a estruturação da Base construída.</t>
  </si>
  <si>
    <t>Contrato nº  2024.000021.46101.01</t>
  </si>
  <si>
    <t xml:space="preserve">SIM </t>
  </si>
  <si>
    <t>CONSTRUÇÃO DA BASE DA INTELIGÊNCIA</t>
  </si>
  <si>
    <t>Construção de Edificação de aproximadamento 150m² no Complexo de Viana para a Agência de Inteligência de Viana (AIV).</t>
  </si>
  <si>
    <t>Viana, Cachoeiro de Itapemirim, Colatina, São Mateus</t>
  </si>
  <si>
    <t>ESCOLAR ES</t>
  </si>
  <si>
    <t>Execução da Obra para construção de 4 módulos escolares, sendo 1 no Centro Prisional Feminino de Cachoeiro de Itapemirim, 1 na Penitenciária de Segurança Média de Colatina, 1 no Centro de Detenção e Ressocialização de Linhares e 1 na Penitenciária Regional de São Mateus.</t>
  </si>
  <si>
    <t>Linhares, São Mateus, Colatina, Cachoeiro de Itaperimim</t>
  </si>
  <si>
    <t>46113 - PPES</t>
  </si>
  <si>
    <t>policiapenal.ppes@gmail.com  julius.miranda@pp.es.gov.br</t>
  </si>
  <si>
    <t xml:space="preserve">FORTALECIMENTO DA SEGURANÇA PRISIONAL </t>
  </si>
  <si>
    <t xml:space="preserve">GESTÃO DE BENS PATRIMONIAIS </t>
  </si>
  <si>
    <t>ACADEPPEN - MODERNIZAÇÃO DA ESCOLA PENITENCIÁRIA</t>
  </si>
  <si>
    <t>GESTÃO DE FROTAS</t>
  </si>
  <si>
    <t>46202 - PROCON</t>
  </si>
  <si>
    <t>hanna.coutinho@procon.es.gov.br e miria.scholz@procon.es.gov.br</t>
  </si>
  <si>
    <t>Consumidor Cidadão – Procon Itinerante</t>
  </si>
  <si>
    <t>Prestar atendimento aos consumidores, por meio de informações, orientações e registro de reclamações acerca de produtos adquiridos e serviços contratados, de forma itinerante, utilizando tendas ou unidade móvel, desta forma faz se necessário que haja recursos tecnológicos para execução do projeto tais como aquisição de aparelhos de informática (notebook e computadores).</t>
  </si>
  <si>
    <t>Modernização Administrativa do Procon-ES</t>
  </si>
  <si>
    <t>Prestar um melhor atendimento aos consumidores atendidos diariamente na sede do Procon-ES, por meio de informações, orientações e registro de reclamações acerca de produtos adquiridos e serviços contratados. Assim, faz se necessário que haja a inclusão de novos recursos tecnológicos e substituição de aparelhos obsoletos e quebrados (aparelhos de informática, nobreaks, sistema de wi-fi e licenças office).</t>
  </si>
  <si>
    <t>47101 - SETADES</t>
  </si>
  <si>
    <t>subapi@setades.es.gov.br</t>
  </si>
  <si>
    <t>BRINQUEDOPRAÇA</t>
  </si>
  <si>
    <t>Construir e/ou revitalizar praças já existentes para a implantação de brinquedos adequados para o atendimento às crianças de 0 a 6 anos (Primeira Infância) e com acessibilidade, possibilitando um espaço de inclusão da criança e sua família na comunidade, bem como, requalificar os espaços existentes, que assegurem às crianças o direito de brincar, com vistas ao desenvolvimento infantil integral e integrado.</t>
  </si>
  <si>
    <t>47904 - FUNCOP</t>
  </si>
  <si>
    <t>9. Redução das Desigualdades Sociais</t>
  </si>
  <si>
    <t xml:space="preserve">JARDIM SENSORIAL - BRINQUEDOPRAÇA </t>
  </si>
  <si>
    <t>Implantação Jardim Sensorial inclusão de crianças portadores de deficiencias visuais</t>
  </si>
  <si>
    <t xml:space="preserve">IMPLANTAÇÃO DO PROGRAMA ESTADUAL PRIMEIRA INFÂNCIA - CRIANÇAS E ADOLESCENTES VITIMAS DE VIOLÊNCIA </t>
  </si>
  <si>
    <t xml:space="preserve">Implantação de espaço para Crianças e Adolescentes Vitimas de Violência </t>
  </si>
  <si>
    <t>pse@setades.es.gov.br</t>
  </si>
  <si>
    <t>AQUISIÇÃO DE VEÍCULO TIPO VAN - SERVIÇO DE ACOLHIMENTO PARA PESSOAS IDOSAS</t>
  </si>
  <si>
    <t>O projeto visa atender o Serviço de Acolhimento para Pessoas Idosas implantados nos municípios do Estado – ES.</t>
  </si>
  <si>
    <t>subaad@setades.es.gov.br</t>
  </si>
  <si>
    <t>AQUISIÇÃO DE SOFTWARES, SISTEMAS E LICENÇAS PARA A SETADES</t>
  </si>
  <si>
    <t>Aquisição de Office para atender a SETADES</t>
  </si>
  <si>
    <t>47901 - FEAS</t>
  </si>
  <si>
    <t>SISTEMA ESTADUAL DE INFORMAÇÃO E GESTÃO DO SISTEMA ÚNICA DE ASSISTÊNCIA SOCIAL - SEIGSUAS</t>
  </si>
  <si>
    <t>Implantação de sistema para migração de dados dos 78 municípios do Estado do Espirito Santo, dados de famílias em situação de extrema pobreza inscritas no Cadastro Único para Programas Sociais do Governo (Cadastro Único), nos municípios e referente ao funcionamento dos equipamentos públicos para apuração de serviços em funcionamento para realização do repasse de recurso para aprimorar a Gestão do SUAS no ES.</t>
  </si>
  <si>
    <t>subades@setades.es.gov.br</t>
  </si>
  <si>
    <t>CONSTRUÇÃO IMPLANTAÇÃO E EQUIPAMENTOS - SEGURANÇA ALIMENTAR E NUTRICIONAL - CIESAN</t>
  </si>
  <si>
    <t>Conhecer os projetos comunitários que atuam localmente para diminuir a vulnerabilidade alimentar da população local, de forma a dar condições de atendimento para a aquisição/doações e produção de alimentos para posterior capacitação e orientação permanente, tornando estes projetos pontos de Educação Nutricional e Alimentar e distribuição. Destinação de recursos aos municípios para repasse às pessoas em situação de insegurança alimentar, assegurando a elas autonomia para aquisição dos bens alimentícios. 'Incentivar a abertura de Bancos de Alimentos, Centros de Distribuição de Alimentos e Cozinhas Comunitárias</t>
  </si>
  <si>
    <t>subtrab@setades.es.gov.br</t>
  </si>
  <si>
    <t>AQUISIÇÃO DE EQUIPAMENTOS - AGÊNCIAS DO TRABALHADOR E SUBSECRETARIA DO TRABALHO</t>
  </si>
  <si>
    <t xml:space="preserve">Restruturação das 9 (nove) agencias do trabalho SINES/ES com aquisição de equipamentos e material permanente tais como: computadores, impressoras, moveis, reforma e outros. </t>
  </si>
  <si>
    <t>AQUISIÇÃO DE EQUIPAMENTOS E MATERIAL PERMANENTE - SETADES</t>
  </si>
  <si>
    <t>Restruturação da SETADES com aquisição de equipamentos e material permanente tais como: Ar condicionado, computadores, aquisição de Van, mobiliário  e outros</t>
  </si>
  <si>
    <t>gpsb@setades.es.gov.br</t>
  </si>
  <si>
    <t>CONSTRUÇÃO - CENTRO DE REFERÊNCIA DE ASSISTÊNCIA SOCIAL - CRAS</t>
  </si>
  <si>
    <t>Aumento da capacidade de atendimento dos municípios, potencializando a Proteção Social e promovendo o acesso aos direitos da população em situação de
vulnerabilidade</t>
  </si>
  <si>
    <t>CONSTRUÇÃO - CENTRO DE REFERÊNCIA ESPECIALIZADO DE ASSISTÊNCIA SOCIAL - CREAS</t>
  </si>
  <si>
    <t>CONSTRUÇÃO - CENTRO POP</t>
  </si>
  <si>
    <t>CONSTRUÇÃO - CENTROS DE CONVIVÊNCIA E FORTALECIMENTO DE VÍNCULOS - SCFV</t>
  </si>
  <si>
    <t>CONSTRUÇÃO - ACOLHIMENTO INSTITUCIONAL</t>
  </si>
  <si>
    <t>REFORMA/AMPLIAÇÃO - CENTRO DE REFERÊNCIA DE ASSISTÊNCIA SOCIAL - CRAS</t>
  </si>
  <si>
    <t>REFORMA/AMPLIAÇÃO - CENTRO DE REFERÊNCIA ESPECIALIZADO DE ASSISTÊNCIA SOCIAL - CREAS</t>
  </si>
  <si>
    <t>REFORMA/AMPLIAÇÃO - CENTRO POP</t>
  </si>
  <si>
    <t>REFORMA/AMPLIAÇÃO - CENTROS DE CONVIVÊNCIA E FORTALECIMENTO DE VÍNCULOS - SCFV</t>
  </si>
  <si>
    <t>REFORMA/AMPLIAÇÃO - ACOLHIMENTO INSTITUCIONAL</t>
  </si>
  <si>
    <t>47906 - FET</t>
  </si>
  <si>
    <t>gabinete@setades.es.gov.br</t>
  </si>
  <si>
    <t>Implantação de uma unidade modelo no município de Linhares da Casa do Trabalhador (Projeto Casa do Trabalhador e adequação espaço, aquisição de mobiliários e equipamentos)</t>
  </si>
  <si>
    <t>Rio Doce</t>
  </si>
  <si>
    <t>48101 - SEDH</t>
  </si>
  <si>
    <t>marcelo.leitao@sedh.es.gov.br</t>
  </si>
  <si>
    <t>MODERNIZAÇÃO DO PROCESSO DE RESSOCIALIZAÇÃO</t>
  </si>
  <si>
    <t xml:space="preserve">Atender as 13 unidades Socioeducativas do IASES 
</t>
  </si>
  <si>
    <t xml:space="preserve">PROJETO ESTADO PRESENTE: SEGURANÇA CIDADÃ – BID – SISTEMA DEON
</t>
  </si>
  <si>
    <t xml:space="preserve">CONTRATAÇÃO DE EMPRESA PARA O DESENVOLVIMENTO DE SOFTWARES PARA A DDHPC E DAF.
</t>
  </si>
  <si>
    <t>PROJETO ESTADO PRESENTE: SEGURANÇA CIDADÃ – BID – MELHORIA DOS ESPAÇOS</t>
  </si>
  <si>
    <t>Contratação de empresa especializada para obra de reforma e ampliação dos espaços de formação da Polícia Militar voltados à capacitação do efetivo em policiamento comunitário da PMES.</t>
  </si>
  <si>
    <t>Efetuar manutenção da rede elétrica e de dados das Unidades da Polícia Militar objetivando a operacionalização do Batalhão Online (BAON) com foco nos municípios de Vitória, Serra, Vila Velha, Cariacica, Guarapari, São Mateus, Linhares, Colatina, Aracruz e Cachoeiro de Itapemirim.</t>
  </si>
  <si>
    <t>CONSTRUÇÃO DO CENTRO DE PERÍCIA TÉCNICA CIENTÍFICA DO ES</t>
  </si>
  <si>
    <t xml:space="preserve">Contratação de empresa para construção do Centro de Perícia Técnico Científica, e aquisição de equipamentos.
</t>
  </si>
  <si>
    <t>AQUISIÇÃO DE EQUIPAMENTOS PARA O CENTRO DE REFERÊNCIA DA JUVENTUDE - CRJ</t>
  </si>
  <si>
    <t>Realizar atividades nas áreas da educação, do trabalho, da arte, da cultura, da cidadania
e dos direitos humanos visando fortalecer e ampliar os canais de aproximação com a juventude,
promovendo o acesso à inclusão social e produtiva de jovens conforme o Estatuto da
Juventude de modo a prevenir a violência sofrida e cometida por jovens de 15 a 24.</t>
  </si>
  <si>
    <t xml:space="preserve">ELABORAÇÃO DE SISTEMA PARA GESTÃO, MONITORAMENTO E AVALIAÇÃO DA REDE CENTROS DE REFERÊNCIA DAS JUVENTUDES
</t>
  </si>
  <si>
    <t>AQUISIÇÃO DE MATERIAL DE SEGURANÇA (REVISTA HUMANIZADA)</t>
  </si>
  <si>
    <t>Auxiliar as equipes de segurança durante a realização dos procedimentos de controle da entrada de pessoas e objetos, reduzindo a margem de erros a percentuais mínimos, garantindo que um quantitativo imensurável de substâncias ilícitas venha a adentrar nas Unidades do IASES</t>
  </si>
  <si>
    <t>PROJETO ESTADO PRESENTE: SEGURANÇA CIDADÃ – BID - ATUALIZAÇÃO E AQUISIÇÃO DE LICENÇAS DE SOFTWARES DE SISTEMA DE INFORMAÇÕES GEOGRÁFICAS – SIG - ARCGIS</t>
  </si>
  <si>
    <t>Aquisição de licenças de softwares de sistema de informações geográficas (SIG) nos níveis desktop e servidor da Environmental Sistems Research Institute – ESRI, bem como serviços de capacitação e suporte técnico especializado para a SESP e instituições subordinadas e IJNS, para cumprimento da meta prevista no item 2.09 da versão 6 do Plano de Aquisições do Projeto Estado Presente: Segurança Cidadã</t>
  </si>
  <si>
    <t>AQUISIÇÃO DE MOBILIÁRIOS PARA AS UNIDADES SOCIOEDUCATIVAS E SETORES ADMINISTRATIVOS - IASES</t>
  </si>
  <si>
    <t xml:space="preserve">Equipar as 13 Unidades Socioeducativas do Iases 
</t>
  </si>
  <si>
    <t>CONSTRUÇÃO REDE ELÉTRICA IASES - REGIÃO METROPOLITANA</t>
  </si>
  <si>
    <t>AQUISIÇÃO DE EQUIPAMENTOS SERVIDOR (HARDWARE) - DEON (AQUISIÇÃO DE EQUIPAMENTOS PARA DATA CENTER E LICENÇAS SO PARA SERVIDOR - DEON</t>
  </si>
  <si>
    <t>Aquisição de Solução de Hiperconvergência, composta por hardware e software, com armazenamento de dados, processamento, virtualização, contemplando instalação, configuração, garantia e assistência técnica.</t>
  </si>
  <si>
    <t>AQUISIÇÃO DE EQUIPAMENTOS PARA SOLUÇÃO DE CONECTIVIDADE DO BAON</t>
  </si>
  <si>
    <t>Adquirir equipamentos para solução de conectividade do BAON</t>
  </si>
  <si>
    <t xml:space="preserve">AQUISIÇÃO DE GERADORES PARA AS UNIDADES SOCIOEDUCATIVAS </t>
  </si>
  <si>
    <t xml:space="preserve">Manter o bom funcionamento das unidades socioeducativas a que se fizer necessário a aquisição. (aguardando avaliação do engenheiro eletricista - UGP que terá a resposta para dar.)
</t>
  </si>
  <si>
    <t>CONTRATAÇÃO DE EMPRESA PARA REESTRUTURAÇÃO DA REDE ELÉTRICA DAS UNIDADES DO IASES</t>
  </si>
  <si>
    <t xml:space="preserve">Atender o conjunto de Cariacica.OBS: Processo físico com UGP desde 03 de junho de 2019 (projeto básico se encontra dentro do processo)
</t>
  </si>
  <si>
    <t>REGIONAL SUL: CONSTRUÇÃO DE ESPAÇO PARA OS SERVIDORES E PORTARIA; PAVIMENTAÇÃO E CERCAMENTO DOS ESPAÇOS EXTERNOS DA UNIDADE</t>
  </si>
  <si>
    <t xml:space="preserve">Construir os espaços para os servidores e pavimentar e cercar os espaços externos
</t>
  </si>
  <si>
    <t>CONTRATAÇÃO DE CONSULTORIA PARA ELABORAÇÃO DOS PROJETOS EXECUTIVOS PARA PAVIMENTAÇÃO E CERCAMENTO DAS UNIDADES DE LINHARES E CACHOEIRO</t>
  </si>
  <si>
    <t xml:space="preserve">Contratar a consultoria
</t>
  </si>
  <si>
    <t>CONTRATAÇÃO DE CONSULTORIA PARA ELABORAÇÃO DOS PROJETOS EXECUTIVOS PARA: CONSTRUCÃO DE ESPAÇO PARA OS SERVIDORES (LINHARES, CACHOEIRO DE ITAPEMIRIM E CARIACICA SEDE) E DAS PORTARIAS NORTE, SUL E CARIACICA</t>
  </si>
  <si>
    <t>CONSTRUÇÃO DA NOVA UNIS</t>
  </si>
  <si>
    <t xml:space="preserve">Construir nova Unidade de Internação
</t>
  </si>
  <si>
    <t>Estudos Ambientais e Urbanísticos [Un] - EIV</t>
  </si>
  <si>
    <t xml:space="preserve">Elaboração de Estudos Ambientais e Urbanísticos
</t>
  </si>
  <si>
    <t>Regional Norte: Construção de Espaço para os Servidores e Portaria; Pavimentação e cercamento dos espaços externos da unidade</t>
  </si>
  <si>
    <t xml:space="preserve">Construção do espaço
</t>
  </si>
  <si>
    <t>Regional Metropolitana: Construção de Espaço para os Servidores e Portaria</t>
  </si>
  <si>
    <t xml:space="preserve">Contratação de empresa paraserviços especializados de engenharia para supervisão e fiscalização de projetos e obras do Projeto Estado Presente: Segurança Cidadã do ES.
</t>
  </si>
  <si>
    <t>AQUISIÇÃO DE VEÍCULOS SUV - IASES</t>
  </si>
  <si>
    <t>Aquisição de Veículo SUV caracterizado, para suprir as necessidades do Instituto de Atendimento Socioeducativo do Estado do Espirito Santo – IASES em cumprimento da meta 2.109 prevista no Plano de Aquisições do Projeto Estado Presente: Segurança Cidadã, conforme contrato de empréstimo Nº 3279/OC-BR do Banco Interamericano de Desenvolvimento – BID</t>
  </si>
  <si>
    <t>48201 - IASES</t>
  </si>
  <si>
    <t>grace.silva@iases.es.gov.br
gesp@iases.es.gov.br</t>
  </si>
  <si>
    <t>Centro Socioeducativo de Atendimento ao Adolescente em Conflito com a Lei - CSE</t>
  </si>
  <si>
    <t>- Instalação de Sistema de Proteção contra Descargas Atmosféricas - SPDA, no CSE;
- Construção de um Centro para Capacitação dos Servidores e base da equipe da GESP;
-Aquisição de tecnologia e mobiliário estruturante para atender ao Centro de Treinamento da GESP (CT);
- Melhoria da reestruturação elétrica da rede de média tensão do CSE.</t>
  </si>
  <si>
    <t>grace.silva@iases.es.gov.br</t>
  </si>
  <si>
    <t>UNIDADE DE INTERNAÇÃO PROVISÓRIA I - UNIP I - CARIACICA</t>
  </si>
  <si>
    <t>- Instalação de Sistema de Proteção contra Descargas Atmosféricas - SPDA, na UNIP I - Cariacica;</t>
  </si>
  <si>
    <t>UNIDADE DE INTERNAÇÃO PROVISÓRIA II - UNIP II - CARIACICA</t>
  </si>
  <si>
    <t>- Instalação de Sistema de Proteção contra Descargas Atmosféricas - SPDA, na UNIP II - Cariacica;</t>
  </si>
  <si>
    <t>UNIDADE DE INTERNAÇÃO SOCIOEDUCATIVA - UNIS - CARIACICA</t>
  </si>
  <si>
    <t>- Instalação de Sistema de Proteção contra Descargas Atmosféricas - SPDA, na UNIS - Cariacica;
- Demolição do Bloco C da UNIS (Estrutura desativada);</t>
  </si>
  <si>
    <t>m.carvalho@iases.es.gov.br</t>
  </si>
  <si>
    <t>ABASTECIMENTO DO ALMOXARIFADO</t>
  </si>
  <si>
    <t>Aquisição de Equipamentos e Mobiliário para o prédio Administrativo/Escritório</t>
  </si>
  <si>
    <t>Unidade de Internação Metropolitana - Unimetro</t>
  </si>
  <si>
    <t>Execução da reestruturação elétrica da rede de média tensão na Unimetro</t>
  </si>
  <si>
    <t>Unidades de Internação Provisória e de Internação - Linhares</t>
  </si>
  <si>
    <t>Execução da reestruturação elétrica da rede de média tensão nas Unidades de Internação Provisória e de Internação - Linhares</t>
  </si>
  <si>
    <t>UNIDADE DE INTERNAÇÃO PROVISÓRIA - UNIP LINHARES</t>
  </si>
  <si>
    <t>Execução da reestruturação elétrica da rede de média tensão na UNIP Linhares</t>
  </si>
  <si>
    <t>UNIDADE DE INTERNAÇÃO - UNIS LINHARES</t>
  </si>
  <si>
    <t>Execução da reestruturação elétrica da rede de média tensão na UNIS Linhares</t>
  </si>
  <si>
    <t>Unidades de Internação Provisória e de Internação - Cachoeiro de Itapemirim</t>
  </si>
  <si>
    <t>Execução da reestruturação elétrica da rede de média tensão na Unidades de Internação Provisória e de Internação - Cachoeiro de Itapemirim</t>
  </si>
  <si>
    <t>UNIDADE DE INTERNAÇÃO PROVISÓRIA - UNIP CACHOEIRO DE ITAPEMIRIM</t>
  </si>
  <si>
    <t>Execução da reestruturação elétrica da rede de média tensão na UNIP Cachoeiro de Itapemirim</t>
  </si>
  <si>
    <t>UNIDADE DE INTERNAÇÃO - UNIS CACHOEIRO DE ITAPEMIRIM</t>
  </si>
  <si>
    <t>Execução da reestruturação elétrica da rede de média tensão na UNIS Cachoeiro de Itapemirim</t>
  </si>
  <si>
    <t>Humanização da frota de veículos</t>
  </si>
  <si>
    <t>Substituição da frota de veículos que atendem as 13 (treze) Unidades Socioeducativas do IASES, estes destinados ao transporte de adolescentes/jovens em cumprimento de medida socioeducativa, por veículos humanizados.</t>
  </si>
  <si>
    <t>Cachoeiro de Itapemirim, Cariacica, Linhares, Serra, Vila Velha, Vitória</t>
  </si>
  <si>
    <t>bruno.cesconetti@iases.es.gov.br</t>
  </si>
  <si>
    <t>Reestruturação do Parque Tecnológico do IASES</t>
  </si>
  <si>
    <t>- Aquisição de um conjunto de componentes de tecnologia, switches de distribuição, switches de acesso, módulos SFPs, do seu licenciamento e garantia, incluindo fornecimento de peças, com vistas à restruturação, revitalização e ampliação do ambiente de rede de comunicação de dados do IASES;
- Aquisição de Solução de Armazenamento Data Warehouse (Storage);
- Construção do Centro Integrado de Videomonitoramento (CIV);
- Aquisição de equipamento para Centro Integrado de Videomonitoramento (CIV);
- Aquisição de solução de videomonitoramento;
- Aquisição de servidores para estruturação da rede lógica das unidades e sede administrativa do IASES.</t>
  </si>
  <si>
    <t>49101 - SEDES</t>
  </si>
  <si>
    <t>lucas.barbosa@sedes.es.gov.br</t>
  </si>
  <si>
    <t>OBRA DE INFRAESTRUTURA DO POLO INDUSTRIAL DE PIÚMA</t>
  </si>
  <si>
    <t>Execução de obra de infraestrutura, destacando a limpeza das áreas destinadas as vias públicas, locação das vias públicas e quadras, execução de obra de terraplanagem, pavimentação, drenagem do sistema de esgotamento sanitário, do sistema de abastecimento de água, iluminação pública, rede de distribuição elétrica e obras complementares.</t>
  </si>
  <si>
    <t>INFRAESTRUTURA DO POLO EMPRESARIAL DE BAIXO GUANDU</t>
  </si>
  <si>
    <t>Execução de projetos e obras de infraestrutura.</t>
  </si>
  <si>
    <t>karine.silva@sedes.es.gov.br</t>
  </si>
  <si>
    <t>MELHORIA DA INFRAESTRUTURA DA SEDES</t>
  </si>
  <si>
    <t>Melhorar as condições de trabalho, adquirindo novos equipamentos e mobiliários, objetivando o melhor desempenho das demandas desta Secretaria.</t>
  </si>
  <si>
    <t>AQUISIÇÃO DE ÁREA PARA IMPLEMENTAÇÃO DO POLO EMPRESARIAL DE SOORETAMA.</t>
  </si>
  <si>
    <t>Desapropriação da área de 120.000 m² situada no município de Sooretama, na localidade denominada, Córrego Paciência, às margens da Rodovia BR - 101.</t>
  </si>
  <si>
    <t>INFRAESTRUTURA DO POLO EMPRESARIAL DE SÃO MATEUS</t>
  </si>
  <si>
    <t>Execução de Levantamento topografico planialtimétrico e Elaboração de projeto de desmembramento.</t>
  </si>
  <si>
    <t>49203 - ADERES</t>
  </si>
  <si>
    <t>patricia.quirino@aderes.es.gov.br</t>
  </si>
  <si>
    <t>INOVA MERCADO</t>
  </si>
  <si>
    <t xml:space="preserve">Aquisição de 03 containeres modular tipo loja para ser instalado as margens das principais rodovias do ES. 
</t>
  </si>
  <si>
    <t>Parcial</t>
  </si>
  <si>
    <t>ivenilton.junior@aderes.es.gov.br</t>
  </si>
  <si>
    <t>AQUISIÇÃO DE EQUIPAMENTOS AUDIOVISUAL PARA CRIAÇÃO DE MATERIAIS DE DIVULGAÇÃO SOBRE EMPREENDEDORISMO EM MEIOS DIGITAIS, TELEVISIVOS E AUDIOVISUAIS.</t>
  </si>
  <si>
    <t>AQUISIÇÃO DE EQUIPAMENTOS DE ÁUDIO E VIDEO PARA ATENDER A CRIAÇÃO DE MATERIAIS DE DIVULGAÇÃO SOBRE EMPREENDEDORISMO EM MEIOS DIGITAIS, TELEVISIVOS E AUDIOVISUAIS, CONFORME TERMO DE REFERÊNCIA EM ANEXO.</t>
  </si>
  <si>
    <t>Despesa sem previsão para 2024</t>
  </si>
  <si>
    <t>AQUISIÇÃO DE MOBILIÁRIO EM GERAL PARA ATENDER ÀS NECESSIDADES DA ADERES.</t>
  </si>
  <si>
    <t>AQUISIÇÃO DE ESTAÇÕES DE TRABALHO. MESAS DE REUNIÕES E CADEIRAS, CONFORME TERMO DE REFERÊNCIA E SEUS ANEXOS</t>
  </si>
  <si>
    <t>Não possui Orçamento Autorizado</t>
  </si>
  <si>
    <t>AQUISIÇÃO DE EQUIPAMENTOS DE INFORMÁTICA PARA ATENDER ÀS NECESSIDADES DA ADERES.</t>
  </si>
  <si>
    <t>AQUISIÇÃO DE COMPUTADORES E NOTEBOOKS, CONFORME TERMO DE REFERÊNCIA E SEUS ANEXOS</t>
  </si>
  <si>
    <t>hugo.tofoli@aderes.es.gov.br</t>
  </si>
  <si>
    <t>AQUISIÇÃO DE EQUIPAMENTOS PARA MELHORIA DO TRABALHO DE GRUPOS E PRODUTIVOS E PEQUENOS EMPREENDEDORES</t>
  </si>
  <si>
    <t>AQUISIÇÃO DE VEÍCULOS PARA ATENDIMENTO A EMPREENDEDORES</t>
  </si>
  <si>
    <t xml:space="preserve">AQUISIÇÃO DE VEÍCULOS 
- TIPO VAN, ONIBUS e CAMINHÃO CONFORME CONDIÇÕES ESTABELECIDAS NO TERMO DE REFERÊNCIA E SEUS ANEXOS
</t>
  </si>
  <si>
    <t>AQUISIÇÃO DE EQUIPAMENTOS PARA QUALIFICAÇÃO EMPREENDEDORA E GERAÇÃO DE NOVOS NEGÓCIOS</t>
  </si>
  <si>
    <t>AQUISIÇÃO DE KIT BELEZA, PANIFICAÇÃO E MODA PARA OS NÚCLEOS DE PRODUÇÃO.</t>
  </si>
  <si>
    <t>renato.jesus@aderes.es.gov.br</t>
  </si>
  <si>
    <t>APOIO A PROJETOS DE DESENVOLVIMENTO SUSTENTÁVEL LOCAL INTEGRADO - RP8 (CONVÊNIO GOVERNO FEDERAL - REPASSE CAIXA)</t>
  </si>
  <si>
    <t>ADQUIRIR TRATORES DE PEQUENOS DE PORTE</t>
  </si>
  <si>
    <t xml:space="preserve">AQUISIÇÃO DE GALPÃO PARA ATENDER EMPREENDEDORES </t>
  </si>
  <si>
    <t xml:space="preserve">AQUISIÇÃO DE GALPÃO PARA ATENDER AS ASSOCIAÇÕES DE CATADORES DE MATERIAIS RECICLAVEIS </t>
  </si>
  <si>
    <t>50101 - SESM</t>
  </si>
  <si>
    <t>sonia.damasceno@mulheres.es.gov.br</t>
  </si>
  <si>
    <t>Estrutração e Modernização da SESM</t>
  </si>
  <si>
    <t xml:space="preserve">Adquirir equipamentos/suprimentos entre outros bens duráveis que possam estruturar a Secretaria </t>
  </si>
  <si>
    <t>jaque.sanz@mulheres.es.gov.br</t>
  </si>
  <si>
    <t>Atlas das Mulheres do Estado do Espírito Santo</t>
  </si>
  <si>
    <t>O presente projeto se insere no objetivo estratégico de produzir informações e conhecimento sobre a realidade das mulheres, visando contribuir tanto para o fortalecimento das políticas como instrumento estratégico, quanto para a democratização do acesso a informações elaboradas dentro de pressupostos técnico-científicos, seguindo metodologias consagradas em Atlas que consolidam referências geográficas, estatísticas, quanto perspectivas sociológicas, antropológicas, econômicas e socioculturais, aderindo a uma perspectiva de pesquisa quali-quanti, com utilização de diversos recursos visuais, tais como: mapas, fotos, infográficos, histórias de vida, indicadores, entre outros. O Atlas será disponibilizado em formato impresso (1000 exemplares) e digital interativo, com diversos recursos, em 2025.</t>
  </si>
  <si>
    <t>cristiane.canto@mulheres.es.gov.br</t>
  </si>
  <si>
    <t>FORTALECE MULHERES</t>
  </si>
  <si>
    <t>Aquisição de veículo e equipamentos de TI – Recurso Ministério das Mulheres</t>
  </si>
  <si>
    <t>Kit Mulher Viver Mais (Veiculos, Datashow e Notebooks), para ser entregue aos muncipios</t>
  </si>
  <si>
    <t>marjorie.seidel@mulheres.es.gov.br</t>
  </si>
  <si>
    <t>TEC MULHERES</t>
  </si>
  <si>
    <t>Aquisição de computadores</t>
  </si>
  <si>
    <t>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t>
  </si>
  <si>
    <t>fabiana.malheiros@mulheres.es.gov.br</t>
  </si>
  <si>
    <t>EQUIPAGEM DOS CENTROS DE REFERÊNCIA DE ATENDIMENTO À MULHER</t>
  </si>
  <si>
    <t>Aquisição de Veiculos e Equipamentos de TI</t>
  </si>
  <si>
    <t xml:space="preserve">jaque.sanz@mulheres.es.gov.br </t>
  </si>
  <si>
    <t>FORTALECIMENTO DAS CADEIAS PRODUTIVAS DE MULHERES DE POVOS E COMUNIDADES TRADICIONAIS DA REGIÃO SUDENE DO ES</t>
  </si>
  <si>
    <t>Infraestrutura produtiva e social (construção, adequação e aquisição de produtos; instação de unidades agroecológicas de produção para a sociobiodiversidade; reforma e construção de dois pontos de vendas; ampliação e reforma da casa de cerâmica, construção de espaço coletivo)</t>
  </si>
  <si>
    <t>60201 - IPAJM</t>
  </si>
  <si>
    <t>sonia.casotti@ipajm.es.gov.br</t>
  </si>
  <si>
    <t>MODERNIZAÇÃO E REAPARELHAMENTO DA INFRAESTRUTURA DO IPAJM</t>
  </si>
  <si>
    <t>Aquisição de computadores vsiando suprir as necessidades internas em decorrência de novos servidores (Concurso Público - 2023 e Nova Reestrutração do IPAJM).</t>
  </si>
  <si>
    <t xml:space="preserve">CONSTRUÇÃO DA NOVA SEDE DO IPAJM </t>
  </si>
  <si>
    <t>Construção da nova sede do Instituto de Previdência dos Servidores do Estado do Espírito Santo</t>
  </si>
  <si>
    <t>renato.albert@ipajm.es.gov.br</t>
  </si>
  <si>
    <t>IPAJM DIGITAL</t>
  </si>
  <si>
    <t xml:space="preserve"> Implantação de um Sistema Integrado de Gestão Previdenciária e atualização de base cadastral de todos os beneficiários do IPAJM, pertencentes aos Poderes e Órgãos Autônomos do Estado.</t>
  </si>
  <si>
    <t>SIM1</t>
  </si>
  <si>
    <t>5. Gestão Pública Inovadora</t>
  </si>
  <si>
    <t>NÃO2</t>
  </si>
  <si>
    <t>NÃO3</t>
  </si>
  <si>
    <t>AQUISIÇÃO DE AERONAVE DE ASAS ROTATIVAS</t>
  </si>
  <si>
    <t>AQUISIÇÃO DE AERONAVE DE ASA FIXA</t>
  </si>
  <si>
    <t>Aquisição de aeronave de asa fixa para as atividades do NOTAer em todo o Estado, em especial apoio a SESA no transporte aeromédico.</t>
  </si>
  <si>
    <t>6. Desenvolvimento Econômico</t>
  </si>
  <si>
    <t xml:space="preserve">Aquisição de material permanente, que irão compor o patrimônio público da Escola de Serviço Público do Espírito Santo – ESESP, contemplando equipamentos audiovisuais e mobiliários. </t>
  </si>
  <si>
    <t xml:space="preserve">larissa.fraga@esesp.es.gov.br </t>
  </si>
  <si>
    <t>Manutenção Preventiva e Corretiva do Prédio da ESESP</t>
  </si>
  <si>
    <t>Executar a manutenção preventiva e corretiva do prédio da ESESP, em razão do seu estado crítico de conservação, bem como modernizar a estrutura física</t>
  </si>
  <si>
    <t>contrato 024.000015.31101.01</t>
  </si>
  <si>
    <t>Processo 2022-CPDSW</t>
  </si>
  <si>
    <t>Agricultura e Meio Ambiente</t>
  </si>
  <si>
    <t>Projeto Sementes</t>
  </si>
  <si>
    <t>Reforma Secti</t>
  </si>
  <si>
    <t>ES 164, TRECHO FONTINELLI - ALTO MUTUM PRETO SUBTRECHO: ALTO MUTUM PRETO - PONTE SOBRE O RIO MUTUM</t>
  </si>
  <si>
    <t>Colatina
Itaguaçu
Itarana
Santa Teresa
Santa Teresa
São Roque Do Canaã</t>
  </si>
  <si>
    <t>Centro-Oeste
Central-Serrana</t>
  </si>
  <si>
    <t>ESTADO</t>
  </si>
  <si>
    <t>GUARAPARI</t>
  </si>
  <si>
    <t>METROPOLITANA</t>
  </si>
  <si>
    <t>VIANA</t>
  </si>
  <si>
    <t>VITÓRIA</t>
  </si>
  <si>
    <t>SERRA</t>
  </si>
  <si>
    <t>ES 462, trecho: Brejetuba - Afonso Cláudio</t>
  </si>
  <si>
    <t>BREJETUBA
AFONSO CLÁUDIO</t>
  </si>
  <si>
    <t>SUDOESTE-SERRANA</t>
  </si>
  <si>
    <t>ES-442, trecho 2: Entr. Com a BR-101, Bebedouro - Linhares - Polo Industrial de Colatina</t>
  </si>
  <si>
    <t>COLATINA
LINHARES</t>
  </si>
  <si>
    <t>CENTRO-OESTE
RIO DOCE</t>
  </si>
  <si>
    <t>Macrodrenagem do Balneário de Guriri</t>
  </si>
  <si>
    <t>SÃO MATEUS</t>
  </si>
  <si>
    <t>NORDESTE</t>
  </si>
  <si>
    <t>Contorno de Laranja da Terra</t>
  </si>
  <si>
    <t>LARANJA DA TERRA</t>
  </si>
  <si>
    <t>ES-010,  trecho Barra do Sahy - Vila do Riacho – 17,7 Km - Trecho 3</t>
  </si>
  <si>
    <t>ARACRUZ</t>
  </si>
  <si>
    <t>RIO DOCE</t>
  </si>
  <si>
    <t>Interrupção do Processo de Erosão e Restauração da Praia do Morro</t>
  </si>
  <si>
    <t>Dragagem da Foz do Rio Cricaré</t>
  </si>
  <si>
    <t>CONCEIÇÃO DA BARRA</t>
  </si>
  <si>
    <t>Praia da Guaxindiba e abertura da Foz natural do Rio Itaúnas</t>
  </si>
  <si>
    <t>Contenção do Processo Erosivo que acomete a Orla de Barra Nova Norte</t>
  </si>
  <si>
    <t>Contenção da Erosão e Restauração da região Costeira da Praia de Anchieta, no município de Anchieta/ES</t>
  </si>
  <si>
    <t>ANCHIETA</t>
  </si>
  <si>
    <t>LITORAL SUL</t>
  </si>
  <si>
    <t>Fixação da Foz do Rio Riacho, município de Aracruz/ES</t>
  </si>
  <si>
    <t>Terceira Ponte de Colatina, Acessos e Ligação com a BR-259 (Contorno de Colatina)</t>
  </si>
  <si>
    <t xml:space="preserve">CENTRO-OESTE
</t>
  </si>
  <si>
    <t>Interseção de Acesso à Comunidade do Angá, trecho: Entr. ES-165 – Comunidade do Angá</t>
  </si>
  <si>
    <t>CONCEIÇÃO DO CASTELO</t>
  </si>
  <si>
    <t>SUDOESTE SERRANA</t>
  </si>
  <si>
    <t>REVSOL de leito natural na ES-315, Trecho: Entr. ES-315 – São José do Sobradinho – Entr. ES-137 – São João do Sobrado - Extensão de 16,421 Km</t>
  </si>
  <si>
    <t>BOA ESPERANÇA
PINHEIROS</t>
  </si>
  <si>
    <t>AÇÕES PRERATÓRIAS</t>
  </si>
  <si>
    <t>Equipamento de TI</t>
  </si>
  <si>
    <t>Metropolitana</t>
  </si>
  <si>
    <t>não tem</t>
  </si>
  <si>
    <t>Novo sistema de Drenagem do Parque Estadual de Exposição Floriano Varejão - Pavilhão de Carapina</t>
  </si>
  <si>
    <t>AQUISIÇÃO DE TRATOR CORTADOR DE GRAMA</t>
  </si>
  <si>
    <t>535.000,00 - Fonte Bloquada                  2.465.000,00 - Disponível</t>
  </si>
  <si>
    <t>Fonte Bloqueada</t>
  </si>
  <si>
    <t>Estamos pedindo suplementação no valor de R$ 490.252,79</t>
  </si>
  <si>
    <t>SIM - Processo 2021-8WJG4 - N°099/2023</t>
  </si>
  <si>
    <t>Preservação Digital Sistêmica dos documentos
arquivísticos no âmbito do Governo do Estado do
Espírito Santo</t>
  </si>
  <si>
    <t xml:space="preserve">CAPS IJ: 50 - Metropolitana, 54 - Central Sul, 57 - Centro-Oeste e 58 - Nordeste              CAPS ADII: 50 - Metropolitana                                    CAPS ADIII: 50 - Metropolitana, 54 - Central Sul e 54 - Central Sul                      CAPS I: 52 - Sudoeste Serrana, 53 - Litoral Sul, 54 - Central Sul, 55 - Caparaó, 56 - Rio Doce, 57 - Centro-Oeste, 58 - Nordeste e 59 - Noroeste. </t>
  </si>
  <si>
    <t>CEO Tipo I: 51 - Central Serrana, 52 - Sudoeste Serrana, 53 - Litoral Sul, 54 - Central Sul, 56 - Rio Doce, 57 - Centro-Oeste e 58 - Nordeste     CEO Tipo II: 50 - Metropolitana, 52 - Sudoeste Serrana, 55 - Caparaó, 57 - Centro-Oeste e 59 - Noroeste        CEO Tipo III: 50 - Metropolitana, 56 - Rio Doce e 58 - Nordeste</t>
  </si>
  <si>
    <t>Aquisição de Equipamentos de Proteção e Atuação Individual para os policiais civis          (2023-SNT8T)</t>
  </si>
  <si>
    <t xml:space="preserve">* Contratação de projeto executivo de engenharia e arquitetura para reforma da *Delegacia de Muqui - imóvel histórico/tombado (2022-P22P5)
* Aquisição de sistema de micro e mini geração de energia elétrica (usina foto voltaica) a partir da fonte primária solar (2023-22RT5)
* Reforma da Delegacia de Ecoporanga (2023-NZ7H0)
* Reforma da Delegacia de Cobilândia (2022-N45T1)
* Reforma da Delegacia da Mulher de Vila Velha (2022-H460L)
* Reforma da Divisão de Homicídio de Cariacica (2022-H460L). 
* Reforma da Delegacia de Afonso Cláudio (2022-H460L)
* Reforma da Delegacia de Santa Inês (2022-H460L)
* Construção de celas no Departamento de Homicídio (2021-HJWQJ)
* Reforma da 1ª Delegacia Regional Vitória (2022-Q4C3Z)
* Construção da Delegacia de ibiraçu (2021-2GZ1S)
* Reforma da Delegacia Domingos Martins (2023-NZ7H0)
* Reforma da Delegacia Regional de Guarapari (2023-NZ7H0)
* Reforma da Distrito Policial de Goiabeiras (2023-NZ7H0)
* Reforma da ACADEPOL (2023-NZ7H0)
* Reforma da Delegacia do Idoso (2023-NZ7H0)
*Contratação de projeto executivo para construção da sede própria da Divisão Especializada de Furtos e Roubos de Veículos (2023-TGLGV)
* Reforma da Delegacia da Mulher de Vila Velha (2022-H460L)                                                    * Reforma DHPP VILA VELA (2022-X1C9S)                                                                                          * Construção da delegacia de APIACÁ (2020-1TRDA)                                                                                       * Delegacia de SOORETAMA (2020-FG68D)                                                                                                * Prevenção e Combate à Incêndio para regularização da Edificação do DEIC                    (2022-n42fs)                                                                                         </t>
  </si>
  <si>
    <t>002/2023;     082/2023;     085/2023;    009/2023;     010/2023;      179/2023;      437/2022; 035/2023(OF)</t>
  </si>
  <si>
    <t>Cariacica, Vila Velha, Cachoeiro de Itapemirim e Marataízes</t>
  </si>
  <si>
    <t>Cachoeiro de Itapemirim; Colatinha</t>
  </si>
  <si>
    <t>Projeto de Governo "SEJUS DIGITAL" - composto das ações e projetos inovadores no âmbito da SEJUS, contemplando os projetos de Radiocomunicação e Estações repetidoras; Ampliação rede wireless; Solução de Automatização de Processos; Cabeamento Estruturado das unidades (ampliação); Desktops para Unidades Prisionais; Solução Unificada de Segurança para proteção EndPoints; Service Desk; Projeto de Segurança da Informação; Storage e demais projetos relacionados ao provimento de Infraestrutura Tecnológica à SEJUS;</t>
  </si>
  <si>
    <t xml:space="preserve">8709236,62
</t>
  </si>
  <si>
    <t>Construção de galpão - Complexo Penitenciário de Xuri</t>
  </si>
  <si>
    <t>Construção de galpão no Complexo Penitenciário de Xuri, para criação de oficina de trabalho.</t>
  </si>
  <si>
    <t>AQUISIÇÃO DE PRENSA, BALANÇA E MÁQUINAS DE COSTURA INDUSTRIAL DE ACORDO COM AS CONDIÇÕES ESTABELECIDAS NO TERMO DE REFERÊNCIA E SEUS ANEXOS</t>
  </si>
  <si>
    <t xml:space="preserve">AQUISIÇÃO DE VEÍCULOS 
- TIPO  CAMINHÃO E CAMINHONETES CONFORME CONDIÇÕES ESTABELECIDAS NO TERMO DE REFERÊNCIA E SEUS ANEXOS
</t>
  </si>
  <si>
    <t xml:space="preserve">AQUISIÇÃO DE GALPÃO PARA ATEDENDER EMPREENDEDORES </t>
  </si>
  <si>
    <t>PIP 2024-27</t>
  </si>
  <si>
    <t>PIP Caixa 2024</t>
  </si>
  <si>
    <t>PIP DF 2024</t>
  </si>
  <si>
    <t>Rótulos de Linha</t>
  </si>
  <si>
    <t>CAIXA</t>
  </si>
  <si>
    <t>DF</t>
  </si>
  <si>
    <t>UO simplificado</t>
  </si>
  <si>
    <t>Tipo Fonte</t>
  </si>
  <si>
    <t>Total</t>
  </si>
  <si>
    <t>Soma de Total</t>
  </si>
  <si>
    <t>Rótulos de Coluna</t>
  </si>
  <si>
    <t>10101</t>
  </si>
  <si>
    <t>(vazio)</t>
  </si>
  <si>
    <t>Total Geral</t>
  </si>
  <si>
    <t>10102</t>
  </si>
  <si>
    <t>10103</t>
  </si>
  <si>
    <t>10104</t>
  </si>
  <si>
    <t>10109</t>
  </si>
  <si>
    <t>10201</t>
  </si>
  <si>
    <t>10904</t>
  </si>
  <si>
    <t>10905</t>
  </si>
  <si>
    <t>10906</t>
  </si>
  <si>
    <t>16101</t>
  </si>
  <si>
    <t>16901</t>
  </si>
  <si>
    <t>19101</t>
  </si>
  <si>
    <t>22101</t>
  </si>
  <si>
    <t>22202</t>
  </si>
  <si>
    <t>22902</t>
  </si>
  <si>
    <t>27101</t>
  </si>
  <si>
    <t>27201</t>
  </si>
  <si>
    <t>28101</t>
  </si>
  <si>
    <t>28201</t>
  </si>
  <si>
    <t>28202</t>
  </si>
  <si>
    <t>28203</t>
  </si>
  <si>
    <t>31101</t>
  </si>
  <si>
    <t>31201</t>
  </si>
  <si>
    <t>31202</t>
  </si>
  <si>
    <t>31203</t>
  </si>
  <si>
    <t>31901</t>
  </si>
  <si>
    <t>31902</t>
  </si>
  <si>
    <t>31903</t>
  </si>
  <si>
    <t>31904</t>
  </si>
  <si>
    <t>32101</t>
  </si>
  <si>
    <t>32202</t>
  </si>
  <si>
    <t>32901</t>
  </si>
  <si>
    <t>35101</t>
  </si>
  <si>
    <t>35201</t>
  </si>
  <si>
    <t>35901</t>
  </si>
  <si>
    <t>35903</t>
  </si>
  <si>
    <t>36101</t>
  </si>
  <si>
    <t>36901</t>
  </si>
  <si>
    <t>37101</t>
  </si>
  <si>
    <t>37901</t>
  </si>
  <si>
    <t>39101</t>
  </si>
  <si>
    <t>39901</t>
  </si>
  <si>
    <t>40101</t>
  </si>
  <si>
    <t>40102</t>
  </si>
  <si>
    <t>40901</t>
  </si>
  <si>
    <t>41101</t>
  </si>
  <si>
    <t>41201</t>
  </si>
  <si>
    <t>41202</t>
  </si>
  <si>
    <t>41901</t>
  </si>
  <si>
    <t>41902</t>
  </si>
  <si>
    <t>42101</t>
  </si>
  <si>
    <t>42201</t>
  </si>
  <si>
    <t>42901</t>
  </si>
  <si>
    <t>44901</t>
  </si>
  <si>
    <t>45101</t>
  </si>
  <si>
    <t>45102</t>
  </si>
  <si>
    <t>45103</t>
  </si>
  <si>
    <t>45104</t>
  </si>
  <si>
    <t>45105</t>
  </si>
  <si>
    <t>45106</t>
  </si>
  <si>
    <t>45202</t>
  </si>
  <si>
    <t>45901</t>
  </si>
  <si>
    <t>45902</t>
  </si>
  <si>
    <t>45904</t>
  </si>
  <si>
    <t>45905</t>
  </si>
  <si>
    <t>45906</t>
  </si>
  <si>
    <t>46101</t>
  </si>
  <si>
    <t>46202</t>
  </si>
  <si>
    <t>46901</t>
  </si>
  <si>
    <t>46903</t>
  </si>
  <si>
    <t>46904</t>
  </si>
  <si>
    <t>47101</t>
  </si>
  <si>
    <t>47901</t>
  </si>
  <si>
    <t>47904</t>
  </si>
  <si>
    <t>48101</t>
  </si>
  <si>
    <t>48201</t>
  </si>
  <si>
    <t>49101</t>
  </si>
  <si>
    <t>49203</t>
  </si>
  <si>
    <t>49204</t>
  </si>
  <si>
    <t>49205</t>
  </si>
  <si>
    <t>50101</t>
  </si>
  <si>
    <t>60201</t>
  </si>
  <si>
    <t>80102</t>
  </si>
  <si>
    <t>UO</t>
  </si>
  <si>
    <t>PIP 2024</t>
  </si>
  <si>
    <t>Contratado 2024</t>
  </si>
  <si>
    <t>Autorizado 2024</t>
  </si>
  <si>
    <t>Autorizado Caixa 2024</t>
  </si>
  <si>
    <t>Autorizado DF 2024</t>
  </si>
  <si>
    <t>Empenhado 2023</t>
  </si>
  <si>
    <t>Empenhado Caixa 2023</t>
  </si>
  <si>
    <t>Empenhado DF 2023</t>
  </si>
  <si>
    <t>Caixa: Contratado v Autorizado</t>
  </si>
  <si>
    <t>Caixa: PIP v Autorizado</t>
  </si>
  <si>
    <r>
      <rPr>
        <b/>
        <sz val="11"/>
        <color theme="2" tint="-0.249977111117893"/>
        <rFont val="Calibri"/>
        <family val="2"/>
        <scheme val="minor"/>
      </rPr>
      <t xml:space="preserve"> 00000 - </t>
    </r>
    <r>
      <rPr>
        <b/>
        <sz val="11"/>
        <color theme="1"/>
        <rFont val="Calibri"/>
        <family val="2"/>
        <scheme val="minor"/>
      </rPr>
      <t>Total</t>
    </r>
  </si>
  <si>
    <t>10101 - SCV</t>
  </si>
  <si>
    <t>10103 - SECONT</t>
  </si>
  <si>
    <t>10104 - SECOM</t>
  </si>
  <si>
    <t>10904 - FECC</t>
  </si>
  <si>
    <t>10905 - FESAD</t>
  </si>
  <si>
    <t>16101 - PGE</t>
  </si>
  <si>
    <t>19101 - VICE</t>
  </si>
  <si>
    <t>27201 - IJSN</t>
  </si>
  <si>
    <t>28202 - DIO</t>
  </si>
  <si>
    <t>28204 - APEES</t>
  </si>
  <si>
    <t>31203 - CEASA</t>
  </si>
  <si>
    <t>31904 - FEACME</t>
  </si>
  <si>
    <t>32901 - FUNCITEC</t>
  </si>
  <si>
    <t>35901 - FEP</t>
  </si>
  <si>
    <t>35903 - FEFIN</t>
  </si>
  <si>
    <t>37901 - FUNTUR</t>
  </si>
  <si>
    <t>45105 - DSPM</t>
  </si>
  <si>
    <t>45106 - CEPDEC</t>
  </si>
  <si>
    <t>45901 - FUNREPOCI</t>
  </si>
  <si>
    <t>45902 - FUNREPOM</t>
  </si>
  <si>
    <t>46901 - FRSP</t>
  </si>
  <si>
    <t>46904 - FEDC</t>
  </si>
  <si>
    <t>49204 - IPEM-ES</t>
  </si>
  <si>
    <t>49205 - ARSP</t>
  </si>
  <si>
    <t>80102 - ENC-SEFAZ</t>
  </si>
  <si>
    <t>Autorizado Caixa Total</t>
  </si>
  <si>
    <t>Autorizado DF Total</t>
  </si>
  <si>
    <t>Preservação Digital Sistêmica dos documentos arquivísticos no âmbito do Governo do Estado do Espírito Santo</t>
  </si>
  <si>
    <t>REVIVA APS</t>
  </si>
  <si>
    <t>Estruturar a Rede de Atenção Psicossocial do Estado do Espírito Santo por meio do incentivo para construção de trinta (30) novos CAPS</t>
  </si>
  <si>
    <t xml:space="preserve">Rede Estadual de atenção a Saúde Bucal no Espirito Santo - Financiar Construção de 19 CEOS (tipo I, II e III) no Espirito Santo. </t>
  </si>
  <si>
    <t>Área Temática do PE</t>
  </si>
  <si>
    <t>Previsto Caixa - 2025</t>
  </si>
  <si>
    <t>Contratado Caixa - 2025</t>
  </si>
  <si>
    <t>Previsto Caixa - 2026</t>
  </si>
  <si>
    <t>Contratado Caixa - 2026</t>
  </si>
  <si>
    <t>Previsto Caixa - 2027</t>
  </si>
  <si>
    <t>Contratado Caixa - 2027</t>
  </si>
  <si>
    <t>Previsto Demais Fontes - 2025</t>
  </si>
  <si>
    <t>Contratado Demais Fontes - 2025</t>
  </si>
  <si>
    <t>Previsto Demais Fontes - 2026</t>
  </si>
  <si>
    <t>Contratado Demais Fontes - 2026</t>
  </si>
  <si>
    <t>Previsto Demais Fontes - 2027</t>
  </si>
  <si>
    <t>Contratado Demais Fontes - 2027</t>
  </si>
  <si>
    <t>ARP Diversas</t>
  </si>
  <si>
    <t>Regulamentação da Lei 13.460/2017 atualizada, especialmente no que diz respeito à Avaliação dos Serviços Públicos, Conselho de Usuários e Ouvidoria;
- Regulamentação do simplifique;
- Plataforma de avaliação de serviços implementada;
- Plataforma de conselho de usuários implementada.</t>
  </si>
  <si>
    <t>Treinamento e capacitação</t>
  </si>
  <si>
    <t>Fiscalização</t>
  </si>
  <si>
    <t>Dotar as unidades operacionais do Incaper, presentes em todos os Municípios capixabas, de uma melhor infraestrutura tanto para os servidores, quanto para o público atendido pelos Centros de Pesquisa: CPDI-Sul/Cachoeiro de Itapemirim; CPDI-Serrano/ Domingos Martins e suas respectivas Fazendas, Sede e Escritórios Locais e Regionais.
Para tanto se faz necessário a aquisição de mobiliário e equipamentos entre outros de TI e Telefonia, ar condicionado, ferramentas, veículos e maquinários, com vistas a equipar as Unidades Operacionais do Incaper, em especial, substituindo os mais antigos, muitos irrecuperáveis.</t>
  </si>
  <si>
    <t>MANUTENÇÃO DELEGACIA</t>
  </si>
  <si>
    <t>De Manutenção Preventiva e Corretiva no Imóvel da Delegacia de Polícia Civil no Município de Montanha-Es</t>
  </si>
  <si>
    <t>0039/2021</t>
  </si>
  <si>
    <t>47/2020 REFORMA DO LABORATÓRIO DE NECROPSIA E HISTOPATOLOGIA</t>
  </si>
  <si>
    <t>Execução da Obra de Reforma do Laboratório de Necrópsia e Histopatologia do Departamento Médico Legal (Dml) do estado do Espírito Santo, no Município de Vitória/Es.</t>
  </si>
  <si>
    <t>0047/2020</t>
  </si>
  <si>
    <t>CONSTRUÇÃO, REVITALIZAÇÃO E MELHORIA DE ESPAÇOS PÚBLICOS MUNICIPAIS - SETUR</t>
  </si>
  <si>
    <t>Construção de Centro de Eventos e de Galpão em São José do Calçado</t>
  </si>
  <si>
    <t>Convênio 003/2021 Cachoeiro do Itapemirim - 2021-PK2PF 
Convênio 004/2021  Fundão - 2021-XM101    
Convênio 005/2021  Muqui 2021-3DPFJ  
Convênio 007/2019  Muqui - 2020-Z66D7</t>
  </si>
  <si>
    <t>Aquisição de mobiliários eletrodomésticos para distribuição nas OME´s solicitantes. Os itens a serem adquiridos são: Geladeiras, micro-ondas, frigobar, Tv´s e suporte, sofás, longarinbas, poltronas base "S" e presidente, Containers contentores de 1000 e 240L, posta palets e pallets deck liso.</t>
  </si>
  <si>
    <t>CONSTRUÇÃO DO CENTRO DE TREINAMENTO DE BOMBEIROS E DEFESA CIVIL DE SERRA</t>
  </si>
  <si>
    <t>UNIDADE PADRÃO CACHOEIRO DE ITAPEMIRIM</t>
  </si>
  <si>
    <t>AQUISIÇÃO DE FROTA</t>
  </si>
  <si>
    <t>Aquisição de 127 viaturas leves; 26 Viaturas de Resgate e Atendimento Pré-Hospitalar; 22 (vinte e duas) Viaturas de Bomba Tanque  e Salvamento; 03 (três) Viaturas de produtos  Perigosos; 6 (seis) Kit's contendo Barco Inflável, motor e reboque; 6 (seis) Kit's Moto Aquatica (Moto Aquática e reboque); 04 (quatro) microonibus; 2 (duas )vans; 03 (três) caminhões 4x4; 04 (quatro) retroescavadeiras; 02 (duas) auto escada e/ou escada plataforma hidraulica.</t>
  </si>
  <si>
    <t>AQUISIÇÃO DE EQUIPAMENTOS DE TI</t>
  </si>
  <si>
    <t>AQUISIÇÃO DE EQUIPAMENTOS DE COMUNICAÇÃO</t>
  </si>
  <si>
    <t>UNIDADE PADRÃO COLATINA</t>
  </si>
  <si>
    <t>UNIDADE PADRÃO LINHARES</t>
  </si>
  <si>
    <t>Construção de galpões em unidades prisionais para oficina de trabalho de ressocialização e para guarda de materiais utilizados pelas equipes da DIGEA e GTI ao lado da Base da SPCON</t>
  </si>
  <si>
    <t>Construção de Galpões e Aquisição de Equipamentos (Carteiras, Tablets e outros)</t>
  </si>
  <si>
    <t>CONSTRUÇÃO DO CENTRO DE DISTRIBUIÇÃO E LOGÍSTICA DE BENS E MATERIAIS</t>
  </si>
  <si>
    <t>Readequar a estrutura do antigo CDPC em Cariacica e estabelecer uma base operacional e administrativa eficiente para a guarda, controle e distribuição dos materiais de consumo e bens permanentes, bem como, estabelecer uma base de manutenção da frota da SEJUS</t>
  </si>
  <si>
    <t>CONSTRUÇÕES MODULARES</t>
  </si>
  <si>
    <t>Construções Modulares para Pessoas privadas de Liberdade que cumprem pena no Regime Semiaberto, previsão de geração de 1200 vagas</t>
  </si>
  <si>
    <t>REFORMA DO EDIFÍCIO CARAMURU</t>
  </si>
  <si>
    <t>Reforma de 2 prédios localizados na Av. Caramuru, onde irá funcionar a sede da Secretaria de Estado da Justiça</t>
  </si>
  <si>
    <t>CONSTRUÇÃO DE NOVA UNIDADE PRISIONAL EM CARIACICA</t>
  </si>
  <si>
    <t>Construção de 1 (uma) Unidade Prisional na Região Metropolitana</t>
  </si>
  <si>
    <t>Aquisição de Bens Patrimoniais de Primeira Necessidade para Sede Administrativa da Polícia Penal e suas Unidades Especializadas</t>
  </si>
  <si>
    <t>gpo@pp.es.gov.br</t>
  </si>
  <si>
    <t>Aquisição de Coletas Balísticos</t>
  </si>
  <si>
    <t>Utilização de armamento em escoltas de preso para transferências, escoltas hospitalares, entre outras. Considerando que o armamento a ser adquirido é de extrema importância para a atividade do Policial Penal, que envolve a guarda e segurança do preso, das muralhas, unidades prisionais, nas escoltas entre outras atividades.</t>
  </si>
  <si>
    <t>Modernização e Substituição de Parte da Frota Antiga para Melhor Atendimento das Demandas da PPES</t>
  </si>
  <si>
    <t xml:space="preserve">Melhoria e Ampliação da Estrutura Física e Aquisição de Materiais e Mobiliários Voltados para a ACADEPPEN </t>
  </si>
  <si>
    <t>PPES DIGITAL</t>
  </si>
  <si>
    <t>Projetos Inovadores no Âmbito da PPES, Contemplando Ampliação da Rede de Wireless; Solução de Automatização de Processos; Cabeamento Estruturado das Unidades; Aquisição de Nobreak's, Computadores Desktops, Monitores, Notebooks, Tablets e demais Projetos Relacionados ao Provimento de Infraestrutura Tecnológica da PPES.</t>
  </si>
  <si>
    <t>BLOCO DE GESTÃO DA REDE DE ATENDIMENTO DO SINE (PROJETO CASA DO TRABALHADOR).</t>
  </si>
  <si>
    <t xml:space="preserve">Atender as 13 unidades Socioeducativas do IASES </t>
  </si>
  <si>
    <t>PROJETO ESTADO PRESENTE: SEGURANÇA CIDADÃ – BID – SISTEMA DEON</t>
  </si>
  <si>
    <t>CONTRATAÇÃO DE EMPRESA PARA O DESENVOLVIMENTO DE SOFTWARES PARA A DDHPC E DAF.</t>
  </si>
  <si>
    <t>Contratação de empresa para construção do Centro de Perícia Técnico Científica, e aquisição de equipamentos.</t>
  </si>
  <si>
    <t>ELABORAÇÃO DE SISTEMA PARA GESTÃO, MONITORAMENTO E AVALIAÇÃO DA REDE CENTROS DE REFERÊNCIA DAS JUVENTUDES</t>
  </si>
  <si>
    <t xml:space="preserve">Equipar as 13 Unidades Socioeducativas do Iases </t>
  </si>
  <si>
    <t>Manter o bom funcionamento das unidades socioeducativas a que se fizer necessário a aquisição. (aguardando avaliação do engenheiro eletricista - UGP que terá a resposta para dar.)</t>
  </si>
  <si>
    <t>Contratar a consultoria</t>
  </si>
  <si>
    <t>Construir nova Unidade de Internação</t>
  </si>
  <si>
    <t>ESTUDOS AMBIENTAIS E URBANÍSTICOS - EIV</t>
  </si>
  <si>
    <t>Elaboração de Estudos Ambientais e Urbanísticos</t>
  </si>
  <si>
    <t>REGIONAL NORTE: CONSTRUÇÃO DE ESPAÇO PARA OS SERVIDORES E PORTARIA; PAVIMENTAÇÃO E CERCAMENTO DOS ESPAÇOS EXTERNOS DA UNIDADE</t>
  </si>
  <si>
    <t>Construção do espaço</t>
  </si>
  <si>
    <t>REGIONAL METROPOLITANA: CONSTRUÇÃO DE ESPAÇO PARA OS SERVIDORES E PORTARIA</t>
  </si>
  <si>
    <t>CENTRO SOCIOEDUCATIVO DE ATENDIMENTO AO ADOLESCENTE EM CONFLITO COM A LEI - CSE</t>
  </si>
  <si>
    <t>UNIDADE DE INTERNAÇÃO METROPOLITANA - UNIMETRO</t>
  </si>
  <si>
    <t>UNIDADES DE INTERNAÇÃO PROVISÓRIA E DE INTERNAÇÃO - LINHARES</t>
  </si>
  <si>
    <t>UNIDADES DE INTERNAÇÃO PROVISÓRIA E DE INTERNAÇÃO - CACHOEIRO DE ITAPEMIRIM</t>
  </si>
  <si>
    <t>HUMANIZAÇÃO DA FROTA DE VEÍCULOS</t>
  </si>
  <si>
    <t>REESTRUTURAÇÃO DO PARQUE TECNOLÓGICO DO IASES</t>
  </si>
  <si>
    <t xml:space="preserve">Aquisição de 03 containeres modular tipo loja para ser instalado as margens das principais rodovias do ES. </t>
  </si>
  <si>
    <t>AQUISIÇÃO DE PRENSA, BALANÇA E MÁQUINAS DE COSTURA INDUSTRIAL DE ACORDO COM AS CONDIÇÕES ESTABELECIDAS NO TERMO DE REFERÊNCIA E SEUS ANEXOS + AQUISIÇÃO DE VEÍCULOS - TIPO  CAMINHÃO E CAMINHONETES CONFORME CONDIÇÕES ESTABELECIDAS NO TERMO DE REFERÊNCIA E SEUS ANEXOS</t>
  </si>
  <si>
    <t>AQUISIÇÃO DE VEÍCULOS 
- TIPO VAN, ONIBUS e CAMINHÃO CONFORME CONDIÇÕES ESTABELECIDAS NO TERMO DE REFERÊNCIA E SEUS ANEXOS</t>
  </si>
  <si>
    <t>Soma de Previsto Caixa - 2024</t>
  </si>
  <si>
    <t>Soma de Previsto Demais Fontes - 2024</t>
  </si>
  <si>
    <t>Soma de Contratado Demais Fontes - 2024</t>
  </si>
  <si>
    <t>Soma de Contratado Caixa - 2024</t>
  </si>
  <si>
    <t>PONTE EM SANTA LEOPOLDINA</t>
  </si>
  <si>
    <t>Contratação de empresa ou consórcio especializado na elaboração do projeto executivo de engenharia e a execução das obras de Implantação na ES 080, Ponte Sobre o Rio da Prata, Trecho Santa Leopoldina/ES – Santa Teresa/ES a serem executadas nas áreas sob Jurisdição da Superintendência Regional I (SR-1) do DER-ES.</t>
  </si>
  <si>
    <t>Contratação De Empresa Ou Consórcio Especializado Na Elaboração Do Projeto Básico E Executivo De Engenharia E A Execução Da Obra De Pavimentação Da Rodovia Es-356, Trecho São Pedro (Marilândia) - Divisa De Município Com Linhares (Sentido A São Rafael), Com 7,24 Km De Extensão, Na Área De Abrangência Da Superintendência Executiva Regional Iii (Sr-3) Do Departamento De Edificações E De Rodovias Do Espírito Santo – Der-Es</t>
  </si>
  <si>
    <t>marinea.pianca@sedurb.es.gov.br</t>
  </si>
  <si>
    <t>CONSTRUÇÃO DA PRAÇA TORII EM IBIRAÇU</t>
  </si>
  <si>
    <t>CONSTRUÇÃO DE UMA PRAÇA NO ENTORNO DA ESTÁTUA DO BUDA LOCALIZADA ÀS MARGENS DA BR -101, CONTEMPLANDO ESTACIONAMENTO, PRAÇAS DE CONVÍVIO SOCIAL, SANITÁRIOS PÚBLICOS E PAISAGISMO.</t>
  </si>
  <si>
    <t>CONCESSÃO DE ARENA MULTIUSO</t>
  </si>
  <si>
    <t>Contratação para a elaboração da estruturação do projeto de concessão do Pavilhão de Carapina, incluindo estudo de mercado, estudo de demanda, modelagem jurídica e economico-financeiro e plano de negócios referencial.</t>
  </si>
  <si>
    <t>Convênios de diversas obras com os municípios de Afonso Cláudio, Alegre, Aracruz, Baixo Guandu, Barra de São Francisco, Cachoeiro de Itapemirim, Conceição da Barra, Divino São Lourenço, Domingos Martins, Dores do Rio Preto, Ecoporanga, Fundão, Guaçuí, Governador Lindenberg, Ibatiba, Iúna, Jaguaré, Jerônimo Monteiro, Laranja da Terra, Marilândia, Montanha, Pancas, Pedro Canário, Piúma, Ponto Belo, Rio Novo do Sul, Santa Leopoldina, Santa Maria de Jetibá, São Domingos do Norte, São José do Calçado, São Roque do Canaã, São Mateus, Vargem Alta, Venda Nova do Imigrante e Vila Velha.</t>
  </si>
  <si>
    <t>009/2019, 006/2019, 018/2020, 032/2021, 038/2021, 054/2022, 015/2023, 032/2023, 033/2023, 040/2023, 041/2023, 042/2023, 044/2023, 045/2023, 049/2023, 050/2023, 051/2023, 052/2023, 053/2023, 001/2024, 005/2024, 006/2024, 007/2024, 008/2024, 009/2024, 015/2024, 016/2024, 017/2024, 019/2024, 020/2024, 021/2024, 023/2024, 024/2024, 025/2024, 026/2024, 027/2024, 028/2024, 029/2024, 030/2024, 031/2024, 032/2024, 033/2024, 034/2024, 035/2024, 036/2024, 037/2024, 039/2024, 042/2024, 043/2024, 044/2024, 045/2024, 046/2024, 049/2024, 050/2024, 051/2024, 052/2024.</t>
  </si>
  <si>
    <t>ARP Nº 020/2023 e  021/2023</t>
  </si>
  <si>
    <t>daf@iema.es.gov.br</t>
  </si>
  <si>
    <t xml:space="preserve">INFRAESTRUTURA DO NÚCLEO DE OPERAÇÕES E TRANSPORTES AÉREOS (NOTAER) </t>
  </si>
  <si>
    <t xml:space="preserve">Aquisição de equipamentos para utilização nas aeronaves. </t>
  </si>
  <si>
    <t xml:space="preserve">Implantação de uma rede de fibra óptica que 
permita conexão para 113 (cento e treze) novos pontos de presença em escolas da Rede Estadual de Ensino. </t>
  </si>
  <si>
    <t>Orçado Caixa - 2025</t>
  </si>
  <si>
    <t>Orçado Demais Fontes - 2025</t>
  </si>
  <si>
    <t>PO</t>
  </si>
  <si>
    <t>Valor</t>
  </si>
  <si>
    <t>001677 - GOVERNO DIGITAL</t>
  </si>
  <si>
    <t>1 - RECURSOS DE CAIXA DO TESOURO</t>
  </si>
  <si>
    <t>002142 - MODERNIZAÇÃO DOS PALÁCIOS E RESIDÊNCIA OFICIAL</t>
  </si>
  <si>
    <t>003111 - APOIO À IMPLEMENTAÇÃO DE CONSELHOS MUNICIPAIS SOBRE DROGAS</t>
  </si>
  <si>
    <t>002344 - NOVO FUNDO CIDADES</t>
  </si>
  <si>
    <t>002893 - FUNDO CIDADES - MUDANÇAS CLIMÁTICAS</t>
  </si>
  <si>
    <t>002266 - EVOLUÇÃO SIGEFES</t>
  </si>
  <si>
    <t>002445 - OBRAS E REFORMAS NAS UNIDADES DA SEFAZ</t>
  </si>
  <si>
    <t>002448 - AMPLIAÇÃO DA INFRAESTRUTURA DE HARDWARE E SOFTWARE E TECNOLOGIA , INCLUINDO A EXPANSÃO DE: REDE DE TELECOMUNICAÇÃO, SERVIDORES, SEGURANÇA E CAPACITAÇÃO</t>
  </si>
  <si>
    <t>000787 - REFORMA DO EDIFÍCIO FÁBIO RUSCHI</t>
  </si>
  <si>
    <t>000875 - MOBILIÁRIOS E ELETRODOMÉSTICOS</t>
  </si>
  <si>
    <t>001312 - Sistema Integrado de Administração de Recursos Humanos do Espírito Santo - SIARHES</t>
  </si>
  <si>
    <t>002914 - NOVO SISTEMA DE GESTÃO ADMINISTRATIVA</t>
  </si>
  <si>
    <t>002915 - INTELIGÊNCIA ANALÍTICA - SAS</t>
  </si>
  <si>
    <t xml:space="preserve">000793 - Manutenção de Hardware e Software </t>
  </si>
  <si>
    <t>001870 - Obras e Supervisão do Caminhos do Campo</t>
  </si>
  <si>
    <t>001872 - Ponte Rural</t>
  </si>
  <si>
    <t>001873 - Calçamento Rural</t>
  </si>
  <si>
    <t>001931 - GALPÃO RURAL</t>
  </si>
  <si>
    <t>001932 - ENERGIA MAIS PRODUTIVA</t>
  </si>
  <si>
    <t>002347 - BANCO DE PROJETOS DE PESQUISA</t>
  </si>
  <si>
    <t>002352 - CONSTRUÇÃO DE BARRAGEM DE USO MÚLTIPLO</t>
  </si>
  <si>
    <t>002354 - EQUIPAMENTOS PARA INFRAESTRUTURA AGRÍCOLA</t>
  </si>
  <si>
    <t>002355 - CENTRO DE EVENTOS DO MORANGÃO - DOMINGOS MARTINS</t>
  </si>
  <si>
    <t>002485 - MODERNIZAÇÃO TECNOLÓGICA</t>
  </si>
  <si>
    <t>003004 - OBRAS EM PARQUES DE EXPOSIÇÕES</t>
  </si>
  <si>
    <t>003058 - SISTEMA DE MICROGERAÇÃO DE ENERGIA SOLAR</t>
  </si>
  <si>
    <t>002143 - AMPLIAÇÃO E ADEQUAÇÃO DA INFRAESTRUTURA FÍSICA E TECNOLÓGICA DO SISTEMA DE DEFESA E FISCALIZAÇÃO AGROPECUÁRIA DO ES</t>
  </si>
  <si>
    <t>002115 - ADEQUAÇÃO E MODERNIZAÇÃO DA ESTRUTURA FÍSICA E TECNOLÓGICA DO INCAPER</t>
  </si>
  <si>
    <t>002573 - ESTRUTURAÇÃO DAS UNIDADES TÉCNICO-ADMINISTRATIVAS DO INCAPER</t>
  </si>
  <si>
    <t>002353 - FUNSAF</t>
  </si>
  <si>
    <t>001127 - CPID Cariacica</t>
  </si>
  <si>
    <t>002695 - ES MAIS INTELIGENTE</t>
  </si>
  <si>
    <t>002900 - AQUISIÇÃO DE BENS MÓVEIS PARA OS CEETS E QUALIFICAR ES</t>
  </si>
  <si>
    <t>002992 - EXPANSÃO DA REDETEC</t>
  </si>
  <si>
    <t>003074 - UNIVERSIDADE ABERTA CAPIXABA - UNAC</t>
  </si>
  <si>
    <t>002116 - REFORMA DA NOVA SEDE DA FAPES</t>
  </si>
  <si>
    <t>002724 - CTI/FAPES</t>
  </si>
  <si>
    <t>002449 - CTI/FUNCITEC</t>
  </si>
  <si>
    <t>000770 - Ampliação e adequação da rede de terminais urbanos de integração e estações de transferências</t>
  </si>
  <si>
    <t>001760 - SISTEMA AQUAVIÁRIO</t>
  </si>
  <si>
    <t>002693 - OBRA DA ALÇA DA 3ª PONTE E AV PERIMETRAL - RUA BAHIA À RUA RESPLENDOR</t>
  </si>
  <si>
    <t>000132 - ES-475, trecho Fazenda da Prata - Monte Pio (12,42 Km), na região de Castelo/ ES</t>
  </si>
  <si>
    <t>000143 - ES-475, trecho Fazenda da Prata - São José das Fruteiras (13,88 Km), na região de Castelo/ ES</t>
  </si>
  <si>
    <t>000215 - Avenida Alice Coutinho</t>
  </si>
  <si>
    <t>001251 - ES 388, trecho Morada da Barra - Xuri - Entr. BR 101 (Amarelos) (Trecho Rural) implantado</t>
  </si>
  <si>
    <t>001447 - ES 124, trecho Entr. ES 456 - Santa Rosa (implantação - 15,7 Km)</t>
  </si>
  <si>
    <t>001520 - Construção da Delegacia de Polícia de Aracruz</t>
  </si>
  <si>
    <t xml:space="preserve">001682 - REFORMA DO 11º BPM EM BARRA DE SÃO FRANCISCO </t>
  </si>
  <si>
    <t>001824 - CONSERVAÇÃO RODOVIÁRIA REMUNERADA POR DESEMPENHO E DEMANDA DAS RODOVIAS ESTADUAIS - DER-ES</t>
  </si>
  <si>
    <t>001825 - INTERFERÊNCIAS DER-ES - DESAPROPRIAÇÕES</t>
  </si>
  <si>
    <t>001877 - Av. Jones dos Santos Neves - Cachoeiro de Itapemirim</t>
  </si>
  <si>
    <t>001878 - ES 358/ES 356, trecho: Vila Valério - Guaxé (Linhares)</t>
  </si>
  <si>
    <t>001879 - ES 341, trecho Entr. ES 164 - Pancas - Lajinha - Ângelo FrechianI</t>
  </si>
  <si>
    <t>001885 - OAE SÃO MATEUS - GURIRI</t>
  </si>
  <si>
    <t>001979 - ES 320, SUBTRECHO: ENTR. ES 164 (SÃO JOSÉ DE MANTENÓPOLIS) - SANTA LUZ DE MANTENÓPOLIS, INCLUINDO A VARIANTE DE SÃO JOSÉ (LOTE 1), NO MUNICÍPIO DE MANTENÓPOLIS/ES</t>
  </si>
  <si>
    <t>001982 - PONTES NO DISTRITO DE ESTRELA DO NORTE, MUNICÍPIO DE PONTO BELO</t>
  </si>
  <si>
    <t>001983 - RELICITAÇÃO - PONTE SOBRE O CÓRREGO DA ESTIVA (CONCEIÇÃO DA BARRA)</t>
  </si>
  <si>
    <t>001986 - INTERFERÊNCIAS DER-ES - REMANEJAMENTO DE POSTES</t>
  </si>
  <si>
    <t>002000 - RELICITAÇÃO - ES-357 E ACESSOS, TRECHO: ACESSO AO TERMINAL DE CARGAS DE COLATINA, INCLUINDO A EXECUÇÃO DA PONTE SOBRE O RIO BAUNILHA</t>
  </si>
  <si>
    <t>002003 - RELICITAÇÃO - IMPLANTAÇÃO E PAVIMENTAÇÃO DA RODOVIA ES-368, TRECHO MELGAÇO – ENTRº ES-264</t>
  </si>
  <si>
    <t>002010 - ES-115, AVENIDA MINAS GERAIS - NOVA ALMEIDA</t>
  </si>
  <si>
    <t>002032 - CONTRUÇÃO DE DOIS VIADUTOS NO CORREDOR LESTE OESTE E DARLY SANTOS</t>
  </si>
  <si>
    <t>002033 - ES 261, ENTR. ES 261- ALTO JATIBOCA</t>
  </si>
  <si>
    <t>002037 - PONTE EM SANTA LEOPOLDINA</t>
  </si>
  <si>
    <t>002039 - ES 379, ENTR. BR 262 (IRUPI) - ENTR. ES 185 (IÚNA)</t>
  </si>
  <si>
    <t>002043 - PONTE ROBERTO SANTOS ALEGRE</t>
  </si>
  <si>
    <t>002049 - PONTE SOBRE O RIO CASTELO - BAIRRO ESPLANADA – LOCALIZADA NO MUNICÍPIO DE CASTELO</t>
  </si>
  <si>
    <t>002054 - ES 486, CONTORNO DE ITAOCA PEDRA, TRECHO GIRONDA – ITAOCA IMPLANTAÇÃO: GIRONDA - ENTR. ES 166 (P/ COUTINHO) COM EXTENSÃO DE 2,791 KM REABILITAÇÃO: GIRONDA - ITAÓCA COM EXTENSÃO DE 0,691KM</t>
  </si>
  <si>
    <t>002056 - ES 488, ENTR. BR 101 (FRADE) – CACHOEIRO DE ITAPEMIRIM</t>
  </si>
  <si>
    <t>002058 - ES-356, MARILÂNDIA X SÃO RAFAEL</t>
  </si>
  <si>
    <t>002059 - ES 360, RIO BANANAL – ENTR. RODOVIA ES 245 (GOVERNADOR LINDENBERG)</t>
  </si>
  <si>
    <t>002060 - ACESSO AO PÓLO EMPRESARIAL DE BAIXO GUANDÚ</t>
  </si>
  <si>
    <t>002061 - ES 358/ES 356 E VARIANTES INCLUINDO OAE TRECHO: VILA VALÉRIO - GUAXÉ (LINHARES) SUBTRECHO 2: COMENDADOR RAFAEL A GUAXÉ E ACESSO A SOORETAMA</t>
  </si>
  <si>
    <t>002062 - AGROVILA - ITAÇU</t>
  </si>
  <si>
    <t>002063 - ES 358, TRECHO VILA VALÉRIO - GUAXE: PONTE S/ O CÓRREGO LAMBARI</t>
  </si>
  <si>
    <t>002067 - ES 320, TRECHO SANTA LUZIA DE MANTENÓPOLIS AO ENTRº COM A ES 381 EM BARRA DE SÃO FRANCISCO</t>
  </si>
  <si>
    <t>002069 - ES 080, TRÊS VENDAS - ÁGUA DOCE DO NORTE</t>
  </si>
  <si>
    <t>002070 - ES 137, PATRIMÔNIO DA PENHA – SANTO ANTÔNIO DO QUINZE</t>
  </si>
  <si>
    <t>002071 - ES 230 E VARIANTES, VILA VALÉRIO - FÁTIMA</t>
  </si>
  <si>
    <t>002208 - EXECUÇÃO DE REVESTIMENTO DE MISTURA REVSOL SR 1</t>
  </si>
  <si>
    <t>002218 - EXECUÇÃO DE REVESTIMENTO DE MISTURA REVSOL SR 2</t>
  </si>
  <si>
    <t>002225 - EXECUÇÃO DE REVESTIMENTO DE MISTURA REVSOL SR 3</t>
  </si>
  <si>
    <t>002226 - ES 209/ES 130, MONTANHA - VINHÁTICO - LOTE 9</t>
  </si>
  <si>
    <t>002228 - EXECUÇÃO DE REVESTIMENTO DE MISTURA REVSOL SR 4</t>
  </si>
  <si>
    <t>002230 - ES 490, ENTR. BR 101 (SAFRA) - MARATAÍZES</t>
  </si>
  <si>
    <t>002234 - ES 484, AFONSO CLÁUDIO - PIRACEMA</t>
  </si>
  <si>
    <t>002245 - ES 137, TRECHO PONTO BELO A MUCURICI</t>
  </si>
  <si>
    <t>002248 - SERVIÇOS DE CONSULTORIA E APOIO À FISCALIZAÇÃO TÉCNICA, AMBIENTAL DAS OBRAS DA SR-3 (SUL)</t>
  </si>
  <si>
    <t>002249 - SERVIÇOS DE CONSULTORIA E APOIO À FISCALIZAÇÃO TÉCNICA, AMBIENTAL DAS OBRAS DA SR-4 (NORTE)</t>
  </si>
  <si>
    <t>002264 - 043/2014 - ES 487, TRECHO: ENTR. BR 101 - ITAPEMIRIM</t>
  </si>
  <si>
    <t>002282 - MACRODRENAGEM NO BALNEÁRIO GURIRI – SÃO MATEUS</t>
  </si>
  <si>
    <t>002390 - MODERNIZAÇÃO E REESTRUTURAÇÃO DA ÁREA DE TI DO DER-ES</t>
  </si>
  <si>
    <t>002391 - SERVIÇOS DE SONDAGEM, PROJETOS E CREDENCIAMENTO</t>
  </si>
  <si>
    <t>002399 - CONSULTORIA PARA EMISSÃO DE LAUDOS DE AVALIAÇÃO DE IMÓVEIS</t>
  </si>
  <si>
    <t>002404 - CONTRATO 021/2021 - CONSÓRCIO PR-1 LOTE 1, 2, 3, 4, 5 E 6 EDITAL DE CONCORRÊNCIA - 53/2013</t>
  </si>
  <si>
    <t>002408 - CONTRATO 038/2018 - IGUATEMI - LOTE 1, 3, 4, 5, 7, 8 E 9 - EDITAL DE CONCORRÊNCIA 57/2013</t>
  </si>
  <si>
    <t>002411 - TP 001/2022 ES-493, TRECHO: DIVINO DE SÃO LOURENÇO – ENTR. ES 190 (PATRIMÔNIO DA PENHA)</t>
  </si>
  <si>
    <t>002412 - EVTEA - PONTE SOBRE O RIO SANTA MARIA DA VITÓRIA E ACESSOS NO CENTRO URBANO DO MUNICÍPIO DE SANTA LEOPOLDINA</t>
  </si>
  <si>
    <t>002414 - ARCO VIÁRIO DE COLATINA COM 4º PONTE</t>
  </si>
  <si>
    <t>002415 - CONTRATO 003/2020 - CONSÓRCIO PROJEMAX / PACS - LOTE 1, 2, 3, 4, 5, 6, 7, 8, 9, 10 E 11 - EDITAL DE CONCORRÊNCIA 55/2013</t>
  </si>
  <si>
    <t>002453 - ES 318, TRECHO ENTR. BR-101/ENTR. ES 315 - ENTR. ES 010 - BINÁRIO (GURIRI)</t>
  </si>
  <si>
    <t>002454 - CONTEÇÃO EM JACARAÍPE, BAIRRO CAMARÁ KM 5,5</t>
  </si>
  <si>
    <t>002456 - PONTE DE DUAS BARRAS, LOCALIZADA EM ITAÓCA PEDRA - CACHOEIRO DE ITAPEMIRIM</t>
  </si>
  <si>
    <t>002464 - ES 357, BOAPABA - AGROVILA</t>
  </si>
  <si>
    <t>002467 - 27/2021 REFORMA DO 2º CIA DO 3º BPM</t>
  </si>
  <si>
    <t>002472 - 131/2021 REFORMA DO SERVIÇO MÉDICO LEGAL-SML DE LINHARES</t>
  </si>
  <si>
    <t>002489 - 101/2020 DELEGACIA REGIONAL EM CACHOEIRO DE ITAPEMIRIM/ES</t>
  </si>
  <si>
    <t>002525 - REDE ELÉTRICA DO COMPLEXO DA PCES</t>
  </si>
  <si>
    <t>002529 - MANUTENÇÃO DELEGACIA</t>
  </si>
  <si>
    <t>002544 - ESPAÇO ESPORTIVO E QUADRA</t>
  </si>
  <si>
    <t>002556 - 47/2020 REFORMA DO LABORATÓRIO DE NECROPSIA E HISTOPATOLOGIA</t>
  </si>
  <si>
    <t>002557 - INFRAESTRUTURA DO NÚCLEO DE OPERAÇÕES E TRANSPORTE AÉREO (NOTAER)</t>
  </si>
  <si>
    <t>002585 - CONTRATAÇÃO DE EMPRESA PARA EXECUÇÃO DE SERVIÇO DE SPDA E INCÊNDIO PARA O QUARTEL DA PMES, LOCALIZADO NO MUNICÍPIO DE VITÓRIA/ES</t>
  </si>
  <si>
    <t xml:space="preserve">002597 - COMPENSAÇÃO AMBIENTAL DAS OBRAS DO DER-ES </t>
  </si>
  <si>
    <t xml:space="preserve">002598 - CONTRATAÇÃO PARA A CONSTRUÇÃO DO ESPAÇO ESPORTIVO NO MUNÍCIPIO DE PEDRO CANÁRIO/ES </t>
  </si>
  <si>
    <t xml:space="preserve">002599 - FORNECIMENTO, TRANSPORTE E INSTALAÇÃO DE VIGAS PRÉ-MOLDADAS EM CONCRETO PARA CONSTRUÇÃO DE PONTES – ATA DE REGISTRO DE PREÇOS Nº 053/2021 </t>
  </si>
  <si>
    <t>002604 - CONSTRUÇÃO DE ESPAÇO ESPORTIVO NO BAIRRO FILOMENO, NO MUNICÍPIO DE NOVA VENÉCIA/ES</t>
  </si>
  <si>
    <t>002639 - PAVIMENTAÇÃO EM BLOCOS DE CONCRETO - LOTE I</t>
  </si>
  <si>
    <t>002640 - PAVIMENTAÇÃO EM BLOCOS DE CONCRETO - LOTE II</t>
  </si>
  <si>
    <t>002641 - PAVIMENTAÇÃO EM BLOCOS DE CONCRETO - LOTE III</t>
  </si>
  <si>
    <t>002642 - PAVIMENTAÇÃO EM BLOCOS DE CONCRETO - LOTE IV</t>
  </si>
  <si>
    <t>002643 - MANUTENÇAO EM CBUQ E REVITALIZAÇÃO DA SINALIZAÇÃO NOS SEGMENTOS RODOVIÁRIOS ESTADUAIS - LOTE I</t>
  </si>
  <si>
    <t>002644 - MANUTENÇAO EM CBUQ E REVITALIZAÇÃO DA SINALIZAÇÃO NOS SEGMENTOS RODOVIÁRIOS ESTADUAIS - LOTE II</t>
  </si>
  <si>
    <t>002645 - MANUTENÇAO EM CBUQ E REVITALIZAÇÃO DA SINALIZAÇÃO NOS SEGMENTOS RODOVIÁRIOS ESTADUAIS - LOTE III</t>
  </si>
  <si>
    <t>002646 - MANUTENÇAO EM CBUQ E REVITALIZAÇÃO DA SINALIZAÇÃO NOS SEGMENTOS RODOVIÁRIOS ESTADUAIS - LOTE IV</t>
  </si>
  <si>
    <t>002655 - ALTO CALDEIRÃO A VARZEA ALEGRE - SANTA TEREZA - ES</t>
  </si>
  <si>
    <t>002656 - AUXÍLIO AOS MUNICÍPIOS AFETADOS POR DESASTRES</t>
  </si>
  <si>
    <t>002773 - CONVÊNIO COM MUNICÍPIOS PARA IMPLANTAÇÃO, REABILITAÇÃO E MELHORIA DA CAPACIDADE VIÁRIA DAS RODOVIAIS ESTADUAIS</t>
  </si>
  <si>
    <t>002783 - ES-060 - ENTR. BR-101 (AMARELOS) X ENTR. ES-060 (PRAIA DO SOL)</t>
  </si>
  <si>
    <t>002784 - ES-481 - ENTR. ES-060 (LAMEIRÃO) X ENTR.ES-060 (CONTORNO DE GUARAPARI)</t>
  </si>
  <si>
    <t>002790 - IMPLANTAÇÃO DE OAE NO CRUZAMENTO DA RUA PIRACICABA COM A SÉTIMA AVENIDA - VILA VELHA</t>
  </si>
  <si>
    <t>002792 - ES-080 - ENTR. BR-262 (CAMPO GRANDE) X CARIACICA</t>
  </si>
  <si>
    <t>002796 - RODOVIA DE SÃO JOAQUIM - ENTR. BR-482 (MORRO GRANDE) X ENTR. BR-393 (BAIRRO AEROPORTO)</t>
  </si>
  <si>
    <t>002797 - ES-177 - OBRAS DE CONTENÇÃO E RECUPERAÇÃO DE PASSIVOS AMBIENTAIS</t>
  </si>
  <si>
    <t>002799 - ES-375 - PROSPERIDADE X ENTR. ES-164</t>
  </si>
  <si>
    <t>002801 - CONTORNO ES-080 X SAPUCAIA - MARILÂNDIA</t>
  </si>
  <si>
    <t>002806 - BID LOTE 3 - RECUPERAÇÃO FUNCIONAL COM CONSERVA POR DESEMPENHO</t>
  </si>
  <si>
    <t>002807 - BID LOTE 4 - RECUPERAÇÃO FUNCIONAL COM CONSERVA POR DESEMPENHO</t>
  </si>
  <si>
    <t>002808 - ES-434 - ELABORAÇÃO DE PROJETO - ÁGUA BRANCA X LAJINHA (PANCAS)</t>
  </si>
  <si>
    <t>002809 - ELABORAÇÃO DE PROJETO - SÃO GABRIEL DA PALHA X ÁGUA BRANCA</t>
  </si>
  <si>
    <t>002811 - CONTRATAÇÃO DE EVTEA E ANTEPROJETO DE ENGENHARIA - CONTORNO DE CACHOEIRO DE ITAPEMIRIM</t>
  </si>
  <si>
    <t>002814 - SERVIÇOS ESPECIALIZADOS DE ENGENHARIA CONSULTIVA PARA SUPERVISÃO E APOIO TÉCNICO AS OBRAS, A OPERAÇÃO E A SEGURANÇA VIÁRIA A SEREM EXECUTADAS NAS ÁREAS SOB JURISDIÇÃO DA SR-I</t>
  </si>
  <si>
    <t>002815 - SERVIÇOS ESPECIALIZADOS DE ENGENHARIA CONSULTIVA PARA SUPERVISÃO E APOIO TÉCNICO AS OBRAS, A OPERAÇÃO E A SEGURANÇA VIÁRIA A SEREM EXECUTADAS NAS ÁREAS SOB JURISDIÇÃO DA SR-II</t>
  </si>
  <si>
    <t>002816 - SERVIÇOS ESPECIALIZADOS DE ENGENHARIA CONSULTIVA PARA SUPERVISÃO E APOIO TÉCNICO AS OBRAS, A OPERAÇÃO E A SEGURANÇA VIÁRIA A SEREM EXECUTADAS NAS ÁREAS SOB JURISDIÇÃO DA SR-III</t>
  </si>
  <si>
    <t>002817 - SERVIÇOS ESPECIALIZADOS DE ENGENHARIA CONSULTIVA PARA SUPERVISÃO E APOIO TÉCNICO AS OBRAS, A OPERAÇÃO E A SEGURANÇA VIÁRIA A SEREM EXECUTADAS NAS ÁREAS SOB JURISDIÇÃO DA SR-IV</t>
  </si>
  <si>
    <t>002818 - SERVIÇOS ESPECIALIZADOS DE ENGENHARIA CONSULTIVA PARA SUPERVISÃO E APOIO TÉCNICO AS OBRAS, A OPERAÇÃO E A SEGURANÇA VIÁRIA A SEREM EXECUTADAS NAS ÁREAS SOB JURISDIÇÃO DA SE-U</t>
  </si>
  <si>
    <t>002825 - CONSTRUÇÃO DE ESPAÇO ESPORTIVO NO BAIRRO AYRTON SENNA - COLATINA</t>
  </si>
  <si>
    <t>002826 - CONSTRUÇÃO DE ESPAÇO ESPORTIVO EM AMARILIO FRAGA - COLATINA</t>
  </si>
  <si>
    <t>002838 - OBRAS DE CONTENÇÃO DA EROSÃO E RESTAURAÇÃO DA REGIÃO COSTEIRA - PRAIA CENTRAL DE PÍUMA E PRAIA CENTRAL DE ANCHIETA</t>
  </si>
  <si>
    <t>002840 - ESTUDO TÉCNICO PRELIMINAR - ES-383 - ENTR. BR-262 (VITOR HUGO) X ES-164 (CASTELINHO)</t>
  </si>
  <si>
    <t>002841 - OBRA DE CONTENÇÃO DE ENCOSTA NA EEEFM PADRE HUMBERTO PIACENTE - VILA VELHA</t>
  </si>
  <si>
    <t>002843 - ES-465/368 - DOMINGOS MARTINS X MELGAÇO</t>
  </si>
  <si>
    <t>002850 - CONTENÇÃO CORTINA ANCORADA ES-185 - IÚNA X IBITIRAMA</t>
  </si>
  <si>
    <t>002851 - PROJETO EXECUTIVO E OBRAS DE RECUPERAÇÃO DA ES-391 - ENTR. ES-177 X ENTR. BR-101 - MIMOSO DO SUL</t>
  </si>
  <si>
    <t>002854 - ESTABILIZAÇÃO DE TALUDE - ES-181 - ENTR. ES-379 (MUNIZ FREIRE) X ENTR. BR-482 (RIVE)</t>
  </si>
  <si>
    <t>002862 - BOA ESPERANÇA X JACIGUÁ</t>
  </si>
  <si>
    <t>002873 - REABILITAÇÃO DA ES-130 - VINHÁTICO X PINHEIROS</t>
  </si>
  <si>
    <t>002876 - PROJETO EXECUTIVO E OBRAS DE REABILITAÇÃO DA ES-130 - DIVISA ES/MG (CAJUBI) X MONTANHA</t>
  </si>
  <si>
    <t>002877 - PROJETO EXECUTIVO E OBRAS DE IMPLANTAÇÃO E PAVIMENTAÇÃO DA ES-313 - ARCO RODOVIÁRIO DE PINHEIROS</t>
  </si>
  <si>
    <t>002884 - SERVIÇO DE TERRAPLANAGEM E RECUPERAÇÃO DE TALUDES NA ES-381 - SÃO MATEUS</t>
  </si>
  <si>
    <t>002906 - ES-080 - SANTA LEOPOLDINA X SANTA TERESA - SR-I</t>
  </si>
  <si>
    <t>003078 - Implantação de acostamento e melhorias opercionais na ES-245/ ES-248, trecho Rio Bananal - Ponte sobre o Rio Pequeno</t>
  </si>
  <si>
    <t>003158 - ES-442, TRECHO 2: ENTR. COM A BR-101, BEBEDOURO (LINHARES) - POLO INDUSTRIAL DE COLATINA</t>
  </si>
  <si>
    <t>003159 - CONTORNO DE LARANJA DA TERRA</t>
  </si>
  <si>
    <t>003168 - TERCEIRA PONTE DE COLATINA, ACESSOS E LIGAÇÃO COM A BR-259 (CONTORNO DE COLATINA)</t>
  </si>
  <si>
    <t>003169 - INTERSEÇÃO DE ACESSO À COMUNIDADE DO ANGÁ, TRECHO: ENTR. ES-165 – COMUNIDADE DO ANGÁ</t>
  </si>
  <si>
    <t>003248 - IMPLANTAÇÃO E PAVIMENTAÇÃO DA RODOVIA ES 357, TRECHO: ITAGUAÇU - ITAÇU</t>
  </si>
  <si>
    <t>001065 - ELABORAÇÃO DE PROJETOS EXECUTIVOS DE MACRODRENAGEM METROPOLITANA</t>
  </si>
  <si>
    <t>001068 - EXECUÇÃO DAS OBRAS DE CONSTRUÇÃO DA ESTAÇÃO DE BOMBEAMENTO DE ÁGUAS PLUVIAIS BIGOSSI</t>
  </si>
  <si>
    <t>001071 - EXECUÇÃO DAS OBRAS DE MACRODRENAGEM DA BACIA DO CANAL GUARANHUNS</t>
  </si>
  <si>
    <t>001075 - BACIAS RIO ARIBIRI E CÓRREGO JARDIM DE ALAH - RAMO 1 DO CÓRREGO JARDIM DE ALÁH</t>
  </si>
  <si>
    <t>001076 - EXECUÇÃO DAS OBRAS DE MACRODRENAGEM DA BACIA DO RIO ARIBIRI E DA SUB-BACIA DO CANAL DA TRAVESSA BELAS ARTES</t>
  </si>
  <si>
    <t>001079 - EXECUÇÃO DAS OBRAS DE CONSTRUÇÃO DO SISTEMA DE BOMBEAMENTO DE ÁGUAS PLUVIAIS DA GRANDE COBILÂNDIA</t>
  </si>
  <si>
    <t>001829 - CONVÊNIOS COM MUNICÍPIOS - PAVIMENTAÇÃO, DRENAGEM, OBRAS DE ARTES CORRENTES, OBRAS DE ARTES ESPECIAIS E CONTENÇÃO - SEDURB</t>
  </si>
  <si>
    <t>001830 - SISTEMA DE MANEJO SUSTENTÁVEL DAS ÁGUAS URBANAS DA BACIA HIDROGRÁFICA DO CÓRREGO SÃO SILVANO – COLATINA</t>
  </si>
  <si>
    <t>001948 - CENTRO DE OPERAÇÕES REMOTA DAS ESTAÇÕES DE BOMBEAMENTO - EBAPS</t>
  </si>
  <si>
    <t>002107 - EXECUÇÃO DAS OBRAS DE CONSTRUÇÃO DO SISTEMA DE BOMBEAMENTO DE ÁGUAS PLUVIAIS PONTAL DAS GARÇAS</t>
  </si>
  <si>
    <t>002271 - OBRAS DE INFRAESTRUTURA DE RUAS NO MUNICÍPIO DE SERRA</t>
  </si>
  <si>
    <t>002313 - AQUISIÇÃO DE CAMINHÕES COLETORES COMPACTADORES DE RESÍDUOS SÓLIDOS</t>
  </si>
  <si>
    <t>002572 - OBRA DE URBANIZAÇÃO PARA ORLA DE PIÚMA</t>
  </si>
  <si>
    <t>002613 - AQUISIÇÃO DE MATERIAL E EQUIPAMENTOS PARA ATENDER A NECESSIDADE DA SEDURB</t>
  </si>
  <si>
    <t>003115 - URBANIZAÇÃO E REVITALIZAÇÃO DA ORLA DO DISTRITO DE PRAIA GRANDE</t>
  </si>
  <si>
    <t>003231 - CONSTRUÇÃO DA PRAÇA TORII EM IBIRAÇU</t>
  </si>
  <si>
    <t>001197 - CONSTRUÇÃO E/OU ADEQUAÇÃO DE UNIDADES HABITACIONAIS URBANAS</t>
  </si>
  <si>
    <t>000832 - Aquisição de equipamentos de TI</t>
  </si>
  <si>
    <t>000912 - Sinalização Turística</t>
  </si>
  <si>
    <t>002298 - CAMINHOS DO TURISMO</t>
  </si>
  <si>
    <t>002299 - SALDANHA DA GAMA</t>
  </si>
  <si>
    <t>003187 - ORLA DE MEAÍPE - GUARAPARI - ES</t>
  </si>
  <si>
    <t>001470 - Estádio Kleber Andrade</t>
  </si>
  <si>
    <t>002117 - CONSTRUÇÃO DE QUADRAS POLIESPORTIVAS</t>
  </si>
  <si>
    <t>002318 - AQUISIÇÃO DE TRATOR</t>
  </si>
  <si>
    <t>002321 - CONSTRUÇÃO DE CAMPO BOM DE BOLA</t>
  </si>
  <si>
    <t>002371 - ACADEMIA POPULAR</t>
  </si>
  <si>
    <t>002372 - MULTI-EXERCITADOR</t>
  </si>
  <si>
    <t>002373 - CONSTRUÇÃO DE PRAÇA SAUDÁVEL</t>
  </si>
  <si>
    <t>002374 - CONSTRUÇÃO E/OU REFORMA DE ESPAÇOS ESPORTIVOS</t>
  </si>
  <si>
    <t>002376 - REFORMA NO CENTRO DE TREINAMENTO JAYME NAVARRO DE CARVALHO E DA SEDE ADMINISTRATIVA DA SESPORT</t>
  </si>
  <si>
    <t>002377 - INSTALAÇÃO DE GRAMADO SINTÉTICO</t>
  </si>
  <si>
    <t>002484 - RENOVAÇÃO DA FROTA</t>
  </si>
  <si>
    <t>002743 - MODERNIZAÇÃO DA SEDE DA SESPORT</t>
  </si>
  <si>
    <t>002911 - ARENA CAPIXABA</t>
  </si>
  <si>
    <t>002918 - COPA SESPORT</t>
  </si>
  <si>
    <t>003040 - ARENINHAS</t>
  </si>
  <si>
    <t>003041 - CAMPO PERFEITO</t>
  </si>
  <si>
    <t>003042 - PLAYGROUND</t>
  </si>
  <si>
    <t>003043 - EMPODERAMENTO DA MULHER COM DEFICIÊNCIA</t>
  </si>
  <si>
    <t>003241 - DIREITO DE TRANSMISSÃO DE JOGOS DE FUTEBOL</t>
  </si>
  <si>
    <t>000798 - Realização das Séries da OSES</t>
  </si>
  <si>
    <t xml:space="preserve">001242 - Cais das Artes </t>
  </si>
  <si>
    <t>002183 - RESTAURAÇÃO DE BEM CULTURAL</t>
  </si>
  <si>
    <t>002184 - GESTÃO ESPAÇOS CULTURAIS E SEDE SECULT</t>
  </si>
  <si>
    <t>002433 - MIDIATECA CAPIXABA</t>
  </si>
  <si>
    <t>002185 - FOMENTO CULTURAL AOS MUNICÍPIOS</t>
  </si>
  <si>
    <t>002781 - MODERNIZAÇÃO DA SEDE DA SEAMA</t>
  </si>
  <si>
    <t>003073 - DESENVOLVIMENTO AMBIENTAL SUSTENTÁVEL E MANUTENÇÃO DO MEIO AMBIENTE</t>
  </si>
  <si>
    <t>000086 - Obra na EEEFM Hunney Everest Piovesan - Cariacica</t>
  </si>
  <si>
    <t>001217 - ESCOLA EM TEMPO INTEGRAL FRANCISCO COELHO AVILA JUNIOR</t>
  </si>
  <si>
    <t>001334 - Escola Viva "Prof. Fernando Duarte Rabelo" - Vitória</t>
  </si>
  <si>
    <t>001339 - Escola Viva "Antônio Acha" - Mimoso do Sul</t>
  </si>
  <si>
    <t>001455 - PRÊMIO PAES/ESCOLA QUE COLABORA</t>
  </si>
  <si>
    <t>001479 - Escola Santissima Trindade</t>
  </si>
  <si>
    <t>001482 - Escola Jose Pinto Coelho</t>
  </si>
  <si>
    <t>001485 - Escola Ecoporanga</t>
  </si>
  <si>
    <t xml:space="preserve">001509 - Gerenciadora Sedu </t>
  </si>
  <si>
    <t>001622 - EEEFM LARANJEIRAS</t>
  </si>
  <si>
    <t>001630 - EEEFM FRANCISCO NASCIMENTO</t>
  </si>
  <si>
    <t>001634 - EEEFM LEANDRO ESCOBAR</t>
  </si>
  <si>
    <t>001647 - EEEFM NÉA SALLES NUNES PEREIRA</t>
  </si>
  <si>
    <t>001649 - EEEFM PROF.ª MARIA OLINDA DE OLIVEIRA MENEZES</t>
  </si>
  <si>
    <t>001659 - ESCOLA DE TEMPO INTEGRAL LYRA RIBEIRO SANTOS</t>
  </si>
  <si>
    <t>001714 - ESCOLA DE TEMPO INTEGRAL GOMES CARDIM</t>
  </si>
  <si>
    <t xml:space="preserve">001723 - ESCOLA DE TEMPO INTEGRAL SILVIO ROCIO </t>
  </si>
  <si>
    <t xml:space="preserve">001806 - EEEFM ADOLFINA ZAMPROGNO </t>
  </si>
  <si>
    <t>001811 - ESCOLA DE TEMPO INTEGRAL DOMINGOS PERIM</t>
  </si>
  <si>
    <t>001833 - EEEM PROF JOSE VEIGA DA SILVA</t>
  </si>
  <si>
    <t>001834 - EEEFM VIRGINIA NOVA</t>
  </si>
  <si>
    <t xml:space="preserve">001843 - EEEFM CAMPINHO </t>
  </si>
  <si>
    <t>001855 - EEEFM CANDIDO PORTINARI</t>
  </si>
  <si>
    <t>001897 - EEEFM PROFª REGINA BANHOS PAIXÃO</t>
  </si>
  <si>
    <t>001989 - ESCOLA EEEFM TEOFILO PAULINO</t>
  </si>
  <si>
    <t>002113 - PROETI - FOMENTO AO TEMPO INTEGRAL</t>
  </si>
  <si>
    <t>002122 - MODERNIZAÇÃO E REAPARELHAMENTO DAS UNIDADES ESCOLARES</t>
  </si>
  <si>
    <t>002123 - MODERNIZAÇÃO E ADEQUAÇÃO DAS UNIDADES ADMINISTRATIVAS</t>
  </si>
  <si>
    <t>002124 - MODERNIZAÇÃO DA TECNOLOGIA NA EDUCAÇÃO</t>
  </si>
  <si>
    <t>002126 - AMPLIAÇÃO E DESENVOLVIMENTO DA EDUCAÇÃO DO CAMPO</t>
  </si>
  <si>
    <t>002317 - EEEFM PROF PETRONILHA VIDIGAL</t>
  </si>
  <si>
    <t xml:space="preserve">002324 - EEEFM ANTONIO LUIZ VALIATI </t>
  </si>
  <si>
    <t>002546 - EEEFM AGOSTINHO AGRIZZI</t>
  </si>
  <si>
    <t>002595 - EEEFM ANTONIO JACQUES SOARES</t>
  </si>
  <si>
    <t>002637 - EEEFM ZENOBIA LEAO</t>
  </si>
  <si>
    <t>002727 - ENGENHARIA CONSULTIVA DER</t>
  </si>
  <si>
    <t>002755 - EEEFM PEDRA AZUL</t>
  </si>
  <si>
    <t>002999 - PETE - AQUISIÇÃO DE VEÍCULOS</t>
  </si>
  <si>
    <t>003000 - PROGEFE</t>
  </si>
  <si>
    <t>003009 - CONVÊNIOS MUNICÍPIOS - FUNDAMENTAL</t>
  </si>
  <si>
    <t>003011 - CONVÊNIOS MUNICÍPIOS - PRÉ-ESCOLA</t>
  </si>
  <si>
    <t>003048 - SEGURANÇA ELETRÔNICA</t>
  </si>
  <si>
    <t>003049 - ESCOLA DO FUTURO</t>
  </si>
  <si>
    <t>003090 - AQUISIÇÃO DE TERRENOS E/OU CONSTRUÇÃO DE MUROS PARA NOVAS ESCOLAS ESTADUAIS</t>
  </si>
  <si>
    <t>003227 - EEEFM CEL ANTÔNIO DUARTE</t>
  </si>
  <si>
    <t>002139 - REFORMA DO PRÉDIO DA FAMES</t>
  </si>
  <si>
    <t>002721 - REAPARELHAMENTO E MODERNIZAÇÃO DOS EQUIPAMENTOS DA FAMES</t>
  </si>
  <si>
    <t>003005 - FUNPAES - ENSINO FUNDAMENTAL</t>
  </si>
  <si>
    <t>003007 - FUNPAES - CRECHES</t>
  </si>
  <si>
    <t>003008 - FUNPAES - PRÉ ESCOLA</t>
  </si>
  <si>
    <t>000924 - Hospital Estadual Central</t>
  </si>
  <si>
    <t>000925 - Hospital Estadual Jayme Santos Neves</t>
  </si>
  <si>
    <t>000932 - Hospital Geral de Cariacica</t>
  </si>
  <si>
    <t>000933 - Hospital de Urgência e Emergência</t>
  </si>
  <si>
    <t>001303 - Hospital Infantil e Maternidade Alzir Bernardino Alves</t>
  </si>
  <si>
    <t>002157 - AQUISIÇÃO DE EQUIPAMENTOS E MATERIAIS MÉDICOS HOSPITALARES</t>
  </si>
  <si>
    <t>002158 - CONSTRUÇÃO DO COMPLEXO DE SAÚDE DO NORTE DO ES</t>
  </si>
  <si>
    <t xml:space="preserve">002159 - CONTRATAÇÃO DA GERENCIADORA DAS OBRAS DO COMPLEXO DE SAÚDE DO NORTE DO ES </t>
  </si>
  <si>
    <t>002160 - GERENCIADORA PARA ACOMPANHAMENTO E FISCALIZAÇÃO DAS OBRAS DE ADEQUAÇÃO/REFORMA DOS HOSPITAIS</t>
  </si>
  <si>
    <t>002162 - HOSPITAL ESTADUAL DR. ROBERTO ARNIZAUT SILVARES - HRAS</t>
  </si>
  <si>
    <t>002383 - CONSTRUÇÃO, REFORMA E ADEQUAÇÃO DA REDE DE SAÚDE</t>
  </si>
  <si>
    <t>002384 - EQUIPAMENTOS E MATERIAIS PARA REDE DE SAÚDE</t>
  </si>
  <si>
    <t>002385 - REPASSE DE RECURSOS A ENTES E INSTITUIÇÕES PARCEIRAS</t>
  </si>
  <si>
    <t>002561 - REVIVA APS</t>
  </si>
  <si>
    <t>002942 - REFORMA E ADEQUAÇÃO DO HOSPITAL JOÃO DOS SANTOS NEVES</t>
  </si>
  <si>
    <t>002943 - NOVO HOSPITAL REGIONAL DE COLATINA</t>
  </si>
  <si>
    <t>002945 - AMPLIAÇÃO DE LEITOS DO HOSPITAL INFANTIL E MATERNIDADE ALZIR BERNARDINO ALVES (HIMABA)</t>
  </si>
  <si>
    <t>003063 - HOSPITAL ESTADUAL DR. DÓRIO SILVA</t>
  </si>
  <si>
    <t>003212 - HOSPITAL E MATERNIDADE SILVIO AVIDOS</t>
  </si>
  <si>
    <t>002482 - MODERNIZAÇÃO DAS INSTITUIÇÕES DE SEGURANÇA PÚBLICA E DEFESA SOCIAL - CONVÊNIOS FEDERAIS</t>
  </si>
  <si>
    <t>002483 - EQUIPAMENTOS DIVERSOS</t>
  </si>
  <si>
    <t>002550 - PROJETO ESTADO PRESENTE: SEGURANÇA CIDADÃ – FÁBRICA DE SOFTWARE</t>
  </si>
  <si>
    <t>002477 - REAPARELHAMENTO E MODERNIZAÇÃO DOS EQUIPAMENTOS E DO PARQUE TECNOLÓGICO DAS UNIDADES</t>
  </si>
  <si>
    <t>002638 - OBRAS, ADEQUAÇÕES E REFORMAS PARA AS UNIDADES DA POLICIA CIVIL/ES</t>
  </si>
  <si>
    <t>000831 - Aquisição de frota</t>
  </si>
  <si>
    <t>000835 - Equipamentos e materiais de informática e de telecomunicações</t>
  </si>
  <si>
    <t>000874 - EQUIPAMENTOS DE PROTEÇÃO E SEGURANÇA</t>
  </si>
  <si>
    <t>000890 - EQUIPAMENTOS FINALÍSTICOS PARA ATIVIDADES POLICIAL</t>
  </si>
  <si>
    <t>002578 - ELABORAÇÃO DE PROJETOS ARQUITETÔNICOS E COMPLEMENTARES DE UNIDADES PADRÃO DA PMES</t>
  </si>
  <si>
    <t>002725 - REFORMA E MELHORIA DE INFRAESTRUTURAS DA SEGURANÇA PÚBLICA</t>
  </si>
  <si>
    <t>002774 - CONSTRUÇÕES DE UIP PARA A PMES</t>
  </si>
  <si>
    <t>003192 - SEMOVENTES EQUINOS</t>
  </si>
  <si>
    <t>001500 - Construção do Centro de Treinamento de Bombeiros e Defesa Civil de Serra</t>
  </si>
  <si>
    <t>001605 - Unidade Padrão Cachoeiro de Itapemirim</t>
  </si>
  <si>
    <t>002182 - PROGRAMA DE GESTÃO INTEGRADA DAS ÁGUAS DE DA PAISAGEM</t>
  </si>
  <si>
    <t>002131 - GESTÃO DE BENS PATRIMONIAIS</t>
  </si>
  <si>
    <t>002340 - MODERNIZAÇÃO DAS UNIDADES ADMINISTRATIVAS E PRISIONAIS</t>
  </si>
  <si>
    <t>002584 - MELHORIA DAS UNIDADES PRISIONAIS</t>
  </si>
  <si>
    <t>002930 - GESTÃO DE FROTAS - SEJUS</t>
  </si>
  <si>
    <t>002934 - PROJETOS DE ENGENHARIA DA SEJUS</t>
  </si>
  <si>
    <t>002936 - REFORMA E OPERACIONALIZAÇÃO DA ASSOCIAÇÃO DE PROTEÇÃO E ASSISTÊNCIA AOS CONDENADOS - APAC CACHOEIRO</t>
  </si>
  <si>
    <t>002939 - CONSTRUÇÃO DA BASE DA SPCON - VIANA</t>
  </si>
  <si>
    <t>002941 - ESCOLAR ES</t>
  </si>
  <si>
    <t>002480 - AQUISIÇÃO DE COLETES BALÍSTICOS</t>
  </si>
  <si>
    <t>002720 - AQUISIÇÃO DE ARMAMENTOS LETAIS</t>
  </si>
  <si>
    <t>002932 - MODERNIZAÇÃO DA ESCOLA PENITENCIÁRIA - ACADEPEN</t>
  </si>
  <si>
    <t>003209 - PPES DIGITAL</t>
  </si>
  <si>
    <t>001727 - GOVERNO CONSTRUÇÃO E REFORMA DE CRAS, CREAS E CENTRO POP</t>
  </si>
  <si>
    <t>002950 - SISTEMA ESTADUAL DE INFORMAÇÃO E GESTÃO DO SISTEMA ÚNICA DE ASSISTÊNCIA SOCIAL - SEIGSUAS</t>
  </si>
  <si>
    <t>002954 - CONSTRUÇÃO - CENTRO DE REFERÊNCIA DE ASSISTÊNCIA SOCIAL - CRAS</t>
  </si>
  <si>
    <t>002955 - CONSTRUÇÃO - CENTRO DE REFERÊNCIA ESPECIALIZADO DE ASSISTÊNCIA SOCIAL - CREAS</t>
  </si>
  <si>
    <t>002956 - CONSTRUÇÃO - CENTRO POP</t>
  </si>
  <si>
    <t>002957 - CONSTRUÇÃO - CENTROS DE CONVIVÊNCIA E FORTALECIMENTO DE VÍNCULOS - SCFV</t>
  </si>
  <si>
    <t>002958 - CONSTRUÇÃO - ACOLHIMENTO INSTITUCIONAL</t>
  </si>
  <si>
    <t>002959 - REFORMA/AMPLIAÇÃO - CENTRO DE REFERÊNCIA DE ASSISTÊNCIA SOCIAL - CRAS</t>
  </si>
  <si>
    <t>002960 - REFORMA/AMPLIAÇÃO - CENTRO DE REFERÊNCIA ESPECIALIZADO DE ASSISTÊNCIA SOCIAL - CREAS</t>
  </si>
  <si>
    <t>002961 - REFORMA/AMPLIAÇÃO - CENTRO POP</t>
  </si>
  <si>
    <t>002962 - REFORMA/AMPLIAÇÃO - CENTROS DE CONVIVÊNCIA E FORTALECIMENTO DE VÍNCULOS - SCFV</t>
  </si>
  <si>
    <t>002963 - REFORMA/AMPLIAÇÃO - ACOLHIMENTO INSTITUCIONAL</t>
  </si>
  <si>
    <t>002120 - MODERNIZAÇÃO DO PROCESSO DE RESSOCIALIZAÇÃO</t>
  </si>
  <si>
    <t>002895 - REESTRUTURAÇÃO DO PARQUE TECNOLOGICO DO IASES</t>
  </si>
  <si>
    <t>002277 - OBRA DE INFRAESTRUTURA DO POLO INDUSTRIAL DE PIÚMA</t>
  </si>
  <si>
    <t>002623 - INFRAESTRUTURA DO POLO EMPRESARIAL DE BAIXO GUANDU</t>
  </si>
  <si>
    <t>002964 - MELHORIA DA INFRAESTRUTURA DA SEDES</t>
  </si>
  <si>
    <t>002985 - ESTRUTURAÇÃO E MODERNIZAÇÃO DA SESM</t>
  </si>
  <si>
    <t>003067 - MODERNIZAÇÃO DA INFRAESTRUTURA TECNOLÓGICA DA SECONT</t>
  </si>
  <si>
    <t>4 - RECURSOS VINCULADOS DO TESOURO</t>
  </si>
  <si>
    <t>002889 - APARELHAMENTO, ESTRUTURAÇÃO EM TECNOLOGIA E AQUISIÇÃO DE IMÓVEL PARA NOVA SEDE DA PGE</t>
  </si>
  <si>
    <t xml:space="preserve">002716 - IMPLANTAÇÃO NOVAS FUNCIONALIDADES REDESIM - SIMPLIFICA-ES </t>
  </si>
  <si>
    <t>5 - RECURSOS DE ARRECADAÇÃO PRÓPRIA DAS AUTARQUIAS</t>
  </si>
  <si>
    <t>002718 - AQUISIÇÃO DE EQUIPAMENTO DE TI E ATIVOS DE REDE</t>
  </si>
  <si>
    <t>002719 - AQUISIÇÃO DE SOFTWARES, SISTEMAS E LICENÇAS</t>
  </si>
  <si>
    <t>003059 - MODERNIZAÇÃO DO AMBIENTE DA JUCEES</t>
  </si>
  <si>
    <t>22901 - FUNSEFAZ</t>
  </si>
  <si>
    <t>000792 - Manutenção do Datacenter</t>
  </si>
  <si>
    <t>000794 - Reforma e ampliação do prédio da PRODEST</t>
  </si>
  <si>
    <t>002332 - FORTALECIMENTO DA ESTRUTURA DE PESQUISA E DESENVOLVIMENTO DO INCAPER</t>
  </si>
  <si>
    <t>6 - RECURSOS VINCULADOS DAS AUTARQUIAS</t>
  </si>
  <si>
    <t>003174 - CONVÊNIO 942859/2023 - MODERNIZAÇÃO DA FROTA DE VEÍCULOS DO INCAPER VISANDO APOIO NAS AÇÕES DE FORMAÇÃO E CAPACITAÇÃO DE CARÁTER NÃO CONTINUADO</t>
  </si>
  <si>
    <t>002671 - SUBSTITUIÇÃO DA TUBULAÇÃO SUBTERRÂNEA DE PREVENÇÃO DE INCÊNDIO DA CEASA/ES</t>
  </si>
  <si>
    <t>002683 - OBRA DO CORREDOR METROPOLITANO SUL (TRECHO 1: AV CARLOS LINDENBERG X ALÇA 2ª PONTE)</t>
  </si>
  <si>
    <t>000138 - Implantação da Rodovia ES 388 - Trecho Urbano (Entr. ES 060 (Barra do Jucu) - Morada da Barra)</t>
  </si>
  <si>
    <t>000271 - ES 320, trecho Ecoporanga - Cotaxé (implantação)</t>
  </si>
  <si>
    <t>000292 - ES 010, Pavimentação do trecho Vila do Riacho – Regência</t>
  </si>
  <si>
    <t>001213 - IMPLANTAÇÃO, MANUTENÇÃO E GERENCIAMENTO DOS SISTEMAS DE SINALIZAÇÕES DAS RODOVIAS ESTADUAIS - DER-ES</t>
  </si>
  <si>
    <t>002198 - ES-010 – TRECHO NOVA ALMEIDA – SANTA CRUZ (PONTE DO RIO PIRAQUEAÇU)</t>
  </si>
  <si>
    <t>002199 - ES-010 – TRECHO PONTE DO RIO PIRAQUEAÇU – BARRA SAHY</t>
  </si>
  <si>
    <t>002203 - ES 248, TRECHO: ENTR. ES 358 ( PARA PONTAL DO IPIRANGA) - VILA DE POVOAÇÃO</t>
  </si>
  <si>
    <t>002222 - ES 010, ENTR. ES-429 – BARRA NOVA (ENTR. ES 315) - LOTE 3</t>
  </si>
  <si>
    <t>002223 - ES 429, ENTR. BR.101 (PALMITO) – PALMITAL (P/ URUSSUQUARA) - LOTE 11</t>
  </si>
  <si>
    <t xml:space="preserve">002224 - ES 164 - BAIXO GUANDU - TRECHO FAZENDA UNICAFÉ X ENTR BR-259 (FONTINELLI - ALTO MUTUM PRETO) </t>
  </si>
  <si>
    <t>002252 - CONSULTORIA SUPERVISORA BID</t>
  </si>
  <si>
    <t>002320 - BID - RESTAURAÇÃO DO PAVIMENTO E CONSERVAÇÃO – SEGMENTOS 1, 2, 3, e 4 – LOTE 2</t>
  </si>
  <si>
    <t>002800 - ES-440 - ENTR. BR-101 (BEBEDOURO) X ENTR. ES-010 (REGÊNCIA)</t>
  </si>
  <si>
    <t>002804 - IMPLANTAÇÃO DO CONTORNO DA BARRA DO SAHY</t>
  </si>
  <si>
    <t>002805 - ES-115 - ELABORAÇÃO DE PROJETO - NOVA ALMEIDA X SANTA CRUX (PTE. PIRAQUAÇU)</t>
  </si>
  <si>
    <t>002846 - ELABORAÇÃO DE PROJETO BÁSICO E EXECUÇÃO DE OBRAS PARA MINIZAÇÃO DOS IMPACTOS DOS ALAGAMENTOS EM IBIRAÇU E JOÃO NEIVA</t>
  </si>
  <si>
    <t>003080 - Elaboração de Projeto Básico e Execução de Obras para Minimização dos Impactos dos Alagamentos em João Neiva</t>
  </si>
  <si>
    <t>003160 - ES-010, TRECHO BARRA DO SAHY - VILA DO RIACHO – 17,7 KM - TRECHO 3</t>
  </si>
  <si>
    <t>003162 - DRAGAGEM DA FOZ DO RIO CRICARÉ</t>
  </si>
  <si>
    <t>003163 - PRAIA DA GUAXINDIBA E ABERTURA DA FOZ NATURAL DO RIO ITAÚNAS</t>
  </si>
  <si>
    <t>003164 - CONTENÇÃO DO PROCESSO EROSIVO QUE ACOMETE A ORLA DE BARRA NOVA NORTE</t>
  </si>
  <si>
    <t>003166 - FIXAÇÃO DA FOZ DO RIO RIACHO, MUNICÍPIO DE ARACRUZ/ES</t>
  </si>
  <si>
    <t>003172 - BINÁRIO EM NOVA ALMEIDA</t>
  </si>
  <si>
    <t>003242 - AQUISIÇÃO DE SOFTWARES - BIM</t>
  </si>
  <si>
    <t>003243 - AQUISIÇÃO DE EQUIPAMENTOS PARA ESTRUTURAÇÃO DE NÚCLEO DE GEOPROCESSAMENTO - BIM</t>
  </si>
  <si>
    <t>003244 - REABILITAÇÃO DE GUIA-CORRENTE DO RIO PIÚMA - PIÚMA</t>
  </si>
  <si>
    <t>003245 - GUIA-CORRENTE E ENROCAMENTOS NA FOZ DO RIO REIS MAGOS - SERRA</t>
  </si>
  <si>
    <t>003246 - GUIA-CORRENTE E ENROCAMENTOS NA FOZ DO RIO JUCU - VILA VELHA</t>
  </si>
  <si>
    <t>003247 - GUIA-CORRENTE E DRAGAGEM DO RIO ITAPEMIRIM - ITAPEMIRIM</t>
  </si>
  <si>
    <t>003249 - LOTE 1 - CREMA-DBM - SANTA TERESA E ENTORNO</t>
  </si>
  <si>
    <t>003250 - LOTE 2 - CREMA-DBM - CAPARAÓ</t>
  </si>
  <si>
    <t>003251 - LOTE 3 - CREMA-DMB - LITORAL SUL</t>
  </si>
  <si>
    <t>003252 - BIRD ÁGUAS E PAISAGENS - CONSULTORIA TÉCNICA DE APOIO À SUPERVISÃO DE OBRAS DO PROGRAMA</t>
  </si>
  <si>
    <t>003253 - BIRD PROATIVA - CONSULTORIA TÉCNICA DE APOIO À SUPERVISÃO DE OBRAS DO PROGRAMA</t>
  </si>
  <si>
    <t>003254 - CONTRATANTES E CREDORES DE OBRAS - IOPES</t>
  </si>
  <si>
    <t>003255 - CONVÊNIOS E REPASSES DOS MUNICÍPIOS PARA O DER-ES</t>
  </si>
  <si>
    <t>003003 - MACRODRENAGEM DA BACIA DO RIO ITANGUÁ - CARIACICA</t>
  </si>
  <si>
    <t>000963 - FORTALECIMENTO GESTÃO DE RISCOS DE DESASTRES</t>
  </si>
  <si>
    <t>002155 - CIDADE AMBIENTAL</t>
  </si>
  <si>
    <t xml:space="preserve">002281 - ESTRUTURAÇÃO DO ÓRGÃO AMBIENTAL </t>
  </si>
  <si>
    <t>002923 - DESENVOLVIMENTO E INFRAESTRUTURA DE SOFTWARES</t>
  </si>
  <si>
    <t>002924 - MODERNIZAÇÃO DA INFRAESTRUTURA TECNOLÓGICA DO IEMA</t>
  </si>
  <si>
    <t xml:space="preserve">002925 - INFRAESTRUTURA DE UNIDADES DE CONSERVAÇÃO </t>
  </si>
  <si>
    <t>002723 - PROBACIAS</t>
  </si>
  <si>
    <t>003230 - MUDANÇAS CLIMÁTICAS</t>
  </si>
  <si>
    <t>002284 - PROESAM</t>
  </si>
  <si>
    <t>000088 - EEEFM João Crisóstomo Belesa - Cariacica</t>
  </si>
  <si>
    <t>000096 - EEEFM Presidente Getúlio Vargas - Cachoeiro de Itapemirim</t>
  </si>
  <si>
    <t>000635 - Obra na EEEFM Domingos José Martins – Marataízes</t>
  </si>
  <si>
    <t>000887 - EEEF Córrego do Cedro</t>
  </si>
  <si>
    <t>000894 - Obra na Escola Arlindo Ferreira Lopes</t>
  </si>
  <si>
    <t>001094 - ESCOLA DE TEMPO INTEGRAL DOM JOÃO BATISTA DA MOTTA E ALBUQUERQUE</t>
  </si>
  <si>
    <t>001283 - Escola Viva - Unidade CEEMTI Afonso Cláudio</t>
  </si>
  <si>
    <t>001285 - Escola Viva – Unidade Monsenhor Miguel de Sanctis</t>
  </si>
  <si>
    <t>001340 - Escola Viva "Aristeu de Aguiar" - Alegre</t>
  </si>
  <si>
    <t>001358 - Escola Viva "Monsenhor Guilherme Schmitz" - Aracruz</t>
  </si>
  <si>
    <t>001481 - Escola Dom Daniel Comboni</t>
  </si>
  <si>
    <t xml:space="preserve">001625 - EEEF VIRGINIO PEREIRA </t>
  </si>
  <si>
    <t>001626 - EEEFM SÃO JOÃO BATISTA</t>
  </si>
  <si>
    <t>001627 - EEEFM PRESIDENTE KENNEDY</t>
  </si>
  <si>
    <t>001628 - EEEFM MESTRE ALVARO</t>
  </si>
  <si>
    <t>001629 - ESCOLA DE TEMPO INTEGRAL CEIER ÁGUIA BRANCA</t>
  </si>
  <si>
    <t>001631 - EEEFM JOSÉ DE CALDAS BRITO</t>
  </si>
  <si>
    <t>001636 - EEEFM PROF MANOEL ABREU</t>
  </si>
  <si>
    <t>001640 - EEEFM JERONIMO MONTEIRO</t>
  </si>
  <si>
    <t>001648 - EEEM CECILIANO ABEL DE ALMEIDA</t>
  </si>
  <si>
    <t>001658 - EEEFM SÃO DOMINGOS</t>
  </si>
  <si>
    <t>001661 - EEEFM IRMA TEREZA ALTOÉ</t>
  </si>
  <si>
    <t xml:space="preserve">001685 - EEEFM JOSE CARLOS CASTRO </t>
  </si>
  <si>
    <t xml:space="preserve">001807 - EEEFM PROF JURACI MACHADO </t>
  </si>
  <si>
    <t xml:space="preserve">001812 - ESCOLA DE TEMPO INTEGRAL JOB PIMENTEL </t>
  </si>
  <si>
    <t xml:space="preserve">001816 - ESCOLA DE TEMPO INTEGRAL CEIER DE BOA ESPERANÇA </t>
  </si>
  <si>
    <t xml:space="preserve">001817 - ESCOLA DE TEMPO INTEGRAL CEIER DE VILA PAVÃO </t>
  </si>
  <si>
    <t>001841 - EEEFM JACARAIPE</t>
  </si>
  <si>
    <t xml:space="preserve">001896 - EEEM PROF JOAQUIM FONSECA </t>
  </si>
  <si>
    <t>001899 - EEEFM ANTONIO DOS SANTOS NEVES</t>
  </si>
  <si>
    <t>001901 - EEEFM GETÚLIO PIMENTEL LOUREIRO - REFORMA E AMPLIAÇÃO</t>
  </si>
  <si>
    <t>001902 - CONSTRUÇÃO DA ESCOLA EEEFM ALICE HOLZMEISTER</t>
  </si>
  <si>
    <t>001915 - REFORMA E AMPLIAÇÃO DA EEEFM CLOTILDE RATO</t>
  </si>
  <si>
    <t>001920 - CONSTRUÇÃO DA QUADRA POLIESPORTIVA NA EEEFM LUIZ MANOEL VELLOZO</t>
  </si>
  <si>
    <t>001988 - EEEFM MARIA PENEDO - SERRA</t>
  </si>
  <si>
    <t>001991 - EEEFM MARIA ORTIZ</t>
  </si>
  <si>
    <t>002104 - CONSTRUÇÃO DE QUADRA POLIESPORTIVA DA EEEFM ALTO JATIBOCAS</t>
  </si>
  <si>
    <t>002315 - EEEM PEDRO PAULO GROBERIO</t>
  </si>
  <si>
    <t>002491 - OBRA DE TERRAPLANAGEM E CERCAMENTO DO TERRENO DESTINADO À CONSTRUÇÃO DA ESCOLA ALICE HOLZMEISTER</t>
  </si>
  <si>
    <t>002622 - EEEFM JOAQUIM CAETANO DE PAIVA</t>
  </si>
  <si>
    <t>002663 - EEEF MANOEL LOPES</t>
  </si>
  <si>
    <t>002752 - EEEFM PRIMO BITTI</t>
  </si>
  <si>
    <t>002909 - REFORMA E AMPLIAÇÃO DA EEEFM DR EMILIO ROBERTO ZANOTTI</t>
  </si>
  <si>
    <t>002994 - EEEFM BANANAL</t>
  </si>
  <si>
    <t>002995 - EEEFM ARARIBOIA</t>
  </si>
  <si>
    <t>003017 - EEEFM ALMIRANTE BARROSO</t>
  </si>
  <si>
    <t>003045 - EEEFM ARMANDO BARBOSA QUITIBA</t>
  </si>
  <si>
    <t>003202 - ESCOLA ESTADUAL MÁRIO GURGEL II</t>
  </si>
  <si>
    <t>44202 - iNOVA CAPIXABA</t>
  </si>
  <si>
    <t>001827 - Fundação Estadual de Inovação em Saúde - INOVA Capixaba</t>
  </si>
  <si>
    <t>7 - RECURSOS DO ORÇAMENTO DE INVESTIMENTO</t>
  </si>
  <si>
    <t xml:space="preserve">002421 - CONSTRUÇÃO E REFORMA DE UNIDADES DE SEGURANÇA PÚBLICA – BNDES </t>
  </si>
  <si>
    <t>000833 - Aquisição de equipamentos operacionais</t>
  </si>
  <si>
    <t>002127 - CERCO INTELIGENTE</t>
  </si>
  <si>
    <t>003023 - REGISTRO DE PREÇO PARA AQUISIÇÃO DE NOBREAKS</t>
  </si>
  <si>
    <t>003024 - DETRAN 100% DIGITAL</t>
  </si>
  <si>
    <t>003032 - EDUCAÇÃO E SEGURANÇA NO TRÂNSITO - CONVÊNIO DETRAN/PMES</t>
  </si>
  <si>
    <t>001606 - Unidade Padrão Linhares</t>
  </si>
  <si>
    <t>002136 - POSTO AVANÇADO DE BOMBEIRO</t>
  </si>
  <si>
    <t>002337 - BENFEITORIA DE EDIFICAÇÕES DO CBMES</t>
  </si>
  <si>
    <t>002569 - APOIO A MUNICÍPIOS</t>
  </si>
  <si>
    <t>002422 - MODERNIZAÇÃO DAS INSTITUIÇÕES DE SEGURANÇA PÚBLICA E DEFESA SOCIAL - FESP</t>
  </si>
  <si>
    <t>002381 - PROJETOS DE RESSOCIALIZAÇÃO</t>
  </si>
  <si>
    <t>001087 - Índice de Gestão Descentralizada do Programa Bolsa Família – IGD/PBF</t>
  </si>
  <si>
    <t>001088 - Índice de Gestão Descentralizada do Sistema Único de Assistência – IGD/SUAS</t>
  </si>
  <si>
    <t>002129 - BRINQUEDOPRAÇA</t>
  </si>
  <si>
    <t>002951 - UNIDADE DE RECEBIMENTO DE ALIMENTOS - URDA</t>
  </si>
  <si>
    <t>002757 - CONSTRUÇÃO DO CENTRO DE PERÍCIA TÉCNICA CIENTÍFICA DO ES</t>
  </si>
  <si>
    <t>002981 - CONSTRUÇÃO DA NOVA UNIS</t>
  </si>
  <si>
    <t>003181 - APOIO A PROJETOS DE DESENVOLVIMENTO SUSTENTÁVEL LOCAL INTEGRADO - RP8 (CONVÊNIO GOVERNO FEDERAL - REPASSE CAIXA)</t>
  </si>
  <si>
    <t>001789 - CONTRATAÇÕES PARA ATIVIDADES OPERACIONAIS – REGULAÇÃO, CONTROLE E FISCALIZAÇÃO DOS SERVIÇOS PÚBLICOS CONCEDIDOS</t>
  </si>
  <si>
    <t>49902 - FEPES</t>
  </si>
  <si>
    <t>003070 - ESTUDOS TÉCNICOS PARA ESTRUTURAÇÃO DE PPPS E CONCESSÕES</t>
  </si>
  <si>
    <t>002696 - MODERNIZAÇÃO E REAPARELHAMENTO DA INFRAESTRUTURA DO IPAJM</t>
  </si>
  <si>
    <t xml:space="preserve">002697 - CONSTRUÇÃO DA NOVA SEDE DO IPAJM </t>
  </si>
  <si>
    <t>Obra na EEEFM Hunney Everest Piovesan - Cariacica</t>
  </si>
  <si>
    <t>ESCOLA EM TEMPO INTEGRAL FRANCISCO COELHO AVILA JUNIOR</t>
  </si>
  <si>
    <t>Escola Viva "Prof. Fernando Duarte Rabelo" - Vitória</t>
  </si>
  <si>
    <t>Escola Viva "Antônio Acha" - Mimoso do Sul</t>
  </si>
  <si>
    <t>Escola Santissima Trindade</t>
  </si>
  <si>
    <t>Escola Jose Pinto Coelho</t>
  </si>
  <si>
    <t>Escola Ecoporanga</t>
  </si>
  <si>
    <t xml:space="preserve">Gerenciadora Sedu </t>
  </si>
  <si>
    <t>EEEFM LARANJEIRAS</t>
  </si>
  <si>
    <t>EEEFM FRANCISCO NASCIMENTO</t>
  </si>
  <si>
    <t>EEEFM LEANDRO ESCOBAR</t>
  </si>
  <si>
    <t>EEEFM NÉA SALLES NUNES PEREIRA</t>
  </si>
  <si>
    <t>EEEFM PROF.ª MARIA OLINDA DE OLIVEIRA MENEZES</t>
  </si>
  <si>
    <t>ESCOLA DE TEMPO INTEGRAL LYRA RIBEIRO SANTOS</t>
  </si>
  <si>
    <t>ESCOLA DE TEMPO INTEGRAL GOMES CARDIM</t>
  </si>
  <si>
    <t xml:space="preserve">ESCOLA DE TEMPO INTEGRAL SILVIO ROCIO </t>
  </si>
  <si>
    <t xml:space="preserve">EEEFM ADOLFINA ZAMPROGNO </t>
  </si>
  <si>
    <t>ESCOLA DE TEMPO INTEGRAL DOMINGOS PERIM</t>
  </si>
  <si>
    <t>EEEM PROF JOSE VEIGA DA SILVA</t>
  </si>
  <si>
    <t>EEEFM VIRGINIA NOVA</t>
  </si>
  <si>
    <t xml:space="preserve">EEEFM CAMPINHO </t>
  </si>
  <si>
    <t>EEEFM CANDIDO PORTINARI</t>
  </si>
  <si>
    <t>EEEFM PROFª REGINA BANHOS PAIXÃO</t>
  </si>
  <si>
    <t>ESCOLA EEEFM TEOFILO PAULINO</t>
  </si>
  <si>
    <t>EEEFM PROF PETRONILHA VIDIGAL</t>
  </si>
  <si>
    <t xml:space="preserve">EEEFM ANTONIO LUIZ VALIATI </t>
  </si>
  <si>
    <t>EEEFM AGOSTINHO AGRIZZI</t>
  </si>
  <si>
    <t>EEEFM ANTONIO JACQUES SOARES</t>
  </si>
  <si>
    <t>EEEFM ZENOBIA LEAO</t>
  </si>
  <si>
    <t>ENGENHARIA CONSULTIVA DER</t>
  </si>
  <si>
    <t>EEEFM PEDRA AZUL</t>
  </si>
  <si>
    <t>AQUISIÇÃO DE TERRENOS E/OU CONSTRUÇÃO DE MUROS PARA NOVAS ESCOLAS ESTADUAIS</t>
  </si>
  <si>
    <t>EEEFM CEL ANTÔNIO DUARTE</t>
  </si>
  <si>
    <t>CONSTRUÇÃO DA QUADRA POLIESPORTIVA NA EEEFM LUIZ MANOEL VELLOZO</t>
  </si>
  <si>
    <t>EEEFM MARIA PENEDO - SERRA</t>
  </si>
  <si>
    <t>EEEFM MARIA ORTIZ</t>
  </si>
  <si>
    <t>CONSTRUÇÃO DE QUADRA POLIESPORTIVA DA EEEFM ALTO JATIBOCAS</t>
  </si>
  <si>
    <t>EEEM PEDRO PAULO GROBERIO</t>
  </si>
  <si>
    <t>OBRA DE TERRAPLANAGEM E CERCAMENTO DO TERRENO DESTINADO À CONSTRUÇÃO DA ESCOLA ALICE HOLZMEISTER</t>
  </si>
  <si>
    <t>EEEFM JOAQUIM CAETANO DE PAIVA</t>
  </si>
  <si>
    <t>EEEF MANOEL LOPES</t>
  </si>
  <si>
    <t>EEEFM PRIMO BITTI</t>
  </si>
  <si>
    <t>REFORMA E AMPLIAÇÃO DA EEEFM DR EMILIO ROBERTO ZANOTTI</t>
  </si>
  <si>
    <t>EEEFM BANANAL</t>
  </si>
  <si>
    <t>EEEFM ARARIBOIA</t>
  </si>
  <si>
    <t>EEEFM ALMIRANTE BARROSO</t>
  </si>
  <si>
    <t>EEEFM ARMANDO BARBOSA QUITIBA</t>
  </si>
  <si>
    <t>ESCOLA ESTADUAL MÁRIO GURGEL II</t>
  </si>
  <si>
    <t>EEEFM João Crisóstomo Belesa - Cariacica</t>
  </si>
  <si>
    <t>EEEFM Presidente Getúlio Vargas - Cachoeiro de Itapemirim</t>
  </si>
  <si>
    <t>Obra na EEEFM Domingos José Martins – Marataízes</t>
  </si>
  <si>
    <t>EEEF Córrego do Cedro</t>
  </si>
  <si>
    <t>Obra na Escola Arlindo Ferreira Lopes</t>
  </si>
  <si>
    <t>ESCOLA DE TEMPO INTEGRAL DOM JOÃO BATISTA DA MOTTA E ALBUQUERQUE</t>
  </si>
  <si>
    <t>Escola Viva - Unidade CEEMTI Afonso Cláudio</t>
  </si>
  <si>
    <t>Escola Viva – Unidade Monsenhor Miguel de Sanctis</t>
  </si>
  <si>
    <t>Escola Viva "Aristeu de Aguiar" - Alegre</t>
  </si>
  <si>
    <t>Escola Viva "Monsenhor Guilherme Schmitz" - Aracruz</t>
  </si>
  <si>
    <t>Escola Dom Daniel Comboni</t>
  </si>
  <si>
    <t xml:space="preserve">EEEF VIRGINIO PEREIRA </t>
  </si>
  <si>
    <t>EEEFM SÃO JOÃO BATISTA</t>
  </si>
  <si>
    <t>EEEFM PRESIDENTE KENNEDY</t>
  </si>
  <si>
    <t>EEEFM MESTRE ALVARO</t>
  </si>
  <si>
    <t>ESCOLA DE TEMPO INTEGRAL CEIER ÁGUIA BRANCA</t>
  </si>
  <si>
    <t>EEEFM JOSÉ DE CALDAS BRITO</t>
  </si>
  <si>
    <t>EEEFM PROF MANOEL ABREU</t>
  </si>
  <si>
    <t>EEEFM JERONIMO MONTEIRO</t>
  </si>
  <si>
    <t>EEEM CECILIANO ABEL DE ALMEIDA</t>
  </si>
  <si>
    <t>EEEFM SÃO DOMINGOS</t>
  </si>
  <si>
    <t>EEEFM IRMA TEREZA ALTOÉ</t>
  </si>
  <si>
    <t xml:space="preserve">EEEFM JOSE CARLOS CASTRO </t>
  </si>
  <si>
    <t xml:space="preserve">EEEFM PROF JURACI MACHADO </t>
  </si>
  <si>
    <t xml:space="preserve">ESCOLA DE TEMPO INTEGRAL JOB PIMENTEL </t>
  </si>
  <si>
    <t xml:space="preserve">ESCOLA DE TEMPO INTEGRAL CEIER DE BOA ESPERANÇA </t>
  </si>
  <si>
    <t xml:space="preserve">ESCOLA DE TEMPO INTEGRAL CEIER DE VILA PAVÃO </t>
  </si>
  <si>
    <t>EEEFM JACARAIPE</t>
  </si>
  <si>
    <t xml:space="preserve">EEEM PROF JOAQUIM FONSECA </t>
  </si>
  <si>
    <t>EEEFM ANTONIO DOS SANTOS NEVES</t>
  </si>
  <si>
    <t>EEEFM GETÚLIO PIMENTEL LOUREIRO - REFORMA E AMPLIAÇÃO</t>
  </si>
  <si>
    <t>CONSTRUÇÃO DA ESCOLA EEEFM ALICE HOLZMEISTER</t>
  </si>
  <si>
    <t>REFORMA E AMPLIAÇÃO DA EEEFM CLOTILDE RATO</t>
  </si>
  <si>
    <t>* Instalação de Sistema de Proteção contra Descargas Atmosféricas * SPDA, na UNIP I * Cariacica;</t>
  </si>
  <si>
    <t>* Instalação de Sistema de Proteção contra Descargas Atmosféricas * SPDA, na UNIP II * Cariacica;</t>
  </si>
  <si>
    <t>* Instalação de Sistema de Proteção contra Descargas Atmosféricas * SPDA, na UNIS * Cariacica;
* Demolição do Bloco C da UNIS (Estrutura desativada);</t>
  </si>
  <si>
    <t>* Instalação de Sistema de Proteção contra Descargas Atmosféricas * SPDA, no CSE;
* Construção de um Centro para Capacitação dos Servidores e base da equipe da GESP;
-Aquisição de tecnologia e mobiliário estruturante para atender ao Centro de Treinamento da GESP (CT);
* Melhoria da reestruturação elétrica da rede de média tensão do CSE.</t>
  </si>
  <si>
    <t xml:space="preserve">* Contratação de projeto executivo de engenharia e arquitetura para reforma da *Delegacia de Muqui * imóvel histórico/tombado (2022-P22P5)
* Aquisição de sistema de micro e mini geração de energia elétrica (usina foto voltaica) a partir da fonte primária solar (2023-22RT5)
* Reforma da Delegacia de Ecoporanga (2023-NZ7H0)
* Reforma da Delegacia de Cobilândia (2022-N45T1)
* Reforma da Delegacia da Mulher de Vila Velha (2022-H460L)
* Reforma da Divisão de Homicídio de Cariacica (2022-H460L). 
* Reforma da Delegacia de Afonso Cláudio (2022-H460L)
* Reforma da Delegacia de Santa Inês (2022-H460L)
* Construção de celas no Departamento de Homicídio (2021-HJWQJ)
* Reforma da 1ª Delegacia Regional Vitória (2022-Q4C3Z)
* Construção da Delegacia de ibiraçu (2021-2GZ1S)
* Reforma da Delegacia Domingos Martins (2023-NZ7H0)
* Reforma da Delegacia Regional de Guarapari (2023-NZ7H0)
* Reforma da Distrito Policial de Goiabeiras (2023-NZ7H0)
* Reforma da ACADEPOL (2023-NZ7H0)
* Reforma da Delegacia do Idoso (2023-NZ7H0)
*Contratação de projeto executivo para construção da sede própria da Divisão Especializada de Furtos e Roubos de Veículos (2023-TGLGV)
* Reforma da Delegacia da Mulher de Vila Velha (2022-H460L)                                                    * Reforma DHPP VILA VELA (2022-X1C9S)                                                                                          * Construção da delegacia de APIACÁ (2020-1TRDA)                                                                                       * Delegacia de SOORETAMA (2020-FG68D)                                                                                                * Prevenção e Combate à Incêndio para regularização da Edificação do DEIC                    (2022-n42fs)
* Construção da sede da Delegacia de Boa Esperança /ES (2024-2H79F)                                                                                    </t>
  </si>
  <si>
    <t>* Implantação de uma solução integrada de inteligência e processamento analítico, contemplando um painel de riscos de execução das obras públicas do Estado e notificação automática aos gestores públicos.
* Elaboração de minuta de decreto que estabelece acesso a dados de outros órgãos e entidades do Poder Executivo Estadual.
* Implantação da Auditoria Contínua na SECONT de forma a analisar 100% dos processos digitais por meio de trilhas de Inteligência Artificial
* Implantação do Sistema de Auditoria e Controle na Secont, de forma a uniformizar o processo de trabalho, sendo o módulo de Controle o primeiro a ser entregue até dezembro de 2024 * SIAC
* Certificação no nível 2 do IA-CM até 2024
* Certificação no nível 3 do IA-CM até 2026</t>
  </si>
  <si>
    <t>Procedimentos de desembaraço estadual automatizado, contendo:
* Maior integração com os outros sistemas já existentes; 
* Possibilidade de carregamento de dados de fontes externas;</t>
  </si>
  <si>
    <t>* Restauração do Palácia Bernardino Monteiro 
* Restauração da Casa da Cultura Casarão Agostini
* Restauração da sede da Prefeitura de Muqui
* Restauração do Museu Dirceu Cardoso
* Restauração do Museu do Colono
* Obra de reforma do Palácio da Cultura Sônia
* Restauração da Igreja Luterana</t>
  </si>
  <si>
    <t xml:space="preserve">1) Integrar os Órgãos e Entes estaduais responsáveis pelas atividades de controle e fiscalização ambiental, centralizando o atendimento à população;                                                                                     2) Implantar o Centro integrado de Monitoramento da qualidade Ambiental, qualidade do ar e dos rios, áreas contaminadas, gestão de passivos ambientais com atuação ininterrupta e integrada entre as instituições responsáveis;                                                                                        3) Conclusão das melhorias e modernização das 09 estações automáticas de monitoramento da qualidade do ar da Grande Vitória; </t>
  </si>
  <si>
    <t>1) HUB ES + (Fomento à economia criativa para polos no interior do estado 
e apoio às incubadoras e aos ambientes de inovação - Ceets, CPID, e outros)
2) InovaPop (Realização de Feiras de empreendedorismo e inovação, fomento às empresas e projetos de inovação social -capacitação de empreendedores, editais de fomento no modelo Edital Favela Inteligente - Faperj - e Incubação de ideias e aceleração de negócios para formandos do Qualificar ES)
3) Ciência Baseada em Dados ("Elaboração de Produtos e Serviços nos Ambientes Promotores de Inovação Estaduais para atendimento as necessidades de Governo e Sociais - Programa Prédios Inteligentes, Registro dos laboratórios e projetos científicos com apoio do governo para atendimento a demandas internas e externas.
Promover e apoiar investimentos privados para criação de um hub de energias renováveis e hub hidrogênio - verde.
Lançar Editais de pesquisa para desafios municipais/regionais
Implantar a Secti digital")</t>
  </si>
  <si>
    <t xml:space="preserve">1) Fabricação de Softwares, compreendendo suporte técnico, manutenção corretiva, adaptativa e evolutiva nos sistemas existentes, bem como o desenvolvimento de novos sistemas;
2) Plataforma Red Hat Openshift, de conteinerização de aplicações para os sistemas desenvolvidos e implantados pelo programa IEMA Digital; 
3) Assinaturas e licenciamento de serviços em nuvem relacionados a Inteligência artificial (AI);                                                                 
4) Inteligência de negócios (BI) e automação de processos em ambiente low-code;                          5) contratação de serviços de E-mail (provedor) e contratação de serviços de segurança da informação.           </t>
  </si>
  <si>
    <t>1) Ampliar o acesso aos serviços públicos; 2- melhorar a qualidade dos serviços públicos digitais; 3)  melhorar a conectividade digital; 4)  melhorar a eficácia da gestão pública por meio da transformação digital; 5) diminuir o tempo de execução de processos e serviços ao servidor e à população; 6) promover um incremento nos níveis de segurança e no controle das forças e corporações da segurança e emergência do Estado; 7) maior resolutividade nas ações do sistema estadual de segurança pública, defesa social e justiça; 8) ampliar a atuação do sistema integrado de comando e controle de 20 para os 78 municípios capixabas; 9) melhorar a qualidade dos serviços públicos de atendimento, educação, saúde e segurança em todo o território capixaba; e, 10) implantar o sistema integrado de comando e controle pública na gestão de crises complexas e gestão de grandes eventos.</t>
  </si>
  <si>
    <t>Estudo de Viabilidade Técnica, Econômica e Ambiental EVTEA (ETAPA 01) E Anteprojeto de Engenharia (ETAPA 02), do Arco Rodoviário Sul de Colatina, na área do Município de Colatina, sobre circunscrição da Superintendência Executiva Regional III (SR-III/DER-ES).</t>
  </si>
  <si>
    <t>Execução de Obras Complementares e Manutenção Predial no Estádio Estadual Kleber Andrade, Cariacica-ES</t>
  </si>
  <si>
    <t>Execução de Serviços de pavimentação da Rodovia ES – 313, Trecho - Entroncamento ES – 130 (Pinheiros) – São João do Sobrado,  no município de Pinheiros, sob jurisdição da SR-IV (SR-04).</t>
  </si>
  <si>
    <t>Execução de Serviços de Recuperação e ampliação de Ponte Sobre o Rio Castelo - Bairro Esplanada – Localizada no município de Castelo/ES,  sob Jurisdição da Superintendência Executiva DER/SR-II</t>
  </si>
  <si>
    <t>Implantação de um Sistema Integrado de Gestão Previdenciária e atualização de base cadastral de todos os beneficiários do IPAJM, pertencentes aos Poderes e Órgãos Autônomos do Estado.</t>
  </si>
  <si>
    <t xml:space="preserve">* Equipamentos de videoconferências para a salade reuniões do 5o andar                                                                             
* Renovação de Licenças Canva Pro e Licenças Adobe Creativo Cloud                                          * Aquisição de Equipamentos para Telefônia IP                                             
* Solução de Segurança de Redes (ARP PRODEST)                                                
* Aquisição de Tablets </t>
  </si>
  <si>
    <t>* Aquisição de um conjunto de componentes de tecnologia, switches de distribuição, switches de acesso, módulos SFPs, do seu licenciamento e garantia, incluindo fornecimento de peças, com vistas à restruturação, revitalização e ampliação do ambiente de rede de comunicação de dados do IASES;
* Aquisição de Solução de Armazenamento Data Warehouse (Storage);
* Construção do Centro Integrado de Videomonitoramento (CIV);
* Aquisição de equipamento para Centro Integrado de Videomonitoramento (CIV);
* Aquisição de solução de videomonitoramento;
* Aquisição de servidores para estruturação da rede lógica das unidades e sede administrativa do IASES.</t>
  </si>
  <si>
    <t>Previsto Caixa - 2024</t>
  </si>
  <si>
    <t>Contratado Caixa - 2024</t>
  </si>
  <si>
    <t>Previsto Demais Fontes - 2024</t>
  </si>
  <si>
    <t>Contratado Demais Fontes - 2024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</si>
</sst>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44" formatCode="_-&quot;R$&quot;\ * #,##0.00_-;\-&quot;R$&quot;\ * #,##0.00_-;_-&quot;R$&quot;\ * &quot;-&quot;??_-;_-@_-"/>
    <numFmt numFmtId="43" formatCode="_-* #,##0.00_-;\-* #,##0.00_-;_-* &quot;-&quot;??_-;_-@_-"/>
    <numFmt numFmtId="164" formatCode="_-[$R$-416]\ * #,##0.00_-;\-[$R$-416]\ * #,##0.00_-;_-[$R$-416]\ * &quot;-&quot;??_-;_-@_-"/>
  </numFmts>
  <fonts count="17" x14ac:knownFonts="1">
    <font>
      <sz val="11"/>
      <color theme="1"/>
      <name val="Calibri"/>
      <scheme val="minor"/>
    </font>
    <font>
      <sz val="11"/>
      <color theme="1"/>
      <name val="Calibri"/>
      <family val="2"/>
      <scheme val="minor"/>
    </font>
    <font>
      <sz val="11"/>
      <color theme="1"/>
      <name val="Calibri"/>
      <family val="2"/>
      <scheme val="minor"/>
    </font>
    <font>
      <sz val="10"/>
      <name val="Arial"/>
      <family val="2"/>
    </font>
    <font>
      <b/>
      <sz val="8"/>
      <name val="Tahoma"/>
      <family val="2"/>
    </font>
    <font>
      <b/>
      <sz val="11"/>
      <color theme="1"/>
      <name val="Calibri"/>
      <family val="2"/>
      <scheme val="minor"/>
    </font>
    <font>
      <sz val="8"/>
      <name val="Tahoma"/>
      <family val="2"/>
    </font>
    <font>
      <b/>
      <sz val="9"/>
      <color theme="1"/>
      <name val="Tahoma"/>
      <family val="2"/>
    </font>
    <font>
      <sz val="9"/>
      <color theme="1"/>
      <name val="Tahoma"/>
      <family val="2"/>
    </font>
    <font>
      <sz val="8"/>
      <color theme="1"/>
      <name val="Calibri"/>
      <family val="2"/>
      <scheme val="minor"/>
    </font>
    <font>
      <sz val="9"/>
      <color theme="1"/>
      <name val="Calibri"/>
      <family val="2"/>
      <scheme val="minor"/>
    </font>
    <font>
      <sz val="10"/>
      <color theme="1"/>
      <name val="Calibri"/>
      <family val="2"/>
      <scheme val="minor"/>
    </font>
    <font>
      <sz val="11"/>
      <color theme="1"/>
      <name val="Calibri"/>
      <family val="2"/>
      <scheme val="minor"/>
    </font>
    <font>
      <b/>
      <sz val="11"/>
      <color theme="2" tint="-0.249977111117893"/>
      <name val="Calibri"/>
      <family val="2"/>
      <scheme val="minor"/>
    </font>
    <font>
      <sz val="8"/>
      <color indexed="72"/>
      <name val="Tahoma"/>
      <family val="2"/>
    </font>
    <font>
      <sz val="8"/>
      <color theme="1"/>
      <name val="Tahoma"/>
      <family val="2"/>
    </font>
    <font>
      <sz val="8"/>
      <name val="Calibri"/>
      <family val="2"/>
      <scheme val="minor"/>
    </font>
  </fonts>
  <fills count="24">
    <fill>
      <patternFill patternType="none"/>
    </fill>
    <fill>
      <patternFill patternType="gray125"/>
    </fill>
    <fill>
      <patternFill patternType="solid">
        <fgColor theme="4" tint="0.59999389629810485"/>
        <bgColor theme="4" tint="0.59999389629810485"/>
      </patternFill>
    </fill>
    <fill>
      <patternFill patternType="solid">
        <fgColor theme="2" tint="-0.249977111117893"/>
        <bgColor theme="2" tint="-0.249977111117893"/>
      </patternFill>
    </fill>
    <fill>
      <patternFill patternType="solid">
        <fgColor theme="8" tint="0.79998168889431442"/>
        <bgColor theme="8" tint="0.79998168889431442"/>
      </patternFill>
    </fill>
    <fill>
      <patternFill patternType="solid">
        <fgColor indexed="5"/>
        <bgColor indexed="5"/>
      </patternFill>
    </fill>
    <fill>
      <patternFill patternType="solid">
        <fgColor theme="4" tint="0.39997558519241921"/>
        <bgColor theme="4" tint="0.39997558519241921"/>
      </patternFill>
    </fill>
    <fill>
      <patternFill patternType="solid">
        <fgColor theme="7" tint="0.59999389629810485"/>
        <bgColor theme="9" tint="0.59999389629810485"/>
      </patternFill>
    </fill>
    <fill>
      <patternFill patternType="solid">
        <fgColor rgb="FFE10FB9"/>
        <bgColor rgb="FFE10FB9"/>
      </patternFill>
    </fill>
    <fill>
      <patternFill patternType="solid">
        <fgColor indexed="65"/>
      </patternFill>
    </fill>
    <fill>
      <patternFill patternType="solid">
        <fgColor theme="7" tint="0.39997558519241921"/>
        <bgColor theme="7" tint="0.39997558519241921"/>
      </patternFill>
    </fill>
    <fill>
      <patternFill patternType="solid">
        <fgColor theme="7" tint="0.59999389629810485"/>
        <bgColor theme="7" tint="0.59999389629810485"/>
      </patternFill>
    </fill>
    <fill>
      <patternFill patternType="solid">
        <fgColor indexed="45"/>
        <bgColor indexed="45"/>
      </patternFill>
    </fill>
    <fill>
      <patternFill patternType="solid">
        <fgColor rgb="FFFFCCFF"/>
        <bgColor rgb="FFFFCCFF"/>
      </patternFill>
    </fill>
    <fill>
      <patternFill patternType="solid">
        <fgColor theme="9" tint="0.39997558519241921"/>
        <bgColor rgb="FFFFCCFF"/>
      </patternFill>
    </fill>
    <fill>
      <patternFill patternType="solid">
        <fgColor theme="9" tint="0.59999389629810485"/>
        <bgColor rgb="FFFFCCFF"/>
      </patternFill>
    </fill>
    <fill>
      <patternFill patternType="solid">
        <fgColor theme="2"/>
        <bgColor theme="2"/>
      </patternFill>
    </fill>
    <fill>
      <patternFill patternType="solid">
        <fgColor theme="0" tint="-0.14999847407452621"/>
        <bgColor theme="0" tint="-0.14999847407452621"/>
      </patternFill>
    </fill>
    <fill>
      <patternFill patternType="solid">
        <fgColor theme="7" tint="0.59999389629810485"/>
        <bgColor theme="4" tint="0.59999389629810485"/>
      </patternFill>
    </fill>
    <fill>
      <patternFill patternType="solid">
        <fgColor theme="7" tint="0.59999389629810485"/>
        <bgColor theme="8" tint="0.79998168889431442"/>
      </patternFill>
    </fill>
    <fill>
      <patternFill patternType="solid">
        <fgColor indexed="9"/>
        <bgColor indexed="64"/>
      </patternFill>
    </fill>
    <fill>
      <patternFill patternType="solid">
        <fgColor theme="7" tint="0.79998168889431442"/>
        <bgColor theme="8" tint="0.79998168889431442"/>
      </patternFill>
    </fill>
    <fill>
      <patternFill patternType="solid">
        <fgColor theme="7" tint="0.79998168889431442"/>
        <bgColor theme="4" tint="0.59999389629810485"/>
      </patternFill>
    </fill>
    <fill>
      <patternFill patternType="solid">
        <fgColor theme="2" tint="-0.249977111117893"/>
        <bgColor theme="4" tint="0.59999389629810485"/>
      </patternFill>
    </fill>
  </fills>
  <borders count="14">
    <border>
      <left/>
      <right/>
      <top/>
      <bottom/>
      <diagonal/>
    </border>
    <border>
      <left style="thin">
        <color auto="1"/>
      </left>
      <right/>
      <top style="thin">
        <color auto="1"/>
      </top>
      <bottom/>
      <diagonal/>
    </border>
    <border>
      <left style="thin">
        <color auto="1"/>
      </left>
      <right style="thin">
        <color auto="1"/>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right/>
      <top/>
      <bottom style="thin">
        <color theme="4" tint="0.39997558519241921"/>
      </bottom>
      <diagonal/>
    </border>
    <border>
      <left style="thin">
        <color auto="1"/>
      </left>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s>
  <cellStyleXfs count="3">
    <xf numFmtId="0" fontId="0" fillId="0" borderId="0"/>
    <xf numFmtId="44" fontId="12" fillId="0" borderId="0" applyFont="0" applyFill="0" applyBorder="0" applyProtection="0"/>
    <xf numFmtId="0" fontId="3" fillId="0" borderId="0" applyNumberFormat="0" applyFont="0" applyFill="0" applyBorder="0" applyProtection="0"/>
  </cellStyleXfs>
  <cellXfs count="88">
    <xf numFmtId="0" fontId="0" fillId="0" borderId="0" xfId="0"/>
    <xf numFmtId="0" fontId="0" fillId="0" borderId="0" xfId="0" applyAlignment="1">
      <alignment horizontal="center"/>
    </xf>
    <xf numFmtId="0" fontId="4" fillId="2" borderId="2" xfId="2" applyFont="1" applyFill="1" applyBorder="1" applyAlignment="1">
      <alignment horizontal="center" vertical="center" wrapText="1"/>
    </xf>
    <xf numFmtId="0" fontId="4" fillId="2" borderId="3" xfId="2" applyFont="1" applyFill="1" applyBorder="1" applyAlignment="1">
      <alignment horizontal="center" vertical="center" wrapText="1"/>
    </xf>
    <xf numFmtId="0" fontId="4" fillId="2" borderId="4" xfId="2" applyFont="1" applyFill="1" applyBorder="1" applyAlignment="1">
      <alignment horizontal="center" vertical="center" wrapText="1"/>
    </xf>
    <xf numFmtId="0" fontId="4" fillId="3" borderId="2" xfId="2" applyFont="1" applyFill="1" applyBorder="1" applyAlignment="1">
      <alignment horizontal="center" vertical="center" wrapText="1"/>
    </xf>
    <xf numFmtId="0" fontId="4" fillId="4" borderId="2" xfId="2" applyFont="1" applyFill="1" applyBorder="1" applyAlignment="1">
      <alignment horizontal="center" vertical="center" wrapText="1"/>
    </xf>
    <xf numFmtId="0" fontId="4" fillId="4" borderId="4" xfId="2" applyFont="1" applyFill="1" applyBorder="1" applyAlignment="1">
      <alignment horizontal="center" vertical="center" wrapText="1"/>
    </xf>
    <xf numFmtId="0" fontId="0" fillId="0" borderId="5" xfId="0" applyBorder="1"/>
    <xf numFmtId="0" fontId="4" fillId="2" borderId="5" xfId="2" applyFont="1" applyFill="1" applyBorder="1" applyAlignment="1">
      <alignment horizontal="center" vertical="center" wrapText="1"/>
    </xf>
    <xf numFmtId="0" fontId="0" fillId="0" borderId="6" xfId="0" applyBorder="1"/>
    <xf numFmtId="164" fontId="0" fillId="0" borderId="6" xfId="0" applyNumberFormat="1" applyBorder="1"/>
    <xf numFmtId="164" fontId="0" fillId="0" borderId="6" xfId="1" applyNumberFormat="1" applyFont="1" applyBorder="1"/>
    <xf numFmtId="0" fontId="0" fillId="5" borderId="6" xfId="0" applyFill="1" applyBorder="1"/>
    <xf numFmtId="164" fontId="0" fillId="5" borderId="6" xfId="0" applyNumberFormat="1" applyFill="1" applyBorder="1"/>
    <xf numFmtId="0" fontId="0" fillId="2" borderId="0" xfId="0" applyFill="1" applyAlignment="1">
      <alignment horizontal="center" vertical="center" wrapText="1"/>
    </xf>
    <xf numFmtId="0" fontId="0" fillId="7" borderId="0" xfId="0" applyFill="1" applyAlignment="1">
      <alignment horizontal="center" vertical="center" wrapText="1"/>
    </xf>
    <xf numFmtId="0" fontId="0" fillId="0" borderId="0" xfId="0" pivotButton="1"/>
    <xf numFmtId="0" fontId="5" fillId="8" borderId="0" xfId="0" applyFont="1" applyFill="1" applyAlignment="1">
      <alignment horizontal="center"/>
    </xf>
    <xf numFmtId="0" fontId="0" fillId="0" borderId="0" xfId="0" applyAlignment="1">
      <alignment horizontal="left"/>
    </xf>
    <xf numFmtId="0" fontId="0" fillId="0" borderId="7" xfId="0" applyBorder="1"/>
    <xf numFmtId="0" fontId="0" fillId="0" borderId="8" xfId="0" applyBorder="1"/>
    <xf numFmtId="0" fontId="6" fillId="9" borderId="5" xfId="2" applyFont="1" applyFill="1" applyBorder="1" applyAlignment="1">
      <alignment horizontal="left" vertical="top" wrapText="1"/>
    </xf>
    <xf numFmtId="0" fontId="6" fillId="9" borderId="5" xfId="2" applyFont="1" applyFill="1" applyBorder="1" applyAlignment="1">
      <alignment horizontal="right" vertical="top" wrapText="1"/>
    </xf>
    <xf numFmtId="164" fontId="0" fillId="0" borderId="0" xfId="0" applyNumberFormat="1"/>
    <xf numFmtId="0" fontId="5" fillId="0" borderId="0" xfId="0" applyFont="1"/>
    <xf numFmtId="0" fontId="5" fillId="0" borderId="9" xfId="0" applyFont="1" applyBorder="1"/>
    <xf numFmtId="44" fontId="0" fillId="0" borderId="0" xfId="0" applyNumberFormat="1"/>
    <xf numFmtId="0" fontId="0" fillId="0" borderId="0" xfId="0" applyAlignment="1">
      <alignment horizontal="center" vertical="center"/>
    </xf>
    <xf numFmtId="0" fontId="5" fillId="0" borderId="10" xfId="0" applyFont="1" applyBorder="1" applyAlignment="1">
      <alignment horizontal="center" vertical="center" wrapText="1"/>
    </xf>
    <xf numFmtId="0" fontId="0" fillId="6" borderId="5" xfId="0" applyFill="1" applyBorder="1" applyAlignment="1">
      <alignment horizontal="center" vertical="center" wrapText="1"/>
    </xf>
    <xf numFmtId="0" fontId="5" fillId="2" borderId="5" xfId="0" applyFont="1" applyFill="1" applyBorder="1" applyAlignment="1">
      <alignment horizontal="center" vertical="center" wrapText="1"/>
    </xf>
    <xf numFmtId="0" fontId="0" fillId="2" borderId="5" xfId="0" applyFill="1" applyBorder="1" applyAlignment="1">
      <alignment horizontal="center" vertical="center" wrapText="1"/>
    </xf>
    <xf numFmtId="0" fontId="0" fillId="10" borderId="5" xfId="0" applyFill="1" applyBorder="1" applyAlignment="1">
      <alignment horizontal="center" vertical="center" wrapText="1"/>
    </xf>
    <xf numFmtId="0" fontId="5" fillId="11" borderId="5" xfId="0" applyFont="1" applyFill="1" applyBorder="1" applyAlignment="1">
      <alignment horizontal="center" vertical="center" wrapText="1"/>
    </xf>
    <xf numFmtId="0" fontId="0" fillId="11" borderId="5" xfId="0" applyFill="1" applyBorder="1" applyAlignment="1">
      <alignment horizontal="center" vertical="center" wrapText="1"/>
    </xf>
    <xf numFmtId="0" fontId="0" fillId="12" borderId="5" xfId="0" applyFill="1" applyBorder="1" applyAlignment="1">
      <alignment horizontal="center" vertical="center" wrapText="1"/>
    </xf>
    <xf numFmtId="0" fontId="5" fillId="13" borderId="5" xfId="0" applyFont="1" applyFill="1" applyBorder="1" applyAlignment="1">
      <alignment horizontal="center" vertical="center" wrapText="1"/>
    </xf>
    <xf numFmtId="0" fontId="0" fillId="13" borderId="5" xfId="0" applyFill="1" applyBorder="1" applyAlignment="1">
      <alignment horizontal="center" vertical="center" wrapText="1"/>
    </xf>
    <xf numFmtId="0" fontId="0" fillId="14" borderId="0" xfId="0" applyFill="1" applyAlignment="1">
      <alignment horizontal="center" vertical="center" wrapText="1"/>
    </xf>
    <xf numFmtId="0" fontId="5" fillId="15" borderId="5" xfId="0" applyFont="1" applyFill="1" applyBorder="1" applyAlignment="1">
      <alignment horizontal="center" vertical="center" wrapText="1"/>
    </xf>
    <xf numFmtId="0" fontId="0" fillId="15" borderId="0" xfId="0" applyFill="1" applyAlignment="1">
      <alignment horizontal="center" vertical="center" wrapText="1"/>
    </xf>
    <xf numFmtId="0" fontId="5" fillId="16" borderId="5" xfId="0" applyFont="1" applyFill="1" applyBorder="1" applyAlignment="1">
      <alignment horizontal="center" vertical="center" wrapText="1"/>
    </xf>
    <xf numFmtId="0" fontId="5" fillId="3" borderId="1" xfId="0" applyFont="1" applyFill="1" applyBorder="1" applyAlignment="1">
      <alignment horizontal="left" vertical="center" wrapText="1" indent="5"/>
    </xf>
    <xf numFmtId="164" fontId="5" fillId="3" borderId="5" xfId="0" applyNumberFormat="1" applyFont="1" applyFill="1" applyBorder="1" applyAlignment="1">
      <alignment horizontal="center" vertical="center" wrapText="1"/>
    </xf>
    <xf numFmtId="0" fontId="0" fillId="0" borderId="1" xfId="0" applyBorder="1"/>
    <xf numFmtId="43" fontId="0" fillId="0" borderId="5" xfId="1" applyNumberFormat="1" applyFont="1" applyBorder="1"/>
    <xf numFmtId="43" fontId="0" fillId="0" borderId="0" xfId="0" applyNumberFormat="1"/>
    <xf numFmtId="0" fontId="0" fillId="5" borderId="0" xfId="0" applyFill="1"/>
    <xf numFmtId="0" fontId="0" fillId="17" borderId="1" xfId="0" applyFill="1" applyBorder="1"/>
    <xf numFmtId="43" fontId="0" fillId="17" borderId="5" xfId="1" applyNumberFormat="1" applyFont="1" applyFill="1" applyBorder="1"/>
    <xf numFmtId="4" fontId="0" fillId="0" borderId="0" xfId="0" applyNumberFormat="1"/>
    <xf numFmtId="0" fontId="6" fillId="9" borderId="5" xfId="0" applyFont="1" applyFill="1" applyBorder="1" applyAlignment="1">
      <alignment horizontal="left" vertical="top" wrapText="1"/>
    </xf>
    <xf numFmtId="0" fontId="6" fillId="9" borderId="5" xfId="0" applyFont="1" applyFill="1" applyBorder="1" applyAlignment="1">
      <alignment horizontal="right" vertical="top" wrapText="1"/>
    </xf>
    <xf numFmtId="0" fontId="7" fillId="13" borderId="5" xfId="0" applyFont="1" applyFill="1" applyBorder="1" applyAlignment="1">
      <alignment horizontal="left" vertical="center" wrapText="1" indent="1"/>
    </xf>
    <xf numFmtId="4" fontId="8" fillId="13" borderId="5" xfId="0" applyNumberFormat="1" applyFont="1" applyFill="1" applyBorder="1" applyAlignment="1">
      <alignment horizontal="center" vertical="center"/>
    </xf>
    <xf numFmtId="43" fontId="5" fillId="0" borderId="0" xfId="0" applyNumberFormat="1" applyFont="1"/>
    <xf numFmtId="0" fontId="9" fillId="0" borderId="5" xfId="0" applyFont="1" applyBorder="1"/>
    <xf numFmtId="0" fontId="10" fillId="0" borderId="5" xfId="0" applyFont="1" applyBorder="1"/>
    <xf numFmtId="0" fontId="11" fillId="0" borderId="5" xfId="0" applyFont="1" applyBorder="1"/>
    <xf numFmtId="0" fontId="5" fillId="6" borderId="5" xfId="0" applyFont="1" applyFill="1" applyBorder="1" applyAlignment="1">
      <alignment horizontal="center" vertical="center" wrapText="1"/>
    </xf>
    <xf numFmtId="0" fontId="5" fillId="10" borderId="5" xfId="0" applyFont="1" applyFill="1" applyBorder="1" applyAlignment="1">
      <alignment horizontal="center" vertical="center" wrapText="1"/>
    </xf>
    <xf numFmtId="0" fontId="5" fillId="12" borderId="5" xfId="0" applyFont="1" applyFill="1" applyBorder="1" applyAlignment="1">
      <alignment horizontal="center" vertical="center" wrapText="1"/>
    </xf>
    <xf numFmtId="0" fontId="5" fillId="16" borderId="0" xfId="0" applyFont="1" applyFill="1" applyAlignment="1">
      <alignment horizontal="center" vertical="center" wrapText="1"/>
    </xf>
    <xf numFmtId="0" fontId="0" fillId="17" borderId="5" xfId="0" applyFill="1" applyBorder="1"/>
    <xf numFmtId="0" fontId="4" fillId="18" borderId="4" xfId="2" applyFont="1" applyFill="1" applyBorder="1" applyAlignment="1">
      <alignment horizontal="center" vertical="center" wrapText="1"/>
    </xf>
    <xf numFmtId="0" fontId="4" fillId="19" borderId="4" xfId="2" applyFont="1" applyFill="1" applyBorder="1" applyAlignment="1">
      <alignment horizontal="center" vertical="center" wrapText="1"/>
    </xf>
    <xf numFmtId="0" fontId="4" fillId="20" borderId="11" xfId="0" applyFont="1" applyFill="1" applyBorder="1" applyAlignment="1">
      <alignment horizontal="left" vertical="top" wrapText="1"/>
    </xf>
    <xf numFmtId="0" fontId="14" fillId="20" borderId="11" xfId="0" applyFont="1" applyFill="1" applyBorder="1" applyAlignment="1">
      <alignment horizontal="left" vertical="top" wrapText="1"/>
    </xf>
    <xf numFmtId="3" fontId="14" fillId="20" borderId="11" xfId="0" applyNumberFormat="1" applyFont="1" applyFill="1" applyBorder="1" applyAlignment="1">
      <alignment horizontal="right" vertical="top" wrapText="1"/>
    </xf>
    <xf numFmtId="0" fontId="4" fillId="20" borderId="13" xfId="0" applyFont="1" applyFill="1" applyBorder="1" applyAlignment="1">
      <alignment horizontal="left" vertical="top" wrapText="1"/>
    </xf>
    <xf numFmtId="3" fontId="14" fillId="20" borderId="13" xfId="0" applyNumberFormat="1" applyFont="1" applyFill="1" applyBorder="1" applyAlignment="1">
      <alignment horizontal="right" vertical="top" wrapText="1"/>
    </xf>
    <xf numFmtId="0" fontId="4" fillId="20" borderId="12" xfId="0" applyFont="1" applyFill="1" applyBorder="1" applyAlignment="1">
      <alignment horizontal="left" vertical="top" wrapText="1"/>
    </xf>
    <xf numFmtId="1" fontId="15" fillId="0" borderId="12" xfId="0" applyNumberFormat="1" applyFont="1" applyBorder="1" applyAlignment="1">
      <alignment horizontal="right" vertical="top"/>
    </xf>
    <xf numFmtId="0" fontId="4" fillId="20" borderId="0" xfId="0" applyFont="1" applyFill="1" applyAlignment="1">
      <alignment horizontal="left" vertical="top" wrapText="1"/>
    </xf>
    <xf numFmtId="41" fontId="14" fillId="20" borderId="11" xfId="0" applyNumberFormat="1" applyFont="1" applyFill="1" applyBorder="1" applyAlignment="1">
      <alignment horizontal="left" vertical="top" wrapText="1"/>
    </xf>
    <xf numFmtId="0" fontId="4" fillId="21" borderId="4" xfId="2" applyFont="1" applyFill="1" applyBorder="1" applyAlignment="1">
      <alignment horizontal="center" vertical="center" wrapText="1"/>
    </xf>
    <xf numFmtId="0" fontId="4" fillId="22" borderId="4" xfId="2" applyFont="1" applyFill="1" applyBorder="1" applyAlignment="1">
      <alignment horizontal="center" vertical="center" wrapText="1"/>
    </xf>
    <xf numFmtId="0" fontId="4" fillId="23" borderId="4" xfId="2" applyFont="1" applyFill="1" applyBorder="1" applyAlignment="1">
      <alignment horizontal="center" vertical="center" wrapText="1"/>
    </xf>
    <xf numFmtId="0" fontId="0" fillId="0" borderId="5" xfId="0" applyBorder="1" applyAlignment="1">
      <alignment horizontal="left" indent="1"/>
    </xf>
    <xf numFmtId="43" fontId="0" fillId="0" borderId="5" xfId="0" applyNumberFormat="1" applyBorder="1"/>
    <xf numFmtId="0" fontId="2" fillId="0" borderId="5" xfId="0" applyFont="1" applyBorder="1"/>
    <xf numFmtId="0" fontId="1" fillId="0" borderId="5" xfId="0" applyFont="1" applyBorder="1"/>
    <xf numFmtId="0" fontId="0" fillId="0" borderId="12" xfId="0" applyBorder="1"/>
    <xf numFmtId="0" fontId="0" fillId="0" borderId="5" xfId="0" applyBorder="1" applyAlignment="1">
      <alignment horizontal="left"/>
    </xf>
    <xf numFmtId="0" fontId="0" fillId="0" borderId="5" xfId="0" applyBorder="1" applyAlignment="1">
      <alignment horizontal="left" wrapText="1"/>
    </xf>
    <xf numFmtId="0" fontId="4" fillId="2" borderId="3" xfId="2" applyFont="1" applyFill="1" applyBorder="1" applyAlignment="1">
      <alignment horizontal="left" vertical="center"/>
    </xf>
    <xf numFmtId="0" fontId="0" fillId="0" borderId="5" xfId="0" quotePrefix="1" applyBorder="1" applyAlignment="1">
      <alignment horizontal="left"/>
    </xf>
  </cellXfs>
  <cellStyles count="3">
    <cellStyle name="Moeda" xfId="1" builtinId="4"/>
    <cellStyle name="Normal" xfId="0" builtinId="0"/>
    <cellStyle name="Normal 2" xfId="2" xr:uid="{00000000-0005-0000-0000-000002000000}"/>
  </cellStyles>
  <dxfs count="2">
    <dxf>
      <font>
        <b/>
        <i/>
      </font>
    </dxf>
    <dxf>
      <numFmt numFmtId="35" formatCode="_-* #,##0.00_-;\-* #,##0.0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4.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1.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ão Souza" refreshedDate="45365.786199768518" createdVersion="8" refreshedVersion="8" minRefreshableVersion="3" recordCount="137" xr:uid="{00000000-000A-0000-FFFF-FFFF01000000}">
  <cacheSource type="worksheet">
    <worksheetSource ref="A1:C138" sheet="Autorizado Gnd 4 e 5"/>
  </cacheSource>
  <cacheFields count="3">
    <cacheField name="UO simplificado" numFmtId="0">
      <sharedItems containsBlank="1" count="179">
        <s v="10101"/>
        <s v="10102"/>
        <s v="10103"/>
        <s v="10104"/>
        <s v="10109"/>
        <s v="10201"/>
        <s v="10904"/>
        <s v="10905"/>
        <s v="10906"/>
        <s v="16101"/>
        <s v="16901"/>
        <s v="19101"/>
        <s v="22101"/>
        <s v="22202"/>
        <s v="22902"/>
        <s v="27101"/>
        <s v="27201"/>
        <s v="28101"/>
        <s v="28201"/>
        <s v="28202"/>
        <s v="28203"/>
        <s v="31101"/>
        <s v="31201"/>
        <s v="31202"/>
        <s v="31203"/>
        <s v="31901"/>
        <s v="31902"/>
        <s v="31903"/>
        <s v="31904"/>
        <s v="32101"/>
        <s v="32202"/>
        <s v="32901"/>
        <s v="35101"/>
        <s v="35201"/>
        <s v="35901"/>
        <s v="35903"/>
        <s v="36101"/>
        <s v="36901"/>
        <s v="37101"/>
        <s v="37901"/>
        <s v="39101"/>
        <s v="39901"/>
        <s v="40101"/>
        <s v="40102"/>
        <s v="40901"/>
        <s v="41101"/>
        <s v="41201"/>
        <s v="41202"/>
        <s v="41901"/>
        <s v="41902"/>
        <s v="42101"/>
        <s v="42201"/>
        <s v="42901"/>
        <s v="44901"/>
        <s v="45101"/>
        <s v="45102"/>
        <s v="45103"/>
        <s v="45104"/>
        <s v="45105"/>
        <s v="45106"/>
        <s v="45202"/>
        <s v="45901"/>
        <s v="45902"/>
        <s v="45904"/>
        <s v="45905"/>
        <s v="45906"/>
        <s v="46101"/>
        <s v="46202"/>
        <s v="46901"/>
        <s v="46903"/>
        <s v="46904"/>
        <s v="47101"/>
        <s v="47901"/>
        <s v="47904"/>
        <s v="48101"/>
        <s v="48201"/>
        <s v="49101"/>
        <s v="49203"/>
        <s v="49204"/>
        <s v="49205"/>
        <s v="50101"/>
        <s v="60201"/>
        <s v="80102"/>
        <m/>
        <s v="10101 - SCV" u="1"/>
        <s v="10102 - SCM" u="1"/>
        <s v="10103 - SECONT" u="1"/>
        <s v="10104 - SECOM" u="1"/>
        <s v="10109 - SEG" u="1"/>
        <s v="10201 - RTV-ES" u="1"/>
        <s v="10904 - FECC" u="1"/>
        <s v="10905 - FESAD" u="1"/>
        <s v="10906 - FEADM" u="1"/>
        <s v="16101 - PGE" u="1"/>
        <s v="16901 - FUNCAD" u="1"/>
        <s v="19101 - VICE" u="1"/>
        <s v="22101 - SEFAZ" u="1"/>
        <s v="22202 - JUCEES" u="1"/>
        <s v="22902 - FUNSES" u="1"/>
        <s v="27101 - SEP" u="1"/>
        <s v="27201 - IJSN" u="1"/>
        <s v="28101 - SEGER" u="1"/>
        <s v="28201 - ESESP" u="1"/>
        <s v="28202 - DIO" u="1"/>
        <s v="28203 - PRODEST" u="1"/>
        <s v="31101 - SEAG" u="1"/>
        <s v="31201 - IDAF" u="1"/>
        <s v="31202 - INCAPER" u="1"/>
        <s v="31203 - CEASA" u="1"/>
        <s v="31901 - FEAC" u="1"/>
        <s v="31902 - FUNSAF" u="1"/>
        <s v="31903 - FUNDO RURAL SUSTENTÁVEL" u="1"/>
        <s v="31904 - FEACME" u="1"/>
        <s v="32101 - SECTI" u="1"/>
        <s v="32202 - FAPES" u="1"/>
        <s v="32901 - FUNCITEC" u="1"/>
        <s v="35101 - SEMOBI" u="1"/>
        <s v="35201 - DER-ES" u="1"/>
        <s v="35901 - FEP" u="1"/>
        <s v="35903 - FEFIN" u="1"/>
        <s v="36101 - SEDURB" u="1"/>
        <s v="36901 - FEHAB" u="1"/>
        <s v="37101 - SETUR" u="1"/>
        <s v="37901 - FUNTUR" u="1"/>
        <s v="39101 - SESPORT" u="1"/>
        <s v="39901 - PRÓ-ESPORTE" u="1"/>
        <s v="40101 - SECULT" u="1"/>
        <s v="40102 - APEES" u="1"/>
        <s v="40901 - FUNCULTURA" u="1"/>
        <s v="41101 - SEAMA" u="1"/>
        <s v="41201 - IEMA" u="1"/>
        <s v="41202 - AGERH" u="1"/>
        <s v="41901 - FUNDEMA" u="1"/>
        <s v="41902 - FUNDÁGUA" u="1"/>
        <s v="42101 - SEDU" u="1"/>
        <s v="42201 - FAMES" u="1"/>
        <s v="42901 - FUNPAES" u="1"/>
        <s v="44901 - FES" u="1"/>
        <s v="45101 - SESP" u="1"/>
        <s v="45102 - PCES" u="1"/>
        <s v="45103 - PMES" u="1"/>
        <s v="45104 - CBMES" u="1"/>
        <s v="45105 - DSPM" u="1"/>
        <s v="45106 - CEPDEC" u="1"/>
        <s v="45202 - DETRAN" u="1"/>
        <s v="45901 - FUNREPOCI" u="1"/>
        <s v="45902 - FUNREPOM" u="1"/>
        <s v="45904 - FUNREBOM" u="1"/>
        <s v="45905 - FUNPDEC" u="1"/>
        <s v="45906 - FESP" u="1"/>
        <s v="46101 - SEJUS" u="1"/>
        <s v="46202 - PROCON" u="1"/>
        <s v="46901 - FRSP" u="1"/>
        <s v="46903 - FUNPEN" u="1"/>
        <s v="46904 - FEDC" u="1"/>
        <s v="47101 - SETADES" u="1"/>
        <s v="47901 - FEAS" u="1"/>
        <s v="47904 - FUNCOP" u="1"/>
        <s v="48101 - SEDH" u="1"/>
        <s v="48201 - IASES" u="1"/>
        <s v="49101 - SEDES" u="1"/>
        <s v="49203 - ADERES" u="1"/>
        <s v="49204 - IPEM-ES" u="1"/>
        <s v="49205 - ARSP" u="1"/>
        <s v="50101 - SESM" u="1"/>
        <s v="60201 - IPAJM" u="1"/>
        <s v="80102 - ENC-SEFAZ" u="1"/>
        <s v="80104" u="1"/>
        <s v="22901" u="1"/>
        <s v="22904" u="1"/>
        <s v="27901" u="1"/>
        <s v="47906" u="1"/>
        <s v="48901" u="1"/>
        <s v="48902" u="1"/>
        <s v="48904" u="1"/>
        <s v="60210" u="1"/>
        <s v="60211" u="1"/>
        <s v="60212" u="1"/>
        <s v="80101" u="1"/>
      </sharedItems>
    </cacheField>
    <cacheField name="Tipo Fonte" numFmtId="0">
      <sharedItems containsBlank="1" count="3">
        <s v="CAIXA"/>
        <s v="DF"/>
        <m/>
      </sharedItems>
    </cacheField>
    <cacheField name="Total" numFmtId="0">
      <sharedItems containsString="0" containsBlank="1" containsNumber="1" minValue="10000" maxValue="48922471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ão Souza" refreshedDate="45385.745051388891" createdVersion="8" refreshedVersion="8" minRefreshableVersion="3" recordCount="110" xr:uid="{00000000-000A-0000-FFFF-FFFF03000000}">
  <cacheSource type="worksheet">
    <worksheetSource ref="A1:C111" sheet="Empenhado 2023 Gnd 4"/>
  </cacheSource>
  <cacheFields count="3">
    <cacheField name="UO simplificado" numFmtId="0">
      <sharedItems count="76">
        <s v="10101 - SCV"/>
        <s v="10102 - SCM"/>
        <s v="10104 - SECOM"/>
        <s v="10109 - SEG"/>
        <s v="10201 - RTV-ES"/>
        <s v="10904 - FECC"/>
        <s v="10905 - FESAD"/>
        <s v="10906 - FEADM"/>
        <s v="16101 - PGE"/>
        <s v="16901 - FUNCAD"/>
        <s v="19101 - VICE"/>
        <s v="22101 - SEFAZ"/>
        <s v="22202 - JUCEES"/>
        <s v="27101 - SEP"/>
        <s v="27201 - IJSN"/>
        <s v="28101 - SEGER"/>
        <s v="28201 - ESESP"/>
        <s v="28203 - PRODEST"/>
        <s v="31101 - SEAG"/>
        <s v="31201 - IDAF"/>
        <s v="31202 - INCAPER"/>
        <s v="31203 - CEASA"/>
        <s v="31901 - FEAC"/>
        <s v="31902 - FUNSAF"/>
        <s v="31903 - FUNDO RURAL SUSTENTÁVEL"/>
        <s v="32101 - SECTI"/>
        <s v="32202 - FAPES"/>
        <s v="32901 - FUNCITEC"/>
        <s v="35101 - SEMOBI"/>
        <s v="35201 - DER-ES"/>
        <s v="35901 - FEP"/>
        <s v="35903 - FEFIN"/>
        <s v="36101 - SEDURB"/>
        <s v="36901 - FEHAB"/>
        <s v="37101 - SETUR"/>
        <s v="37901 - FUNTUR"/>
        <s v="39101 - SESPORT"/>
        <s v="39901 - PRÓ-ESPORTE"/>
        <s v="40101 - SECULT"/>
        <s v="40102 - APEES"/>
        <s v="40901 - FUNCULTURA"/>
        <s v="41101 - SEAMA"/>
        <s v="41201 - IEMA"/>
        <s v="41202 - AGERH"/>
        <s v="41901 - FUNDEMA"/>
        <s v="41902 - FUNDÁGUA"/>
        <s v="42101 - SEDU"/>
        <s v="42201 - FAMES"/>
        <s v="42901 - FUNPAES"/>
        <s v="44901 - FES"/>
        <s v="45101 - SESP"/>
        <s v="45102 - PCES"/>
        <s v="45103 - PMES"/>
        <s v="45104 - CBMES"/>
        <s v="45105 - DSPM"/>
        <s v="45202 - DETRAN"/>
        <s v="45901 - FUNREPOCI"/>
        <s v="45902 - FUNREPOM"/>
        <s v="45904 - FUNREBOM"/>
        <s v="45905 - FUNPDEC"/>
        <s v="45906 - FESP"/>
        <s v="46101 - SEJUS"/>
        <s v="46901 - FTP"/>
        <s v="46903 - FUNPEN"/>
        <s v="46904 - FEDC"/>
        <s v="47101 - SETADES"/>
        <s v="47901 - FEAS"/>
        <s v="47904 - FUNCOP"/>
        <s v="48101 - SEDH"/>
        <s v="48201 - IASES"/>
        <s v="49101 - SEDES"/>
        <s v="49203 - ADERES"/>
        <s v="49204 - IPEM-ES"/>
        <s v="49205 - ARSP"/>
        <s v="50101 - SESM"/>
        <s v="60201 - IPAJM"/>
      </sharedItems>
    </cacheField>
    <cacheField name="Tipo Fonte" numFmtId="0">
      <sharedItems count="2">
        <s v="CAIXA"/>
        <s v="DF"/>
      </sharedItems>
    </cacheField>
    <cacheField name="Total" numFmtId="0">
      <sharedItems containsSemiMixedTypes="0" containsString="0" containsNumber="1" minValue="0" maxValue="709889040.90999997"/>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ão Souza" refreshedDate="45560.502404050923" createdVersion="8" refreshedVersion="8" minRefreshableVersion="3" recordCount="131" xr:uid="{3B04F493-1104-4939-BC09-B1A975CF3C72}">
  <cacheSource type="worksheet">
    <worksheetSource ref="A1:C132" sheet="Autorizado Gnd 4"/>
  </cacheSource>
  <cacheFields count="3">
    <cacheField name="UO simplificado" numFmtId="0">
      <sharedItems count="86">
        <s v="10101 - SCV"/>
        <s v="10102 - SCM"/>
        <s v="10103 - SECONT"/>
        <s v="10104 - SECOM"/>
        <s v="10109 - SEG"/>
        <s v="10201 - RTV-ES"/>
        <s v="10904 - FECC"/>
        <s v="10905 - FESAD"/>
        <s v="10906 - FEADM"/>
        <s v="16101 - PGE"/>
        <s v="16901 - FUNCAD"/>
        <s v="19101 - VICE"/>
        <s v="22101 - SEFAZ"/>
        <s v="22202 - JUCEES"/>
        <s v="22902 - FUNSES"/>
        <s v="27101 - SEP"/>
        <s v="27201 - IJSN"/>
        <s v="28101 - SEGER"/>
        <s v="28201 - ESESP"/>
        <s v="28202 - DIO"/>
        <s v="28203 - PRODEST"/>
        <s v="28204 - APEES"/>
        <s v="31101 - SEAG"/>
        <s v="31201 - IDAF"/>
        <s v="31202 - INCAPER"/>
        <s v="31203 - CEASA"/>
        <s v="31901 - FEAC"/>
        <s v="31902 - FUNSAF"/>
        <s v="31903 - FUNDO RURAL SUSTENTÁVEL"/>
        <s v="31904 - FEACME"/>
        <s v="32101 - SECTI"/>
        <s v="32202 - FAPES"/>
        <s v="32901 - FUNCITEC"/>
        <s v="35101 - SEMOBI"/>
        <s v="35201 - DER-ES"/>
        <s v="35901 - FEP"/>
        <s v="35903 - FEFIN"/>
        <s v="36101 - SEDURB"/>
        <s v="36901 - FEHAB"/>
        <s v="37101 - SETUR"/>
        <s v="37901 - FUNTUR"/>
        <s v="39101 - SESPORT"/>
        <s v="39901 - PRÓ-ESPORTE"/>
        <s v="40101 - SECULT"/>
        <s v="40102 - APEES"/>
        <s v="40901 - FUNCULTURA"/>
        <s v="41101 - SEAMA"/>
        <s v="41201 - IEMA"/>
        <s v="41202 - AGERH"/>
        <s v="41901 - FUNDEMA"/>
        <s v="41902 - FUNDÁGUA"/>
        <s v="42101 - SEDU"/>
        <s v="42201 - FAMES"/>
        <s v="42901 - FUNPAES"/>
        <s v="44901 - FES"/>
        <s v="45101 - SESP"/>
        <s v="45102 - PCES"/>
        <s v="45103 - PMES"/>
        <s v="45104 - CBMES"/>
        <s v="45105 - DSPM"/>
        <s v="45106 - CEPDEC"/>
        <s v="45202 - DETRAN"/>
        <s v="45901 - FUNREPOCI"/>
        <s v="45902 - FUNREPOM"/>
        <s v="45904 - FUNREBOM"/>
        <s v="45905 - FUNPDEC"/>
        <s v="45906 - FESP"/>
        <s v="46101 - SEJUS"/>
        <s v="46113 - PPES"/>
        <s v="46202 - PROCON"/>
        <s v="46901 - FRSP"/>
        <s v="46903 - FUNPEN"/>
        <s v="46904 - FEDC"/>
        <s v="47101 - SETADES"/>
        <s v="47901 - FEAS"/>
        <s v="47904 - FUNCOP"/>
        <s v="47906 - FET"/>
        <s v="48101 - SEDH"/>
        <s v="48201 - IASES"/>
        <s v="49101 - SEDES"/>
        <s v="49203 - ADERES"/>
        <s v="49204 - IPEM-ES"/>
        <s v="49205 - ARSP"/>
        <s v="50101 - SESM"/>
        <s v="60201 - IPAJM"/>
        <s v="80102 - ENC-SEFAZ"/>
      </sharedItems>
    </cacheField>
    <cacheField name="Tipo Fonte" numFmtId="0">
      <sharedItems count="2">
        <s v="CAIXA"/>
        <s v="DF"/>
      </sharedItems>
    </cacheField>
    <cacheField name="Total" numFmtId="0">
      <sharedItems containsSemiMixedTypes="0" containsString="0" containsNumber="1" minValue="10000" maxValue="739936487.30999994"/>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ão Souza" refreshedDate="45560.565463888888" createdVersion="8" refreshedVersion="8" minRefreshableVersion="3" recordCount="669" xr:uid="{00000000-000A-0000-FFFF-FFFF00000000}">
  <cacheSource type="worksheet">
    <worksheetSource ref="A1:Z711" sheet="Base de Dados"/>
  </cacheSource>
  <cacheFields count="29">
    <cacheField name="Unidade Responsável" numFmtId="0">
      <sharedItems containsBlank="1" count="67">
        <s v="10102 - SCM"/>
        <s v="10109 - SEG"/>
        <s v="10906 - FEADM"/>
        <s v="16901 - FUNCAD"/>
        <s v="22101 - SEFAZ"/>
        <s v="22902 - FUNSES"/>
        <s v="22202 - JUCEES"/>
        <s v="27101 - SEP"/>
        <s v="28101 - SEGER"/>
        <s v="28201 - ESESP"/>
        <s v="28203 - PRODEST"/>
        <s v="28204 - APEES"/>
        <s v="31101 - SEAG"/>
        <s v="31901 - FEAC"/>
        <s v="31903 - FUNDO RURAL SUSTENTÁVEL"/>
        <s v="31902 - FUNSAF"/>
        <s v="31201 - IDAF"/>
        <s v="31202 - INCAPER"/>
        <s v="32101 - SECTI"/>
        <s v="32202 - FAPES"/>
        <s v="35101 - SEMOBI"/>
        <s v="35201 - DER-ES"/>
        <s v="35901 - FEP"/>
        <s v="36101 - SEDURB"/>
        <s v="36901 - FEHAB"/>
        <s v="37101 - SETUR"/>
        <s v="39101 - SESPORT"/>
        <s v="39901 - PRÓ-ESPORTE"/>
        <s v="40101 - SECULT"/>
        <s v="40901 - FUNCULTURA"/>
        <s v="41101 - SEAMA"/>
        <s v="41901 - FUNDEMA"/>
        <s v="41902 - FUNDÁGUA"/>
        <s v="41201 - IEMA"/>
        <s v="41202 - AGERH"/>
        <s v="42101 - SEDU"/>
        <s v="42901 - FUNPAES"/>
        <s v="42201 - FAMES"/>
        <s v="44901 - FES"/>
        <s v="45101 - SESP"/>
        <s v="45906 - FESP"/>
        <s v="45102 - PCES"/>
        <s v="45103 - PMES"/>
        <s v="45104 - CBMES"/>
        <s v="45904 - FUNREBOM"/>
        <s v="45905 - FUNPDEC"/>
        <s v="45202 - DETRAN"/>
        <s v="45107 - PCIES"/>
        <s v="46101 - SEJUS"/>
        <s v="46903 - FUNPEN"/>
        <s v="46901 - FTP"/>
        <s v="46113 - PPES"/>
        <s v="46202 - PROCON"/>
        <s v="47101 - SETADES"/>
        <s v="47901 - FEAS"/>
        <s v="47904 - FUNCOP"/>
        <s v="47906 - FET"/>
        <m/>
        <s v="48101 - SEDH"/>
        <s v="48201 - IASES"/>
        <s v="49101 - SEDES"/>
        <s v="49203 - ADERES"/>
        <s v="50101 - SESM"/>
        <s v="60201 - IPAJM"/>
        <s v="10201 - RTV-ES" u="1"/>
        <s v="40102 - APEES" u="1"/>
        <s v="460113 - PPES" u="1"/>
      </sharedItems>
    </cacheField>
    <cacheField name="E-mail do Responsável" numFmtId="0">
      <sharedItems containsBlank="1"/>
    </cacheField>
    <cacheField name="Código do PO" numFmtId="0">
      <sharedItems containsBlank="1" containsMixedTypes="1" containsNumber="1" containsInteger="1" minValue="132" maxValue="3231" longText="1"/>
    </cacheField>
    <cacheField name="Nome do Projeto/PO" numFmtId="0">
      <sharedItems containsBlank="1"/>
    </cacheField>
    <cacheField name="Descrição/Objeto detalhado" numFmtId="0">
      <sharedItems containsBlank="1" longText="1"/>
    </cacheField>
    <cacheField name="Projeto Estratégico" numFmtId="0">
      <sharedItems containsBlank="1"/>
    </cacheField>
    <cacheField name="Audiência Pública" numFmtId="0">
      <sharedItems containsBlank="1"/>
    </cacheField>
    <cacheField name="Ação" numFmtId="0">
      <sharedItems containsBlank="1" containsMixedTypes="1" containsNumber="1" containsInteger="1" minValue="25" maxValue="8679"/>
    </cacheField>
    <cacheField name="Programa do PPA" numFmtId="0">
      <sharedItems containsString="0" containsBlank="1" containsNumber="1" containsInteger="1" minValue="2" maxValue="2077"/>
    </cacheField>
    <cacheField name="Municípios" numFmtId="0">
      <sharedItems containsBlank="1" longText="1"/>
    </cacheField>
    <cacheField name="Microrregião" numFmtId="0">
      <sharedItems containsBlank="1"/>
    </cacheField>
    <cacheField name="Área Temática do PE" numFmtId="0">
      <sharedItems containsBlank="1"/>
    </cacheField>
    <cacheField name="Se tiver contrato, informar o número" numFmtId="0">
      <sharedItems containsBlank="1" longText="1"/>
    </cacheField>
    <cacheField name="Previsto Caixa - 2024" numFmtId="0">
      <sharedItems containsString="0" containsBlank="1" containsNumber="1" minValue="0" maxValue="250000000"/>
    </cacheField>
    <cacheField name="Contratado Caixa - 2024" numFmtId="0">
      <sharedItems containsBlank="1" containsMixedTypes="1" containsNumber="1" minValue="0" maxValue="213134506.09"/>
    </cacheField>
    <cacheField name="Previsto Caixa - 2025" numFmtId="0">
      <sharedItems containsString="0" containsBlank="1" containsNumber="1" minValue="0" maxValue="250000000"/>
    </cacheField>
    <cacheField name="Contratado Caixa - 2025" numFmtId="0">
      <sharedItems containsString="0" containsBlank="1" containsNumber="1" minValue="0" maxValue="106054103"/>
    </cacheField>
    <cacheField name="Previsto Caixa - 2026" numFmtId="0">
      <sharedItems containsString="0" containsBlank="1" containsNumber="1" minValue="0" maxValue="250000000"/>
    </cacheField>
    <cacheField name="Contratado Caixa - 2026" numFmtId="0">
      <sharedItems containsString="0" containsBlank="1" containsNumber="1" minValue="0" maxValue="100000000"/>
    </cacheField>
    <cacheField name="Previsto Caixa - 2027" numFmtId="0">
      <sharedItems containsString="0" containsBlank="1" containsNumber="1" minValue="0" maxValue="250000000"/>
    </cacheField>
    <cacheField name="Contratado Caixa - 2027" numFmtId="0">
      <sharedItems containsString="0" containsBlank="1" containsNumber="1" minValue="0" maxValue="64820204.460000001"/>
    </cacheField>
    <cacheField name="Previsto Demais Fontes - 2024" numFmtId="0">
      <sharedItems containsString="0" containsBlank="1" containsNumber="1" minValue="0" maxValue="158373344"/>
    </cacheField>
    <cacheField name="Contratado Demais Fontes - 2024" numFmtId="0">
      <sharedItems containsString="0" containsBlank="1" containsNumber="1" minValue="0" maxValue="153711847.13"/>
    </cacheField>
    <cacheField name="Previsto Demais Fontes - 2025" numFmtId="0">
      <sharedItems containsString="0" containsBlank="1" containsNumber="1" minValue="0" maxValue="131870729.59199999"/>
    </cacheField>
    <cacheField name="Contratado Demais Fontes - 2025" numFmtId="0">
      <sharedItems containsString="0" containsBlank="1" containsNumber="1" minValue="0" maxValue="131870729.59199999"/>
    </cacheField>
    <cacheField name="Previsto Demais Fontes - 2026" numFmtId="0">
      <sharedItems containsString="0" containsBlank="1" containsNumber="1" minValue="0" maxValue="95698334"/>
    </cacheField>
    <cacheField name="Contratado Demais Fontes - 2026" numFmtId="0">
      <sharedItems containsString="0" containsBlank="1" containsNumber="1" minValue="0" maxValue="80950545.816"/>
    </cacheField>
    <cacheField name="Previsto Demais Fontes - 2027" numFmtId="0">
      <sharedItems containsString="0" containsBlank="1" containsNumber="1" minValue="0" maxValue="95698334"/>
    </cacheField>
    <cacheField name="Contratado Demais Fontes - 2027" numFmtId="0">
      <sharedItems containsString="0" containsBlank="1" containsNumber="1" minValue="0" maxValue="50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37">
  <r>
    <x v="0"/>
    <x v="0"/>
    <n v="30010000"/>
  </r>
  <r>
    <x v="1"/>
    <x v="0"/>
    <n v="10000"/>
  </r>
  <r>
    <x v="1"/>
    <x v="1"/>
    <n v="80000"/>
  </r>
  <r>
    <x v="2"/>
    <x v="0"/>
    <n v="10000"/>
  </r>
  <r>
    <x v="3"/>
    <x v="0"/>
    <n v="200000"/>
  </r>
  <r>
    <x v="4"/>
    <x v="0"/>
    <n v="457169"/>
  </r>
  <r>
    <x v="5"/>
    <x v="0"/>
    <n v="4198840"/>
  </r>
  <r>
    <x v="5"/>
    <x v="1"/>
    <n v="590000"/>
  </r>
  <r>
    <x v="6"/>
    <x v="1"/>
    <n v="606000"/>
  </r>
  <r>
    <x v="7"/>
    <x v="0"/>
    <n v="40000"/>
  </r>
  <r>
    <x v="8"/>
    <x v="0"/>
    <n v="40000000"/>
  </r>
  <r>
    <x v="8"/>
    <x v="1"/>
    <n v="350000"/>
  </r>
  <r>
    <x v="9"/>
    <x v="0"/>
    <n v="10000"/>
  </r>
  <r>
    <x v="10"/>
    <x v="1"/>
    <n v="19132603"/>
  </r>
  <r>
    <x v="11"/>
    <x v="0"/>
    <n v="10000"/>
  </r>
  <r>
    <x v="12"/>
    <x v="0"/>
    <n v="2338737"/>
  </r>
  <r>
    <x v="12"/>
    <x v="1"/>
    <n v="29000000"/>
  </r>
  <r>
    <x v="13"/>
    <x v="1"/>
    <n v="4116720"/>
  </r>
  <r>
    <x v="14"/>
    <x v="1"/>
    <n v="157300000"/>
  </r>
  <r>
    <x v="15"/>
    <x v="0"/>
    <n v="282468"/>
  </r>
  <r>
    <x v="16"/>
    <x v="0"/>
    <n v="10000"/>
  </r>
  <r>
    <x v="17"/>
    <x v="0"/>
    <n v="18530614"/>
  </r>
  <r>
    <x v="18"/>
    <x v="0"/>
    <n v="10000"/>
  </r>
  <r>
    <x v="19"/>
    <x v="1"/>
    <n v="2000000"/>
  </r>
  <r>
    <x v="20"/>
    <x v="0"/>
    <n v="3417787"/>
  </r>
  <r>
    <x v="20"/>
    <x v="1"/>
    <n v="2997698"/>
  </r>
  <r>
    <x v="21"/>
    <x v="0"/>
    <n v="88695028.29"/>
  </r>
  <r>
    <x v="21"/>
    <x v="1"/>
    <n v="35420289.05"/>
  </r>
  <r>
    <x v="22"/>
    <x v="0"/>
    <n v="77992.51"/>
  </r>
  <r>
    <x v="22"/>
    <x v="1"/>
    <n v="1475679"/>
  </r>
  <r>
    <x v="22"/>
    <x v="1"/>
    <n v="1193094.93"/>
  </r>
  <r>
    <x v="23"/>
    <x v="0"/>
    <n v="3716816.61"/>
  </r>
  <r>
    <x v="23"/>
    <x v="1"/>
    <n v="4465250"/>
  </r>
  <r>
    <x v="23"/>
    <x v="1"/>
    <n v="5079240"/>
  </r>
  <r>
    <x v="24"/>
    <x v="0"/>
    <n v="10000"/>
  </r>
  <r>
    <x v="24"/>
    <x v="1"/>
    <n v="1800000"/>
  </r>
  <r>
    <x v="25"/>
    <x v="1"/>
    <n v="10000"/>
  </r>
  <r>
    <x v="26"/>
    <x v="0"/>
    <n v="8510000"/>
  </r>
  <r>
    <x v="27"/>
    <x v="1"/>
    <n v="16765498.26"/>
  </r>
  <r>
    <x v="28"/>
    <x v="1"/>
    <n v="10000"/>
  </r>
  <r>
    <x v="29"/>
    <x v="0"/>
    <n v="30280000"/>
  </r>
  <r>
    <x v="29"/>
    <x v="1"/>
    <n v="1889600"/>
  </r>
  <r>
    <x v="30"/>
    <x v="0"/>
    <n v="1198994"/>
  </r>
  <r>
    <x v="30"/>
    <x v="1"/>
    <n v="5000000"/>
  </r>
  <r>
    <x v="31"/>
    <x v="0"/>
    <n v="445473"/>
  </r>
  <r>
    <x v="31"/>
    <x v="1"/>
    <n v="15069088"/>
  </r>
  <r>
    <x v="32"/>
    <x v="0"/>
    <n v="22944270"/>
  </r>
  <r>
    <x v="32"/>
    <x v="1"/>
    <n v="58600429"/>
  </r>
  <r>
    <x v="33"/>
    <x v="0"/>
    <n v="412384084"/>
  </r>
  <r>
    <x v="33"/>
    <x v="1"/>
    <n v="489224713"/>
  </r>
  <r>
    <x v="33"/>
    <x v="1"/>
    <n v="36944600"/>
  </r>
  <r>
    <x v="33"/>
    <x v="1"/>
    <n v="4838000"/>
  </r>
  <r>
    <x v="34"/>
    <x v="0"/>
    <n v="10010000"/>
  </r>
  <r>
    <x v="34"/>
    <x v="1"/>
    <n v="859000"/>
  </r>
  <r>
    <x v="35"/>
    <x v="0"/>
    <n v="58463808.22"/>
  </r>
  <r>
    <x v="35"/>
    <x v="1"/>
    <n v="26000000"/>
  </r>
  <r>
    <x v="36"/>
    <x v="0"/>
    <n v="179183762"/>
  </r>
  <r>
    <x v="36"/>
    <x v="1"/>
    <n v="474724132.56"/>
  </r>
  <r>
    <x v="37"/>
    <x v="0"/>
    <n v="10000"/>
  </r>
  <r>
    <x v="37"/>
    <x v="1"/>
    <n v="2074834.41"/>
  </r>
  <r>
    <x v="38"/>
    <x v="0"/>
    <n v="1407331"/>
  </r>
  <r>
    <x v="38"/>
    <x v="1"/>
    <n v="2000000"/>
  </r>
  <r>
    <x v="39"/>
    <x v="1"/>
    <n v="100000"/>
  </r>
  <r>
    <x v="40"/>
    <x v="0"/>
    <n v="20520000"/>
  </r>
  <r>
    <x v="40"/>
    <x v="1"/>
    <n v="7379684.45"/>
  </r>
  <r>
    <x v="41"/>
    <x v="1"/>
    <n v="1159032.68"/>
  </r>
  <r>
    <x v="42"/>
    <x v="0"/>
    <n v="78115000"/>
  </r>
  <r>
    <x v="43"/>
    <x v="0"/>
    <n v="845881.79"/>
  </r>
  <r>
    <x v="44"/>
    <x v="1"/>
    <n v="3024021"/>
  </r>
  <r>
    <x v="45"/>
    <x v="0"/>
    <n v="3010000"/>
  </r>
  <r>
    <x v="45"/>
    <x v="1"/>
    <n v="19010587"/>
  </r>
  <r>
    <x v="46"/>
    <x v="0"/>
    <n v="10000"/>
  </r>
  <r>
    <x v="46"/>
    <x v="1"/>
    <n v="1085128"/>
  </r>
  <r>
    <x v="46"/>
    <x v="1"/>
    <n v="8448835"/>
  </r>
  <r>
    <x v="47"/>
    <x v="0"/>
    <n v="500000"/>
  </r>
  <r>
    <x v="47"/>
    <x v="1"/>
    <n v="16081750"/>
  </r>
  <r>
    <x v="47"/>
    <x v="1"/>
    <n v="30000"/>
  </r>
  <r>
    <x v="47"/>
    <x v="1"/>
    <n v="30000"/>
  </r>
  <r>
    <x v="48"/>
    <x v="1"/>
    <n v="349718"/>
  </r>
  <r>
    <x v="49"/>
    <x v="1"/>
    <n v="26162149"/>
  </r>
  <r>
    <x v="50"/>
    <x v="0"/>
    <n v="114989010.55"/>
  </r>
  <r>
    <x v="50"/>
    <x v="1"/>
    <n v="191168328.3"/>
  </r>
  <r>
    <x v="51"/>
    <x v="0"/>
    <n v="2050000"/>
  </r>
  <r>
    <x v="51"/>
    <x v="1"/>
    <n v="39600"/>
  </r>
  <r>
    <x v="52"/>
    <x v="0"/>
    <n v="135000000"/>
  </r>
  <r>
    <x v="53"/>
    <x v="0"/>
    <n v="112865316.79"/>
  </r>
  <r>
    <x v="53"/>
    <x v="1"/>
    <n v="87224716.8"/>
  </r>
  <r>
    <x v="54"/>
    <x v="0"/>
    <n v="16623084"/>
  </r>
  <r>
    <x v="54"/>
    <x v="1"/>
    <n v="22279294"/>
  </r>
  <r>
    <x v="55"/>
    <x v="0"/>
    <n v="15270000"/>
  </r>
  <r>
    <x v="56"/>
    <x v="0"/>
    <n v="25667348"/>
  </r>
  <r>
    <x v="57"/>
    <x v="0"/>
    <n v="20000"/>
  </r>
  <r>
    <x v="57"/>
    <x v="1"/>
    <n v="1100000"/>
  </r>
  <r>
    <x v="58"/>
    <x v="0"/>
    <n v="10000"/>
  </r>
  <r>
    <x v="59"/>
    <x v="0"/>
    <n v="10000"/>
  </r>
  <r>
    <x v="59"/>
    <x v="1"/>
    <n v="4338000"/>
  </r>
  <r>
    <x v="60"/>
    <x v="1"/>
    <n v="25840900"/>
  </r>
  <r>
    <x v="61"/>
    <x v="1"/>
    <n v="4500000"/>
  </r>
  <r>
    <x v="62"/>
    <x v="1"/>
    <n v="6641795"/>
  </r>
  <r>
    <x v="63"/>
    <x v="1"/>
    <n v="29266000"/>
  </r>
  <r>
    <x v="64"/>
    <x v="1"/>
    <n v="14825267"/>
  </r>
  <r>
    <x v="65"/>
    <x v="1"/>
    <n v="4000000"/>
  </r>
  <r>
    <x v="66"/>
    <x v="0"/>
    <n v="18713746"/>
  </r>
  <r>
    <x v="66"/>
    <x v="1"/>
    <n v="14000000"/>
  </r>
  <r>
    <x v="67"/>
    <x v="0"/>
    <n v="10000"/>
  </r>
  <r>
    <x v="68"/>
    <x v="1"/>
    <n v="4350693.58"/>
  </r>
  <r>
    <x v="69"/>
    <x v="1"/>
    <n v="4500000"/>
  </r>
  <r>
    <x v="70"/>
    <x v="1"/>
    <n v="570000"/>
  </r>
  <r>
    <x v="71"/>
    <x v="0"/>
    <n v="240686"/>
  </r>
  <r>
    <x v="71"/>
    <x v="1"/>
    <n v="11579"/>
  </r>
  <r>
    <x v="72"/>
    <x v="0"/>
    <n v="15777225"/>
  </r>
  <r>
    <x v="72"/>
    <x v="1"/>
    <n v="110000"/>
  </r>
  <r>
    <x v="73"/>
    <x v="1"/>
    <n v="6000000"/>
  </r>
  <r>
    <x v="74"/>
    <x v="0"/>
    <n v="72623"/>
  </r>
  <r>
    <x v="74"/>
    <x v="1"/>
    <n v="16816476.74"/>
  </r>
  <r>
    <x v="75"/>
    <x v="0"/>
    <n v="10000"/>
  </r>
  <r>
    <x v="76"/>
    <x v="0"/>
    <n v="120000"/>
  </r>
  <r>
    <x v="77"/>
    <x v="0"/>
    <n v="650000"/>
  </r>
  <r>
    <x v="77"/>
    <x v="1"/>
    <n v="300000"/>
  </r>
  <r>
    <x v="78"/>
    <x v="1"/>
    <n v="192000"/>
  </r>
  <r>
    <x v="79"/>
    <x v="1"/>
    <n v="2000000"/>
  </r>
  <r>
    <x v="80"/>
    <x v="0"/>
    <n v="10000"/>
  </r>
  <r>
    <x v="81"/>
    <x v="1"/>
    <n v="17632620"/>
  </r>
  <r>
    <x v="82"/>
    <x v="0"/>
    <n v="10000"/>
  </r>
  <r>
    <x v="83"/>
    <x v="2"/>
    <m/>
  </r>
  <r>
    <x v="83"/>
    <x v="2"/>
    <m/>
  </r>
  <r>
    <x v="83"/>
    <x v="2"/>
    <m/>
  </r>
  <r>
    <x v="83"/>
    <x v="2"/>
    <m/>
  </r>
  <r>
    <x v="83"/>
    <x v="2"/>
    <m/>
  </r>
  <r>
    <x v="83"/>
    <x v="2"/>
    <m/>
  </r>
  <r>
    <x v="83"/>
    <x v="2"/>
    <m/>
  </r>
  <r>
    <x v="83"/>
    <x v="2"/>
    <m/>
  </r>
  <r>
    <x v="83"/>
    <x v="2"/>
    <m/>
  </r>
  <r>
    <x v="83"/>
    <x v="2"/>
    <m/>
  </r>
  <r>
    <x v="83"/>
    <x v="2"/>
    <m/>
  </r>
  <r>
    <x v="83"/>
    <x v="2"/>
    <m/>
  </r>
  <r>
    <x v="83"/>
    <x v="2"/>
    <m/>
  </r>
</pivotCacheRecords>
</file>

<file path=xl/pivotCache/pivotCacheRecords2.xml><?xml version="1.0" encoding="utf-8"?>
<pivotCacheRecords xmlns="http://schemas.openxmlformats.org/spreadsheetml/2006/main" xmlns:r="http://schemas.openxmlformats.org/officeDocument/2006/relationships" count="110">
  <r>
    <x v="0"/>
    <x v="0"/>
    <n v="32554.7"/>
  </r>
  <r>
    <x v="1"/>
    <x v="0"/>
    <n v="323945.26"/>
  </r>
  <r>
    <x v="1"/>
    <x v="1"/>
    <n v="350000"/>
  </r>
  <r>
    <x v="2"/>
    <x v="0"/>
    <n v="212106.75"/>
  </r>
  <r>
    <x v="3"/>
    <x v="0"/>
    <n v="2006513.23"/>
  </r>
  <r>
    <x v="4"/>
    <x v="0"/>
    <n v="3784000"/>
  </r>
  <r>
    <x v="4"/>
    <x v="1"/>
    <n v="626928.57"/>
  </r>
  <r>
    <x v="5"/>
    <x v="1"/>
    <n v="167630.32"/>
  </r>
  <r>
    <x v="6"/>
    <x v="0"/>
    <n v="639603.86"/>
  </r>
  <r>
    <x v="7"/>
    <x v="0"/>
    <n v="292175414.74"/>
  </r>
  <r>
    <x v="7"/>
    <x v="1"/>
    <n v="9330268.55"/>
  </r>
  <r>
    <x v="8"/>
    <x v="0"/>
    <n v="7712.78"/>
  </r>
  <r>
    <x v="9"/>
    <x v="1"/>
    <n v="722107.41"/>
  </r>
  <r>
    <x v="10"/>
    <x v="0"/>
    <n v="29799"/>
  </r>
  <r>
    <x v="11"/>
    <x v="0"/>
    <n v="10991631.48"/>
  </r>
  <r>
    <x v="11"/>
    <x v="1"/>
    <n v="25658064.68"/>
  </r>
  <r>
    <x v="12"/>
    <x v="1"/>
    <n v="234012.76"/>
  </r>
  <r>
    <x v="13"/>
    <x v="0"/>
    <n v="629450.84"/>
  </r>
  <r>
    <x v="14"/>
    <x v="0"/>
    <n v="36125.52"/>
  </r>
  <r>
    <x v="15"/>
    <x v="0"/>
    <n v="4061143.62"/>
  </r>
  <r>
    <x v="16"/>
    <x v="0"/>
    <n v="294365.09"/>
  </r>
  <r>
    <x v="17"/>
    <x v="0"/>
    <n v="8147189.33"/>
  </r>
  <r>
    <x v="17"/>
    <x v="1"/>
    <n v="2908687.69"/>
  </r>
  <r>
    <x v="18"/>
    <x v="0"/>
    <n v="181143310.31"/>
  </r>
  <r>
    <x v="18"/>
    <x v="1"/>
    <n v="84938074.81"/>
  </r>
  <r>
    <x v="19"/>
    <x v="0"/>
    <n v="318900"/>
  </r>
  <r>
    <x v="19"/>
    <x v="1"/>
    <n v="118856"/>
  </r>
  <r>
    <x v="20"/>
    <x v="0"/>
    <n v="13074160.1"/>
  </r>
  <r>
    <x v="20"/>
    <x v="1"/>
    <n v="28001171.73"/>
  </r>
  <r>
    <x v="20"/>
    <x v="1"/>
    <n v="5412940.88"/>
  </r>
  <r>
    <x v="21"/>
    <x v="0"/>
    <n v="9200"/>
  </r>
  <r>
    <x v="21"/>
    <x v="1"/>
    <n v="17805.6"/>
  </r>
  <r>
    <x v="22"/>
    <x v="1"/>
    <n v="209598.72"/>
  </r>
  <r>
    <x v="23"/>
    <x v="0"/>
    <n v="310000"/>
  </r>
  <r>
    <x v="24"/>
    <x v="1"/>
    <n v="478208.32"/>
  </r>
  <r>
    <x v="25"/>
    <x v="0"/>
    <n v="23788758.6"/>
  </r>
  <r>
    <x v="26"/>
    <x v="0"/>
    <n v="499338.8"/>
  </r>
  <r>
    <x v="27"/>
    <x v="0"/>
    <n v="10000"/>
  </r>
  <r>
    <x v="27"/>
    <x v="1"/>
    <n v="21260634"/>
  </r>
  <r>
    <x v="28"/>
    <x v="0"/>
    <n v="18198492.93"/>
  </r>
  <r>
    <x v="28"/>
    <x v="1"/>
    <n v="51428272.09"/>
  </r>
  <r>
    <x v="29"/>
    <x v="0"/>
    <n v="709889040.91"/>
  </r>
  <r>
    <x v="29"/>
    <x v="1"/>
    <n v="277079229.25"/>
  </r>
  <r>
    <x v="29"/>
    <x v="1"/>
    <n v="50985681.67"/>
  </r>
  <r>
    <x v="29"/>
    <x v="1"/>
    <n v="790916.72"/>
  </r>
  <r>
    <x v="30"/>
    <x v="0"/>
    <n v="32295767.88"/>
  </r>
  <r>
    <x v="30"/>
    <x v="1"/>
    <n v="5742636.13"/>
  </r>
  <r>
    <x v="31"/>
    <x v="0"/>
    <n v="456165860.41"/>
  </r>
  <r>
    <x v="32"/>
    <x v="0"/>
    <n v="412220198.76"/>
  </r>
  <r>
    <x v="32"/>
    <x v="1"/>
    <n v="11012806.58"/>
  </r>
  <r>
    <x v="33"/>
    <x v="0"/>
    <n v="1770000"/>
  </r>
  <r>
    <x v="33"/>
    <x v="1"/>
    <n v="1336659.55"/>
  </r>
  <r>
    <x v="34"/>
    <x v="0"/>
    <n v="1389318.55"/>
  </r>
  <r>
    <x v="34"/>
    <x v="1"/>
    <n v="139496.3"/>
  </r>
  <r>
    <x v="35"/>
    <x v="1"/>
    <n v="76315.4"/>
  </r>
  <r>
    <x v="36"/>
    <x v="0"/>
    <n v="116191273.64"/>
  </r>
  <r>
    <x v="37"/>
    <x v="1"/>
    <n v="6571988.36"/>
  </r>
  <r>
    <x v="38"/>
    <x v="0"/>
    <n v="10676647.93"/>
  </r>
  <r>
    <x v="39"/>
    <x v="0"/>
    <n v="73850"/>
  </r>
  <r>
    <x v="40"/>
    <x v="0"/>
    <n v="6256481.43"/>
  </r>
  <r>
    <x v="41"/>
    <x v="0"/>
    <n v="3338630.61"/>
  </r>
  <r>
    <x v="41"/>
    <x v="1"/>
    <n v="4593354.84"/>
  </r>
  <r>
    <x v="42"/>
    <x v="1"/>
    <n v="5773887.13"/>
  </r>
  <r>
    <x v="42"/>
    <x v="1"/>
    <n v="4774956.29"/>
  </r>
  <r>
    <x v="43"/>
    <x v="0"/>
    <n v="1239.9"/>
  </r>
  <r>
    <x v="44"/>
    <x v="1"/>
    <n v="669200"/>
  </r>
  <r>
    <x v="45"/>
    <x v="1"/>
    <n v="4855845.71"/>
  </r>
  <r>
    <x v="46"/>
    <x v="0"/>
    <n v="376933372.58"/>
  </r>
  <r>
    <x v="46"/>
    <x v="1"/>
    <n v="100777596.34"/>
  </r>
  <r>
    <x v="47"/>
    <x v="0"/>
    <n v="547116.66"/>
  </r>
  <r>
    <x v="47"/>
    <x v="1"/>
    <n v="757.4"/>
  </r>
  <r>
    <x v="48"/>
    <x v="0"/>
    <n v="91657477.49"/>
  </r>
  <r>
    <x v="49"/>
    <x v="0"/>
    <n v="242820436.82"/>
  </r>
  <r>
    <x v="49"/>
    <x v="1"/>
    <n v="55927585.07"/>
  </r>
  <r>
    <x v="50"/>
    <x v="0"/>
    <n v="13576193.22"/>
  </r>
  <r>
    <x v="50"/>
    <x v="1"/>
    <n v="38539226.07"/>
  </r>
  <r>
    <x v="51"/>
    <x v="0"/>
    <n v="39320309.1"/>
  </r>
  <r>
    <x v="52"/>
    <x v="0"/>
    <n v="65582593"/>
  </r>
  <r>
    <x v="53"/>
    <x v="0"/>
    <n v="180000"/>
  </r>
  <r>
    <x v="53"/>
    <x v="1"/>
    <n v="287992"/>
  </r>
  <r>
    <x v="54"/>
    <x v="0"/>
    <n v="2532056.37"/>
  </r>
  <r>
    <x v="55"/>
    <x v="0"/>
    <n v="11695117.24"/>
  </r>
  <r>
    <x v="55"/>
    <x v="1"/>
    <n v="25220669.74"/>
  </r>
  <r>
    <x v="56"/>
    <x v="0"/>
    <n v="1293000"/>
  </r>
  <r>
    <x v="56"/>
    <x v="1"/>
    <n v="5962715.99"/>
  </r>
  <r>
    <x v="57"/>
    <x v="1"/>
    <n v="5520625.77"/>
  </r>
  <r>
    <x v="58"/>
    <x v="1"/>
    <n v="22772248.48"/>
  </r>
  <r>
    <x v="59"/>
    <x v="0"/>
    <n v="13068790.65"/>
  </r>
  <r>
    <x v="60"/>
    <x v="1"/>
    <n v="13760184.25"/>
  </r>
  <r>
    <x v="61"/>
    <x v="0"/>
    <n v="37244861.12"/>
  </r>
  <r>
    <x v="61"/>
    <x v="1"/>
    <n v="236484.7"/>
  </r>
  <r>
    <x v="62"/>
    <x v="1"/>
    <n v="1812660.82"/>
  </r>
  <r>
    <x v="63"/>
    <x v="1"/>
    <n v="12226223.1"/>
  </r>
  <r>
    <x v="64"/>
    <x v="1"/>
    <n v="0"/>
  </r>
  <r>
    <x v="65"/>
    <x v="0"/>
    <n v="2891473.78"/>
  </r>
  <r>
    <x v="65"/>
    <x v="1"/>
    <n v="257105"/>
  </r>
  <r>
    <x v="66"/>
    <x v="0"/>
    <n v="10170056.47"/>
  </r>
  <r>
    <x v="66"/>
    <x v="1"/>
    <n v="301169.29"/>
  </r>
  <r>
    <x v="67"/>
    <x v="1"/>
    <n v="5154228.91"/>
  </r>
  <r>
    <x v="68"/>
    <x v="0"/>
    <n v="5789494.11"/>
  </r>
  <r>
    <x v="68"/>
    <x v="1"/>
    <n v="6315769.86"/>
  </r>
  <r>
    <x v="69"/>
    <x v="0"/>
    <n v="5974459.22"/>
  </r>
  <r>
    <x v="69"/>
    <x v="1"/>
    <n v="1476863.8"/>
  </r>
  <r>
    <x v="70"/>
    <x v="0"/>
    <n v="691054.66"/>
  </r>
  <r>
    <x v="71"/>
    <x v="0"/>
    <n v="1389453.5"/>
  </r>
  <r>
    <x v="71"/>
    <x v="1"/>
    <n v="69000"/>
  </r>
  <r>
    <x v="72"/>
    <x v="1"/>
    <n v="2635.7"/>
  </r>
  <r>
    <x v="73"/>
    <x v="1"/>
    <n v="74693.2"/>
  </r>
  <r>
    <x v="74"/>
    <x v="0"/>
    <n v="562472.85"/>
  </r>
  <r>
    <x v="75"/>
    <x v="1"/>
    <n v="263622.1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x v="0"/>
    <x v="0"/>
    <n v="135000"/>
  </r>
  <r>
    <x v="1"/>
    <x v="0"/>
    <n v="1060000"/>
  </r>
  <r>
    <x v="1"/>
    <x v="1"/>
    <n v="80000"/>
  </r>
  <r>
    <x v="2"/>
    <x v="0"/>
    <n v="10000"/>
  </r>
  <r>
    <x v="3"/>
    <x v="0"/>
    <n v="200000"/>
  </r>
  <r>
    <x v="4"/>
    <x v="0"/>
    <n v="6390609.7300000004"/>
  </r>
  <r>
    <x v="5"/>
    <x v="0"/>
    <n v="2195250.25"/>
  </r>
  <r>
    <x v="5"/>
    <x v="1"/>
    <n v="590000"/>
  </r>
  <r>
    <x v="6"/>
    <x v="1"/>
    <n v="606000"/>
  </r>
  <r>
    <x v="7"/>
    <x v="0"/>
    <n v="840000"/>
  </r>
  <r>
    <x v="8"/>
    <x v="0"/>
    <n v="197372847.22"/>
  </r>
  <r>
    <x v="8"/>
    <x v="1"/>
    <n v="350000"/>
  </r>
  <r>
    <x v="9"/>
    <x v="0"/>
    <n v="10000"/>
  </r>
  <r>
    <x v="10"/>
    <x v="1"/>
    <n v="19132603"/>
  </r>
  <r>
    <x v="11"/>
    <x v="0"/>
    <n v="10000"/>
  </r>
  <r>
    <x v="12"/>
    <x v="0"/>
    <n v="14247932"/>
  </r>
  <r>
    <x v="12"/>
    <x v="1"/>
    <n v="33274162.710000001"/>
  </r>
  <r>
    <x v="13"/>
    <x v="1"/>
    <n v="4116720"/>
  </r>
  <r>
    <x v="14"/>
    <x v="1"/>
    <n v="130558657"/>
  </r>
  <r>
    <x v="15"/>
    <x v="0"/>
    <n v="1146468"/>
  </r>
  <r>
    <x v="16"/>
    <x v="0"/>
    <n v="10000"/>
  </r>
  <r>
    <x v="17"/>
    <x v="0"/>
    <n v="16062419"/>
  </r>
  <r>
    <x v="18"/>
    <x v="0"/>
    <n v="1210000"/>
  </r>
  <r>
    <x v="19"/>
    <x v="1"/>
    <n v="2000000"/>
  </r>
  <r>
    <x v="20"/>
    <x v="0"/>
    <n v="3417787"/>
  </r>
  <r>
    <x v="20"/>
    <x v="1"/>
    <n v="10685275.59"/>
  </r>
  <r>
    <x v="21"/>
    <x v="0"/>
    <n v="10000"/>
  </r>
  <r>
    <x v="22"/>
    <x v="0"/>
    <n v="189147691.72999999"/>
  </r>
  <r>
    <x v="22"/>
    <x v="1"/>
    <n v="56811046.659999996"/>
  </r>
  <r>
    <x v="23"/>
    <x v="0"/>
    <n v="77992.509999999995"/>
  </r>
  <r>
    <x v="23"/>
    <x v="1"/>
    <n v="2806570.83"/>
  </r>
  <r>
    <x v="23"/>
    <x v="1"/>
    <n v="1193094.93"/>
  </r>
  <r>
    <x v="24"/>
    <x v="0"/>
    <n v="3823028.69"/>
  </r>
  <r>
    <x v="24"/>
    <x v="1"/>
    <n v="4465250"/>
  </r>
  <r>
    <x v="24"/>
    <x v="1"/>
    <n v="5522489.5300000003"/>
  </r>
  <r>
    <x v="25"/>
    <x v="0"/>
    <n v="10000"/>
  </r>
  <r>
    <x v="25"/>
    <x v="1"/>
    <n v="1800000"/>
  </r>
  <r>
    <x v="26"/>
    <x v="1"/>
    <n v="10000"/>
  </r>
  <r>
    <x v="27"/>
    <x v="0"/>
    <n v="8510000"/>
  </r>
  <r>
    <x v="28"/>
    <x v="1"/>
    <n v="16765498.26"/>
  </r>
  <r>
    <x v="29"/>
    <x v="1"/>
    <n v="10000"/>
  </r>
  <r>
    <x v="30"/>
    <x v="0"/>
    <n v="46073452.82"/>
  </r>
  <r>
    <x v="30"/>
    <x v="1"/>
    <n v="1889600"/>
  </r>
  <r>
    <x v="31"/>
    <x v="0"/>
    <n v="1754994"/>
  </r>
  <r>
    <x v="31"/>
    <x v="1"/>
    <n v="5000000"/>
  </r>
  <r>
    <x v="32"/>
    <x v="0"/>
    <n v="445473"/>
  </r>
  <r>
    <x v="32"/>
    <x v="1"/>
    <n v="15069088"/>
  </r>
  <r>
    <x v="33"/>
    <x v="0"/>
    <n v="23153270"/>
  </r>
  <r>
    <x v="33"/>
    <x v="1"/>
    <n v="58600429"/>
  </r>
  <r>
    <x v="34"/>
    <x v="0"/>
    <n v="739936487.30999994"/>
  </r>
  <r>
    <x v="34"/>
    <x v="1"/>
    <n v="696769031.75"/>
  </r>
  <r>
    <x v="34"/>
    <x v="1"/>
    <n v="44020243.560000002"/>
  </r>
  <r>
    <x v="34"/>
    <x v="1"/>
    <n v="4838000"/>
  </r>
  <r>
    <x v="35"/>
    <x v="0"/>
    <n v="31197229.43"/>
  </r>
  <r>
    <x v="35"/>
    <x v="1"/>
    <n v="1628551.65"/>
  </r>
  <r>
    <x v="36"/>
    <x v="0"/>
    <n v="164463808.22"/>
  </r>
  <r>
    <x v="36"/>
    <x v="1"/>
    <n v="187614257.80000001"/>
  </r>
  <r>
    <x v="37"/>
    <x v="0"/>
    <n v="552445689.73000002"/>
  </r>
  <r>
    <x v="37"/>
    <x v="1"/>
    <n v="464884833"/>
  </r>
  <r>
    <x v="38"/>
    <x v="0"/>
    <n v="7134666"/>
  </r>
  <r>
    <x v="38"/>
    <x v="1"/>
    <n v="2074834.41"/>
  </r>
  <r>
    <x v="39"/>
    <x v="0"/>
    <n v="12763590.810000001"/>
  </r>
  <r>
    <x v="39"/>
    <x v="1"/>
    <n v="2000000"/>
  </r>
  <r>
    <x v="40"/>
    <x v="1"/>
    <n v="100000"/>
  </r>
  <r>
    <x v="41"/>
    <x v="0"/>
    <n v="119132632.73"/>
  </r>
  <r>
    <x v="41"/>
    <x v="1"/>
    <n v="7709141.4500000002"/>
  </r>
  <r>
    <x v="42"/>
    <x v="1"/>
    <n v="1159032.68"/>
  </r>
  <r>
    <x v="43"/>
    <x v="0"/>
    <n v="78245316.75"/>
  </r>
  <r>
    <x v="43"/>
    <x v="1"/>
    <n v="1542545"/>
  </r>
  <r>
    <x v="44"/>
    <x v="0"/>
    <n v="835881.79"/>
  </r>
  <r>
    <x v="45"/>
    <x v="0"/>
    <n v="9137781.75"/>
  </r>
  <r>
    <x v="45"/>
    <x v="1"/>
    <n v="3024021"/>
  </r>
  <r>
    <x v="46"/>
    <x v="0"/>
    <n v="5715595"/>
  </r>
  <r>
    <x v="46"/>
    <x v="1"/>
    <n v="21555624.5"/>
  </r>
  <r>
    <x v="47"/>
    <x v="0"/>
    <n v="10000"/>
  </r>
  <r>
    <x v="47"/>
    <x v="1"/>
    <n v="5843487.5"/>
  </r>
  <r>
    <x v="47"/>
    <x v="1"/>
    <n v="8448835"/>
  </r>
  <r>
    <x v="48"/>
    <x v="0"/>
    <n v="500000"/>
  </r>
  <r>
    <x v="48"/>
    <x v="1"/>
    <n v="16081750"/>
  </r>
  <r>
    <x v="48"/>
    <x v="1"/>
    <n v="30000"/>
  </r>
  <r>
    <x v="48"/>
    <x v="1"/>
    <n v="30000"/>
  </r>
  <r>
    <x v="49"/>
    <x v="1"/>
    <n v="641236.4"/>
  </r>
  <r>
    <x v="50"/>
    <x v="1"/>
    <n v="23617111.5"/>
  </r>
  <r>
    <x v="51"/>
    <x v="0"/>
    <n v="192406863.91999999"/>
  </r>
  <r>
    <x v="51"/>
    <x v="1"/>
    <n v="191168328.30000001"/>
  </r>
  <r>
    <x v="52"/>
    <x v="0"/>
    <n v="2050000"/>
  </r>
  <r>
    <x v="52"/>
    <x v="1"/>
    <n v="39600"/>
  </r>
  <r>
    <x v="53"/>
    <x v="0"/>
    <n v="135000000"/>
  </r>
  <r>
    <x v="54"/>
    <x v="0"/>
    <n v="249290293.53999999"/>
  </r>
  <r>
    <x v="54"/>
    <x v="1"/>
    <n v="139954718.68000001"/>
  </r>
  <r>
    <x v="55"/>
    <x v="0"/>
    <n v="19381086.629999999"/>
  </r>
  <r>
    <x v="55"/>
    <x v="1"/>
    <n v="34869026.009999998"/>
  </r>
  <r>
    <x v="56"/>
    <x v="0"/>
    <n v="41979678"/>
  </r>
  <r>
    <x v="57"/>
    <x v="0"/>
    <n v="24867348"/>
  </r>
  <r>
    <x v="58"/>
    <x v="0"/>
    <n v="20000"/>
  </r>
  <r>
    <x v="58"/>
    <x v="1"/>
    <n v="1100000"/>
  </r>
  <r>
    <x v="59"/>
    <x v="0"/>
    <n v="34516"/>
  </r>
  <r>
    <x v="60"/>
    <x v="0"/>
    <n v="10000"/>
  </r>
  <r>
    <x v="60"/>
    <x v="1"/>
    <n v="4338000"/>
  </r>
  <r>
    <x v="61"/>
    <x v="0"/>
    <n v="16697810.52"/>
  </r>
  <r>
    <x v="61"/>
    <x v="1"/>
    <n v="39568430.590000004"/>
  </r>
  <r>
    <x v="62"/>
    <x v="1"/>
    <n v="6623976.9500000002"/>
  </r>
  <r>
    <x v="63"/>
    <x v="1"/>
    <n v="6641795"/>
  </r>
  <r>
    <x v="64"/>
    <x v="1"/>
    <n v="29266000"/>
  </r>
  <r>
    <x v="65"/>
    <x v="1"/>
    <n v="39825267"/>
  </r>
  <r>
    <x v="66"/>
    <x v="1"/>
    <n v="25851184.98"/>
  </r>
  <r>
    <x v="67"/>
    <x v="0"/>
    <n v="39280453.719999999"/>
  </r>
  <r>
    <x v="67"/>
    <x v="1"/>
    <n v="14375370"/>
  </r>
  <r>
    <x v="68"/>
    <x v="0"/>
    <n v="24008972.370000001"/>
  </r>
  <r>
    <x v="69"/>
    <x v="0"/>
    <n v="50000"/>
  </r>
  <r>
    <x v="70"/>
    <x v="1"/>
    <n v="4350693.58"/>
  </r>
  <r>
    <x v="71"/>
    <x v="1"/>
    <n v="6566428.9900000002"/>
  </r>
  <r>
    <x v="72"/>
    <x v="1"/>
    <n v="1073117.92"/>
  </r>
  <r>
    <x v="73"/>
    <x v="0"/>
    <n v="240686"/>
  </r>
  <r>
    <x v="73"/>
    <x v="1"/>
    <n v="11579"/>
  </r>
  <r>
    <x v="74"/>
    <x v="0"/>
    <n v="15907095.51"/>
  </r>
  <r>
    <x v="74"/>
    <x v="1"/>
    <n v="161302.51999999999"/>
  </r>
  <r>
    <x v="75"/>
    <x v="1"/>
    <n v="6000000"/>
  </r>
  <r>
    <x v="76"/>
    <x v="1"/>
    <n v="444960"/>
  </r>
  <r>
    <x v="77"/>
    <x v="0"/>
    <n v="6067440.3600000003"/>
  </r>
  <r>
    <x v="77"/>
    <x v="1"/>
    <n v="16909408.41"/>
  </r>
  <r>
    <x v="78"/>
    <x v="0"/>
    <n v="291249.24"/>
  </r>
  <r>
    <x v="79"/>
    <x v="0"/>
    <n v="21122978.190000001"/>
  </r>
  <r>
    <x v="80"/>
    <x v="0"/>
    <n v="730000"/>
  </r>
  <r>
    <x v="80"/>
    <x v="1"/>
    <n v="1899338.44"/>
  </r>
  <r>
    <x v="80"/>
    <x v="1"/>
    <n v="300000"/>
  </r>
  <r>
    <x v="81"/>
    <x v="1"/>
    <n v="192000"/>
  </r>
  <r>
    <x v="82"/>
    <x v="1"/>
    <n v="2000000"/>
  </r>
  <r>
    <x v="83"/>
    <x v="0"/>
    <n v="1210000"/>
  </r>
  <r>
    <x v="84"/>
    <x v="1"/>
    <n v="17632620"/>
  </r>
  <r>
    <x v="85"/>
    <x v="0"/>
    <n v="1000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69">
  <r>
    <x v="0"/>
    <s v="gpo_cm@casamilitar.es.gov.br"/>
    <n v="2389"/>
    <s v="CAMINHÃO DE ABASTECIMENTO DE COMBUSTÍVEL DE AERONAVES"/>
    <s v="Aquisição de um caminhão de abastecimento para apoio e suprimento das aeronaves do NOTAer, quando na execução de missões no interior do ES."/>
    <s v="Não"/>
    <s v="Não"/>
    <n v="2081"/>
    <n v="19"/>
    <s v="Vitória"/>
    <s v="50 - Metropolitana"/>
    <s v="7. Gestão Pública Inovadora"/>
    <s v="ARP nº 010/2023-SCM"/>
    <n v="0"/>
    <n v="0"/>
    <n v="1010000"/>
    <n v="0"/>
    <n v="1010000"/>
    <n v="0"/>
    <n v="0"/>
    <n v="0"/>
    <n v="0"/>
    <n v="0"/>
    <n v="0"/>
    <n v="0"/>
    <n v="0"/>
    <n v="0"/>
    <n v="0"/>
    <n v="0"/>
  </r>
  <r>
    <x v="0"/>
    <s v="gpo_cm@casamilitar.es.gov.br"/>
    <n v="2424"/>
    <s v="IMAGEADOR TÉRMICO PARA AERONAVE"/>
    <s v="Aquisição de Imageador Térmico para aeronaves"/>
    <s v="Não"/>
    <s v="Não"/>
    <n v="2081"/>
    <n v="19"/>
    <s v="Vitória"/>
    <s v="50 - Metropolitana"/>
    <s v="7. Gestão Pública Inovadora"/>
    <s v="-"/>
    <n v="0"/>
    <n v="0"/>
    <n v="0"/>
    <n v="0"/>
    <n v="0"/>
    <n v="0"/>
    <n v="0"/>
    <m/>
    <n v="0"/>
    <n v="0"/>
    <n v="0"/>
    <n v="0"/>
    <n v="0"/>
    <n v="0"/>
    <n v="0"/>
    <n v="0"/>
  </r>
  <r>
    <x v="0"/>
    <s v="gpo_cm@casamilitar.es.gov.br"/>
    <n v="2423"/>
    <s v="CARRO DE TRANSPORTE DE AERONAVES"/>
    <s v="Aquisição de 01 carro de transporte de aeronaves para atender no Hangar do Quartel Geral da Policia Militar"/>
    <s v="Não"/>
    <s v="Não"/>
    <n v="2081"/>
    <n v="19"/>
    <s v="Vitória"/>
    <s v="50 - Metropolitana"/>
    <s v="7. Gestão Pública Inovadora"/>
    <s v="-"/>
    <n v="0"/>
    <n v="0"/>
    <n v="250000"/>
    <n v="0"/>
    <n v="0"/>
    <n v="0"/>
    <n v="0"/>
    <n v="0"/>
    <n v="0"/>
    <n v="0"/>
    <n v="0"/>
    <n v="0"/>
    <n v="0"/>
    <n v="0"/>
    <n v="0"/>
    <n v="0"/>
  </r>
  <r>
    <x v="0"/>
    <s v="gpo_cm@casamilitar.es.gov.br"/>
    <n v="2435"/>
    <s v="RENOVAÇÃO CONTÍNUA DA FROTA DE VEÍCULOS"/>
    <s v="Aquisição de veículos para atividades oficiais em todo o Estado."/>
    <s v="Não"/>
    <s v="Não"/>
    <n v="2092"/>
    <n v="19"/>
    <s v="Vitória"/>
    <s v="50 - Metropolitana"/>
    <s v="7. Gestão Pública Inovadora"/>
    <s v="-"/>
    <n v="750000"/>
    <n v="0"/>
    <n v="0"/>
    <n v="0"/>
    <n v="0"/>
    <n v="0"/>
    <n v="0"/>
    <n v="0"/>
    <n v="0"/>
    <n v="0"/>
    <n v="0"/>
    <n v="0"/>
    <n v="0"/>
    <n v="0"/>
    <n v="0"/>
    <n v="0"/>
  </r>
  <r>
    <x v="0"/>
    <s v="gpo_cm@casamilitar.es.gov.br"/>
    <n v="2436"/>
    <s v=" SOFTWARE DE GERENCIAMENTO DE INFORMAÇÕES DE SEGURANÇA INSTITUCIONAL"/>
    <s v="Aquisição de software para gerenciamento de informações para o Governo do Estado."/>
    <s v="Não"/>
    <s v="Não"/>
    <n v="2092"/>
    <n v="19"/>
    <s v="Vitória"/>
    <s v="50 - Metropolitana"/>
    <s v="7. Gestão Pública Inovadora"/>
    <s v="-"/>
    <n v="0"/>
    <n v="0"/>
    <n v="8000000"/>
    <n v="0"/>
    <n v="0"/>
    <n v="0"/>
    <n v="0"/>
    <n v="0"/>
    <n v="0"/>
    <n v="0"/>
    <n v="0"/>
    <n v="0"/>
    <n v="0"/>
    <n v="0"/>
    <n v="0"/>
    <n v="0"/>
  </r>
  <r>
    <x v="0"/>
    <s v="gpo_cm@casamilitar.es.gov.br"/>
    <n v="2437"/>
    <s v="AQUISIÇÃO DE AERONAVES"/>
    <s v="Aquisição de aeronave para atividades finalísticas do NOTAer em todo o Estado."/>
    <s v="Não"/>
    <s v="Não"/>
    <n v="2081"/>
    <n v="19"/>
    <s v="Vitória"/>
    <s v="50 - Metropolitana"/>
    <s v="7. Gestão Pública Inovadora"/>
    <s v="-"/>
    <n v="18000000"/>
    <n v="0"/>
    <n v="0"/>
    <n v="0"/>
    <n v="0"/>
    <n v="0"/>
    <n v="0"/>
    <n v="0"/>
    <n v="0"/>
    <n v="0"/>
    <n v="0"/>
    <n v="0"/>
    <n v="0"/>
    <n v="0"/>
    <n v="0"/>
    <n v="0"/>
  </r>
  <r>
    <x v="0"/>
    <s v="gpo_cm@casamilitar.es.gov.br"/>
    <n v="2438"/>
    <s v="TECNOLOGIA/SOFTWARE DE PROTEÇÃO DE ACESSO INDEVIDO DE INFORMAÇÕES DO GOVERNO DO ESTADO"/>
    <s v="Aquisição de software para gerenciamento de informações para o Governo do Estado."/>
    <s v="Não"/>
    <s v="Não"/>
    <n v="2092"/>
    <n v="19"/>
    <s v="Vitória"/>
    <s v="50 - Metropolitana"/>
    <s v="7. Gestão Pública Inovadora"/>
    <s v="-"/>
    <n v="0"/>
    <n v="0"/>
    <n v="500000"/>
    <n v="0"/>
    <n v="0"/>
    <n v="0"/>
    <n v="0"/>
    <n v="0"/>
    <n v="0"/>
    <n v="0"/>
    <n v="0"/>
    <n v="0"/>
    <n v="0"/>
    <n v="0"/>
    <n v="0"/>
    <n v="0"/>
  </r>
  <r>
    <x v="0"/>
    <s v="gpo_cm@casamilitar.es.gov.br"/>
    <n v="2897"/>
    <s v="ATUALIZAÇÃO TECNOLÓGICA DA SCM"/>
    <s v="1) Computador All-In-One com sistema Operacional Office; 2) Notebook com processador de 4 (quatro) nucleos, 6mb de cache, minimo de 2,6 ghz; memoria ram: minimo de 16 gb ddr4; tela entre 15 e 17,5 polegadas  full hd, HD 1TB; 3) Tablet de 11 polegadas, armazenamento interno de 128 gb ou superior, rede de celular 5g"/>
    <s v="Não"/>
    <s v="Não"/>
    <n v="2081"/>
    <n v="19"/>
    <s v="Vitória"/>
    <s v="50 - Metropolitana"/>
    <s v="7. Gestão Pública Inovadora"/>
    <s v="ARP Diversas"/>
    <n v="300000"/>
    <n v="0"/>
    <n v="0"/>
    <n v="0"/>
    <n v="0"/>
    <n v="0"/>
    <n v="0"/>
    <n v="0"/>
    <n v="0"/>
    <n v="0"/>
    <n v="0"/>
    <n v="0"/>
    <n v="0"/>
    <n v="0"/>
    <n v="0"/>
    <n v="0"/>
  </r>
  <r>
    <x v="0"/>
    <s v="gpo_cm@casamilitar.es.gov.br"/>
    <n v="875"/>
    <s v="MOBILIÁRIOS E ELETRODOMÉSTICOS"/>
    <s v="Aquisição de mobiliário para atender a nova instalação do NOTAer, pós-reforma."/>
    <s v="Não"/>
    <s v="Não"/>
    <n v="2081"/>
    <n v="19"/>
    <s v="Vitória"/>
    <s v="50 - Metropolitana"/>
    <s v="7. Gestão Pública Inovadora"/>
    <s v="ARP Diversas"/>
    <n v="750000"/>
    <n v="0"/>
    <n v="0"/>
    <n v="0"/>
    <n v="0"/>
    <n v="0"/>
    <n v="0"/>
    <n v="0"/>
    <n v="0"/>
    <n v="0"/>
    <n v="0"/>
    <n v="0"/>
    <n v="0"/>
    <n v="0"/>
    <n v="0"/>
    <n v="0"/>
  </r>
  <r>
    <x v="1"/>
    <s v="ronald.alves@seg.es.gov.br"/>
    <n v="1677"/>
    <s v="GOVERNO DIGITAL"/>
    <s v="Aquisição de software, computadores, acesso rede intranet, segurança de dados, TV Palácio."/>
    <s v="Não"/>
    <s v="Não"/>
    <n v="2161"/>
    <n v="19"/>
    <s v="Vitória, Vila Velha"/>
    <s v="50 - Metropolitana"/>
    <s v="7. Gestão Pública Inovadora"/>
    <s v="017/2021 047/2023 035/2023 033/2023 034/2023"/>
    <n v="1250511"/>
    <n v="1250511"/>
    <n v="7889000"/>
    <n v="0"/>
    <n v="0"/>
    <n v="0"/>
    <n v="0"/>
    <n v="0"/>
    <n v="0"/>
    <n v="0"/>
    <n v="0"/>
    <n v="0"/>
    <n v="0"/>
    <n v="0"/>
    <n v="0"/>
    <n v="0"/>
  </r>
  <r>
    <x v="1"/>
    <s v="paulo.lopes@seg.es.gov.br"/>
    <n v="2142"/>
    <s v="MODERNIZAÇÃO DOS PALÁCIOS E RESIDÊNCIA OFICIAL"/>
    <s v="Aquisição de equipamentos, modernização dos elevadores, modernização do sistema de ar condiconado, reformas, obras e restauro dos Palácios e Residência Oficial."/>
    <s v="Não"/>
    <s v="Não"/>
    <n v="2161"/>
    <n v="19"/>
    <s v="Cariacica, Fundão, Guarapari, Serra, Viana, Vila Velha, Vitória"/>
    <s v="50 - Metropolitana"/>
    <s v="7. Gestão Pública Inovadora"/>
    <s v="2023-9NTN3 - Mobiliario_x000a_2023-T11T4 - Eletrodomesticos"/>
    <n v="17702322.129999999"/>
    <n v="9954300"/>
    <n v="2886063.9400000009"/>
    <n v="2886063.9400000009"/>
    <n v="0"/>
    <n v="0"/>
    <n v="0"/>
    <n v="0"/>
    <n v="0"/>
    <n v="0"/>
    <n v="0"/>
    <n v="0"/>
    <n v="0"/>
    <n v="0"/>
    <n v="0"/>
    <n v="0"/>
  </r>
  <r>
    <x v="1"/>
    <s v="suelen.adao@seg.es.gov.br; simone.vivacqua@seg.es.gov.br "/>
    <n v="3111"/>
    <s v="APOIO À IMPLEMENTAÇÃO DE CONSELHOS MUNICIPAIS SOBRE DROGAS"/>
    <s v="O recurso poderá ser utilizado também no fortalecimento de programas municipais de tratamento de pessoas com necessidades decorrentes do uso de álcool e outras drogas, ou para equipar os Centro de Atenção Psicossocial dos municípios, através de custeio de material. Porém, pelo menos 30% do recurso descrito no plano de trabalho deverá ser destinado para a criação, fortalecimento ou implantação do  conselho municipal sobre drogas."/>
    <s v="Sim"/>
    <s v="Não"/>
    <n v="2324"/>
    <n v="59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CONVÊNIO( À FORMALIZAR )"/>
    <n v="800000"/>
    <n v="800000"/>
    <n v="800000"/>
    <n v="0"/>
    <n v="0"/>
    <n v="0"/>
    <n v="0"/>
    <n v="0"/>
    <n v="0"/>
    <n v="0"/>
    <n v="0"/>
    <n v="0"/>
    <n v="0"/>
    <n v="0"/>
    <n v="0"/>
    <n v="0"/>
  </r>
  <r>
    <x v="2"/>
    <s v="andressa.santos@seg.es.gov.br"/>
    <n v="2344"/>
    <s v="NOVO FUNDO CIDADES"/>
    <s v="Repasse financeiro fundo a fundo aos municípios  para a promoção da melhoria consistente e continuada _x000a_da qualidade de vida da população capixaba"/>
    <s v="Não"/>
    <s v="Sim"/>
    <n v="38"/>
    <n v="35"/>
    <s v="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FUNDO A FUNDO"/>
    <n v="102510894.34"/>
    <n v="102510894.34"/>
    <n v="12526388.07"/>
    <n v="12526388.07"/>
    <n v="240000000"/>
    <n v="0"/>
    <n v="240000000"/>
    <n v="0"/>
    <n v="0"/>
    <n v="0"/>
    <n v="0"/>
    <n v="0"/>
    <n v="0"/>
    <n v="0"/>
    <n v="0"/>
    <n v="0"/>
  </r>
  <r>
    <x v="2"/>
    <s v="gabriela.tomaz@seg.es.gov.br"/>
    <n v="2893"/>
    <s v="FUNDO CIDADES - MUDANÇAS CLIMÁTICAS"/>
    <s v="Promoção do desenvolvimento sustentável dos municípios em consequências da imudanças climáticas."/>
    <s v="Sim"/>
    <s v="Não"/>
    <n v="38"/>
    <n v="35"/>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FUNDO A FUNDO"/>
    <n v="240000000"/>
    <n v="169914702.86000001"/>
    <n v="240000000"/>
    <n v="38485600.590000004"/>
    <n v="0"/>
    <n v="0"/>
    <n v="0"/>
    <n v="0"/>
    <n v="0"/>
    <n v="0"/>
    <n v="0"/>
    <n v="0"/>
    <n v="0"/>
    <n v="0"/>
    <n v="0"/>
    <n v="0"/>
  </r>
  <r>
    <x v="3"/>
    <s v="kamila.freire@pge.es.gov.br"/>
    <n v="2141"/>
    <s v="PROJETO DIVIDA ATIVA"/>
    <s v="Sistema capaz de fazer o controle integral da recuperação dos créditos do Estado, tributários e não tributários, desde a recepção das informações pela SEFAZ quando tratar-se de débitos tributários, e dos demais Órgãos, Autarquias e Fundações, quando tratar-se de débitos não tributários, passando pelo controle da legalidade até o ajuizamento da ação ou protesto da CDA. Permitir a comunicação e registro de todos os atos e informações compartilhadas no fluxo de negócio do sistema da dívida ativa, além de manter a comunicação com todos os órgãos formalizadores de exigências, liberando acesso a consulta aos órgãos interessados e devedores, obedecendo os critérios de segurança e sigilo."/>
    <s v="Sim"/>
    <s v="Não"/>
    <n v="1043"/>
    <n v="74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003 / 2022"/>
    <n v="0"/>
    <n v="0"/>
    <n v="0"/>
    <n v="0"/>
    <n v="0"/>
    <n v="0"/>
    <n v="0"/>
    <n v="0"/>
    <n v="1104000"/>
    <n v="686666"/>
    <n v="0"/>
    <n v="0"/>
    <n v="0"/>
    <n v="0"/>
    <n v="0"/>
    <n v="0"/>
  </r>
  <r>
    <x v="3"/>
    <s v="gfs@pge.es.gov.br"/>
    <n v="2889"/>
    <s v="APARELHAMENTO, ESTRUTURAÇÃO EM TECNOLOGIA E AQUISIÇÃO DE IMÓVEL PARA NOVA SEDE DA PGE"/>
    <s v="Aquisição de equipamentos para prover a PGE dos meios necessários ao seu  adequado funcionamento.  "/>
    <s v="Não"/>
    <s v="Não"/>
    <n v="1043"/>
    <n v="74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008 / 2023"/>
    <n v="0"/>
    <n v="0"/>
    <n v="0"/>
    <n v="0"/>
    <n v="0"/>
    <n v="0"/>
    <n v="0"/>
    <n v="0"/>
    <n v="18028603"/>
    <n v="500000"/>
    <n v="19184303"/>
    <n v="0"/>
    <n v="19222030"/>
    <n v="0"/>
    <n v="19250103"/>
    <n v="0"/>
  </r>
  <r>
    <x v="4"/>
    <s v="rsenna@sefaz.es.gov.br"/>
    <n v="2266"/>
    <s v="EVOLUÇÃO SIGEFES"/>
    <s v="Manutenção evolutiva, adaptativa e corretiva do SIGEFES, para prover atendimento as normas legais de contabilidade, finanças e planejamento aplicadas ao Setor Publico."/>
    <s v="Sim"/>
    <s v="Não"/>
    <n v="1106"/>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015/2020"/>
    <n v="3092000"/>
    <n v="1000000"/>
    <n v="3000000"/>
    <n v="0"/>
    <n v="11000000"/>
    <n v="0"/>
    <n v="1500000"/>
    <n v="0"/>
    <n v="0"/>
    <n v="0"/>
    <n v="11000000"/>
    <n v="0"/>
    <n v="1500000"/>
    <n v="0"/>
    <n v="1500000"/>
    <n v="0"/>
  </r>
  <r>
    <x v="4"/>
    <s v="renato.serrrão@sefaz.es.gov.br"/>
    <n v="2445"/>
    <s v="OBRAS E REFORMAS NAS UNIDADES DA SEFAZ"/>
    <s v="Melhoria do atendimento ao contribuinte"/>
    <s v="Não"/>
    <s v="Não"/>
    <n v="1108"/>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
    <n v="1800000"/>
    <n v="0"/>
    <n v="2000000"/>
    <n v="0"/>
    <n v="2000000"/>
    <n v="0"/>
    <n v="2000000"/>
    <n v="0"/>
    <n v="0"/>
    <n v="0"/>
    <n v="0"/>
    <n v="0"/>
    <n v="0"/>
    <n v="0"/>
    <n v="0"/>
    <n v="0"/>
  </r>
  <r>
    <x v="4"/>
    <s v="rsenna@sefaz.es.gov.br / jkdias@sefaz.es.gov.br"/>
    <n v="2448"/>
    <s v="AMPLIAÇÃO DA INFRAESTRUTURA DE HARDWARE E SOFTWARE, INCLUINDO A EXPANSÃO DE: REDE DE TELECOMUNICAÇÃO, SERVIDORES, SEGURANÇA E CAPACITAÇÃO"/>
    <s v="Melhoria do Modelo de Gestão de Tecnologia da Informação e do tratamento e armazenamento de grandes volumes de informação"/>
    <s v="Não"/>
    <s v="Não"/>
    <n v="1106"/>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16/2021 - 10/2022"/>
    <n v="9362826"/>
    <n v="9362826"/>
    <n v="3080600"/>
    <n v="0"/>
    <n v="2926920"/>
    <n v="0"/>
    <n v="0"/>
    <n v="0"/>
    <n v="9362826"/>
    <n v="9362826"/>
    <n v="3080600"/>
    <n v="0"/>
    <n v="0"/>
    <n v="0"/>
    <n v="0"/>
    <n v="0"/>
  </r>
  <r>
    <x v="4"/>
    <s v="rsenna@sefaz.es.gov.br"/>
    <n v="2448"/>
    <s v="AMPLIAÇÃO DA INFRAESTRUTURA DE HARDWARE E SOFTWARE, INCLUINDO A EXPANSÃO DE: REDE DE TELECOMUNICAÇÃO, SERVIDORES, SEGURANÇA E CAPACITAÇÃO"/>
    <s v="Modelo de Gestão de Tecnologia da Informação e Comunicação Atualizado"/>
    <s v="Não"/>
    <s v="Não"/>
    <n v="2151"/>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
    <n v="190000"/>
    <n v="0"/>
    <n v="190000"/>
    <n v="0"/>
    <n v="190000"/>
    <n v="0"/>
    <n v="190000"/>
    <n v="0"/>
    <n v="0"/>
    <n v="0"/>
    <n v="0"/>
    <n v="0"/>
    <n v="0"/>
    <n v="0"/>
    <n v="0"/>
    <n v="0"/>
  </r>
  <r>
    <x v="4"/>
    <s v="rsenna@sefaz.es.gov.br"/>
    <n v="2450"/>
    <s v="LICENCIAMENTO DE SOFTWARE"/>
    <s v="Continuidade  a licença de uso do software da SEFAZ"/>
    <s v="Não"/>
    <s v="Não"/>
    <n v="1106"/>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016/2020"/>
    <n v="2924000"/>
    <n v="0"/>
    <n v="2924000"/>
    <n v="0"/>
    <n v="2942400"/>
    <n v="0"/>
    <n v="2942400"/>
    <n v="0"/>
    <n v="0"/>
    <n v="0"/>
    <n v="0"/>
    <n v="0"/>
    <n v="0"/>
    <n v="0"/>
    <n v="0"/>
    <n v="0"/>
  </r>
  <r>
    <x v="4"/>
    <s v="rsenna@sefaz.es.gov.br"/>
    <n v="2986"/>
    <s v="INTEGRA ES"/>
    <s v="Sistema online para compartilhamento de informação fiscais com os municípios _x000a_IPM - Novo sistema de apuração do Indice de Participação dos Municípios "/>
    <s v="Sim"/>
    <s v="Não"/>
    <n v="1106"/>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009/2022"/>
    <n v="3525606.6"/>
    <n v="0"/>
    <n v="3500000"/>
    <n v="0"/>
    <n v="3500000"/>
    <n v="0"/>
    <n v="3500000"/>
    <n v="0"/>
    <n v="0"/>
    <n v="0"/>
    <n v="0"/>
    <n v="0"/>
    <n v="0"/>
    <n v="0"/>
    <n v="0"/>
    <n v="0"/>
  </r>
  <r>
    <x v="4"/>
    <s v="rsenna@sefaz.es.gov.br"/>
    <n v="2987"/>
    <s v="SIC-ES"/>
    <s v="Apuração dos custos dos centros de custos e Indicadores de custos (Programas, Projetos, Produtos e Serviços) de todos os órgãos e poderes do Estado."/>
    <s v="Sim"/>
    <s v="Não"/>
    <n v="1106"/>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009/2022"/>
    <n v="1900000"/>
    <n v="0"/>
    <n v="1900000"/>
    <n v="0"/>
    <n v="1900000"/>
    <n v="0"/>
    <n v="1900000"/>
    <n v="0"/>
    <n v="0"/>
    <n v="0"/>
    <n v="0"/>
    <n v="0"/>
    <n v="0"/>
    <n v="0"/>
    <n v="0"/>
    <n v="0"/>
  </r>
  <r>
    <x v="4"/>
    <s v="rsenna@sefaz.es.gov.br"/>
    <n v="2988"/>
    <s v="SICEX II"/>
    <s v="Procedimentos de desembaraço estadual automatizado, contendo:_x000a_• Maior integração com os outros sistemas já existentes; _x000a_• Possibilidade de carregamento de dados de fontes externas;"/>
    <s v="Sim"/>
    <s v="Não"/>
    <n v="1106"/>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009/2022"/>
    <n v="500000"/>
    <n v="0"/>
    <n v="500000"/>
    <n v="0"/>
    <n v="500000"/>
    <n v="0"/>
    <n v="0"/>
    <n v="0"/>
    <n v="0"/>
    <n v="0"/>
    <n v="0"/>
    <n v="0"/>
    <n v="0"/>
    <n v="0"/>
    <n v="0"/>
    <n v="0"/>
  </r>
  <r>
    <x v="4"/>
    <s v="giselli.ballestrassi@secont.es.gov.br"/>
    <n v="2574"/>
    <s v="PROFISCO II - AUDITORIA 4.0 (SECONT)"/>
    <s v="• Implantação de uma solução integrada de inteligência e processamento analítico, contemplando um painel de riscos de execução das obras públicas do Estado e notificação automática aos gestores públicos._x000a_• Elaboração de minuta de decreto que estabelece acesso a dados de outros órgãos e entidades do Poder Executivo Estadual._x000a_• Implantação da Auditoria Contínua na SECONT de forma a analisar 100% dos processos digitais por meio de trilhas de Inteligência Artificial_x000a_• Implantação do Sistema de Auditoria e Controle na Secont, de forma a uniformizar o processo de trabalho, sendo o módulo de Controle o primeiro a ser entregue até dezembro de 2024 - SIAC_x000a_• Certificação no nível 2 do IA-CM até 2024_x000a_• Certificação no nível 3 do IA-CM até 2026"/>
    <s v="Sim"/>
    <s v="Não"/>
    <n v="2151"/>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
    <n v="0"/>
    <n v="0"/>
    <n v="0"/>
    <n v="0"/>
    <n v="0"/>
    <n v="0"/>
    <n v="0"/>
    <n v="0"/>
    <n v="0"/>
    <n v="0"/>
    <n v="0"/>
    <n v="0"/>
    <n v="0"/>
    <n v="0"/>
    <n v="0"/>
    <n v="0"/>
  </r>
  <r>
    <x v="4"/>
    <s v="helmut.dauvila@secont.es.gov.br"/>
    <n v="2872"/>
    <s v="PROFISCO II - GOVERNANÇA DIGITAL PARTICIPATIVA (SECONT)"/>
    <s v="Regulamentação da Lei 13.460/2017 atualizada, especialmente no que diz respeito à Avaliação dos Serviços Públicos, Conselho de Usuários e Ouvidoria;_x000a_- Regulamentação do simplifique;_x000a_- Plataforma de avaliação de serviços implementada;_x000a_- Plataforma de conselho de usuários implementada."/>
    <s v="Sim"/>
    <s v="Não"/>
    <n v="2151"/>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
    <n v="0"/>
    <n v="0"/>
    <n v="0"/>
    <n v="0"/>
    <n v="0"/>
    <n v="0"/>
    <n v="0"/>
    <n v="0"/>
    <n v="0"/>
    <n v="0"/>
    <n v="0"/>
    <n v="0"/>
    <n v="0"/>
    <n v="0"/>
    <n v="0"/>
    <n v="0"/>
  </r>
  <r>
    <x v="4"/>
    <s v="renato.serrrão@sefaz.es.gov.br"/>
    <n v="2396"/>
    <s v="renovação da frota "/>
    <s v="Aquisição de novos carros para Fiscaliação "/>
    <s v="Não"/>
    <s v="Não"/>
    <n v="1106"/>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
    <n v="0"/>
    <n v="0"/>
    <n v="0"/>
    <n v="0"/>
    <n v="0"/>
    <n v="0"/>
    <n v="0"/>
    <n v="0"/>
    <n v="0"/>
    <n v="0"/>
    <n v="0"/>
    <n v="0"/>
    <n v="0"/>
    <n v="0"/>
    <n v="0"/>
    <n v="0"/>
  </r>
  <r>
    <x v="4"/>
    <s v="mpbrito@sefaz.es.goc.br"/>
    <n v="2444"/>
    <s v="REVISÃO DO MODELO DE GESTÃO DE PESSOAS ATUALIZADO"/>
    <s v="Treinamento e capacitação"/>
    <s v="Não"/>
    <s v="Não"/>
    <n v="2270"/>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
    <n v="0"/>
    <n v="0"/>
    <n v="0"/>
    <n v="0"/>
    <n v="0"/>
    <n v="0"/>
    <n v="0"/>
    <n v="0"/>
    <n v="0"/>
    <n v="0"/>
    <n v="0"/>
    <n v="0"/>
    <n v="0"/>
    <n v="0"/>
    <n v="0"/>
    <n v="0"/>
  </r>
  <r>
    <x v="4"/>
    <s v="sumit@sefaz.es.gov.br"/>
    <n v="2446"/>
    <s v="NOVO MODELO DE FISCALIZAÇÃO"/>
    <s v="Fiscalização"/>
    <s v="Não"/>
    <s v="Não"/>
    <n v="1106"/>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
    <n v="0"/>
    <n v="0"/>
    <n v="0"/>
    <n v="0"/>
    <n v="0"/>
    <n v="0"/>
    <n v="0"/>
    <n v="0"/>
    <n v="0"/>
    <n v="0"/>
    <n v="0"/>
    <n v="0"/>
    <n v="0"/>
    <n v="0"/>
    <n v="0"/>
    <n v="0"/>
  </r>
  <r>
    <x v="5"/>
    <s v="gtofoli@sefaz.es.gov.br"/>
    <n v="2586"/>
    <s v="DESENVOLVIMENTO ECONÔMICO SUSTENTÁVEL - FUNSES"/>
    <s v="FUNDO SOBERANO"/>
    <m/>
    <m/>
    <m/>
    <m/>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
    <n v="0"/>
    <n v="0"/>
    <n v="0"/>
    <n v="0"/>
    <n v="0"/>
    <n v="0"/>
    <n v="0"/>
    <n v="0"/>
    <n v="0"/>
    <n v="0"/>
    <n v="0"/>
    <n v="0"/>
    <n v="0"/>
    <n v="0"/>
    <n v="0"/>
    <n v="0"/>
  </r>
  <r>
    <x v="6"/>
    <s v="eber.cordeiro@jucees.es.gov.br"/>
    <n v="2716"/>
    <s v="IMPLANTAÇÃO NOVAS FUNCIONALIDADES REDESIM - SIMPLIFICA-ES"/>
    <s v="EXPANSÃO DO PROGRAMA INTEGRADOR ESTADUAL - SIMPLIFICA-ES  VISANDO INTEGRAR ÓRGÃOS ESTADUAIS  PARA AGILIZAR A ABERTURA DE EMPRESAS"/>
    <s v="Não"/>
    <s v="Não"/>
    <n v="2115"/>
    <n v="35"/>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001/2024"/>
    <n v="0"/>
    <n v="0"/>
    <n v="0"/>
    <n v="0"/>
    <n v="0"/>
    <n v="0"/>
    <n v="0"/>
    <n v="0"/>
    <n v="5000000"/>
    <n v="920000"/>
    <n v="2040000"/>
    <n v="0"/>
    <n v="2040000"/>
    <n v="0"/>
    <n v="0"/>
    <n v="0"/>
  </r>
  <r>
    <x v="6"/>
    <s v="lua.viana@jucees.es.gov.br "/>
    <n v="2718"/>
    <s v="AQUISIÇÃO DE EQUIPAMENTO DE TI E ATIVOS DE REDE"/>
    <s v="MELHORIAS NOS EQUIPAMENTOS DE TI E ATIVOS DE REDE"/>
    <s v="Não"/>
    <s v="Não"/>
    <n v="2115"/>
    <n v="35"/>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
    <n v="0"/>
    <n v="0"/>
    <n v="0"/>
    <n v="0"/>
    <n v="0"/>
    <n v="0"/>
    <n v="0"/>
    <n v="0"/>
    <n v="1200000"/>
    <n v="0"/>
    <n v="1000000"/>
    <n v="0"/>
    <n v="0"/>
    <n v="0"/>
    <n v="0"/>
    <n v="0"/>
  </r>
  <r>
    <x v="6"/>
    <s v="lua.viana@jucees.es.gov.br "/>
    <n v="2719"/>
    <s v="AQUISIÇÃO DE SOFTWARES, SISTEMAS E LICENÇAS"/>
    <s v="AQUISIÇÃO DE SOFTWARES , SISTEMAS E LICENÇAS PARA A CONTINUIDADE DO NEGÓCIO"/>
    <s v="Não"/>
    <s v="Não"/>
    <n v="2115"/>
    <n v="35"/>
    <s v="Vitória"/>
    <s v="50 - Metropolitana"/>
    <s v="5. Desenv Econômico, Ciência, Tec, Inovação e Turismo"/>
    <s v="2024.000006.22202.01 CIDADES SIGA"/>
    <n v="0"/>
    <n v="0"/>
    <n v="0"/>
    <n v="0"/>
    <n v="0"/>
    <n v="0"/>
    <n v="0"/>
    <n v="0"/>
    <n v="765000"/>
    <n v="580000"/>
    <n v="0"/>
    <n v="0"/>
    <n v="280000"/>
    <n v="0"/>
    <n v="0"/>
    <n v="0"/>
  </r>
  <r>
    <x v="6"/>
    <s v="alessandre.rios@jucees.es.gov.br"/>
    <n v="875"/>
    <s v="MOBILIÁRIOS E ELETRODOMÉSTICOS"/>
    <s v="Aquisição de mobiliario para a sede da JUCEES"/>
    <s v="Não"/>
    <s v="Não"/>
    <m/>
    <m/>
    <s v="Vitória"/>
    <s v="50 - Metropolitana"/>
    <s v="5. Desenv Econômico, Ciência, Tec, Inovação e Turismo"/>
    <s v="-"/>
    <n v="1000000"/>
    <n v="0"/>
    <n v="1000000"/>
    <n v="0"/>
    <n v="0"/>
    <n v="0"/>
    <n v="0"/>
    <n v="0"/>
    <n v="0"/>
    <n v="0"/>
    <n v="0"/>
    <n v="0"/>
    <n v="0"/>
    <n v="0"/>
    <n v="0"/>
    <n v="0"/>
  </r>
  <r>
    <x v="7"/>
    <s v="vagner.cordeiro@sep.es.gov.br"/>
    <n v="2473"/>
    <s v="PONTOS DE FUNÇÕES PARA SERVIÇOS DE FÁBRICA DE SOFTWARE/MÉTRICAS"/>
    <s v="Desenvolvimento dos sistemas Participe e Open PMO, de apoio às Audiências Públicas e à Gestão Estratégica de Projetos respectivamente"/>
    <s v="Sim"/>
    <s v="Não"/>
    <n v="2256"/>
    <n v="50"/>
    <s v="Vitória"/>
    <s v="50 - Metropolitana"/>
    <s v="7. Gestão Pública Inovadora"/>
    <s v="Proc. E-Docs. 2024-TP83K - Fábrica de Software - Contrato nº 003/2019 e Proc. E-Docs. 2024-HP95N - Contraro nº 005/2019"/>
    <n v="219732.81"/>
    <n v="219732.81"/>
    <n v="219732.81"/>
    <n v="0"/>
    <n v="0"/>
    <n v="0"/>
    <n v="0"/>
    <n v="0"/>
    <n v="0"/>
    <n v="0"/>
    <n v="0"/>
    <n v="0"/>
    <n v="0"/>
    <n v="0"/>
    <n v="0"/>
    <n v="0"/>
  </r>
  <r>
    <x v="7"/>
    <s v="vagner.cordeiro@sep.es.gov.br"/>
    <n v="2608"/>
    <s v="AQUISIÇÃO DE MICROCOMPUTADORES E MONITORES"/>
    <s v="Aquisição de novos monitores e computadores desktop para atender aos novos servidores da SEP"/>
    <s v="Sim"/>
    <s v="Não"/>
    <n v="2256"/>
    <n v="50"/>
    <s v="Vitória"/>
    <s v="50 - Metropolitana"/>
    <s v="7. Gestão Pública Inovadora"/>
    <s v="Proc. E-Docs. nº: 2023-B41MD -Contrato nº: 008/2023                      Proc. E-Docs. nº: 2023-J7LNQ -Contrato nº: 014/2023 "/>
    <n v="200876"/>
    <n v="200876"/>
    <n v="200876"/>
    <n v="0"/>
    <n v="0"/>
    <n v="0"/>
    <n v="0"/>
    <n v="0"/>
    <n v="0"/>
    <n v="0"/>
    <n v="0"/>
    <n v="0"/>
    <n v="0"/>
    <n v="0"/>
    <n v="0"/>
    <n v="0"/>
  </r>
  <r>
    <x v="7"/>
    <s v="vagner.cordeiro@sep.es.gov.br /amanda.ferreira@sep.es.gov.br"/>
    <n v="2611"/>
    <s v="AQUISIÇÃO DE EQUIPAMENTOS E MATERIAIS DE TI"/>
    <s v=" - Equipamentos de videoconferências para a salade reuniões do 5o andar                                                                             _x000a_- Renovação de Licenças Canva Pro e Licenças Adobe Creativo Cloud                                          - Aquisição de Equipamentos para Telefônia IP                                             _x000a_- Solução de Segurança de Redes (ARP PRODEST)                                                _x000a_- Aquisição de Tablets "/>
    <s v="Não"/>
    <s v="Não"/>
    <n v="2256"/>
    <n v="50"/>
    <s v="Vitória"/>
    <s v="50 - Metropolitana"/>
    <s v="7. Gestão Pública Inovadora"/>
    <s v="-"/>
    <n v="460000"/>
    <n v="0"/>
    <n v="0"/>
    <n v="0"/>
    <n v="0"/>
    <n v="0"/>
    <n v="0"/>
    <n v="0"/>
    <n v="0"/>
    <n v="0"/>
    <n v="0"/>
    <n v="0"/>
    <n v="0"/>
    <n v="0"/>
    <n v="0"/>
    <n v="0"/>
  </r>
  <r>
    <x v="7"/>
    <s v="amanda.ferreira@sep.es.gov.br"/>
    <n v="2921"/>
    <s v="AQUISIÇÃO DE MOBILIÁRIOS DIVERSOS E DIVISÓRIAS"/>
    <s v="Aquisição de Mobiliários Diversos e Divisórias para SEP"/>
    <s v="Não"/>
    <s v="Não"/>
    <n v="2256"/>
    <n v="50"/>
    <s v="Vitória"/>
    <s v="50 - Metropolitana"/>
    <s v="7. Gestão Pública Inovadora"/>
    <s v="Proc. E-docs.: 2022-Z349T - Ata de Registro de Preços n.º 001/2023 - 2º Fase de entregas"/>
    <n v="1322863.6499999999"/>
    <n v="1322863.6499999999"/>
    <n v="1322863.6499999999"/>
    <n v="0"/>
    <n v="0"/>
    <n v="0"/>
    <n v="0"/>
    <n v="0"/>
    <n v="0"/>
    <n v="0"/>
    <n v="0"/>
    <n v="0"/>
    <n v="0"/>
    <n v="0"/>
    <n v="0"/>
    <n v="0"/>
  </r>
  <r>
    <x v="7"/>
    <s v="amanda.ferreira@sep.es.gov.br"/>
    <n v="2922"/>
    <s v="AQUISIÇÃO DE APARELHOS DE AR-CONDICIONADOS"/>
    <s v="Aquisição de aparelhos de ar-condicionados para atender os setores desta SEP "/>
    <s v="Não"/>
    <s v="Não"/>
    <n v="2256"/>
    <n v="50"/>
    <s v="Vitória"/>
    <s v="50 - Metropolitana"/>
    <s v="7. Gestão Pública Inovadora"/>
    <s v="-"/>
    <n v="120000"/>
    <n v="0"/>
    <n v="0"/>
    <n v="0"/>
    <n v="0"/>
    <n v="0"/>
    <n v="0"/>
    <n v="0"/>
    <n v="0"/>
    <n v="0"/>
    <n v="0"/>
    <n v="0"/>
    <n v="0"/>
    <n v="0"/>
    <n v="0"/>
    <n v="0"/>
  </r>
  <r>
    <x v="8"/>
    <s v="samara.pereira@seger.es.gov.br"/>
    <n v="787"/>
    <s v="Reforma do Edifício Fábio Ruschi"/>
    <s v="Reformar até 2024 o Edifício Fábio Ruschi, modernizando suas instalações e adequando-as às atuais normas de segurança vigentes através de: _x000a_- Melhorias internas no edifício (banheiros), _x000a_- Retrofit da fachada (DER), _x000a_- Construção de nova subestação e execução de nova rede elétrica de distribuição, infraestrutura de cabeamento estruturado e climatização, _x000a_- Adequação às normas do Corpo de Bombeiros (Instalação de portas corta-fogo e saída de emergência),                                                                                                                                                                                                                                                                                                                                                                                                                                                                                                                                                                                                                                            -  Readequação das calçadas do Edifício a Normas vigentes,   _x000a_- Troca dos telhados e reconstrução da cisterna, _x000a_- Construção de banheiro para PCD no térreo do edifício, _x000a_- Reforma do auditório e anexo, _x000a_- Modernização do layout interno da Seger."/>
    <s v="Sim"/>
    <s v="Não"/>
    <n v="3254"/>
    <n v="50"/>
    <s v="Vitória"/>
    <s v="50 - Metropolitana"/>
    <s v="7. Gestão Pública Inovadora"/>
    <s v="2024.000015.28101.01_x000a_(projeto arquitetônico)"/>
    <n v="8500000"/>
    <n v="242999.5"/>
    <n v="10000000"/>
    <n v="0"/>
    <n v="10500000"/>
    <n v="0"/>
    <n v="10500000"/>
    <n v="0"/>
    <n v="0"/>
    <n v="0"/>
    <n v="0"/>
    <n v="0"/>
    <n v="0"/>
    <n v="0"/>
    <n v="0"/>
    <n v="0"/>
  </r>
  <r>
    <x v="8"/>
    <s v="fernanda.coutinho@seger.es.gov.br"/>
    <n v="1312"/>
    <s v="Sistema Integrado de Administração de Recursos Humanos do Espírito Santo - SIARHES"/>
    <s v="Execução de serviços continuados de Tecnologia da Informação - TI contemplando a atualização de versão de licenças de softwares."/>
    <s v="Não"/>
    <s v="Não"/>
    <n v="4250"/>
    <n v="27"/>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0008/2021"/>
    <n v="613407.98"/>
    <n v="613407.98"/>
    <n v="550000"/>
    <n v="0"/>
    <n v="550000"/>
    <n v="0"/>
    <n v="550000"/>
    <n v="0"/>
    <n v="0"/>
    <n v="0"/>
    <n v="0"/>
    <n v="0"/>
    <n v="0"/>
    <n v="0"/>
    <n v="0"/>
    <n v="0"/>
  </r>
  <r>
    <x v="8"/>
    <s v="cid.junior@seger.es.gov.br"/>
    <n v="2575"/>
    <s v="Aquisição de computadores Desktops, Workstations e Notebooks"/>
    <s v="Aquisição de 285 computadores desktops com monitor e 35 Notebooks e 285 monitores, bem como de 300 licenças de pacote office (Microsoft Office Standard 2021 ou superior - Licenciamento MPSA) para os 200 computadores adquiridos em 2022 e para os 100 antigos cujas licenças irão vencer em 04/2023."/>
    <s v="Não"/>
    <s v="Não"/>
    <n v="2070"/>
    <n v="800"/>
    <s v="Vitória"/>
    <s v="50 - Metropolitana"/>
    <s v="7. Gestão Pública Inovadora"/>
    <s v="015/2023"/>
    <n v="542400"/>
    <n v="542400"/>
    <n v="0"/>
    <n v="0"/>
    <n v="0"/>
    <n v="0"/>
    <n v="0"/>
    <n v="0"/>
    <n v="0"/>
    <n v="0"/>
    <n v="0"/>
    <n v="0"/>
    <n v="0"/>
    <n v="0"/>
    <n v="0"/>
    <n v="0"/>
  </r>
  <r>
    <x v="8"/>
    <s v="davi.salgueiro@seger.es.gov.br"/>
    <n v="2912"/>
    <s v="Novo Sistema de Gestão de Pessoas"/>
    <s v="Implantar Novo Sistema Integrado de Administração de Recursos Humanos do Espírito Santo - SIARHES"/>
    <s v="Sim"/>
    <s v="Não"/>
    <n v="4250"/>
    <n v="27"/>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estão na fase preparatória, mas já possui valor previsto para ser executado"/>
    <n v="3500000"/>
    <n v="3500000"/>
    <n v="54500000"/>
    <n v="0"/>
    <n v="0"/>
    <n v="0"/>
    <n v="0"/>
    <n v="0"/>
    <n v="30000000"/>
    <n v="0"/>
    <n v="18000000"/>
    <n v="0"/>
    <n v="0"/>
    <n v="0"/>
    <n v="0"/>
    <n v="0"/>
  </r>
  <r>
    <x v="8"/>
    <s v="davi.salgueiro@seger.es.gov.br"/>
    <n v="2914"/>
    <s v="Novo Sistema de Gestão Administrativa"/>
    <s v="CONTRAPARTIDA DO PROFISCO II _x000a_- Contratação de licença perpétua de uso de sistema de gestão com código fonte e sustentação tecnológica de acordo com a Nova Lei de Licitações e Contratos (Lei Nº 14.133/2021).  _x000a_01. Licenciamento perpétuo de uso de sistema de gestão administrativa com disponibilização de código fonte; implantação tecnológica com migração de dados e integração com sistemas estratégicos _x000a_02. Sustentação tecnológica pelo prazo de 60 meses contemplando: manutenção contínua (corretiva, evolutiva, adaptativa), disponibilização / atualização de cursos de capacitação funcional e atendimento de suporte técnico completo (nível 1, 2 e 3)_x000a_03. Manutenção evolutiva sob demanda para customizações do produto por meio de projetos"/>
    <s v="Sim"/>
    <s v="Não"/>
    <n v="4251"/>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contrato 2024.000020.28101.01"/>
    <n v="7520000"/>
    <n v="7520000"/>
    <n v="10695000"/>
    <n v="10695000"/>
    <n v="5695000"/>
    <n v="5695000"/>
    <n v="5695000"/>
    <n v="5695000"/>
    <n v="0"/>
    <n v="0"/>
    <n v="0"/>
    <n v="0"/>
    <n v="0"/>
    <n v="0"/>
    <n v="0"/>
    <n v="0"/>
  </r>
  <r>
    <x v="8"/>
    <s v="davi.salgueiro@seger.es.gov.br"/>
    <n v="2915"/>
    <s v="Inteligência Analítica – SAS"/>
    <s v="Solução de Inteligência Analítica com capacidade de análise preditiva, ciência de dados e aprendizado de máquina para os sistemas de gestão administrativa e conferência de folha"/>
    <s v="Sim"/>
    <s v="Não"/>
    <n v="4251"/>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009/2023_x000a_032/2022"/>
    <n v="12441295"/>
    <n v="12441295"/>
    <n v="0"/>
    <n v="0"/>
    <n v="0"/>
    <n v="0"/>
    <n v="0"/>
    <n v="0"/>
    <n v="0"/>
    <n v="0"/>
    <n v="0"/>
    <n v="0"/>
    <n v="0"/>
    <n v="0"/>
    <n v="0"/>
    <n v="0"/>
  </r>
  <r>
    <x v="9"/>
    <s v="luana.zamprogno@esesp.es.gov.br"/>
    <n v="2729"/>
    <s v="Modernização do Ambiente de Ensino da Escola de Serviço Público do Espírito Santo – ESESP"/>
    <s v="Aquisição de material permanente, que irão compor o patrimônio público da Escola de Serviço Público do Espírito Santo – ESESP, contemplando equipamentos audiovisuais e mobiliários. _x000a_Executar a manutenção preventiva e corretiva do prédio da ESESP, em razão do seu estado crítico de conservação, bem como modernizar a estrutura física"/>
    <s v="Sim"/>
    <s v="Não"/>
    <n v="27"/>
    <n v="2077"/>
    <s v="Vitória"/>
    <s v="50 - Metropolitana"/>
    <s v="7. Gestão Pública Inovadora"/>
    <s v="-"/>
    <n v="800000"/>
    <n v="0"/>
    <n v="0"/>
    <n v="0"/>
    <n v="0"/>
    <n v="0"/>
    <n v="0"/>
    <n v="0"/>
    <n v="0"/>
    <n v="0"/>
    <n v="0"/>
    <n v="0"/>
    <n v="0"/>
    <n v="0"/>
    <n v="0"/>
    <n v="0"/>
  </r>
  <r>
    <x v="10"/>
    <s v="taviana.nunes@prodest.es.gov.br"/>
    <n v="792"/>
    <s v="Manutenção do Datacenter"/>
    <s v="Projeto e Execução de Retrofit no Ambiente do Datacenter do estado; aquisição de novos nobreak; virtualização da rede; aquisição de solução de automação &quot;Cloud Prodest&quot;."/>
    <s v="Não"/>
    <s v="Sim"/>
    <n v="2254"/>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
    <n v="10320979"/>
    <n v="0"/>
    <n v="11500000"/>
    <n v="0"/>
    <n v="1500000"/>
    <n v="0"/>
    <n v="0"/>
    <n v="0"/>
    <n v="0"/>
    <n v="0"/>
    <n v="0"/>
    <n v="0"/>
    <n v="0"/>
    <n v="0"/>
    <n v="0"/>
    <n v="0"/>
  </r>
  <r>
    <x v="10"/>
    <s v="taviana.nunes@prodest.es.gov.br"/>
    <n v="793"/>
    <s v="Manutenção de Hardware e Software "/>
    <s v="Solução de Segurança da Informação; Contratação de WiFi para eventos; de Correio Eletrônico; licenças AZURE DEVOPS; de Fábrica de Software; Consultoria para Conformidade com LGPD."/>
    <s v="Não"/>
    <s v="Não"/>
    <n v="2254"/>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
    <n v="23744389.800000001"/>
    <n v="0"/>
    <n v="300000"/>
    <n v="0"/>
    <n v="300000"/>
    <n v="0"/>
    <n v="0"/>
    <n v="0"/>
    <n v="0"/>
    <n v="0"/>
    <n v="0"/>
    <n v="0"/>
    <n v="0"/>
    <n v="0"/>
    <n v="0"/>
    <n v="0"/>
  </r>
  <r>
    <x v="10"/>
    <s v="taviana.nunes@prodest.es.gov.br"/>
    <n v="794"/>
    <s v="Reforma e ampliação do prédio da PRODEST"/>
    <m/>
    <m/>
    <m/>
    <n v="2254"/>
    <n v="50"/>
    <s v="Afonso Cláudio, Brejetuba, Cariacica, Conceição do Castelo, Domingos Martins, Fundão, Guarapari, Itaguaçu, Itarana, Laranja da Terra, Marechal Floriano, Santa Leopoldina, Santa Maria de Jetibá, Santa Teresa, Serra, Venda Nova do Imigrante, Viana, Vila Velha, Vitória"/>
    <s v="00 - Estado"/>
    <s v="7. Gestão Pública Inovadora"/>
    <s v="2023-SDX12 (contrato em fase de elaboração, já empenhado)"/>
    <n v="1145296.28"/>
    <n v="0"/>
    <n v="0"/>
    <n v="0"/>
    <n v="0"/>
    <n v="0"/>
    <n v="0"/>
    <n v="0"/>
    <n v="800000"/>
    <n v="209000"/>
    <n v="0"/>
    <n v="0"/>
    <n v="0"/>
    <n v="0"/>
    <n v="0"/>
    <n v="0"/>
  </r>
  <r>
    <x v="10"/>
    <s v="taviana.nunes@prodest.es.gov.br"/>
    <n v="1022"/>
    <s v="ES DIGITAL"/>
    <s v="Aquisição de Roteadores para os Projetos ES+Inteligente e Cerco Inteligente"/>
    <s v="Sim"/>
    <s v="Sim"/>
    <n v="2254"/>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
    <n v="5500000"/>
    <n v="0"/>
    <n v="0"/>
    <n v="0"/>
    <n v="0"/>
    <n v="0"/>
    <n v="0"/>
    <n v="0"/>
    <n v="0"/>
    <n v="0"/>
    <n v="0"/>
    <n v="0"/>
    <n v="0"/>
    <n v="0"/>
    <n v="0"/>
    <n v="0"/>
  </r>
  <r>
    <x v="10"/>
    <s v="taviana.nunes@prodest.es.gov.br"/>
    <n v="792"/>
    <s v="Manutenção do Datacenter"/>
    <s v="Reestruturação da rede SAN / da estrutura de armazenamento (storage) / da estrutura de backup do datacenter do Estado do ES"/>
    <m/>
    <m/>
    <n v="2254"/>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
    <n v="0"/>
    <n v="0"/>
    <n v="15000000"/>
    <n v="0"/>
    <n v="0"/>
    <n v="0"/>
    <n v="0"/>
    <n v="0"/>
    <n v="0"/>
    <n v="0"/>
    <n v="0"/>
    <n v="0"/>
    <n v="0"/>
    <n v="0"/>
    <n v="0"/>
    <n v="0"/>
  </r>
  <r>
    <x v="10"/>
    <s v="taviana.nunes@prodest.es.gov.br"/>
    <n v="793"/>
    <s v="Manutenção de Hardware e Software "/>
    <s v="Solução de Antivirus - Desktop / Servidor"/>
    <m/>
    <m/>
    <n v="2254"/>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
    <n v="2000000"/>
    <n v="0"/>
    <n v="0"/>
    <n v="0"/>
    <n v="0"/>
    <n v="0"/>
    <n v="0"/>
    <n v="0"/>
    <n v="0"/>
    <n v="0"/>
    <n v="0"/>
    <n v="0"/>
    <n v="0"/>
    <n v="0"/>
    <n v="0"/>
    <n v="0"/>
  </r>
  <r>
    <x v="10"/>
    <s v="taviana.nunes@prodest.es.gov.br"/>
    <n v="793"/>
    <s v="Manutenção de Hardware e Software "/>
    <s v="Suporte Oficial Zabbix"/>
    <m/>
    <m/>
    <n v="2254"/>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
    <n v="600000"/>
    <n v="0"/>
    <n v="0"/>
    <n v="0"/>
    <n v="0"/>
    <n v="0"/>
    <n v="0"/>
    <n v="0"/>
    <n v="0"/>
    <n v="0"/>
    <n v="0"/>
    <n v="0"/>
    <n v="0"/>
    <n v="0"/>
    <n v="0"/>
    <n v="0"/>
  </r>
  <r>
    <x v="10"/>
    <s v="taviana.nunes@prodest.es.gov.br"/>
    <n v="793"/>
    <s v="Manutenção de Hardware e Software "/>
    <s v="Aquisição de solução computacional Exadata Database Machine X10M High Capacity (HC) Quarter Rack (1.5 TB per Database Server)"/>
    <m/>
    <m/>
    <n v="2254"/>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
    <n v="20000000"/>
    <n v="0"/>
    <n v="0"/>
    <n v="0"/>
    <n v="0"/>
    <n v="0"/>
    <n v="0"/>
    <n v="0"/>
    <n v="0"/>
    <n v="0"/>
    <n v="0"/>
    <n v="0"/>
    <n v="0"/>
    <n v="0"/>
    <n v="0"/>
    <n v="0"/>
  </r>
  <r>
    <x v="10"/>
    <s v="taviana.nunes@prodest.es.gov.br"/>
    <n v="793"/>
    <s v="Manutenção de Hardware e Software "/>
    <s v="Contratação de Suporte oficial Oracle"/>
    <m/>
    <m/>
    <n v="2254"/>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0008/2021"/>
    <n v="0"/>
    <n v="0"/>
    <n v="0"/>
    <n v="0"/>
    <n v="0"/>
    <n v="0"/>
    <n v="0"/>
    <n v="0"/>
    <n v="1485000"/>
    <n v="1485000"/>
    <n v="1728574.61"/>
    <n v="1728574.61"/>
    <n v="1728574.61"/>
    <n v="1728574.61"/>
    <n v="0"/>
    <n v="0"/>
  </r>
  <r>
    <x v="10"/>
    <s v="taviana.nunes@prodest.es.gov.br"/>
    <n v="793"/>
    <s v="Manutenção de Hardware e Software "/>
    <s v="Aquisição de Licenças Dynatrace"/>
    <m/>
    <m/>
    <n v="2254"/>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
    <n v="320000"/>
    <n v="0"/>
    <n v="0"/>
    <n v="0"/>
    <n v="0"/>
    <n v="0"/>
    <n v="0"/>
    <n v="0"/>
    <n v="0"/>
    <n v="0"/>
    <n v="0"/>
    <n v="0"/>
    <n v="0"/>
    <n v="0"/>
    <n v="0"/>
    <n v="0"/>
  </r>
  <r>
    <x v="11"/>
    <s v="astec@ape.es.gov.br"/>
    <n v="2896"/>
    <s v="REFORMA DA FACHADA DA EDIFICAÇÃO DO APEES"/>
    <s v="Contratação de empresa especializada na prestação de serviços técnicos na execução da obra de reforma da fachada da edificação do Arquivo Público do Estado do ES - APEES, uma vez que a mesma vem apresentando diversos_x000a_problemas, tais como: infiltrações nas janelas, queda de reboco, queda de argamassa, portas de vidro e ferro danificadas, dentre outros. "/>
    <s v="Não"/>
    <s v="Não"/>
    <n v="1011"/>
    <n v="169"/>
    <s v="Vitória"/>
    <s v="50 - Metropolitana"/>
    <s v="1. Educação, Cultura, Esporte e Lazer"/>
    <s v="Nº 099-2023 "/>
    <n v="490252.79"/>
    <n v="490252.79"/>
    <n v="0"/>
    <n v="0"/>
    <n v="0"/>
    <n v="0"/>
    <n v="0"/>
    <n v="0"/>
    <n v="0"/>
    <n v="0"/>
    <n v="0"/>
    <n v="0"/>
    <n v="0"/>
    <n v="0"/>
    <n v="0"/>
    <n v="0"/>
  </r>
  <r>
    <x v="11"/>
    <s v="gfs@ape.es.gov.br"/>
    <n v="3156"/>
    <s v="PRESERVAÇÃO DIGITAL SISTÊMICA DOS DOCUMENTOS_x000a_ARQUIVÍSTICOS NO ÂMBITO DO GOVERNO DO ESTADO DO_x000a_ESPÍRITO SANTO"/>
    <s v="Preservação Digital Sistêmica dos documentos_x000a_arquivísticos no âmbito do Governo do Estado do_x000a_Espírito Santo. Para isso serão desenvolvidos: um estudo de aderência do APEES em relação às legislações arquivísticas no que tange a implantação de um RDC-Arq; um plano de preservação para documentos digitais e o desenvolvimento de uma arquitetura computacional para preservação digital."/>
    <s v="Sim"/>
    <s v="Não"/>
    <m/>
    <m/>
    <s v="Vitória"/>
    <s v="50 - Metropolitana"/>
    <s v="1. Educação, Cultura, Esporte e Lazer"/>
    <s v="-"/>
    <n v="304200"/>
    <n v="0"/>
    <n v="0"/>
    <n v="0"/>
    <n v="0"/>
    <n v="0"/>
    <n v="0"/>
    <n v="0"/>
    <n v="0"/>
    <n v="0"/>
    <n v="0"/>
    <n v="0"/>
    <n v="0"/>
    <n v="0"/>
    <n v="0"/>
    <n v="0"/>
  </r>
  <r>
    <x v="12"/>
    <s v="patrick.ribeiro@seag.es.gov.br"/>
    <n v="1410"/>
    <s v="Gerenciamento de Barragens"/>
    <s v="Contratação de empresa de Supervisão com o objetivo de apoio à Gerência de Infraestrutura e Obras Rurais - GIOR/SUBINF/SEAG-ES"/>
    <s v="Sim"/>
    <s v="Não"/>
    <n v="1070"/>
    <n v="18"/>
    <s v="Vitória"/>
    <s v="50 - Metropolitana"/>
    <s v="4. Agricultura e Meio Ambiente"/>
    <s v="0195/2021"/>
    <n v="1200000"/>
    <n v="1200000"/>
    <n v="1200000"/>
    <n v="1200000"/>
    <n v="1200000"/>
    <n v="0"/>
    <n v="0"/>
    <n v="0"/>
    <n v="0"/>
    <n v="0"/>
    <n v="0"/>
    <n v="0"/>
    <n v="0"/>
    <n v="0"/>
    <n v="0"/>
    <n v="0"/>
  </r>
  <r>
    <x v="12"/>
    <s v="renee.lauret@seag.es.gov.br"/>
    <n v="1870"/>
    <s v="Obras e Supervisão do Caminhos do Campo"/>
    <s v="Pavimentação com sinalização vertical e horizontal"/>
    <s v="Sim"/>
    <s v="Sim"/>
    <n v="3362"/>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s v="00 - Estado"/>
    <s v="4. Agricultura e Meio Ambiente"/>
    <s v="194/2021, 783/2022,1051/2022,777/2022,1037/2022,787/2022,400/2023,2024.000025,453/2023,697/2023,649/2022,748/2023."/>
    <n v="108570192.69"/>
    <n v="108570192.69"/>
    <n v="5194010.17"/>
    <n v="0"/>
    <n v="0"/>
    <n v="0"/>
    <n v="0"/>
    <n v="0"/>
    <n v="0"/>
    <n v="0"/>
    <n v="0"/>
    <n v="0"/>
    <n v="0"/>
    <n v="0"/>
    <n v="0"/>
    <n v="0"/>
  </r>
  <r>
    <x v="12"/>
    <s v="renee.lauret@seag.es.gov.br"/>
    <n v="1870"/>
    <s v="Obras e Supervisão do Caminhos do Campo"/>
    <s v="Supervisão das obras do Programa Caminhos do Campo."/>
    <s v="Sim"/>
    <s v="Sim"/>
    <n v="3362"/>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s v="00 - Estado"/>
    <s v="4. Agricultura e Meio Ambiente"/>
    <s v="-"/>
    <n v="3800000"/>
    <s v=" "/>
    <n v="3800000"/>
    <n v="0"/>
    <n v="3800000"/>
    <n v="0"/>
    <n v="3800000"/>
    <n v="0"/>
    <n v="0"/>
    <n v="0"/>
    <n v="0"/>
    <n v="0"/>
    <n v="0"/>
    <n v="0"/>
    <n v="0"/>
    <n v="0"/>
  </r>
  <r>
    <x v="12"/>
    <s v="renee.lauret@seag.es.gov.br"/>
    <n v="1872"/>
    <s v="Ponte Rural"/>
    <s v="Fornecer  e instalar vigas pre-moldadas em concreto para construção de pontes rurais capixabas de todo o estado do Espírito Santo."/>
    <s v="Não"/>
    <s v="Sim"/>
    <n v="3364"/>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8000000"/>
    <n v="0"/>
    <n v="10000000"/>
    <n v="0"/>
    <n v="10000000"/>
    <n v="0"/>
    <n v="10000000"/>
    <n v="0"/>
    <n v="0"/>
    <n v="0"/>
    <n v="0"/>
    <n v="0"/>
    <n v="0"/>
    <n v="0"/>
    <n v="0"/>
    <n v="0"/>
  </r>
  <r>
    <x v="12"/>
    <s v="renee.lauret@seag.es.gov.br"/>
    <n v="1873"/>
    <s v="Calçamento Rural"/>
    <s v="Fornecer a doação de blocos intertravados e meio-fio para pavimentação das áreas rurais capixabas de todo o estado do Espírito Santo."/>
    <s v="Sim"/>
    <s v="Sim"/>
    <n v="3364"/>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30000000"/>
    <n v="0"/>
    <n v="40000000"/>
    <n v="0"/>
    <n v="40000000"/>
    <n v="0"/>
    <n v="40000000"/>
    <n v="0"/>
    <n v="0"/>
    <n v="0"/>
    <n v="0"/>
    <n v="0"/>
    <n v="0"/>
    <n v="0"/>
    <n v="0"/>
    <n v="0"/>
  </r>
  <r>
    <x v="12"/>
    <s v="patrick.ribeiro@seag.es.gov.br"/>
    <n v="1931"/>
    <s v="GALPÃO RURAL"/>
    <s v="Construção de galpões através de fornecimento de superestrutura e cobertura em locais onde os municípios fornecerão a fundação"/>
    <s v="Não"/>
    <s v="Não"/>
    <n v="1060"/>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6000000"/>
    <n v="0"/>
    <n v="6000000"/>
    <n v="0"/>
    <n v="6000000"/>
    <n v="0"/>
    <n v="6000000"/>
    <n v="0"/>
    <n v="0"/>
    <n v="0"/>
    <n v="0"/>
    <n v="0"/>
    <n v="0"/>
    <n v="0"/>
    <n v="0"/>
    <n v="0"/>
  </r>
  <r>
    <x v="12"/>
    <s v="patrick.ribeiro@seag.es.gov.br"/>
    <n v="1932"/>
    <s v="ENERGIA MAIS PRODUTIVA"/>
    <s v="Transformar a infraestrutura elétrica de regiões com disponibilidade elétrica monofásica para trifásica"/>
    <s v="Sim"/>
    <s v="Sim"/>
    <n v="1060"/>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6000000"/>
    <n v="0"/>
    <n v="6000000"/>
    <n v="0"/>
    <n v="6000000"/>
    <n v="0"/>
    <n v="6000000"/>
    <n v="0"/>
    <n v="0"/>
    <n v="0"/>
    <n v="0"/>
    <n v="0"/>
    <n v="0"/>
    <n v="0"/>
    <n v="0"/>
    <n v="0"/>
  </r>
  <r>
    <x v="12"/>
    <s v="convenios@seag.es.gov.br"/>
    <n v="2291"/>
    <s v="CONVÊNIO Nº 901448/2020 - AQUISIÇÃO DE PATRULHA MECANIZADA E EQUIPAMENTOS AGRÍCOLAS PARA DOAÇÃO"/>
    <s v="AQUISIÇÃO DE MAQUINAS E EQUIPAMENTOS AGRÍCOLAS PARA DOAÇÃO"/>
    <s v="Não"/>
    <s v="Não"/>
    <n v="1060"/>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32254.02"/>
    <n v="0"/>
    <n v="0"/>
    <n v="0"/>
    <n v="0"/>
    <n v="0"/>
    <n v="0"/>
    <n v="0"/>
    <n v="1176998.1399999999"/>
    <n v="0"/>
    <n v="0"/>
    <n v="0"/>
    <n v="0"/>
    <n v="0"/>
    <n v="0"/>
    <n v="0"/>
  </r>
  <r>
    <x v="12"/>
    <s v="convenios@seag.es.gov.br"/>
    <n v="2292"/>
    <s v="CONVÊNIO Nº 901308/2020 - AQUISIÇÃO DE UMA MOTONIVELADORA PARA DOAÇÃO AO MUNICÍPIO DE FUNDÃO"/>
    <s v="AQUISIÇÃO DE MAQUINAS E EQUIPAMENTOS AGRÍCOLAS PARA DOAÇÃO"/>
    <s v="Não"/>
    <s v="Não"/>
    <n v="1060"/>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83049.94"/>
    <n v="0"/>
    <n v="0"/>
    <n v="0"/>
    <n v="0"/>
    <n v="0"/>
    <n v="0"/>
    <n v="0"/>
    <n v="34451.46"/>
    <n v="0"/>
    <n v="0"/>
    <n v="0"/>
    <n v="0"/>
    <n v="0"/>
    <n v="0"/>
    <n v="0"/>
  </r>
  <r>
    <x v="12"/>
    <s v="convenios@seag.es.gov.br"/>
    <n v="2293"/>
    <s v="CONVÊNIO Nº 901302/2020 - AQUISIÇÃO DE PATRULHA MECANIZADA E EQUIPAMENTOS AGRÍCOLAS PARA DOAÇÃO"/>
    <s v="AQUISIÇÃO DE MAQUINAS E EQUIPAMENTOS AGRÍCOLAS PARA DOAÇÃO"/>
    <s v="Não"/>
    <s v="Não"/>
    <n v="1060"/>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31384.16"/>
    <n v="0"/>
    <n v="0"/>
    <n v="0"/>
    <n v="0"/>
    <n v="0"/>
    <n v="0"/>
    <n v="0"/>
    <n v="370400.94"/>
    <n v="0"/>
    <n v="0"/>
    <n v="0"/>
    <n v="0"/>
    <n v="0"/>
    <n v="0"/>
    <n v="0"/>
  </r>
  <r>
    <x v="12"/>
    <s v="jackson.freitas@seag.es.gov.br"/>
    <n v="2347"/>
    <s v="BANCO DE PROJETOS DE PESQUISA"/>
    <s v="Financiamento de projetos de pesquisa, desenvolvimento e inovação"/>
    <s v="Sim"/>
    <s v="Sim"/>
    <n v="1065"/>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009/2023"/>
    <n v="2000000"/>
    <n v="2000000"/>
    <n v="12000000"/>
    <n v="0"/>
    <n v="12000000"/>
    <n v="0"/>
    <n v="12000000"/>
    <n v="0"/>
    <n v="0"/>
    <n v="0"/>
    <n v="0"/>
    <n v="0"/>
    <n v="0"/>
    <n v="0"/>
    <n v="0"/>
    <n v="0"/>
  </r>
  <r>
    <x v="12"/>
    <s v="patrick.ribeiro@seag.es.gov.br"/>
    <n v="2348"/>
    <s v="OBRA NO TELHADO CEASA"/>
    <s v="Reforma e Construção da Nova Cobertura dos galpões PNP-A e PNP-B, na CEASA, Cariacica-ES, a ser executada, com fornecimento de mão-de-obra e materiais"/>
    <s v="Não"/>
    <s v="Não"/>
    <n v="1060"/>
    <n v="38"/>
    <s v="Cariacica"/>
    <s v="50 - Metropolitana"/>
    <s v="4. Agricultura e Meio Ambiente"/>
    <s v="1022/2022"/>
    <n v="1070698.8400000001"/>
    <n v="0"/>
    <n v="0"/>
    <n v="0"/>
    <n v="0"/>
    <n v="0"/>
    <n v="0"/>
    <n v="0"/>
    <n v="0"/>
    <n v="0"/>
    <n v="0"/>
    <n v="0"/>
    <n v="0"/>
    <n v="0"/>
    <n v="0"/>
    <n v="0"/>
  </r>
  <r>
    <x v="12"/>
    <s v="patrick.ribeiro@seag.es.gov.br"/>
    <n v="2352"/>
    <s v="CONSTRUÇÃO DE BARRAGEM DE USO MÚLTIPLO"/>
    <s v="Construção do barramento com todas as estruturas e serviços necessários à sua segurança e funcionalidade"/>
    <s v="Sim"/>
    <s v="Sim"/>
    <n v="1070"/>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6557824.2699999996"/>
    <n v="1442470.78"/>
    <n v="13946397.460000001"/>
    <n v="0"/>
    <n v="0"/>
    <n v="0"/>
    <n v="0"/>
    <n v="0"/>
    <n v="0"/>
    <n v="0"/>
    <n v="0"/>
    <n v="0"/>
    <n v="0"/>
    <n v="0"/>
    <n v="0"/>
    <n v="0"/>
  </r>
  <r>
    <x v="12"/>
    <s v="michel.simon@seag.es.gov.br"/>
    <n v="2354"/>
    <s v="EQUIPAMENTOS PARA INFRAESTRUTURA AGRÍCOLA"/>
    <s v="EQUIPAMENTOS PARA INFRAESTRUTURA AGRÍCOLA"/>
    <s v="Não"/>
    <s v="Sim"/>
    <n v="1037"/>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1404819"/>
    <n v="0"/>
    <n v="1000000"/>
    <n v="0"/>
    <n v="2000000"/>
    <n v="0"/>
    <n v="2000000"/>
    <n v="0"/>
    <n v="0"/>
    <n v="0"/>
    <n v="0"/>
    <n v="0"/>
    <n v="0"/>
    <n v="0"/>
    <n v="0"/>
    <n v="0"/>
  </r>
  <r>
    <x v="12"/>
    <s v="paula@seag.es.gov.br"/>
    <n v="2354"/>
    <s v="EQUIPAMENTOS PARA INFRAESTRUTURA AGRÍCOLA"/>
    <s v="EQUIPAMENTOS PARA INFRAESTRUTURA AGRÍCOLA"/>
    <s v="Não"/>
    <s v="Sim"/>
    <n v="1060"/>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35000000"/>
    <n v="0"/>
    <n v="8000000"/>
    <n v="0"/>
    <n v="8000000"/>
    <n v="0"/>
    <n v="0"/>
    <n v="0"/>
    <n v="0"/>
    <n v="0"/>
    <n v="0"/>
    <n v="0"/>
    <n v="0"/>
    <n v="0"/>
    <n v="0"/>
    <n v="0"/>
  </r>
  <r>
    <x v="12"/>
    <s v="patrick.ribeiro@seag.es.gov.br"/>
    <n v="2355"/>
    <s v="CENTRO DE EVENTOS DO MORANGÃO - DOMINGOS MARTINS"/>
    <s v="Construção de auditório e cozinha no Morangão"/>
    <s v="Não"/>
    <s v="Não"/>
    <n v="1060"/>
    <n v="38"/>
    <s v="Domingos Martins"/>
    <s v="52 - Sudoeste Serrana"/>
    <s v="4. Agricultura e Meio Ambiente"/>
    <s v="009/2023"/>
    <n v="1528423.56"/>
    <n v="1528423.56"/>
    <n v="0"/>
    <n v="0"/>
    <n v="0"/>
    <n v="0"/>
    <n v="0"/>
    <n v="0"/>
    <n v="0"/>
    <n v="0"/>
    <n v="0"/>
    <n v="0"/>
    <n v="0"/>
    <n v="0"/>
    <n v="0"/>
    <n v="0"/>
  </r>
  <r>
    <x v="12"/>
    <s v="convenios@seag.es.gov.br"/>
    <n v="2675"/>
    <s v="CONVÊNIO 910224/2021 - AQUISIÇÃO DE PATRULHA MECANIZADA E EQUIPAMENTOS AGRÍCOLAS"/>
    <s v="AQUISIÇÃO DE MAQUINAS E EQUIPAMENTOS AGRÍCOLAS PARA DOAÇÃO"/>
    <s v="Não"/>
    <s v="Não"/>
    <n v="1060"/>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40149.440000000002"/>
    <n v="0"/>
    <n v="0"/>
    <n v="0"/>
    <n v="0"/>
    <n v="0"/>
    <n v="0"/>
    <n v="0"/>
    <n v="1880698.44"/>
    <n v="0"/>
    <n v="0"/>
    <n v="0"/>
    <n v="0"/>
    <n v="0"/>
    <n v="0"/>
    <n v="0"/>
  </r>
  <r>
    <x v="12"/>
    <s v="convenios@seag.es.gov.br"/>
    <n v="2676"/>
    <s v="CONVÊNIO 911957/2021 - AQUISIÇÃO DE PATRULHA MECANIZADA E EQUIPAMENTOS AGRÍCOLAS"/>
    <s v="AQUISIÇÃO DE MAQUINAS E EQUIPAMENTOS AGRÍCOLAS PARA DOAÇÃO"/>
    <s v="Não"/>
    <s v="Não"/>
    <n v="1060"/>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8211.6200000000008"/>
    <n v="0"/>
    <n v="0"/>
    <n v="0"/>
    <n v="0"/>
    <n v="0"/>
    <n v="0"/>
    <n v="0"/>
    <n v="228710.46"/>
    <n v="0"/>
    <n v="0"/>
    <n v="0"/>
    <n v="0"/>
    <n v="0"/>
    <n v="0"/>
    <n v="0"/>
  </r>
  <r>
    <x v="12"/>
    <s v="convenios@seag.es.gov.br"/>
    <n v="2677"/>
    <s v="CONVÊNIO 918717/2021 - AQUISIÇÃO DE PATRULHA MECANIZADA E EQUIPAMENTOS AGRÍCOLAS"/>
    <s v="AQUISIÇÃO DE MAQUINAS E EQUIPAMENTOS AGRÍCOLAS PARA DOAÇÃO"/>
    <s v="Não"/>
    <s v="Não"/>
    <n v="1060"/>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163930.85"/>
    <n v="0"/>
    <n v="0"/>
    <n v="0"/>
    <n v="0"/>
    <n v="0"/>
    <n v="0"/>
    <n v="0"/>
    <n v="6457960.4699999997"/>
    <n v="0"/>
    <n v="0"/>
    <n v="0"/>
    <n v="0"/>
    <n v="0"/>
    <n v="0"/>
    <n v="0"/>
  </r>
  <r>
    <x v="12"/>
    <s v="convenios@seag.es.gov.br"/>
    <n v="2678"/>
    <s v="CONVÊNIO 922628/2021 - AQUISIÇÃO DE PATRULHA MECANIZADA E EQUIPAMENTOS AGRÍCOLAS"/>
    <s v="AQUISIÇÃO DE MAQUINAS E EQUIPAMENTOS AGRÍCOLAS PARA DOAÇÃO"/>
    <s v="Não"/>
    <s v="Não"/>
    <n v="1060"/>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58603.31"/>
    <n v="0"/>
    <n v="0"/>
    <n v="0"/>
    <n v="0"/>
    <n v="0"/>
    <n v="0"/>
    <n v="0"/>
    <n v="1862160.67"/>
    <n v="0"/>
    <n v="0"/>
    <n v="0"/>
    <n v="0"/>
    <n v="0"/>
    <n v="0"/>
    <n v="0"/>
  </r>
  <r>
    <x v="12"/>
    <s v="convenios@seag.es.gov.br"/>
    <n v="2679"/>
    <s v="CONVÊNIO 926568/2022 - AQUISIÇÃO DE PATRULHA MECANIZADA E EQUIPAMENTOS AGRÍCOLAS"/>
    <s v="AQUISIÇÃO DE MAQUINAS E EQUIPAMENTOS AGRÍCOLAS PARA DOAÇÃO"/>
    <s v="Não"/>
    <s v="Não"/>
    <n v="1060"/>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226858.06"/>
    <n v="0"/>
    <n v="0"/>
    <n v="0"/>
    <n v="0"/>
    <n v="0"/>
    <n v="0"/>
    <n v="0"/>
    <n v="8170899.6799999997"/>
    <n v="0"/>
    <n v="0"/>
    <n v="0"/>
    <n v="0"/>
    <n v="0"/>
    <n v="0"/>
    <n v="0"/>
  </r>
  <r>
    <x v="12"/>
    <s v="convenios@seag.es.gov.br"/>
    <n v="2886"/>
    <s v="CONVÊNIO Nº 881930/2018 - AQUISIÇÃO DE VEÍCULOS"/>
    <s v="AQUISIÇÃO DE VEICULOS PARA DOAÇÃO  "/>
    <s v="Não"/>
    <s v="Não"/>
    <n v="1060"/>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5830.1"/>
    <n v="0"/>
    <n v="0"/>
    <n v="0"/>
    <n v="0"/>
    <n v="0"/>
    <n v="0"/>
    <n v="0"/>
    <n v="29150.47"/>
    <n v="0"/>
    <n v="0"/>
    <n v="0"/>
    <n v="0"/>
    <n v="0"/>
    <n v="0"/>
    <n v="0"/>
  </r>
  <r>
    <x v="12"/>
    <s v="Patrick.ribeiro@seag.es.gov.br"/>
    <n v="3004"/>
    <s v="OBRAS EM PARQUES DE EXPOSIÇÕES"/>
    <s v="Obra de construção dos banheiros no parque de exposição - Afonso_x000a_Claudio, a ser executado,com fornecimento de mão-de-obra e materiais, na_x000a_forma de execução indireta, sob regime de empreitada por preço global."/>
    <s v="Não"/>
    <s v="Não"/>
    <n v="1060"/>
    <n v="38"/>
    <s v="Afonso Cláudio"/>
    <s v="52 - Sudoeste Serrana"/>
    <s v="4. Agricultura e Meio Ambiente"/>
    <s v="-"/>
    <n v="732935.73"/>
    <n v="732935.73"/>
    <n v="0"/>
    <n v="0"/>
    <n v="0"/>
    <n v="0"/>
    <n v="0"/>
    <n v="0"/>
    <n v="0"/>
    <n v="0"/>
    <n v="0"/>
    <n v="0"/>
    <n v="0"/>
    <n v="0"/>
    <n v="0"/>
    <n v="0"/>
  </r>
  <r>
    <x v="12"/>
    <s v="paula@seag.es.gov.br"/>
    <n v="1933"/>
    <s v="EQUIPAMENTOS AGRÍCOLAS"/>
    <s v="Aquisição de Patrulha Mecanizada, equipamentos para produção de café, pecuária de Leite, fruticultura, pesca e aquicultura por meio de Ata de Registro de Preços"/>
    <s v="Não"/>
    <s v="Não"/>
    <n v="1060"/>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20000000"/>
    <n v="0"/>
    <n v="0"/>
    <n v="0"/>
    <n v="0"/>
    <n v="0"/>
    <n v="0"/>
    <n v="0"/>
    <n v="0"/>
    <n v="0"/>
    <n v="0"/>
    <n v="0"/>
    <n v="0"/>
    <n v="0"/>
    <n v="0"/>
    <n v="0"/>
  </r>
  <r>
    <x v="12"/>
    <s v="convenios@seag.es.gov.br"/>
    <n v="2293"/>
    <s v="Convênio nº 942504/2023 - Emenda de Bancada -_x000a_Aquisição de máquinas e equipamentos."/>
    <s v="Aquisição de máquinas e equipamentos."/>
    <s v="Não"/>
    <s v="Não"/>
    <n v="1060"/>
    <n v="62"/>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1231138.26"/>
    <n v="0"/>
    <n v="0"/>
    <n v="0"/>
    <n v="0"/>
    <n v="0"/>
    <n v="0"/>
    <n v="0"/>
    <n v="0"/>
    <n v="0"/>
    <n v="0"/>
    <n v="0"/>
    <n v="0"/>
    <n v="0"/>
    <n v="0"/>
    <n v="0"/>
  </r>
  <r>
    <x v="12"/>
    <s v="renee.lauret@seag.es.gov.br"/>
    <n v="3151"/>
    <s v="Recapeamento de Estradas do Caminhos do Campo"/>
    <s v="Recapeamento "/>
    <s v="Sim"/>
    <s v="Não"/>
    <n v="3362"/>
    <n v="62"/>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40000000"/>
    <n v="0"/>
    <n v="0"/>
    <n v="0"/>
    <n v="0"/>
    <n v="0"/>
    <n v="0"/>
    <n v="0"/>
    <n v="0"/>
    <n v="0"/>
    <n v="0"/>
    <n v="0"/>
    <n v="0"/>
    <n v="0"/>
    <n v="0"/>
    <n v="0"/>
  </r>
  <r>
    <x v="13"/>
    <s v="renee.lauret@seag.es.gov.br"/>
    <n v="1870"/>
    <s v="Obras e Supervisão do Caminhos do Campo"/>
    <s v="Pavimentação com sinalização vertical e horizontal"/>
    <s v="Sim"/>
    <s v="Sim"/>
    <n v="3362"/>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s v="00 - Estado"/>
    <s v="4. Agricultura e Meio Ambiente"/>
    <s v="-"/>
    <n v="0"/>
    <n v="0"/>
    <n v="0"/>
    <n v="0"/>
    <n v="0"/>
    <n v="0"/>
    <n v="0"/>
    <n v="0"/>
    <n v="250000"/>
    <n v="0"/>
    <n v="0"/>
    <n v="0"/>
    <n v="0"/>
    <n v="0"/>
    <n v="0"/>
    <n v="0"/>
  </r>
  <r>
    <x v="14"/>
    <s v="patrick.ribeiro@seag.es.gov.br"/>
    <n v="2352"/>
    <s v="CONSTRUÇÃO DE BARRAGEM DE USO MÚLTIPLO"/>
    <s v="Construção do barramento com todas as estruturas e serviços necessários à sua segurança e funcionalidade"/>
    <s v="Sim"/>
    <s v="Sim"/>
    <n v="1070"/>
    <n v="1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0"/>
    <n v="0"/>
    <n v="0"/>
    <n v="0"/>
    <n v="0"/>
    <n v="0"/>
    <n v="0"/>
    <n v="0"/>
    <n v="16765498.26"/>
    <n v="0"/>
    <n v="0"/>
    <n v="0"/>
    <n v="0"/>
    <n v="0"/>
    <n v="0"/>
    <n v="0"/>
  </r>
  <r>
    <x v="15"/>
    <s v="vinicius.costa@seag.es.gov.br"/>
    <n v="2353"/>
    <s v="FUNSAF"/>
    <s v="Fortalecimento da Infraestrutura Produtiva da Agricultura Familiar"/>
    <s v="Sim"/>
    <s v="Sim"/>
    <n v="1035"/>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8500000"/>
    <n v="0"/>
    <n v="8500000"/>
    <n v="0"/>
    <n v="8500000"/>
    <n v="0"/>
    <n v="8500000"/>
    <n v="0"/>
    <n v="0"/>
    <n v="0"/>
    <n v="0"/>
    <n v="0"/>
    <n v="0"/>
    <n v="0"/>
    <n v="0"/>
    <n v="0"/>
  </r>
  <r>
    <x v="16"/>
    <s v="gepor@idaf.es.gov.br / marcelo.machado@idaf.es.gov.br"/>
    <n v="2143"/>
    <s v="AMPLIAÇÃO E ADEQUAÇÃO DA INFRAESTRUTURA FÍSICA E TECNOLÓGICA DO SISTEMA DE DEFESA E FISCALIZAÇÃO AGROPECUÁRIA DO ES"/>
    <s v="Substituições/aquisições de equipamentos e ampliaçõpes/adequações de instalações utilizadas para realizar atividades de defesa e fiscalização agropecuária no ES, podendo ser ainda: Computador tipo workstation, HD externo, aquisição de drones destinados às gerências técnicas do idaf , aquisição de veículos, notebooks, computadores desktop, aquisição de licenças de uso institucional do software para utilização nos desktops, aquisição de estação total de topografia - taqueômetro eletrônico, aquisição de microondas , aquisição de purificadores de água para atendimento às unidades do idaf, aquisição de veículo tipo van, aquisição de tablets com capa protetora, de acordo com as especificações contidas no termo de referência, a serem utilizados/destinados pelo idaf e policia militar ambiental, aquisição de refrigeradores para atender as unidades do idaf central e interior, aquisição de receptores gnss geodésicos de frequência l1/l2 com rtk, coletora, acessórios e software para pós-processamento de dados e etc."/>
    <s v="Não"/>
    <s v="Não"/>
    <n v="1386"/>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1475679"/>
    <n v="0"/>
    <n v="0"/>
    <n v="0"/>
    <n v="0"/>
    <n v="0"/>
    <n v="0"/>
    <n v="0"/>
    <n v="10000"/>
    <n v="0"/>
    <n v="0"/>
    <n v="0"/>
    <n v="0"/>
    <n v="0"/>
    <n v="0"/>
    <n v="0"/>
  </r>
  <r>
    <x v="17"/>
    <s v="izabel.braz@incaper.es.gov.br"/>
    <n v="2115"/>
    <s v="ADEQUAÇÃO E MODERNIZAÇÃO DA ESTRUTURA FÍSICA E TECNOLÓGICA DO INCAPER"/>
    <s v="Adequação e modernização da estrutura física e tecnológica do Incaper, por meio da aquisição de equipamentos de tecnologia, reestruturação dos serviços de rede de dados, elaboração de projetos e execução de reformas dos escritórios locais, fazendas experimentais e sede administrativa do Incaper."/>
    <s v="Não"/>
    <s v="Não"/>
    <n v="1386"/>
    <n v="38"/>
    <s v="Vitória"/>
    <s v="50 - Metropolitana"/>
    <s v="4. Agricultura e Meio Ambiente"/>
    <s v="-"/>
    <n v="3500000"/>
    <n v="0"/>
    <n v="3000000"/>
    <n v="0"/>
    <n v="3000000"/>
    <n v="0"/>
    <n v="2500000"/>
    <n v="0"/>
    <n v="0"/>
    <n v="0"/>
    <n v="0"/>
    <n v="0"/>
    <n v="0"/>
    <n v="0"/>
    <n v="0"/>
    <n v="0"/>
  </r>
  <r>
    <x v="17"/>
    <s v="aparecida@incaper.es.gov.br"/>
    <n v="2182"/>
    <s v="PROGRAMA DE GESTÃO INTEGRADA DAS ÁGUAS DE DA PAISAGEM"/>
    <s v="Melhorar a gestão sustentável de recursos hídrico e o acesso ao saneamento no Estado do Espírito Santo."/>
    <s v="Não"/>
    <s v="Sim"/>
    <n v="1822"/>
    <n v="1000"/>
    <s v="Santa Leopoldina"/>
    <s v="51 - Central Serrana"/>
    <s v="4. Agricultura e Meio Ambiente"/>
    <s v="52/2020"/>
    <n v="1066816.6100000001"/>
    <n v="0"/>
    <n v="0"/>
    <n v="0"/>
    <n v="0"/>
    <n v="0"/>
    <n v="0"/>
    <n v="0"/>
    <n v="3200449.82"/>
    <n v="0"/>
    <n v="0"/>
    <n v="0"/>
    <n v="0"/>
    <n v="0"/>
    <n v="0"/>
    <n v="0"/>
  </r>
  <r>
    <x v="17"/>
    <s v="raphaela.koellher@incaper.es.gov.br"/>
    <n v="2332"/>
    <s v="FORTALECIMENTO DA ESTRUTURA DE PESQUISA E DESENVOLVIMENTO DO INCAPER"/>
    <s v="Fortalecimento da estrutura de pesquisa e desenvolvimento do Incaper."/>
    <s v="Não"/>
    <s v="Não"/>
    <n v="2118"/>
    <n v="38"/>
    <s v="Cachoeiro de Itapemirim, Domingos Martins, Linhares, Marilândia, Sooretama, Venda Nova do Imigrante, Vitória"/>
    <s v="00 - Estado"/>
    <s v="4. Agricultura e Meio Ambiente"/>
    <s v="-"/>
    <n v="35701.29"/>
    <n v="0"/>
    <n v="0"/>
    <n v="0"/>
    <n v="0"/>
    <n v="0"/>
    <n v="0"/>
    <n v="0"/>
    <n v="1773091.71"/>
    <n v="0"/>
    <n v="0"/>
    <n v="0"/>
    <n v="0"/>
    <n v="0"/>
    <n v="0"/>
    <n v="0"/>
  </r>
  <r>
    <x v="17"/>
    <s v="izabel.braz@incaper.es.gov.br"/>
    <n v="2573"/>
    <s v="ESTRUTURAÇÃO DAS UNIDADES TÉCNICO-ADMINISTRATIVAS DO INCAPER"/>
    <s v="Dotar as unidades operacionais do Incaper, presentes em todos os Municípios capixabas, de uma melhor infraestrutura tanto para os servidores, quanto para o público atendido pelos Centros de Pesquisa: CPDI-Sul/Cachoeiro de Itapemirim; CPDI-Serrano/ Domingos Martins e suas respectivas Fazendas, Sede e Escritórios Locais e Regionais._x000a_Para tanto se faz necessário a aquisição de mobiliário e equipamentos entre outros de TI e Telefonia, ar condicionado, ferramentas, veículos e maquinários, com vistas a equipar as Unidades Operacionais do Incaper, em especial, substituindo os mais antigos, muitos irrecuperáveis."/>
    <s v="Não"/>
    <s v="Não"/>
    <n v="2118"/>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1800000"/>
    <n v="0"/>
    <n v="1500000"/>
    <n v="0"/>
    <n v="1500000"/>
    <n v="0"/>
    <n v="1500000"/>
    <n v="0"/>
    <n v="0"/>
    <n v="0"/>
    <n v="0"/>
    <n v="0"/>
    <n v="0"/>
    <n v="0"/>
    <n v="0"/>
    <n v="0"/>
  </r>
  <r>
    <x v="17"/>
    <s v="raphaela.koelher@incaper.es.gov.br"/>
    <n v="2330"/>
    <s v="Estruturação do Centro de Referência em Qualidade de Café"/>
    <s v="Estruturar o Centro de Referência em Qualidade de Café, localizado da Fazenda Experimental de Venda Nova do Imigrante, formado por uma unidade de processamento de café, por um centro de treinamento e um laboratório de análises da qualidade física e sensorial do café."/>
    <s v="Não"/>
    <s v="Não"/>
    <n v="2118"/>
    <n v="38"/>
    <s v="Venda Nova do Imigrante"/>
    <s v="52 - Sudoeste Serrana"/>
    <s v="4. Agricultura e Meio Ambiente"/>
    <s v="-"/>
    <n v="728.4"/>
    <n v="0"/>
    <n v="0"/>
    <n v="0"/>
    <n v="0"/>
    <n v="0"/>
    <n v="0"/>
    <n v="0"/>
    <n v="443249.53"/>
    <n v="0"/>
    <n v="0"/>
    <n v="0"/>
    <n v="0"/>
    <n v="0"/>
    <n v="0"/>
    <n v="0"/>
  </r>
  <r>
    <x v="17"/>
    <s v="raphaela.koelher@incaper.es.gov.br"/>
    <n v="2451"/>
    <s v="Novas dinâmicas no atendimento aos produtores - ATER 5.0 (Convênio 903756/2020)"/>
    <s v="Apoio à implantação do Programa Ater Digital no Incaper, por meio da aquisição de equipamentos e contratação de serviços de comunicação e tecnologia."/>
    <s v="Não"/>
    <s v="Não"/>
    <n v="2118"/>
    <n v="38"/>
    <s v="Alegre, Barra de São Francisco, Cachoeiro de Itapemirim, Cariacica, Linhares, Montanha, Nova Venécia, Rio Novo do Sul, Santa Maria de Jetibá, São Mateus, Serra, Venda Nova do Imigrante, Vitória"/>
    <s v="00 - Estado"/>
    <s v="4. Agricultura e Meio Ambiente"/>
    <s v="-"/>
    <n v="41300"/>
    <n v="0"/>
    <n v="0"/>
    <n v="0"/>
    <n v="0"/>
    <n v="0"/>
    <n v="0"/>
    <n v="0"/>
    <n v="471700"/>
    <n v="0"/>
    <n v="0"/>
    <n v="0"/>
    <n v="0"/>
    <n v="0"/>
    <n v="0"/>
    <n v="0"/>
  </r>
  <r>
    <x v="17"/>
    <s v="sheilaposse@incaper.es.gov.br"/>
    <n v="2917"/>
    <s v="INCAPER Digital"/>
    <s v="Aquisição de ferramentas digitais de gestão -  software._x000a_"/>
    <s v="Sim"/>
    <s v="Sim"/>
    <n v="2118"/>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100000"/>
    <n v="0"/>
    <n v="2000000"/>
    <n v="0"/>
    <n v="1900000"/>
    <n v="0"/>
    <n v="1000000"/>
    <n v="0"/>
    <n v="0"/>
    <n v="0"/>
    <n v="0"/>
    <n v="0"/>
    <n v="0"/>
    <n v="0"/>
    <n v="0"/>
    <n v="0"/>
  </r>
  <r>
    <x v="17"/>
    <s v="marx.martinuzzo@incaper.es.gov.br"/>
    <n v="3174"/>
    <s v="CONVÊNIO XXX/XXX - MODERNIZAÇÃO DA FROTA DE VEÍCULOS DO INCAPER VISANDO APOIO NAS AÇÕES DE FORMAÇÃO E CAPACITAÇÃO DE CARÁTER NÃO CONTINUADO"/>
    <s v="Aquisição de veículos automotores para apoio nas ações de formação e capacitação de caráter não continuado._x000a_"/>
    <s v="Não"/>
    <s v="Não"/>
    <n v="2118"/>
    <n v="38"/>
    <s v="Linhares, Marechal Floriano, Itarana, Iúna, Alfredo Chaves, São Mateus, Ecoporanga, Cachoeiro de Itapemirim, Marilândia"/>
    <s v="00 - Estado"/>
    <s v="4. Agricultura e Meio Ambiente"/>
    <s v="-"/>
    <n v="108464.03"/>
    <n v="0"/>
    <n v="0"/>
    <n v="0"/>
    <n v="0"/>
    <n v="0"/>
    <n v="0"/>
    <n v="0"/>
    <n v="1000000"/>
    <n v="0"/>
    <n v="0"/>
    <n v="0"/>
    <n v="0"/>
    <n v="0"/>
    <n v="0"/>
    <n v="0"/>
  </r>
  <r>
    <x v="18"/>
    <s v="renata.resstel@secti.es.gov.br"/>
    <n v="2681"/>
    <s v="Aquisição de Equipamentos dos CEETs via Profin"/>
    <s v="Estruturação dos CEETS e Qualificar"/>
    <s v="Sim"/>
    <s v="Não"/>
    <n v="1412"/>
    <n v="5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
    <n v="1200000"/>
    <n v="0"/>
    <n v="0"/>
    <n v="0"/>
    <n v="0"/>
    <n v="0"/>
    <n v="0"/>
    <n v="0"/>
    <n v="0"/>
    <n v="0"/>
    <n v="0"/>
    <n v="0"/>
    <n v="0"/>
    <n v="0"/>
    <n v="0"/>
    <n v="0"/>
  </r>
  <r>
    <x v="18"/>
    <s v="matheus.beninca@secti.es.gov.br"/>
    <n v="2695"/>
    <s v="ES Mais Inteligente"/>
    <s v="1- Ampliar o acesso aos serviços públicos; 2- melhorar a qualidade dos serviços públicos digitais; 3 -  melhorar a conectividade digital; 4 -  melhorar a eficácia da gestão pública por meio da transformação digital; 5 - diminuir o tempo de execução de processos e serviços ao servidor e à população; 6 - promover um incremento nos níveis de segurança e no controle das forças e corporações da segurança e emergência do Estado; 7 -  maior resolutividade nas ações do sistema estadual de segurança pública, defesa social e justiça; 8 -  ampliar a atuação do sistema integrado de comando e controle de 20 para os 78 municípios capixabas; 9 -  melhorar a qualidade dos serviços públicos de atendimento, educação, saúde e segurança em todo o território capixaba; e, 10 - implantar o sistema integrado de comando e controle pública na gestão de crises complexas e gestão de grandes eventos."/>
    <s v="Sim"/>
    <s v="Não"/>
    <n v="2366"/>
    <n v="17"/>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250000"/>
    <n v="0"/>
    <n v="25418334"/>
    <n v="0"/>
    <n v="25418334"/>
    <n v="0"/>
    <n v="25418334"/>
    <n v="0"/>
    <n v="19000000"/>
    <n v="0"/>
    <n v="95698334"/>
    <n v="0"/>
    <n v="95698334"/>
    <n v="0"/>
    <n v="95698334"/>
    <n v="0"/>
  </r>
  <r>
    <x v="18"/>
    <s v="solange.souza@secti.es.gov.br"/>
    <n v="2900"/>
    <s v="Aquisição de bens móveis para o CEETS e o Qualificar"/>
    <s v="Estruturação dos CEETS e Qualificar"/>
    <s v="Sim"/>
    <s v="Não"/>
    <n v="2217"/>
    <n v="5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
    <n v="9000000"/>
    <n v="0"/>
    <n v="7000000"/>
    <n v="0"/>
    <n v="7000000"/>
    <n v="0"/>
    <n v="7000000"/>
    <n v="0"/>
    <n v="0"/>
    <n v="0"/>
    <n v="0"/>
    <n v="0"/>
    <n v="0"/>
    <n v="0"/>
    <n v="0"/>
    <n v="0"/>
  </r>
  <r>
    <x v="18"/>
    <s v="renato.bergamin@secti.es.gov.br"/>
    <n v="2992"/>
    <s v="Expansão da REDETEC"/>
    <s v="Construção  dos CEETS  Afonso Cláudio, Iúna e São Gabriel da Palha e reformas e manutenção preventiva dos CEETS Castelo, Vargem Alta, Serra, Vilha Velha e João Neiva e restauro do Radium Hotel - Centro de Inovação para o Turismo"/>
    <s v="Sim"/>
    <s v="Não"/>
    <n v="1412"/>
    <n v="5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
    <n v="29356305.73"/>
    <n v="0"/>
    <n v="29003085.300000001"/>
    <n v="0"/>
    <n v="25356305.73"/>
    <n v="0"/>
    <n v="25356305.73"/>
    <n v="0"/>
    <n v="0"/>
    <n v="0"/>
    <n v="0"/>
    <n v="0"/>
    <n v="0"/>
    <n v="0"/>
    <n v="0"/>
    <n v="0"/>
  </r>
  <r>
    <x v="18"/>
    <s v="matheus.beninca@secti.es.gov.br"/>
    <n v="2474"/>
    <s v="Ciclo Projetos de Inovação, Pesquisa e Extensão do Programa Universidades"/>
    <s v="1 - HUB ES + (Fomento à economia criativa para polos no interior do estado _x000a_e apoio às incubadoras e aos ambientes de inovação - Ceets, CPID, e outros)_x000a__x000a_2 - InovaPop (Realização de Feiras de empreendedorismo e inovação, fomento às empresas e projetos de inovação social -capacitação de empreendedores, editais de fomento no modelo Edital Favela Inteligente - Faperj - e Incubação de ideias e aceleração de negócios para formandos do Qualificar ES)_x000a__x000a_3 - Ciência Baseada em Dados (&quot;Elaboração de Produtos e Serviços nos Ambientes Promotores de Inovação Estaduais para atendimento as necessidades de Governo e Sociais - Programa Prédios Inteligentes, Registro dos laboratórios e projetos científicos com apoio do governo para atendimento a demandas internas e externas._x000a_Promover e apoiar investimentos privados para criação de um hub de energias renováveis e hub hidrogênio - verde._x000a_Lançar Editais de pesquisa para desafios municipais/regionais_x000a_Implantar a Secti digital&quot;)"/>
    <s v="Sim"/>
    <s v="Sim"/>
    <n v="2361"/>
    <n v="17"/>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6000000"/>
    <n v="0"/>
    <n v="7000000"/>
    <n v="0"/>
    <n v="7000000"/>
    <n v="0"/>
    <n v="7000000"/>
    <n v="0"/>
    <n v="0"/>
    <n v="0"/>
    <n v="0"/>
    <n v="0"/>
    <n v="0"/>
    <n v="0"/>
    <n v="0"/>
    <n v="0"/>
  </r>
  <r>
    <x v="18"/>
    <s v="marlei.fernandes@secti.es.gov.br"/>
    <n v="3074"/>
    <s v="Universidade Aberta Capixaba - UNAC"/>
    <s v="Expandir e interiorizar a oferta de cursos e programas de educação superior no Espírito Santo e que para isso o Programa deverá cumprir suas finalidades e objetivos sócio-educacionais em regime de colaboração com instituições de ensino superior públicas, mediante a oferta de cursos e programas de educação superior híbridos, em articulação com seus polos de apoio presencial"/>
    <s v="Não"/>
    <s v="Não"/>
    <n v="2365"/>
    <n v="17"/>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7600000"/>
    <n v="0"/>
    <n v="8000000"/>
    <n v="0"/>
    <n v="9000000"/>
    <n v="0"/>
    <n v="10000000"/>
    <n v="0"/>
    <n v="0"/>
    <n v="0"/>
    <n v="0"/>
    <n v="0"/>
    <n v="0"/>
    <n v="0"/>
    <n v="0"/>
    <n v="0"/>
  </r>
  <r>
    <x v="18"/>
    <s v="thiago.vieira@secti.es.gov.br"/>
    <n v="1127"/>
    <s v="CPID Cariacica"/>
    <s v="Adequações no CPID"/>
    <s v="Não"/>
    <s v="Não"/>
    <n v="1412"/>
    <n v="51"/>
    <s v="Cariacica"/>
    <s v="50 - Metropolitano"/>
    <s v="5. Desenv Econômico, Ciência, Tec, Inovação e Turismo"/>
    <s v="-"/>
    <n v="1500000"/>
    <n v="0"/>
    <n v="1500000"/>
    <n v="0"/>
    <n v="0"/>
    <n v="0"/>
    <n v="0"/>
    <n v="0"/>
    <n v="0"/>
    <n v="0"/>
    <n v="0"/>
    <n v="0"/>
    <n v="0"/>
    <n v="0"/>
    <n v="0"/>
    <n v="0"/>
  </r>
  <r>
    <x v="18"/>
    <s v="matheus.beninca@secti.es.gov.br"/>
    <n v="3152"/>
    <s v="PROJETO SEMENTES"/>
    <s v="Contribuir para a criação e desenvolvimento sustentável de negócios, especialmente focados em tecnologias para reparação socioeconômica através da aceleração de 50 projetos de inovação na região da Bacia do Rio Doce no Espírito Santo."/>
    <s v="Não"/>
    <s v="Não"/>
    <n v="2361"/>
    <n v="17"/>
    <s v="Colatinha, Linhares e demais municípios da bacia do Rio Doce "/>
    <s v="00 - Estado"/>
    <s v="1. Educação, Cultura, Esporte e Lazer"/>
    <s v="-"/>
    <n v="7680424.4000000004"/>
    <n v="0"/>
    <n v="0"/>
    <n v="0"/>
    <n v="0"/>
    <n v="0"/>
    <n v="0"/>
    <n v="0"/>
    <n v="0"/>
    <n v="0"/>
    <n v="0"/>
    <n v="0"/>
    <n v="0"/>
    <n v="0"/>
    <n v="0"/>
    <n v="0"/>
  </r>
  <r>
    <x v="18"/>
    <s v="thiago.vieira@secti.es.gov.br"/>
    <n v="3154"/>
    <s v="REFORMA DA SEDE DA SECTI"/>
    <s v="Adequações novo espaço para equipe Banco Mundial e outros"/>
    <s v="Não"/>
    <s v="Não"/>
    <n v="1412"/>
    <n v="51"/>
    <s v="Vitória"/>
    <s v="50 - Metropolitano"/>
    <s v="5. Desenv Econômico, Ciência, Tec, Inovação e Turismo"/>
    <s v="-"/>
    <n v="500000"/>
    <n v="0"/>
    <n v="0"/>
    <n v="0"/>
    <n v="0"/>
    <n v="0"/>
    <n v="0"/>
    <n v="0"/>
    <n v="0"/>
    <n v="0"/>
    <n v="0"/>
    <n v="0"/>
    <n v="0"/>
    <n v="0"/>
    <n v="0"/>
    <n v="0"/>
  </r>
  <r>
    <x v="19"/>
    <s v="gepof@fapes.es.gov.br"/>
    <n v="2116"/>
    <s v="REFORMA DA NOVA SEDE DA FAPES"/>
    <s v="Nova Sede da FAPES"/>
    <s v="Não"/>
    <s v="Não"/>
    <n v="1422"/>
    <n v="17"/>
    <s v="Vitória "/>
    <s v="50 - Metropolitana"/>
    <s v="1. Educação, Cultura, Esporte e Lazer"/>
    <s v="063-2022"/>
    <n v="3696353.08"/>
    <n v="3696353.08"/>
    <n v="1848176.54"/>
    <n v="1848176.54"/>
    <n v="0"/>
    <n v="0"/>
    <n v="0"/>
    <n v="0"/>
    <n v="0"/>
    <n v="0"/>
    <n v="0"/>
    <n v="0"/>
    <n v="0"/>
    <n v="0"/>
    <n v="0"/>
    <n v="0"/>
  </r>
  <r>
    <x v="19"/>
    <s v="gepof@fapes.es.gov.br"/>
    <n v="2449"/>
    <s v="CTI/FUNCITEC"/>
    <s v="Promoção e Difusão da Ciência, Tecnologia, Inovação e Extensão Capixaba "/>
    <s v="Não"/>
    <s v="Não"/>
    <n v="2232"/>
    <n v="17"/>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25000000"/>
    <n v="0"/>
    <n v="23000000"/>
    <n v="0"/>
    <n v="23000000"/>
    <n v="0"/>
    <n v="23000000"/>
    <n v="0"/>
    <n v="5000000"/>
    <n v="0"/>
    <n v="5000000"/>
    <n v="0"/>
    <n v="5000000"/>
    <n v="0"/>
    <n v="5000000"/>
    <n v="0"/>
  </r>
  <r>
    <x v="19"/>
    <s v="gepof@fapes.es.gov.br"/>
    <n v="2449"/>
    <s v="CTI/FUNCITEC"/>
    <s v="Promoção e Difusão da Ciência, Tecnologia, Inovação e Extensão Capixaba "/>
    <s v="Não"/>
    <s v="Não"/>
    <n v="2235"/>
    <n v="17"/>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18000000"/>
    <n v="0"/>
    <n v="18000000"/>
    <n v="0"/>
    <n v="18000000"/>
    <n v="0"/>
    <n v="18000000"/>
    <n v="0"/>
    <n v="0"/>
    <n v="0"/>
    <n v="0"/>
    <n v="0"/>
    <n v="0"/>
    <n v="0"/>
    <n v="0"/>
    <n v="0"/>
  </r>
  <r>
    <x v="19"/>
    <s v="gepof@fapes.es.gov.br"/>
    <n v="2724"/>
    <s v="CTI/FAPES"/>
    <s v="Promoção e Difusão da Ciência, Tecnologia, Inovação e Extensão Capixaba "/>
    <s v="Não"/>
    <s v="Não"/>
    <n v="2232"/>
    <n v="17"/>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6000000"/>
    <n v="0"/>
    <n v="6000000"/>
    <n v="0"/>
    <n v="6000000"/>
    <n v="0"/>
    <n v="6000000"/>
    <n v="0"/>
    <n v="7000000"/>
    <n v="0"/>
    <n v="7000000"/>
    <n v="0"/>
    <n v="7000000"/>
    <n v="0"/>
    <n v="7000000"/>
    <n v="0"/>
  </r>
  <r>
    <x v="20"/>
    <s v="leo.cruz@semobi.es.gov.br"/>
    <n v="770"/>
    <s v="Ampliação e adequação da rede de terminais urbanos de integração e estações de transferências"/>
    <s v="Melhoria das condições dos Terminais de Integração da Região Metropolitana da Grande Vitória"/>
    <s v="Sim"/>
    <s v="Não"/>
    <n v="1019"/>
    <n v="859"/>
    <s v="Cariacica, Serra, Vila Velha, Vitória"/>
    <s v="50 - Metropolitana"/>
    <s v="6. Infraestrutura"/>
    <s v="008-2021"/>
    <n v="1500000"/>
    <n v="1500000"/>
    <n v="10000000"/>
    <n v="10000000"/>
    <n v="10000000"/>
    <n v="10000000"/>
    <n v="0"/>
    <n v="0"/>
    <n v="0"/>
    <n v="0"/>
    <n v="0"/>
    <n v="0"/>
    <n v="0"/>
    <n v="0"/>
    <n v="0"/>
    <n v="0"/>
  </r>
  <r>
    <x v="20"/>
    <s v="ketrin.alvarenga@semobi.es.gov.br"/>
    <n v="1137"/>
    <s v="Obra do Aeroporto de Linhares"/>
    <s v="Promover a melhoria da malha aeroportuária do Estado para voos regulares através da implantação e ampliação dos aeroportos regionais (Linhares)."/>
    <s v="Sim"/>
    <s v="Não"/>
    <n v="1264"/>
    <n v="56"/>
    <s v="Linhares"/>
    <s v="56 - Rio Doce"/>
    <s v="6. Infraestrutura"/>
    <s v="001-2022"/>
    <n v="500000"/>
    <n v="500000"/>
    <n v="0"/>
    <n v="0"/>
    <n v="0"/>
    <n v="0"/>
    <n v="0"/>
    <n v="0"/>
    <n v="0"/>
    <n v="0"/>
    <n v="0"/>
    <n v="0"/>
    <n v="0"/>
    <n v="0"/>
    <n v="0"/>
    <n v="0"/>
  </r>
  <r>
    <x v="20"/>
    <s v="alberto.costa@semobi.es.gov.br"/>
    <n v="1265"/>
    <s v="Ampliação de Capacidade da BR-101, trecho Carapina - Trevo Aeroporto e Acesso Subterrâneo à Av. João Palácio concluídos"/>
    <s v="Eliminar as retenções do tráfego na região do Trevo de Carapina (antiga Reta do aeroporto até Viaduto de Carapina), melhorando a mobilidade na região, por meio do aumento do número de faixas, adequação das pistas para criação de faixas exclusivas de ônibus, passagem inferior sob a rodovia BR-101 para facilitar o acesso ao bairro de Fátima e Shopping Mestre Álvaro e construção de ciclovias até 2021."/>
    <s v="Sim"/>
    <s v="Sim"/>
    <n v="1019"/>
    <n v="859"/>
    <s v="Serra, Vitória"/>
    <s v="50 - Metropolitana"/>
    <s v="6. Infraestrutura"/>
    <s v="-"/>
    <n v="0"/>
    <n v="0"/>
    <n v="0"/>
    <n v="0"/>
    <n v="0"/>
    <n v="0"/>
    <n v="0"/>
    <n v="0"/>
    <n v="0"/>
    <n v="0"/>
    <n v="0"/>
    <n v="0"/>
    <n v="0"/>
    <n v="0"/>
    <n v="0"/>
    <n v="0"/>
  </r>
  <r>
    <x v="20"/>
    <s v="alberto.costa@semobi.es.gov.br"/>
    <n v="1760"/>
    <s v="SISTEMA AQUAVIÁRIO"/>
    <s v="Contratação de empresa especializada em serviços de engenharia para construção dos quatro novos pontos de embarque e desembarque de passageiros do Sistema de Transporte Aquaviário da Baía de Vitória"/>
    <s v="Sim"/>
    <s v="Sim"/>
    <n v="5441"/>
    <n v="859"/>
    <s v="Cariacica, Vila Velha, Vitória"/>
    <s v="50 - Metropolitana"/>
    <s v="6. Infraestrutura"/>
    <s v="006-2021"/>
    <n v="5000000"/>
    <n v="5000000"/>
    <n v="5000000"/>
    <n v="5000000"/>
    <n v="0"/>
    <n v="0"/>
    <n v="0"/>
    <n v="0"/>
    <n v="0"/>
    <n v="0"/>
    <n v="0"/>
    <n v="0"/>
    <n v="0"/>
    <n v="0"/>
    <n v="0"/>
    <n v="0"/>
  </r>
  <r>
    <x v="20"/>
    <s v="fabiano.rocha@semobi.es.gov.br"/>
    <n v="1762"/>
    <s v="IMPLANTAÇÃO E READEQUAÇÃO DAS FAIXAS E CICLOVIA DA 3ª PONTE"/>
    <s v="Elaboração de projetos básicos e executivos de engenharia e fornecimento e fabricação e montagem e implantação da ampliação da quantidade de faixas e da ciclovia da vida na 3ª ponte entre os municípios de Vila Velha e Vitória."/>
    <s v="Sim"/>
    <s v="Sim"/>
    <n v="1075"/>
    <n v="859"/>
    <s v="Vila Velha, Vitória"/>
    <s v="50 - Metropolitana"/>
    <s v="6. Infraestrutura"/>
    <s v="-"/>
    <n v="0"/>
    <n v="0"/>
    <n v="0"/>
    <n v="0"/>
    <n v="0"/>
    <n v="0"/>
    <n v="0"/>
    <n v="0"/>
    <n v="0"/>
    <n v="0"/>
    <n v="0"/>
    <n v="0"/>
    <n v="0"/>
    <n v="0"/>
    <n v="0"/>
    <n v="0"/>
  </r>
  <r>
    <x v="20"/>
    <s v="ketrin.alvarenga@semobi.es.gov.br"/>
    <n v="2515"/>
    <s v="OBRA DO AEROPORTO DE CACHOEIRO DE ITAPEMIRIM"/>
    <s v="Promover a melhoria da malha aeroportuária do Estado com a ampliação e as melhorias operacionais no Aeroporto de Cachoeiro de Itapemirim."/>
    <s v="Sim"/>
    <s v="Não"/>
    <n v="1264"/>
    <n v="56"/>
    <s v="Cachoeiro de Itapemirim"/>
    <s v="54 - Central Sul"/>
    <s v="6. Infraestrutura"/>
    <s v="-"/>
    <n v="18909659.710000001"/>
    <n v="0"/>
    <n v="50937690.539999999"/>
    <n v="0"/>
    <n v="6678291.6699999999"/>
    <n v="0"/>
    <n v="0"/>
    <n v="0"/>
    <n v="0"/>
    <n v="0"/>
    <n v="0"/>
    <n v="0"/>
    <n v="0"/>
    <n v="0"/>
    <n v="0"/>
    <n v="0"/>
  </r>
  <r>
    <x v="20"/>
    <s v="fabiano.rocha@semobi.es.gov.br"/>
    <n v="2683"/>
    <s v="OBRA DO CORREDOR METROPOLITANO SUL (TRECHO 1: AV CARLOS LINDENBERG X ALÇA 2ª PONTE)"/>
    <s v="IMPLANTAR CORREDORES EXCLUSIVOS PARA ÔNIBUS NA AVENIDA CARLOS LINDENBERG."/>
    <s v="Sim"/>
    <s v="Não"/>
    <n v="1075"/>
    <n v="859"/>
    <s v="Cariacica, Vila Velha"/>
    <s v="50 - Metropolitana"/>
    <s v="6. Infraestrutura"/>
    <s v="-"/>
    <n v="9575297.2599999998"/>
    <n v="0"/>
    <n v="51360427.590000004"/>
    <n v="0"/>
    <n v="33300959.48"/>
    <n v="0"/>
    <n v="0"/>
    <n v="0"/>
    <n v="22342360.260000002"/>
    <n v="0"/>
    <n v="119840997.72"/>
    <n v="0"/>
    <n v="77702238.780000001"/>
    <n v="0"/>
    <n v="0"/>
    <n v="0"/>
  </r>
  <r>
    <x v="20"/>
    <m/>
    <n v="2694"/>
    <s v="OBRA DE IMPLANTAÇÃO DE PLACAS SOLARES NOS TERMINAIS DE INTEGRAÇÃO"/>
    <s v="Melhorar a eficiência energética dos Terminais de Integração e promover medidas de mobilidade urbana sustentável no sistema Transcol."/>
    <s v="Sim"/>
    <s v="Não"/>
    <n v="1019"/>
    <n v="859"/>
    <s v="Cariacica, Serra, Vitória, Vila Velha"/>
    <s v="50 - Metropolitana"/>
    <s v="6. Infraestrutura"/>
    <s v="-"/>
    <n v="0"/>
    <n v="0"/>
    <n v="0"/>
    <n v="0"/>
    <n v="0"/>
    <n v="0"/>
    <n v="0"/>
    <n v="0"/>
    <n v="0"/>
    <n v="0"/>
    <n v="0"/>
    <n v="0"/>
    <n v="0"/>
    <n v="0"/>
    <n v="0"/>
    <n v="0"/>
  </r>
  <r>
    <x v="20"/>
    <s v="alberto.costa@semobi.es.gov.br"/>
    <n v="2684"/>
    <s v="Novo Terminal de Carapina"/>
    <s v="Implantar o Novo Terminal de Carapina para melhorar o atendimento aos usuários e otimizar as linhas do Transol, bem como executar a readequação viária de trecho da BR-101 para acesso ao local com a implantação de uma passagem em desnível superior para acesso pela Avenida Norte Sul."/>
    <s v="Sim"/>
    <s v="Sim"/>
    <n v="1075"/>
    <n v="859"/>
    <s v="Serra"/>
    <s v="50 - Metropolitana"/>
    <s v="6. Infraestrutura"/>
    <s v="-"/>
    <n v="32000000"/>
    <n v="0"/>
    <n v="89000000"/>
    <n v="0"/>
    <n v="33000000"/>
    <n v="0"/>
    <n v="0"/>
    <n v="0"/>
    <n v="0"/>
    <n v="0"/>
    <n v="0"/>
    <n v="0"/>
    <n v="0"/>
    <n v="0"/>
    <n v="0"/>
    <n v="0"/>
  </r>
  <r>
    <x v="20"/>
    <s v="alberto.costa@semobi.es.gov.br"/>
    <n v="1875"/>
    <s v="Corredor Leste Oeste (2ª etapa)"/>
    <s v="Execução das obras de readequação viária, de requalificação urbanística e de redes de drenagem da 2ª etapa do Corredor Leste-Oeste, ligação entre a BR-262 e o Terminal de Integração de Campo Grande, no município de Cariacica."/>
    <s v="Sim"/>
    <s v="Sim"/>
    <n v="1075"/>
    <n v="859"/>
    <s v="Cariacica"/>
    <s v="50 - Metropolitana"/>
    <s v="6. Infraestrutura"/>
    <s v="-"/>
    <n v="0"/>
    <n v="0"/>
    <n v="0"/>
    <n v="0"/>
    <n v="0"/>
    <n v="0"/>
    <n v="0"/>
    <n v="0"/>
    <n v="0"/>
    <n v="0"/>
    <n v="0"/>
    <n v="0"/>
    <n v="0"/>
    <n v="0"/>
    <n v="0"/>
    <n v="0"/>
  </r>
  <r>
    <x v="20"/>
    <s v="sanvier.ferron@semobi.es.gov.br"/>
    <n v="2922"/>
    <s v="Aquisição de Ar-condicionadores"/>
    <s v="Aquisição e instalação completa de novo sistema de ar-condicionado da sede da SEMOBI."/>
    <s v="Não"/>
    <s v="Não"/>
    <n v="2070"/>
    <n v="800"/>
    <s v="Vitória"/>
    <s v="50 - Metropolitana"/>
    <s v="7. Gestão Pública Inovadora"/>
    <s v="-"/>
    <n v="1115585.25"/>
    <n v="0"/>
    <n v="0"/>
    <n v="0"/>
    <n v="0"/>
    <n v="0"/>
    <n v="0"/>
    <n v="0"/>
    <n v="0"/>
    <n v="0"/>
    <n v="0"/>
    <n v="0"/>
    <n v="0"/>
    <n v="0"/>
    <n v="0"/>
    <n v="0"/>
  </r>
  <r>
    <x v="21"/>
    <s v="pmo@der.es.gov.br"/>
    <n v="132"/>
    <s v="ES-475, trecho Fazenda da Prata - Monte Pio (12,42 Km), na região de Castelo/ ES"/>
    <s v="As obras e/ ou serviços de engenharia consistem na prestação de serviços de pavimentação da Rodovia ES-475, trecho Castelo - Fazenda da Prata - Monte Pio, com extensão de 12,424 quilômetros."/>
    <s v="Sim"/>
    <s v="Não"/>
    <n v="1141"/>
    <n v="56"/>
    <s v="Castelo"/>
    <s v="54 - Central Sul"/>
    <s v="6. Infraestrutura"/>
    <s v="26/2014"/>
    <n v="32807080.791000001"/>
    <n v="32807080.791000001"/>
    <n v="0"/>
    <n v="0"/>
    <n v="0"/>
    <n v="0"/>
    <n v="0"/>
    <n v="0"/>
    <n v="0"/>
    <n v="0"/>
    <n v="0"/>
    <n v="0"/>
    <n v="0"/>
    <n v="0"/>
    <n v="0"/>
    <n v="0"/>
  </r>
  <r>
    <x v="21"/>
    <s v="pmo@der.es.gov.br"/>
    <n v="138"/>
    <s v="Implantação da Rodovia ES 388 - Trecho Urbano (Entr. ES 060 (Barra do Jucu) - Morada da Barra)"/>
    <s v="Execução dos serviços de Implantação e Pavimentação da Rodovia ES-388 (SEGMENTO URBANO). Pavimentação da Rodovia ES-388 (Segmento Urbano), trecho: Entr. ES-060 (Barra do Jucu – km 5,27 (Bairro Santa Paula II), no município de Vila Velha (ES), com extensão total de 5,278 km"/>
    <s v="Sim"/>
    <m/>
    <n v="1141"/>
    <n v="56"/>
    <s v="Vila Velha"/>
    <s v="50 - Metropolitana"/>
    <s v="6. Infraestrutura"/>
    <s v="162/2021"/>
    <n v="6416737.9040000001"/>
    <n v="6416737.9040000001"/>
    <n v="0"/>
    <n v="0"/>
    <n v="0"/>
    <n v="0"/>
    <n v="0"/>
    <n v="0"/>
    <n v="0"/>
    <n v="0"/>
    <n v="0"/>
    <n v="0"/>
    <n v="0"/>
    <n v="0"/>
    <n v="0"/>
    <n v="0"/>
  </r>
  <r>
    <x v="21"/>
    <s v="pmo@der.es.gov.br"/>
    <n v="143"/>
    <s v="ES-475, trecho Fazenda da Prata - São José das Fruteiras (13,88 Km), na região de Castelo/ ES"/>
    <s v="As obras e/ ou serviços de engenharia consistem na prestação de serviços de pavimentação da Rodovia ES-475, trecho Fazenda da Prata - São José de Fruteiras, no município de Castelo-ES, com extensão de 13,88 quilômetros."/>
    <s v="Sim"/>
    <m/>
    <n v="1141"/>
    <n v="56"/>
    <s v="Castelo"/>
    <s v="54 - Central Sul"/>
    <s v="6. Infraestrutura"/>
    <s v="007/2014"/>
    <n v="31004110.261999998"/>
    <n v="31004110.261999998"/>
    <n v="0"/>
    <n v="0"/>
    <n v="0"/>
    <n v="0"/>
    <n v="0"/>
    <n v="0"/>
    <n v="0"/>
    <n v="0"/>
    <n v="0"/>
    <n v="0"/>
    <n v="0"/>
    <n v="0"/>
    <n v="0"/>
    <n v="0"/>
  </r>
  <r>
    <x v="21"/>
    <s v="pmo@der.es.gov.br"/>
    <n v="193"/>
    <s v="Implantação e manutenção de redutores eletrônicos de velocidade"/>
    <s v="Serviços especializados de fiscalização eletrônica de trânsito, cujo escopo refere-se à locação, implantação, operacionalização e manutenção de equipamentos de fiscalização eletrônica de trânsito, devidamente homologados pelo Inmetro, para coleta, armazenamento, transmissão de dados e imagens/vídeos referentes ao controle de velocidade, avanço de sinal vermelho do semáforo, parada sobre a faixa de pedestre e reconhecimento automático de placas (OCR ), incluindo a realização de serviços afins de processamento e arquivamento digital de dados e imagens/vídeos do cometimento da infração; processamento de dados e estatísticas; geração e emissão de relatórios; processamento dos autos de infração; impressão e envelopamento das notificações de trânsito; apuração de dados estatísticos e contagem volumétrica classificada; fornecimento e implantação de “software”."/>
    <s v="Sim"/>
    <m/>
    <n v="2109"/>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001/2019_x000a_PREGÃO ELETRÔNICO 019/2023"/>
    <n v="0"/>
    <n v="0"/>
    <n v="0"/>
    <n v="0"/>
    <n v="0"/>
    <n v="0"/>
    <n v="0"/>
    <n v="0"/>
    <n v="11000000"/>
    <n v="2000000"/>
    <n v="13000000"/>
    <n v="13000000"/>
    <n v="13000000"/>
    <n v="13000000"/>
    <n v="13000000"/>
    <n v="13000000"/>
  </r>
  <r>
    <x v="21"/>
    <s v="pmo@der.es.gov.br"/>
    <n v="215"/>
    <s v="Avenida Alice Coutinho"/>
    <s v="Corredor Urbano Sudeste - Canalização do Córrego Maria Preta e Implantação de Ciclovia no Bairro Maracanã"/>
    <s v="Sim"/>
    <m/>
    <n v="5472"/>
    <n v="859"/>
    <s v="Cariacica"/>
    <s v="50 - Metropolitana"/>
    <s v="6. Infraestrutura"/>
    <s v="19/2016"/>
    <n v="0"/>
    <n v="0"/>
    <n v="0"/>
    <n v="0"/>
    <n v="0"/>
    <n v="0"/>
    <n v="0"/>
    <n v="0"/>
    <n v="3000000"/>
    <n v="3000000"/>
    <n v="0"/>
    <n v="0"/>
    <n v="0"/>
    <n v="0"/>
    <n v="0"/>
    <n v="0"/>
  </r>
  <r>
    <x v="21"/>
    <s v="pmo@der.es.gov.br"/>
    <n v="224"/>
    <s v="Rodovia José Sette, trecho Alto Laje - Tucum implantado"/>
    <s v="Serviços de implantação de intervenções complementares no Corredor José Sette no segmento entre a BR 262 e Tucum"/>
    <s v="Sim"/>
    <m/>
    <n v="5472"/>
    <n v="859"/>
    <s v="Cariacica"/>
    <s v="50 - Metropolitana"/>
    <s v="6. Infraestrutura"/>
    <s v="RDC 030/2023"/>
    <n v="3165190.04"/>
    <n v="0"/>
    <n v="46599510.490000002"/>
    <n v="0"/>
    <n v="29365050.77"/>
    <n v="0"/>
    <n v="0"/>
    <n v="0"/>
    <n v="0"/>
    <n v="0"/>
    <n v="0"/>
    <n v="0"/>
    <n v="0"/>
    <n v="0"/>
    <n v="0"/>
    <n v="0"/>
  </r>
  <r>
    <x v="21"/>
    <s v="pmo@der.es.gov.br"/>
    <n v="271"/>
    <s v="ES 320, trecho Ecoporanga - Cotaxé (implantação)"/>
    <s v="Construção Ponte sobre o Rio Cotaxé na Rodovia ES 320, trecho: Ecoporanga - Cotaxé"/>
    <s v="Sim"/>
    <m/>
    <n v="1141"/>
    <n v="56"/>
    <s v="Ecoporanga"/>
    <s v="59 - Noroeste"/>
    <s v="6. Infraestrutura"/>
    <s v="17/2014"/>
    <n v="0"/>
    <n v="0"/>
    <n v="0"/>
    <n v="0"/>
    <n v="0"/>
    <n v="0"/>
    <n v="0"/>
    <n v="0"/>
    <n v="0"/>
    <n v="0"/>
    <n v="0"/>
    <n v="0"/>
    <n v="0"/>
    <n v="0"/>
    <n v="1000000"/>
    <n v="1000000"/>
  </r>
  <r>
    <x v="21"/>
    <s v="pmo@der.es.gov.br"/>
    <n v="292"/>
    <s v="ES 010, Pavimentação do trecho Vila do Riacho – Regência"/>
    <s v="Serviços de Pavimentação da Rodovia ES 010, no segmento compreendido entre Vila do Riacho a Regência, e a construção de 03 (três) Obras de Arte Especiais - OAE´s (Pontes)"/>
    <s v="Sim"/>
    <m/>
    <n v="1141"/>
    <n v="56"/>
    <s v="Linhares, Aracruz"/>
    <s v="56 - Rio Doce"/>
    <s v="6. Infraestrutura"/>
    <s v="135/2021"/>
    <n v="0"/>
    <n v="0"/>
    <n v="0"/>
    <n v="0"/>
    <n v="0"/>
    <n v="0"/>
    <n v="0"/>
    <n v="0"/>
    <n v="13500000"/>
    <n v="13500000"/>
    <n v="0"/>
    <n v="0"/>
    <n v="0"/>
    <n v="0"/>
    <n v="0"/>
    <n v="0"/>
  </r>
  <r>
    <x v="21"/>
    <s v="pmo@der.es.gov.br"/>
    <n v="293"/>
    <s v="Projeto ES 115, trecho Nova Almeida - Santa Cruz (variante) - Pte. Piraqueaçu (15,5 Km)"/>
    <s v="Elaboração de Projeto de Engenharia para Implantação e Pavimentação da Rodovia ES 115, trecho: Nova Almeida - Santa Cruz (Ponte Piraqueaçu) "/>
    <s v="Sim"/>
    <m/>
    <n v="3457"/>
    <n v="56"/>
    <s v="Aracruz"/>
    <s v="56 - Rio Doce"/>
    <s v="6. Infraestrutura"/>
    <s v="LPI Nº 001/2024"/>
    <n v="560858.22"/>
    <n v="0"/>
    <n v="4469816.2300000004"/>
    <n v="0"/>
    <n v="16100862.869999999"/>
    <n v="0"/>
    <n v="1855752.18"/>
    <n v="0"/>
    <n v="2243432.86"/>
    <n v="0"/>
    <n v="17879265.219999999"/>
    <n v="0"/>
    <n v="64403451.900000013"/>
    <n v="0"/>
    <n v="7423008.3600000003"/>
    <n v="0"/>
  </r>
  <r>
    <x v="21"/>
    <s v="pmo@der.es.gov.br"/>
    <n v="1073"/>
    <s v="Bacias Córrego Campo Grande e Rio Marinho - Elevação do Dique do Rio Jucu"/>
    <s v="Este projeto contempla os Serviços Remanescentes de Alteamento da Obra de Elevação de Proteção do Dique do Rio Jucu, em Pontal das Garças, no Município de Vila Velha - ES."/>
    <s v="Sim"/>
    <m/>
    <n v="1124"/>
    <n v="56"/>
    <s v="Vila Velha"/>
    <s v="50 - Metropolitana"/>
    <s v="6. Infraestrutura"/>
    <s v="113/2021"/>
    <n v="0"/>
    <n v="0"/>
    <n v="0"/>
    <n v="0"/>
    <n v="0"/>
    <n v="0"/>
    <n v="0"/>
    <n v="0"/>
    <n v="2150427"/>
    <n v="2150427"/>
    <n v="0"/>
    <n v="0"/>
    <n v="0"/>
    <n v="0"/>
    <n v="0"/>
    <n v="0"/>
  </r>
  <r>
    <x v="21"/>
    <s v="pmo@der.es.gov.br"/>
    <n v="1213"/>
    <s v="IMPLANTAÇÃO, MANUTENÇÃO E GERENCIAMENTO DOS SISTEMAS DE SINALIZAÇÕES DAS RODOVIAS ESTADUAIS - DER-ES"/>
    <s v="Contratação de empresas que executem serviços de manutenção continuada tanto de sinalização semafórica quanto de sinalização horizontal, vertical, suspensa e dispositivos auxiliares de segurança em toda malha rodoviária estadual, das Rodovias sob jurisdição das Superintendências Executivas Regionais 1, 2, 3 e 4 (SR-I, SR-II, SR-III e SR-IV), visando fornecer ao usuário melhores condições de segurança, localização e trafegabilidade."/>
    <s v="Sim"/>
    <m/>
    <n v="2109"/>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003/2023_x000a_004/2023_x000a_005/2023_x000a_006/2023"/>
    <n v="0"/>
    <n v="0"/>
    <n v="0"/>
    <n v="0"/>
    <n v="0"/>
    <n v="0"/>
    <n v="0"/>
    <n v="0"/>
    <n v="41063024.689999998"/>
    <n v="41063024.689999998"/>
    <n v="50000000"/>
    <n v="50000000"/>
    <n v="50000000"/>
    <n v="50000000"/>
    <n v="50000000"/>
    <n v="50000000"/>
  </r>
  <r>
    <x v="21"/>
    <s v="pmo@der.es.gov.br"/>
    <n v="1251"/>
    <s v="ES 388, trecho Morada da Barra - Xuri - Entr. BR 101 (Amarelos) (Trecho Rural) implantado"/>
    <s v="Implantação e pavimentação da Rodovia ES 388 (segmento rural), trecho: Entr. ES 060 (Barra do Jucu) - Xuri – Entr. BR 101 (Amarelos)"/>
    <s v="Sim"/>
    <m/>
    <n v="1141"/>
    <n v="56"/>
    <s v="Vila Velha, Guarapari"/>
    <s v="50 - Metropolitana"/>
    <s v="6. Infraestrutura"/>
    <s v="07/2019"/>
    <n v="2268951.6740000001"/>
    <n v="2268951.6740000001"/>
    <n v="0"/>
    <n v="0"/>
    <n v="0"/>
    <n v="0"/>
    <n v="0"/>
    <n v="0"/>
    <n v="0"/>
    <n v="0"/>
    <n v="0"/>
    <n v="0"/>
    <n v="0"/>
    <n v="0"/>
    <n v="0"/>
    <n v="0"/>
  </r>
  <r>
    <x v="21"/>
    <s v="pmo@der.es.gov.br"/>
    <n v="1447"/>
    <s v="ES 124, trecho Entr. ES 456 - Santa Rosa (implantação - 15,7 Km)"/>
    <s v="Execução de obra Rodoviária de implantação e pavimentação na Rodovia ES 124, trecho: Entr. ES 456 - Santa Rosa (Início do Perímetro Urbano)"/>
    <s v="Sim"/>
    <m/>
    <n v="1141"/>
    <n v="56"/>
    <s v="Aracruz"/>
    <s v="56 - Rio Doce"/>
    <s v="6. Infraestrutura"/>
    <s v="001/2024"/>
    <n v="20910699.017999999"/>
    <n v="20910699.017999999"/>
    <n v="7572476.2850000001"/>
    <n v="7572476.2850000001"/>
    <n v="0"/>
    <n v="0"/>
    <n v="0"/>
    <n v="0"/>
    <n v="0"/>
    <n v="0"/>
    <n v="0"/>
    <n v="0"/>
    <n v="0"/>
    <n v="0"/>
    <n v="0"/>
    <n v="0"/>
  </r>
  <r>
    <x v="22"/>
    <s v="pmo@der.es.gov.br"/>
    <n v="1520"/>
    <s v="18/2021 - Construção da Delegacia de Polícia de Aracruz"/>
    <s v="Construção do Departamento de Polícia (DP) de Aracruz/ ES"/>
    <s v="Sim"/>
    <m/>
    <n v="1027"/>
    <n v="56"/>
    <s v="Aracruz"/>
    <s v="56 - Rio Doce"/>
    <s v="6. Infraestrutura"/>
    <s v="0018/2021"/>
    <n v="1318508.58"/>
    <n v="1318508.58"/>
    <n v="0"/>
    <n v="0"/>
    <n v="0"/>
    <n v="0"/>
    <n v="0"/>
    <n v="0"/>
    <n v="0"/>
    <n v="0"/>
    <n v="0"/>
    <n v="0"/>
    <n v="0"/>
    <n v="0"/>
    <n v="0"/>
    <n v="0"/>
  </r>
  <r>
    <x v="22"/>
    <s v="pmo@der.es.gov.br"/>
    <n v="1682"/>
    <s v="169/2021 - REFORMA DO 11º BPM EM BARRA DE SÃO FRANCISCO "/>
    <s v="Reforma e Ampliação do 11º Batalhão da Polícia Militar, no município de Barra de São Francisco/ ES."/>
    <s v="Sim"/>
    <m/>
    <n v="1027"/>
    <n v="56"/>
    <s v="Barra de São Francisco"/>
    <s v="59 - Noroeste"/>
    <s v="6. Infraestrutura"/>
    <s v="0169/2021"/>
    <n v="3704969.7"/>
    <n v="3704969.7"/>
    <n v="0"/>
    <n v="0"/>
    <n v="0"/>
    <n v="0"/>
    <n v="0"/>
    <n v="0"/>
    <n v="0"/>
    <n v="0"/>
    <n v="0"/>
    <n v="0"/>
    <n v="0"/>
    <n v="0"/>
    <n v="0"/>
    <n v="0"/>
  </r>
  <r>
    <x v="21"/>
    <s v="pmo@der.es.gov.br"/>
    <n v="1824"/>
    <s v="CONSERVAÇÃO RODOVIÁRIA REMUNERADA POR DESEMPENHO E DEMANDA DAS RODOVIAS ESTADUAIS - DER-ES"/>
    <s v="O Contrato de Conservação Rodoviária Remunerada por Desempenho e Demanda – CCRD/M – visa execução dos serviços necessários para garantir a segurança do usuário ao trafegar nos Segmentos Rodoviários situados na área de jurisdição da Superintendência Regional de Operações II (SRO-2) do DER-ES. Para tanto, os serviços de conservação foram agrupados como Conservação Rodoviária por Desempenho e por Demanda."/>
    <s v="Sim"/>
    <m/>
    <n v="2341"/>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037/2018 RENOV 5_x000a_038/2018 RENOV5_x000a_039/2018 RENOV5_x000a_040/2018 RENOV5_x000a_082/2020 RENOV 4"/>
    <n v="105830299"/>
    <n v="105830299"/>
    <n v="150000000"/>
    <n v="0"/>
    <n v="175000000"/>
    <n v="0"/>
    <n v="200000000"/>
    <n v="0"/>
    <n v="0"/>
    <n v="0"/>
    <n v="0"/>
    <n v="0"/>
    <n v="0"/>
    <n v="0"/>
    <n v="0"/>
    <n v="0"/>
  </r>
  <r>
    <x v="21"/>
    <s v="pmo@der.es.gov.br"/>
    <n v="1825"/>
    <s v="INTERFERÊNCIAS DER-ES - DESAPROPRIAÇÕES"/>
    <s v="A desapropriação é a transferência compulsória da propriedade de bens móveis ou imóveis particulares para o domínio público, em função de utilidade pública, interesse social ou necessidade pública mediante indenização do valor avaliado. Este item corresponde à reserva de recurso para as desapropriações dos vários contratos de obras do DER-ES. Recursos contidos no Caixa do Tesouro."/>
    <s v="Sim"/>
    <m/>
    <n v="1141"/>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
    <n v="35000000"/>
    <n v="0"/>
    <n v="30000000"/>
    <n v="0"/>
    <n v="30000000"/>
    <n v="0"/>
    <n v="30000000"/>
    <n v="0"/>
    <n v="0"/>
    <n v="0"/>
    <n v="0"/>
    <n v="0"/>
    <n v="0"/>
    <n v="0"/>
    <n v="0"/>
    <n v="0"/>
  </r>
  <r>
    <x v="21"/>
    <s v="pmo@der.es.gov.br"/>
    <n v="1877"/>
    <s v="Av. Jones dos Santos Neves - Cachoeiro de Itapemirim"/>
    <s v="Contratação de obras de Terraplanagem, Drenagem e OAC, Reabilitação, Pavimentação, Duplicação, Obras Complementares e Sinalização da Avenida Jones dos Santos Neves (Cachoeiro de Itapemirim)"/>
    <s v="Sim"/>
    <m/>
    <n v="1141"/>
    <n v="56"/>
    <s v="Cachoeiro de Itapemirim"/>
    <s v="54 - Central Sul"/>
    <s v="6. Infraestrutura"/>
    <s v="133/2021"/>
    <n v="1000000"/>
    <n v="1000000"/>
    <n v="11871185.165521109"/>
    <n v="0"/>
    <n v="0"/>
    <n v="0"/>
    <n v="0"/>
    <n v="0"/>
    <n v="0"/>
    <n v="0"/>
    <n v="0"/>
    <n v="0"/>
    <n v="0"/>
    <n v="0"/>
    <n v="0"/>
    <n v="0"/>
  </r>
  <r>
    <x v="21"/>
    <s v="pmo@der.es.gov.br"/>
    <n v="1878"/>
    <s v="ES 358/ES 356, trecho: Vila Valério - Guaxé (Linhares)"/>
    <s v="Contratação de obras de Terraplanagem, Drenagem e OAC, Pavimentação, Obras Complementares e Sinalização da rodovia ES 358/356_x000a_trecho: Vila Valério - Guaxé (Linhares)_x000a_subtrecho: Vila Valério - Comendador Rafael"/>
    <s v="Sim"/>
    <m/>
    <n v="1141"/>
    <n v="56"/>
    <s v="Linhares, Vila Valério"/>
    <s v="00 - Estado"/>
    <s v="6. Infraestrutura"/>
    <s v="73/2020"/>
    <n v="22959597.693999998"/>
    <n v="22959597.693999998"/>
    <n v="0"/>
    <n v="0"/>
    <n v="0"/>
    <n v="0"/>
    <n v="0"/>
    <n v="0"/>
    <n v="0"/>
    <n v="0"/>
    <n v="0"/>
    <n v="0"/>
    <n v="0"/>
    <n v="0"/>
    <n v="0"/>
    <n v="0"/>
  </r>
  <r>
    <x v="21"/>
    <s v="pmo@der.es.gov.br"/>
    <n v="1879"/>
    <s v="ES 341, trecho Entr. ES 164 - Pancas - Lajinha - Ângelo Frechiani"/>
    <s v="Execução dos serviços de Reabilitação da Rodovia e Recuperação Estrutural da Ponte Sobre o Rio Pancas na rodovia ES-341, Trecho: Pancas – Entr. ES-434 (p/ Lajinha) – Entr. ES-080 (Ângelo Frechiani) sob jurisdição da Superintendência Regional III (SR-3)"/>
    <s v="Sim"/>
    <m/>
    <n v="1141"/>
    <n v="56"/>
    <s v="Pancas, Colatina"/>
    <s v="57 - Centro-Oeste"/>
    <s v="6. Infraestrutura"/>
    <s v="ES-341, trecho: Pancas – Entr. ES-434 (p/ Lajinha) – Entr. ES-080 (Ângelo Frechiani)"/>
    <n v="500000"/>
    <n v="0"/>
    <n v="13500000"/>
    <n v="0"/>
    <n v="16500000"/>
    <n v="0"/>
    <n v="0"/>
    <n v="0"/>
    <n v="0"/>
    <n v="0"/>
    <n v="0"/>
    <n v="0"/>
    <n v="0"/>
    <n v="0"/>
    <n v="0"/>
    <n v="0"/>
  </r>
  <r>
    <x v="21"/>
    <s v="pmo@der.es.gov.br"/>
    <n v="1883"/>
    <s v="Pinheiros – São João do Sobrado"/>
    <s v=" Execução de Serviços de pavimentação da Rodovia ES – 313, Trecho - Entroncamento ES – 130 (Pinheiros) – São João do Sobrado,  no município de Pinheiros, sob jurisdição da SR-IV (SR-04)."/>
    <s v="Sim"/>
    <m/>
    <n v="1141"/>
    <n v="56"/>
    <s v="Pinheiros"/>
    <s v="58 - Nordeste"/>
    <s v="6. Infraestrutura"/>
    <s v="13/2021"/>
    <n v="4206867.9680000003"/>
    <n v="4206867.9680000003"/>
    <n v="0"/>
    <n v="0"/>
    <n v="0"/>
    <n v="0"/>
    <n v="0"/>
    <n v="0"/>
    <n v="0"/>
    <n v="0"/>
    <n v="0"/>
    <n v="0"/>
    <n v="0"/>
    <n v="0"/>
    <n v="0"/>
    <n v="0"/>
  </r>
  <r>
    <x v="21"/>
    <s v="pmo@der.es.gov.br"/>
    <n v="1885"/>
    <s v="OAE SÃO MATEUS - GURIRI"/>
    <s v=" Ponte sobre o Rio Rio Preto = 22,44 metros na Rodovia ES 010, São Mateus – Guriri"/>
    <s v="Sim"/>
    <m/>
    <n v="1141"/>
    <n v="56"/>
    <s v="São Mateus"/>
    <s v="58 - Nordeste"/>
    <s v="6. Infraestrutura"/>
    <s v="145/2021"/>
    <n v="1000000"/>
    <n v="1000000"/>
    <n v="0"/>
    <n v="0"/>
    <n v="0"/>
    <n v="0"/>
    <n v="0"/>
    <n v="0"/>
    <n v="0"/>
    <n v="0"/>
    <n v="0"/>
    <n v="0"/>
    <n v="0"/>
    <n v="0"/>
    <n v="0"/>
    <n v="0"/>
  </r>
  <r>
    <x v="21"/>
    <s v="pmo@der.es.gov.br"/>
    <n v="1886"/>
    <s v="TRECHO ENTRE A PONTE DO BAIRRO PIUMINAS E A PONTE SOBRE O RIO NOVO, DE ACESSO À CIDADE NA ES 060, NO MUNICÍPIO DE PIÚMA/ ES"/>
    <s v="Elaboração do Projeto Básico e Executivo de Engenharia e a Execução das obras para Implantação, Pavimentação e Melhorias Operacionais do trecho entre  a ponte do Bairro Piuminas e a ponte sobre o Rio Novo, de acesso à cidade na ES 060 e revitalização dos trechos entre a ES 060, no município de Piúma"/>
    <s v="Sim"/>
    <m/>
    <n v="1141"/>
    <n v="56"/>
    <s v="Piúma"/>
    <s v="53 - Litoral Sul"/>
    <s v="6. Infraestrutura"/>
    <s v="82/2022N"/>
    <n v="404193.55050000001"/>
    <n v="404193.55050000001"/>
    <n v="0"/>
    <n v="0"/>
    <n v="0"/>
    <n v="0"/>
    <n v="0"/>
    <n v="0"/>
    <n v="0"/>
    <n v="0"/>
    <n v="0"/>
    <n v="0"/>
    <n v="0"/>
    <n v="0"/>
    <n v="0"/>
    <n v="0"/>
  </r>
  <r>
    <x v="21"/>
    <s v="pmo@der.es.gov.br"/>
    <n v="1891"/>
    <s v="ES 060, SETIBA - ENTR. ROD. JONES SANTOS NEVES"/>
    <s v="Reabilitação na Rodovia ES 060_x000a_trecho: Setiba - Entr. Rodovia Jones dos Santos Neves"/>
    <s v="Sim"/>
    <m/>
    <n v="1141"/>
    <n v="56"/>
    <s v="Guarapari"/>
    <s v="50 - Metropolitana"/>
    <s v="6. Infraestrutura"/>
    <s v="56/2013"/>
    <n v="500000"/>
    <n v="500000"/>
    <n v="0"/>
    <n v="0"/>
    <n v="0"/>
    <n v="0"/>
    <n v="0"/>
    <n v="0"/>
    <n v="0"/>
    <n v="0"/>
    <n v="0"/>
    <n v="0"/>
    <n v="0"/>
    <n v="0"/>
    <n v="0"/>
    <n v="0"/>
  </r>
  <r>
    <x v="21"/>
    <s v="pmo@der.es.gov.br"/>
    <n v="1970"/>
    <s v=" ES 177, TRECHO: JERÔNIMO MONTEIRO - MUQUI, SEGMENTO: KM 14, NA REGIÃO CONHECIDA COMO SERRA DA ALIANÇA"/>
    <s v="Elaboração do Projeto Executivo e Execução dos Serviços de Estabilização de Encosta da Serra da Aliança e recuperação de segmento da Rodovia ES 177, trecho:  Jerônimo Monteiro – Muqui, segmento: km 14, na região conhecida como ”Serra da Aliança”"/>
    <s v="Sim"/>
    <m/>
    <n v="1141"/>
    <n v="56"/>
    <s v="Jerônimo Monteiro, Muqui"/>
    <s v="00 - Estado"/>
    <s v="6. Infraestrutura"/>
    <s v="25/2020"/>
    <n v="2749211.5066"/>
    <n v="2749211.5066"/>
    <n v="0"/>
    <n v="0"/>
    <n v="0"/>
    <n v="0"/>
    <n v="0"/>
    <n v="0"/>
    <n v="0"/>
    <n v="0"/>
    <n v="0"/>
    <n v="0"/>
    <n v="0"/>
    <n v="0"/>
    <n v="0"/>
    <n v="0"/>
  </r>
  <r>
    <x v="21"/>
    <s v="pmo@der.es.gov.br"/>
    <n v="1971"/>
    <s v="CONTENÇÃO DA EROSÃO E RESTAURAÇÃO DA REGIÃO COSTEIRA DE MEAÍPE, NO MUNICÍPIO DA GUARAPARI-ES"/>
    <s v="Elaboração do Projeto Básico, Executivo de Engenharia e Execução das Obras de Contenção da Erosão e Restauração da Região Costeira de Meaípe, no município da Guarapari-ES"/>
    <s v="Sim"/>
    <m/>
    <n v="3465"/>
    <n v="56"/>
    <s v="Guarapari"/>
    <s v="50 - Metropolitana"/>
    <s v="6. Infraestrutura"/>
    <s v="137/2021"/>
    <n v="100000"/>
    <n v="100000"/>
    <n v="0"/>
    <n v="0"/>
    <n v="0"/>
    <n v="0"/>
    <n v="0"/>
    <n v="0"/>
    <n v="0"/>
    <n v="0"/>
    <n v="0"/>
    <n v="0"/>
    <n v="0"/>
    <n v="0"/>
    <n v="0"/>
    <n v="0"/>
  </r>
  <r>
    <x v="21"/>
    <s v="pmo@der.es.gov.br"/>
    <n v="1973"/>
    <s v="ES 181, PLACA - ANUTIBA - MUNIZ FREIRE SUBTRECHO 1: MUNIZ FREIRE - ANUTIBA "/>
    <s v="Contratação de obras de Terraplanagem, Drenagem e OAC, Reabilitação, Pavimentação, Duplicação, Obras Complementares, OAE e Sinalização_x000a_Rodovia ES 181 (Placa - Anutiba - Muniz Freire)_x000a_subtrecho 1: ( Muniz Freire - Anutiba)"/>
    <s v="Sim"/>
    <m/>
    <n v="1141"/>
    <n v="56"/>
    <s v="Alegre, Muniz Freire"/>
    <s v="54 - Central Sul"/>
    <s v="6. Infraestrutura"/>
    <s v="07/2022"/>
    <n v="21597458.228999998"/>
    <n v="21597458.228999998"/>
    <n v="0"/>
    <n v="0"/>
    <n v="0"/>
    <n v="0"/>
    <n v="0"/>
    <n v="0"/>
    <n v="0"/>
    <n v="0"/>
    <n v="0"/>
    <n v="0"/>
    <n v="0"/>
    <n v="0"/>
    <n v="0"/>
    <n v="0"/>
  </r>
  <r>
    <x v="21"/>
    <s v="pmo@der.es.gov.br"/>
    <n v="1975"/>
    <s v="ES 375, TRECHO: ENTR. ACESSO PARA CAMPINHO - ENTR. BR 101 (A) ICONHA, SUBTRECHO: ENTR. BR 101 - TRECHO: ICONHA - BOM DESTINO"/>
    <s v="Implantação, Pavimentação e Reabilitação da Rodovia ES 375, trecho: Entr. Acesso para Campinho - Entr. BR 101 (A) Iconha_x000a_subtrecho: Entr. BR 101 - trecho: Iconha - Bom Destino"/>
    <s v="Sim"/>
    <m/>
    <n v="1141"/>
    <n v="56"/>
    <s v="Iconha"/>
    <s v="53 - Litoral Sul"/>
    <s v="6. Infraestrutura"/>
    <s v="139/2021"/>
    <n v="1400000"/>
    <n v="1400000"/>
    <n v="0"/>
    <n v="0"/>
    <n v="0"/>
    <n v="0"/>
    <n v="0"/>
    <n v="0"/>
    <n v="0"/>
    <n v="0"/>
    <n v="0"/>
    <n v="0"/>
    <n v="0"/>
    <n v="0"/>
    <n v="0"/>
    <n v="0"/>
  </r>
  <r>
    <x v="21"/>
    <s v="pmo@der.es.gov.br"/>
    <n v="1979"/>
    <s v="ES 320, SUBTRECHO: ENTR. ES 164 (SÃO JOSÉ DE MANTENÓPOLIS) - SANTA LUZ DE MANTENÓPOLIS, INCLUINDO A VARIANTE DE SÃO JOSÉ (LOTE 1), NO MUNICÍPIO DE MANTENÓPOLIS/ES"/>
    <s v="Contratação de empresa para execução dos serviços de Implantação e Pavimentação na Rodovia ES 320, subtrecho: Entr. ES 164 (São José de Mantenópolis) - Santa Luiz de Mantenópolis, incluindo a  variante de São José (Lote 1), no município de Mantenópolis, sob jurisdição da SR-III (SR-03) do Departamento de Edificações e  Rodovias do Espiríto Santo - DER-ES"/>
    <s v="Sim"/>
    <m/>
    <n v="1141"/>
    <n v="56"/>
    <s v="Mantenópolis"/>
    <s v="59 - Noroeste"/>
    <s v="6. Infraestrutura"/>
    <s v="48/2022"/>
    <n v="45306857.864200003"/>
    <n v="45306857.864200003"/>
    <n v="29479518.227200001"/>
    <n v="29479518.227200001"/>
    <n v="0"/>
    <n v="0"/>
    <n v="0"/>
    <n v="0"/>
    <n v="0"/>
    <n v="0"/>
    <n v="0"/>
    <n v="0"/>
    <n v="0"/>
    <n v="0"/>
    <n v="0"/>
    <n v="0"/>
  </r>
  <r>
    <x v="21"/>
    <s v="pmo@der.es.gov.br"/>
    <n v="1982"/>
    <s v="PONTES NO DISTRITO DE ESTRELA DO NORTE, MUNICÍPIO DE PONTO BELO"/>
    <s v="Elaboração dos projetos básico e executivo de engenharia e a execução das obras de Construção de Obras de Arte Especial - Ponte e Encabeçamentos na Rodovia ES -313 (Acesso à Estrela do Norte), trecho: Entr. BR-342 (C) (Joaçuba) - Entr. ES 137 (A) (Itamira)_x000a_Subtrecho 1: Ponte sobre o Rio Cotaxé (estrela do Norte) - Ext. 140,00 metros_x000a_Subtrecho 2: Ponte sobre o Rio Dois de Setembro (Estrela do Norte) - Ext. 60,46 metros"/>
    <s v="Sim"/>
    <m/>
    <n v="1141"/>
    <n v="56"/>
    <s v="Ecoporanga"/>
    <s v="54 - Central Sul"/>
    <s v="6. Infraestrutura"/>
    <s v="45/2023"/>
    <n v="25174181.124000002"/>
    <n v="25174181.124000002"/>
    <n v="0"/>
    <n v="0"/>
    <n v="0"/>
    <n v="0"/>
    <n v="0"/>
    <n v="0"/>
    <n v="0"/>
    <n v="0"/>
    <n v="0"/>
    <n v="0"/>
    <n v="0"/>
    <n v="0"/>
    <n v="0"/>
    <n v="0"/>
  </r>
  <r>
    <x v="21"/>
    <s v="pmo@der.es.gov.br"/>
    <n v="1983"/>
    <s v="PONTE SOBRE O CÓRREGO DA ESTIVA, LOCALIZADA NA ES-209 NO MUNICÍPIO DE CONCEIÇÃO DA BARRA"/>
    <s v="Obra de Engenharia de Obra de Arte Especial (OAE), Ponte Sobre o Córrego da Estiva, localizada na ES-209 no município de Conceição da Barra"/>
    <s v="Sim"/>
    <m/>
    <n v="1141"/>
    <n v="56"/>
    <s v="Conceição da Barra"/>
    <s v="58 - Nordeste"/>
    <s v="6. Infraestrutura"/>
    <s v="CP 057/2023"/>
    <n v="6088049.2300000004"/>
    <n v="6088049.2300000004"/>
    <n v="0"/>
    <n v="0"/>
    <n v="0"/>
    <n v="0"/>
    <n v="0"/>
    <n v="0"/>
    <n v="0"/>
    <n v="0"/>
    <n v="0"/>
    <n v="0"/>
    <n v="0"/>
    <n v="0"/>
    <n v="0"/>
    <n v="0"/>
  </r>
  <r>
    <x v="21"/>
    <s v="pmo@der.es.gov.br"/>
    <n v="1986"/>
    <s v="INTERFERÊNCIAS DER-ES - REMANEJAMENTO DE POSTES"/>
    <s v="Contratos com as concessionárias de distribuição de energia elétrica para prestação de serviços de deslocamento/ remoção de infraestruturas de energia elétrica ativa nas faixas de domínio rodoviárias."/>
    <s v="Sim"/>
    <m/>
    <n v="1141"/>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
    <n v="10300000"/>
    <n v="0"/>
    <n v="10000000"/>
    <n v="0"/>
    <n v="10000000"/>
    <n v="0"/>
    <n v="10000000"/>
    <n v="0"/>
    <n v="0"/>
    <n v="0"/>
    <n v="0"/>
    <n v="0"/>
    <n v="0"/>
    <n v="0"/>
    <n v="0"/>
    <n v="0"/>
  </r>
  <r>
    <x v="21"/>
    <s v="pmo@der.es.gov.br"/>
    <n v="2000"/>
    <s v="ES-357 E ACESSOS, TRECHO: ACESSO AO TERMINAL DE CARGAS DE COLATINA, INCLUINDO A EXECUÇÃO DA PONTE SOBRE O RIO BAUNILHA"/>
    <s v="Execução das Obras de Pavimentação da Rodovia ES-357 e Acessos, Trecho: Acesso ao Terminal de Cargas de Colatina, com extensão de 4,716km, incluindo a execução da Ponte sobre o Rio Baunilha, com extensão de 25,0 metros, sob circunscrição da Superintendência Regional III (SR-III)"/>
    <s v="Sim"/>
    <m/>
    <n v="1141"/>
    <n v="56"/>
    <s v="Colatina"/>
    <s v="57 - Centro-Oeste"/>
    <s v="6. Infraestrutura"/>
    <s v="004/2024"/>
    <n v="17100149.495000001"/>
    <n v="17100149.495000001"/>
    <n v="0"/>
    <n v="0"/>
    <n v="0"/>
    <n v="0"/>
    <n v="0"/>
    <n v="0"/>
    <n v="0"/>
    <n v="0"/>
    <n v="0"/>
    <n v="0"/>
    <n v="0"/>
    <n v="0"/>
    <n v="0"/>
    <n v="0"/>
  </r>
  <r>
    <x v="21"/>
    <s v="pmo@der.es.gov.br"/>
    <n v="2003"/>
    <s v="IMPLANTAÇÃO E PAVIMENTAÇÃO DA RODOVIA ES-368, TRECHO MELGAÇO – ENTRº ES-264"/>
    <s v="Contratação de empresa ou consórcio especializado na elaboração do projeto básico e executivo de engenharia e a execução das obras para Implantação e Pavimentação da Rodovia ES-368, trecho: Melgaço – Entr° ES-264 (Potratz), com extensão de 19,0 km, inclusive 01 (uma) Obra de Arte Especial - OAE (Ponte) sob jurisdição da Superintendência Executiva Regional I (SR-1)"/>
    <s v="Sim"/>
    <m/>
    <n v="1141"/>
    <n v="56"/>
    <s v="Domingos Martins"/>
    <s v="54 - Central Sul"/>
    <s v="6. Infraestrutura"/>
    <s v="90/2023"/>
    <n v="25500000"/>
    <n v="25500000"/>
    <n v="50000000"/>
    <n v="50000000"/>
    <n v="32463304.207000021"/>
    <n v="32463304.207000021"/>
    <n v="0"/>
    <n v="0"/>
    <n v="0"/>
    <n v="0"/>
    <n v="0"/>
    <n v="0"/>
    <n v="0"/>
    <n v="0"/>
    <n v="0"/>
    <n v="0"/>
  </r>
  <r>
    <x v="21"/>
    <s v="pmo@der.es.gov.br"/>
    <n v="2007"/>
    <s v="RECUPERAÇÃO (EROSÃO) DE SISTEMA DE DRENAGEM DE TRECHO DA ES-261 NO KM 39,2 - ENTRE SANTA TERESA E ITARANA/ES"/>
    <s v="Execução dos serviços de obras de Reparos Rodoviários e Recuperação (Erosão) de Sistema de Drenagem de Trecho da Rodovia ES-261 no Km 39,2 - entre os Municípios de Santa Teresa e Itarana/ES, sob circunscrição da Superintendência Executiva Regional I do DER-ES – SR-I/DER-ES"/>
    <s v="Sim"/>
    <m/>
    <n v="1141"/>
    <n v="56"/>
    <s v="Santa Teresa, Itarana"/>
    <s v="51 - Central Serrana"/>
    <s v="6. Infraestrutura"/>
    <s v="71/2023"/>
    <n v="800000"/>
    <n v="800000"/>
    <n v="0"/>
    <n v="0"/>
    <n v="0"/>
    <n v="0"/>
    <n v="0"/>
    <n v="0"/>
    <n v="0"/>
    <n v="0"/>
    <n v="0"/>
    <n v="0"/>
    <n v="0"/>
    <n v="0"/>
    <n v="0"/>
    <n v="0"/>
  </r>
  <r>
    <x v="21"/>
    <s v="pmo@der.es.gov.br"/>
    <n v="2010"/>
    <s v="ES-115, AVENIDA MINAS GERAIS - NOVA ALMEIDA"/>
    <s v="Obra de Engenharia Rodoviária para Implantação e Pavimentação da Rodovia ES 115, trecho: Avenida Minas Gerais - Nova Almeida, inclusive Obras de Arte Especiais"/>
    <s v="Sim"/>
    <m/>
    <n v="1141"/>
    <n v="56"/>
    <s v="Serra"/>
    <s v="50 - Metropolitana"/>
    <s v="6. Infraestrutura"/>
    <s v="33/2013"/>
    <n v="77500000"/>
    <n v="77500000"/>
    <n v="61321722.899999984"/>
    <n v="61321722.899999984"/>
    <n v="0"/>
    <n v="0"/>
    <n v="0"/>
    <n v="0"/>
    <n v="0"/>
    <n v="0"/>
    <n v="0"/>
    <n v="0"/>
    <n v="0"/>
    <n v="0"/>
    <n v="0"/>
    <n v="0"/>
  </r>
  <r>
    <x v="21"/>
    <s v="pmo@der.es.gov.br"/>
    <n v="2024"/>
    <s v="INSPEÇÕES DE OAE - DIROP"/>
    <s v="Elaboração de inspeções especiais, vistorias, laudos técnicos, verificações estruturais, projeto executivo de adequação, recuperação e reabilitação estrutural em Obras de Arte Especiais - OAE, junto à Diretoria de Operações e Manutenção de Infraestrutura Logística – DIROP."/>
    <s v="Sim"/>
    <m/>
    <n v="2103"/>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15/2023"/>
    <n v="1400000"/>
    <n v="1400000"/>
    <n v="0"/>
    <n v="0"/>
    <n v="0"/>
    <n v="0"/>
    <n v="0"/>
    <n v="0"/>
    <n v="0"/>
    <n v="0"/>
    <n v="0"/>
    <n v="0"/>
    <n v="0"/>
    <n v="0"/>
    <n v="0"/>
    <n v="0"/>
  </r>
  <r>
    <x v="21"/>
    <s v="pmo@der.es.gov.br"/>
    <n v="2026"/>
    <s v="CONSTRUÇÃO DE PONTE LOCALIZADA NA REGIÃO DE CACHOEIRINHA - ES146, ALFREDO CHAVES/ ES"/>
    <s v="Execução de obras e projetos executivos e complementares de engenharia para construção de nova ponte sobre o Rio Benevente na localidade da Cachoeirinha na Rodovia ES 146, no município de Alfredo Chaves"/>
    <s v="Sim"/>
    <m/>
    <n v="1141"/>
    <n v="56"/>
    <s v="Alfredo Chaves"/>
    <s v="54 - Central Sul"/>
    <s v="6. Infraestrutura"/>
    <s v="96/2022"/>
    <n v="14886581.422499999"/>
    <n v="14886581.422499999"/>
    <n v="0"/>
    <n v="0"/>
    <n v="0"/>
    <n v="0"/>
    <n v="0"/>
    <n v="0"/>
    <n v="0"/>
    <n v="0"/>
    <n v="0"/>
    <n v="0"/>
    <n v="0"/>
    <n v="0"/>
    <n v="0"/>
    <n v="0"/>
  </r>
  <r>
    <x v="21"/>
    <s v="pmo@der.es.gov.br"/>
    <n v="2028"/>
    <s v="ES-165: ACESSOS SÍTIO FIM DA PICADA E BAIRRO BARCELOS / POSTO DE SAÚDE"/>
    <s v="Implantação de 4 (quatro) acessos na Rodovia ES-165, no município de Domingos Martins. Acesso 1: Vale do Sereno. Acesso 2: Sítio Fim da Picada. Acesso 3: Igreja Católica. Acesso 4: Centro de Consultas e Exames Especializados (CCEE)"/>
    <s v="Sim"/>
    <m/>
    <n v="1141"/>
    <n v="56"/>
    <s v="Domingos Martins"/>
    <s v="54 - Central Sul"/>
    <s v="6. Infraestrutura"/>
    <s v="27/2023"/>
    <n v="12087280.788000001"/>
    <n v="12087280.788000001"/>
    <n v="0"/>
    <n v="0"/>
    <n v="0"/>
    <n v="0"/>
    <n v="0"/>
    <n v="0"/>
    <n v="0"/>
    <n v="0"/>
    <n v="0"/>
    <n v="0"/>
    <n v="0"/>
    <n v="0"/>
    <n v="0"/>
    <n v="0"/>
  </r>
  <r>
    <x v="21"/>
    <s v="pmo@der.es.gov.br"/>
    <n v="2032"/>
    <s v="CONTRUÇÃO DE DOIS VIADUTOS NO CORREDOR LESTE OESTE E DARLY SANTOS"/>
    <s v="Anteprojeto de Engenharia para OAEs (Viaduto 01 e Viaduto 2), alças e ramos de acesso na Rodovia Corredor Leste-Oeste, na Rodovia ES 471, sobre a Rodovia Darly Santos - ES 060 (Acesso)"/>
    <s v="Sim"/>
    <m/>
    <n v="1141"/>
    <n v="56"/>
    <s v="Vila Velha"/>
    <s v="50 - Metropolitana"/>
    <s v="6. Infraestrutura"/>
    <s v="45/2022N"/>
    <n v="25403458.800000001"/>
    <n v="25403458.800000001"/>
    <n v="0"/>
    <n v="0"/>
    <n v="0"/>
    <n v="0"/>
    <n v="0"/>
    <n v="0"/>
    <n v="0"/>
    <n v="0"/>
    <n v="0"/>
    <n v="0"/>
    <n v="0"/>
    <n v="0"/>
    <n v="0"/>
    <n v="0"/>
  </r>
  <r>
    <x v="21"/>
    <s v="pmo@der.es.gov.br"/>
    <n v="2033"/>
    <s v="ES 261, ENTR. ES 261- ALTO JATIBOCA"/>
    <s v="Elaboração de Projeto Básico e Executivo de Engenharia e Execução das obras de pavimentação e melhoramentos na Rodovia ES 261 (acesso) atá a localidade de Jatibocas, incluindo acesso a localidade de Fazenda Shtur e perímetro urbano de Jatibocas, na área de abrangência da Superintendência Executiva Regional I (SR-1) do Departamento de Edificações e de Rodovias do Espiríto Santo - DER-ES"/>
    <s v="Sim"/>
    <m/>
    <n v="1141"/>
    <n v="56"/>
    <s v="Itarana"/>
    <s v="51 - Central Serrana"/>
    <s v="6. Infraestrutura"/>
    <s v="19/2022"/>
    <n v="52000000"/>
    <n v="52000000"/>
    <n v="8614778.0600000024"/>
    <n v="8614778.0600000024"/>
    <n v="0"/>
    <n v="0"/>
    <n v="0"/>
    <n v="0"/>
    <n v="0"/>
    <n v="0"/>
    <n v="0"/>
    <n v="0"/>
    <n v="0"/>
    <n v="0"/>
    <n v="0"/>
    <n v="0"/>
  </r>
  <r>
    <x v="21"/>
    <s v="pmo@der.es.gov.br"/>
    <n v="2037"/>
    <s v="PONTE EM SANTA LEOPOLDINA"/>
    <s v="Contratação de empresa ou consórcio especializado na elaboração do projeto executivo de engenharia e a execução das obras de Implantação na ES 080, Ponte Sobre o Rio da Prata, Trecho Santa Leopoldina/ES – Santa Teresa/ES a serem executadas nas áreas sob Jurisdição da Superintendência Regional I (SR-1) do DER-ES."/>
    <s v="Sim"/>
    <s v="Não"/>
    <n v="1141"/>
    <n v="56"/>
    <s v="Santa Leopoldina, Santa Teresa"/>
    <s v="51 - Central Serrana"/>
    <s v="6. Infraestrutura"/>
    <s v="-"/>
    <n v="0"/>
    <n v="0"/>
    <n v="2669962.2999999998"/>
    <n v="0"/>
    <n v="0"/>
    <n v="0"/>
    <n v="0"/>
    <n v="0"/>
    <n v="0"/>
    <n v="0"/>
    <n v="0"/>
    <n v="0"/>
    <n v="0"/>
    <n v="0"/>
    <n v="0"/>
    <n v="0"/>
  </r>
  <r>
    <x v="21"/>
    <s v="pmo@der.es.gov.br"/>
    <n v="2039"/>
    <s v="ES 379, ENTR. BR 262 (IRUPI) - ENTR. ES 185 (IÚNA)"/>
    <s v="Execução das obras de Implantação, Pavimentação e Reabilitação da Rodovia ES 379, treho:  Subtrecho 1: Entr. BR-262 - Irupi_x000a_- Subtrecho 2: Irupi - Entr. ES 185 (Iúna), sob jurisdição da Superintendência Executiva Regional II (Sr-2) do Departamento de Edificações e de Rodovias do Estado do Espiríto Santo - DER-ES"/>
    <s v="Sim"/>
    <m/>
    <n v="1141"/>
    <n v="56"/>
    <s v="Irupi"/>
    <s v="55 - Caparaó"/>
    <s v="6. Infraestrutura"/>
    <s v="88/2022"/>
    <n v="60000000"/>
    <n v="60000000"/>
    <n v="55336936.597499996"/>
    <n v="55336936.597499996"/>
    <n v="0"/>
    <n v="0"/>
    <n v="0"/>
    <n v="0"/>
    <n v="0"/>
    <n v="0"/>
    <n v="0"/>
    <n v="0"/>
    <n v="0"/>
    <n v="0"/>
    <n v="0"/>
    <n v="0"/>
  </r>
  <r>
    <x v="21"/>
    <s v="pmo@der.es.gov.br"/>
    <n v="2043"/>
    <s v="PONTE ROBERTO SANTOS ALEGRE"/>
    <s v="Contratação de empresa para a Elaboração dos Projetos Básico e Executivo de Engenharia e a Execução da Obra de Arte Especial Ponte sobre o Rio Norte (PONTE ROBERTO SANTOS), com 60,00 metros de extensão, inclusive seus acessos, totalizando 176,00 metros, no município de Alegre"/>
    <s v="Sim"/>
    <m/>
    <n v="1141"/>
    <n v="56"/>
    <s v="Alegre"/>
    <s v="55 - Caparaó"/>
    <s v="6. Infraestrutura"/>
    <s v="48/2023"/>
    <n v="2261574.2565000001"/>
    <n v="2261574.2565000001"/>
    <n v="0"/>
    <n v="0"/>
    <n v="0"/>
    <n v="0"/>
    <n v="0"/>
    <n v="0"/>
    <n v="0"/>
    <n v="0"/>
    <n v="0"/>
    <n v="0"/>
    <n v="0"/>
    <n v="0"/>
    <n v="0"/>
    <n v="0"/>
  </r>
  <r>
    <x v="21"/>
    <s v="pmo@der.es.gov.br"/>
    <n v="2049"/>
    <s v="PONTE SOBRE O RIO CASTELO - BAIRRO ESPLANADA – LOCALIZADA NO MUNICÍPIO DE CASTELO"/>
    <s v=" Execução de Serviços de Recuperação e ampliação de Ponte Sobre o Rio Castelo - Bairro Esplanada – Localizada no município de Castelo/ES,  sob Jurisdição da Superintendência Executiva DER/SR-II"/>
    <s v="Sim"/>
    <m/>
    <n v="1141"/>
    <n v="56"/>
    <s v="Castelo"/>
    <s v="54 - Central Sul"/>
    <s v="6. Infraestrutura"/>
    <s v="RDC 027/2023"/>
    <n v="5433686.4000000004"/>
    <n v="0"/>
    <n v="0"/>
    <n v="0"/>
    <n v="0"/>
    <n v="0"/>
    <n v="0"/>
    <n v="0"/>
    <n v="0"/>
    <n v="0"/>
    <n v="0"/>
    <n v="0"/>
    <n v="0"/>
    <n v="0"/>
    <n v="0"/>
    <n v="0"/>
  </r>
  <r>
    <x v="21"/>
    <s v="pmo@der.es.gov.br"/>
    <n v="2054"/>
    <s v="ES 486, CONTORNO DE ITAOCA PEDRA, TRECHO GIRONDA – ITAOCA IMPLANTAÇÃO: GIRONDA - ENTR. ES 166 (P/ COUTINHO) COM EXTENSÃO DE 2,791 KM REABILITAÇÃO: GIRONDA - ITAÓCA COM EXTENSÃO DE 0,691KM"/>
    <s v="Implantação, Restauração e Pavimentação da Rodovia ES 486 - Contorno de Itaóca Pedra, trecho Gironda - Itaoca_x000a_Implantação: Gironda - Entr. ES 166 (p/ Coutinho) com extensão de 2,791 km_x000a_Reabilitação: Gironda - Itaóca com extensão de 0,691km."/>
    <s v="Sim"/>
    <m/>
    <n v="1141"/>
    <n v="56"/>
    <s v="Cachoeiro de Itapemirim"/>
    <s v="54 - Central Sul"/>
    <s v="6. Infraestrutura"/>
    <s v="142/2021"/>
    <n v="15687420.475"/>
    <n v="15687420.475"/>
    <n v="0"/>
    <n v="0"/>
    <n v="0"/>
    <n v="0"/>
    <n v="0"/>
    <n v="0"/>
    <n v="0"/>
    <n v="0"/>
    <n v="0"/>
    <n v="0"/>
    <n v="0"/>
    <n v="0"/>
    <n v="0"/>
    <n v="0"/>
  </r>
  <r>
    <x v="21"/>
    <s v="pmo@der.es.gov.br"/>
    <n v="2056"/>
    <s v="ES 488, ENTR. BR 101 (FRADE) – CACHOEIRO DE ITAPEMIRIM"/>
    <s v="Contratação da execução das obras através do Regime Diferenciado de Contratação Integrada (RDCi) – Anteprojeto Engenharia Rodoviária para Reabilitação, Duplicação e Melhorias Operacionais de Rodovia da Rodovia ES-488, do Trecho Cachoeiro de Itapemirim – Entr. BR.101 (Frade). 12,9 km"/>
    <s v="Sim"/>
    <m/>
    <n v="1141"/>
    <n v="56"/>
    <s v="Cachoeiro de Itapemirim"/>
    <s v="54 - Central Sul"/>
    <s v="6. Infraestrutura"/>
    <s v="30/2023"/>
    <n v="2000000"/>
    <n v="2000000"/>
    <n v="0"/>
    <n v="0"/>
    <n v="0"/>
    <n v="0"/>
    <n v="0"/>
    <n v="0"/>
    <n v="40000000"/>
    <n v="40000000"/>
    <n v="131870729.59199999"/>
    <n v="131870729.59199999"/>
    <n v="75599503.726500005"/>
    <n v="75599503.726500005"/>
    <n v="0"/>
    <n v="0"/>
  </r>
  <r>
    <x v="21"/>
    <s v="pmo@der.es.gov.br"/>
    <n v="2057"/>
    <s v="ES 166, ENTR. ES 482 (COUTINHO) - CASTELO"/>
    <s v="Elaboração de projeto de Engenharia para reabilitação na Rodovia ES 166, trecho: Entr. ES 482 (Coutinho) Castelo"/>
    <s v="Sim"/>
    <m/>
    <n v="25"/>
    <n v="56"/>
    <s v="Castelo, Cachoeiro de Itapemirim"/>
    <s v="54 - Central Sul"/>
    <s v="6. Infraestrutura"/>
    <s v="038/2014"/>
    <n v="0"/>
    <n v="0"/>
    <n v="0"/>
    <n v="0"/>
    <n v="0"/>
    <n v="0"/>
    <n v="0"/>
    <n v="0"/>
    <n v="0"/>
    <n v="0"/>
    <n v="0"/>
    <n v="0"/>
    <n v="0"/>
    <n v="0"/>
    <n v="0"/>
    <n v="0"/>
  </r>
  <r>
    <x v="21"/>
    <s v="pmo@der.es.gov.br"/>
    <n v="2059"/>
    <s v="ES 360, RIO BANANAL – ENTR. RODOVIA ES 245 (GOVERNADOR LINDENBERG)"/>
    <s v="Obra de engenharia rodoviária na Rodovia ES 360_x000a_trecho: Rio Bananal - Entr. Rodovia ES 245 (Governador Lindenberg)"/>
    <s v="Sim"/>
    <m/>
    <n v="1141"/>
    <n v="56"/>
    <s v="Rio Bananal, Governador Lindenberg"/>
    <s v="54 - Central Sul"/>
    <s v="6. Infraestrutura"/>
    <s v="101/2022"/>
    <n v="15000000"/>
    <n v="15000000"/>
    <n v="45000000"/>
    <n v="45000000"/>
    <n v="33341539.269000009"/>
    <n v="33341539.269000009"/>
    <n v="0"/>
    <n v="0"/>
    <n v="0"/>
    <n v="0"/>
    <n v="0"/>
    <n v="0"/>
    <n v="0"/>
    <n v="0"/>
    <n v="0"/>
    <n v="0"/>
  </r>
  <r>
    <x v="21"/>
    <s v="pmo@der.es.gov.br"/>
    <n v="2060"/>
    <s v="ACESSO AO PÓLO EMPRESARIAL DE BAIXO GUANDÚ"/>
    <s v="Execução das obras e serviços de pavimentação de interseção para acesso ao Polo Industrial de Baixo Guandu, na Rodovia ES 446, trecho Entr. BR-259 (B) - Entr. ES 164 (A) (p/ Itapina), sos jurisdição da Superintendência Regional III (SR-3), do Departamento de Edificações e de Rodovias do Estado do Estado do Espiríto Santo - DER-ES"/>
    <s v="Sim"/>
    <m/>
    <n v="1141"/>
    <n v="56"/>
    <s v="Baixo Guandú"/>
    <s v="57 - Centro-Oeste"/>
    <s v="6. Infraestrutura"/>
    <s v="106/2023"/>
    <n v="4291709.6500000004"/>
    <n v="4291709.6500000004"/>
    <n v="0"/>
    <n v="0"/>
    <n v="0"/>
    <n v="0"/>
    <n v="0"/>
    <n v="0"/>
    <n v="0"/>
    <n v="0"/>
    <n v="0"/>
    <n v="0"/>
    <n v="0"/>
    <n v="0"/>
    <n v="0"/>
    <n v="0"/>
  </r>
  <r>
    <x v="21"/>
    <s v="pmo@der.es.gov.br"/>
    <n v="2061"/>
    <s v="ES 358/ES 356 E VARIANTES INCLUINDO OAE TRECHO: VILA VALÉRIO - GUAXÉ (LINHARES) SUBTRECHO 2: COMENDADOR RAFAEL A GUAXÉ E ACESSO A SOORETAMA"/>
    <s v=" ES 358/ES 356 e variantes incluindo OAE, trecho: Vila Valério - Guaxé (Linhares)_x000a_Subtrecho 2: Comendador Rafael a Guaxé e Acesso a Sooretama"/>
    <s v="Sim"/>
    <m/>
    <n v="1141"/>
    <n v="56"/>
    <s v="Linhares"/>
    <s v="56 - Rio Doce"/>
    <s v="6. Infraestrutura"/>
    <s v="47/2023"/>
    <n v="33288540.543000001"/>
    <n v="33288540.543000001"/>
    <n v="45990944.505000003"/>
    <n v="45990944.505000003"/>
    <n v="0"/>
    <n v="0"/>
    <n v="0"/>
    <n v="0"/>
    <n v="0"/>
    <n v="0"/>
    <n v="0"/>
    <n v="0"/>
    <n v="0"/>
    <n v="0"/>
    <n v="0"/>
    <n v="0"/>
  </r>
  <r>
    <x v="21"/>
    <s v="pmo@der.es.gov.br"/>
    <n v="2062"/>
    <s v="AGROVILA - ITAÇU"/>
    <s v="Implantação e pavimentação da Rodovia ES 357_x000a_trecho: Agrovila - Itaçu (Itaguaçu e São Roque do Canaã)"/>
    <s v="Sim"/>
    <m/>
    <n v="1141"/>
    <n v="56"/>
    <s v="Itaguaçú, São Roque do Canaã"/>
    <s v="57 - Centro-Oeste"/>
    <s v="6. Infraestrutura"/>
    <s v="68/2022"/>
    <n v="23500000"/>
    <n v="23500000"/>
    <n v="14776010.107999999"/>
    <n v="14776010.107999999"/>
    <n v="0"/>
    <n v="0"/>
    <n v="0"/>
    <n v="0"/>
    <n v="0"/>
    <n v="0"/>
    <n v="0"/>
    <n v="0"/>
    <n v="0"/>
    <n v="0"/>
    <n v="0"/>
    <n v="0"/>
  </r>
  <r>
    <x v="21"/>
    <s v="pmo@der.es.gov.br"/>
    <n v="2063"/>
    <s v="ES 358, TRECHO VILA VALÉRIO - GUAXE: PONTE S/ O CÓRREGO LAMBARI"/>
    <s v="Construção de Obra de Arte Especial na Rodovia ES 358, trecho  Vila Valério - Guaxe: Ponte s/  o Córrego Lambari"/>
    <s v="Sim"/>
    <m/>
    <n v="1141"/>
    <n v="56"/>
    <s v="Vila Valério, Linhares"/>
    <s v="00 - Estado"/>
    <s v="6. Infraestrutura"/>
    <s v="29/2023"/>
    <n v="6000000"/>
    <n v="6000000"/>
    <n v="9809586.6479999982"/>
    <n v="9809586.6479999982"/>
    <n v="0"/>
    <n v="0"/>
    <n v="0"/>
    <n v="0"/>
    <n v="0"/>
    <n v="0"/>
    <n v="0"/>
    <n v="0"/>
    <n v="0"/>
    <n v="0"/>
    <n v="0"/>
    <n v="0"/>
  </r>
  <r>
    <x v="21"/>
    <s v="pmo@der.es.gov.br"/>
    <n v="2067"/>
    <s v="ES 320, TRECHO SANTA LUZIA DE MANTENÓPOLIS AO ENTRº COM A ES 381 EM BARRA DE SÃO FRANCISCO"/>
    <s v="Execução dos Serviços de Implantação / Pavimentação na Rodovia ES-320, Subtrecho Santa Luzia de Mantenópolis – Entr. com a ES 381, em Barra de São Francisco (lote 2), com extensão de 28,77Km, incluindo a ponte sobre o Rio Itaúnas com 40,0 metros de extensão e contenções, sob circunscrição da Superintendência Regional IV (SR-IV)"/>
    <s v="Sim"/>
    <m/>
    <n v="1141"/>
    <n v="56"/>
    <s v="Barra de São Francisco"/>
    <s v="59 - Noroeste"/>
    <s v="6. Infraestrutura"/>
    <s v="47/2022"/>
    <n v="55246305.393000007"/>
    <n v="55246305.393000007"/>
    <n v="51257856.537500009"/>
    <n v="51257856.537500009"/>
    <n v="58244823.305500001"/>
    <n v="58244823.305500001"/>
    <n v="0"/>
    <n v="0"/>
    <n v="0"/>
    <n v="0"/>
    <n v="0"/>
    <n v="0"/>
    <n v="0"/>
    <n v="0"/>
    <n v="0"/>
    <n v="0"/>
  </r>
  <r>
    <x v="21"/>
    <s v="pmo@der.es.gov.br"/>
    <n v="2069"/>
    <s v="ES 080, TRÊS VENDAS - ÁGUA DOCE DO NORTE"/>
    <s v="Elaboração de projeto de engenharia rodoviária para reabilitação na Rodovia ES 080, trecho: Três Vendas - Água Doce do Norte "/>
    <s v="Sim"/>
    <m/>
    <n v="1141"/>
    <n v="56"/>
    <s v="Água Doce do Norte, Barra de São Francisco"/>
    <s v="59 - Noroeste"/>
    <s v="6. Infraestrutura"/>
    <s v="57/2022"/>
    <n v="26695491.543000001"/>
    <n v="26695491.543000001"/>
    <n v="0"/>
    <n v="0"/>
    <n v="0"/>
    <n v="0"/>
    <n v="0"/>
    <n v="0"/>
    <n v="0"/>
    <n v="0"/>
    <n v="0"/>
    <n v="0"/>
    <n v="0"/>
    <n v="0"/>
    <n v="0"/>
    <n v="0"/>
  </r>
  <r>
    <x v="21"/>
    <s v="pmo@der.es.gov.br"/>
    <n v="2070"/>
    <s v="ES 137, PATRIMÔNIO DA PENHA – SANTO ANTÔNIO DO QUINZE"/>
    <s v="Contratação de empresa ou consórcio especializado na execução de obras de implantação/pavimentação da Rodovia ES 137, trecho Patrimônio da Penha – Santo Antônio do XV, com extensão de 13,80km, no município de Nova Venécia, na área de abrangência da Superintendência Executiva Regional IV (SR-4) do Departamento de Edificações e de Rodovias do Espírito Santo – DER-ES"/>
    <s v="Sim"/>
    <m/>
    <n v="1141"/>
    <n v="56"/>
    <s v="Nova Venécia"/>
    <s v="59 - Noroeste"/>
    <s v="6. Infraestrutura"/>
    <s v="46/2023"/>
    <n v="55798555.619999997"/>
    <n v="55798555.619999997"/>
    <n v="13482607.056"/>
    <n v="13482607.056"/>
    <n v="0"/>
    <n v="0"/>
    <n v="0"/>
    <n v="0"/>
    <n v="0"/>
    <n v="0"/>
    <n v="0"/>
    <n v="0"/>
    <n v="0"/>
    <n v="0"/>
    <n v="0"/>
    <n v="0"/>
  </r>
  <r>
    <x v="21"/>
    <s v="pmo@der.es.gov.br"/>
    <n v="2071"/>
    <s v="ES 230 E VARIANTES, VILA VALÉRIO - FÁTIMA"/>
    <s v="Execução das obras e serviços para Implantação e Pavimentação da Rodovia ES-230, trecho: Vila Valério - Fátima, com extensão de 38,60 km, incluindo as pontes sobre o rio Barra Seca e Córrego do Deve, bem como a implantação de um Mirante com extensão de 120,0 metros e 121,3 metros, respectivamente, bem como a implantação de um mirante, todos sob jurisdição da Superintendência Executiva Regional IV (SR-4)"/>
    <s v="Sim"/>
    <m/>
    <n v="1141"/>
    <n v="56"/>
    <s v="Vila Valério, Jaguaré"/>
    <s v="00 - Estado"/>
    <s v="6. Infraestrutura"/>
    <s v="21/2022"/>
    <n v="12000000"/>
    <n v="12000000"/>
    <n v="0"/>
    <n v="0"/>
    <n v="0"/>
    <n v="0"/>
    <n v="0"/>
    <n v="0"/>
    <n v="69000000"/>
    <n v="69000000"/>
    <n v="60519313.053000003"/>
    <n v="60519313.053000003"/>
    <n v="0"/>
    <n v="0"/>
    <n v="0"/>
    <n v="0"/>
  </r>
  <r>
    <x v="21"/>
    <s v="pmo@der.es.gov.br"/>
    <n v="2073"/>
    <s v="RUAS NA VIA AMÉRICA LOCALIZADOS EM CARIACICA/ES"/>
    <s v="Elaboração de projeto básico, executivo de engenharia e execução das obras e serviços de terraplenagem, drenagem, restauração do pavimento em pista dupla existente, implantação de pista dupla, sinalização rodoviária, obras complementares e proteção ambiental na avenida américa, com 4 eixos de projeto totalizando 1,245 km, no município de Cariacica-ES"/>
    <s v="Sim"/>
    <m/>
    <n v="1141"/>
    <n v="56"/>
    <s v="Cariacica"/>
    <s v="50 - Metropolitana"/>
    <s v="6. Infraestrutura"/>
    <s v="143/2021"/>
    <n v="5349156.3257999998"/>
    <n v="5349156.3257999998"/>
    <n v="0"/>
    <n v="0"/>
    <n v="0"/>
    <n v="0"/>
    <n v="0"/>
    <n v="0"/>
    <n v="0"/>
    <n v="0"/>
    <n v="0"/>
    <n v="0"/>
    <n v="0"/>
    <n v="0"/>
    <n v="0"/>
    <n v="0"/>
  </r>
  <r>
    <x v="21"/>
    <s v="pmo@der.es.gov.br"/>
    <n v="2198"/>
    <s v="ES-010 – TRECHO NOVA ALMEIDA – SANTA CRUZ (PONTE DO RIO PIRAQUEAÇU)"/>
    <s v="Contratação Integrada de Empresa ou Consórcio especializado na elaboração de projetos e execução de obras Reabilitação da Rodovia ES 010 - Trecho 01 - Nova Almeida (Praia Grande) - Santa Cruz (Final da Ponte Piraqueaçu), com extensão de 18,5 km, nos municípios de Fundão e Aracruz, na área de abrangência da Superintendência Executiva Regional I (SR-1)"/>
    <s v="Sim"/>
    <m/>
    <n v="1141"/>
    <n v="56"/>
    <s v="Fundão, Aracruz"/>
    <s v="00 - Estado"/>
    <s v="6. Infraestrutura"/>
    <s v="82/2023"/>
    <n v="13967014.23"/>
    <n v="13967014.23"/>
    <n v="2347759.12"/>
    <n v="2347759.12"/>
    <n v="865691.47"/>
    <n v="865691.47"/>
    <n v="0"/>
    <n v="0"/>
    <n v="55906883.799999997"/>
    <n v="55906883.799999997"/>
    <n v="9391036.8300000001"/>
    <n v="9391036.8300000001"/>
    <n v="3423939.41"/>
    <n v="3423939.41"/>
    <n v="0"/>
    <n v="0"/>
  </r>
  <r>
    <x v="21"/>
    <s v="pmo@der.es.gov.br"/>
    <n v="2199"/>
    <s v="ES-010 – TRECHO PONTE DO RIO PIRAQUEAÇU – BARRA SAHY"/>
    <s v="Obra de Engenharia Rodoviária para Reabilitação da Rodovia ES-010 - Trecho 02 -  trecho Santa Cruz (Final da ponte de Piraqueaçu) - Barra do Sahy (2ª Ponte) "/>
    <s v="Sim"/>
    <m/>
    <n v="1141"/>
    <n v="56"/>
    <s v="Aracruz"/>
    <s v="56 - Rio Doce"/>
    <s v="6. Infraestrutura"/>
    <s v="80/2023"/>
    <n v="6365803.1699999999"/>
    <n v="6365803.1699999999"/>
    <n v="6540341.9400000004"/>
    <n v="6540341.9400000004"/>
    <n v="0"/>
    <n v="0"/>
    <n v="0"/>
    <n v="0"/>
    <n v="25505413.739999998"/>
    <n v="25505413.739999998"/>
    <n v="26119166.739999998"/>
    <n v="26119166.739999998"/>
    <n v="0"/>
    <n v="0"/>
    <n v="0"/>
    <n v="0"/>
  </r>
  <r>
    <x v="21"/>
    <s v="pmo@der.es.gov.br"/>
    <n v="2203"/>
    <s v="ES 248, TRECHO: ENTR. ES 358 ( PARA PONTAL DO IPIRANGA) - VILA DE POVOAÇÃO"/>
    <s v="Elaboração de Anteprojeto de Engenharia Rodoviária para obras e Serviços de Pavimentação e Drenagem da Rodovia ES 248, trecho: Entr. ES 358 ( para Pontal do Ipiranga) - Vila de Povoação"/>
    <s v="Sim"/>
    <m/>
    <n v="1141"/>
    <n v="56"/>
    <s v="Linhares"/>
    <s v="56 - Rio Doce"/>
    <s v="6. Infraestrutura"/>
    <s v="159/2021"/>
    <n v="0"/>
    <n v="0"/>
    <n v="0"/>
    <n v="0"/>
    <n v="0"/>
    <n v="0"/>
    <n v="0"/>
    <n v="0"/>
    <n v="28500000"/>
    <n v="28500000"/>
    <n v="0"/>
    <n v="0"/>
    <n v="0"/>
    <n v="0"/>
    <n v="0"/>
    <n v="0"/>
  </r>
  <r>
    <x v="21"/>
    <s v="pmo@der.es.gov.br"/>
    <n v="2208"/>
    <s v="EXECUÇÃO DE REVESTIMENTO DE MISTURA REVSOL SR 1"/>
    <s v="Contrato de prestação de serviços de manutenção preventiva de revestimento primário com adição de material (RevSol/ Solo) em rodovias estaduais não-pavimentadas, na área de abrangência da SR I."/>
    <s v="Sim"/>
    <m/>
    <n v="2341"/>
    <n v="56"/>
    <s v="Piúma, Anchieta, Alfredo Chaves, Guarapari, Vila Velha, Viana, Cariacica, Vitória, Serra, Fundão, Marechal Floriano, Domingos Martins, Afonso Cláudio, Brejetuba, Laranja da Terra, Itarana, Santa Maria de Jetibá, Santa Teresa, Santa Leopoldina, Ibiraçu, Aracruz"/>
    <s v="00 - Estado"/>
    <s v="6. Infraestrutura"/>
    <s v="60/2022_x000a_69/2022"/>
    <n v="5000000"/>
    <n v="0"/>
    <n v="12000000"/>
    <n v="0"/>
    <n v="5000000"/>
    <n v="0"/>
    <n v="0"/>
    <n v="0"/>
    <n v="0"/>
    <n v="0"/>
    <n v="0"/>
    <n v="0"/>
    <n v="0"/>
    <n v="0"/>
    <n v="0"/>
    <n v="0"/>
  </r>
  <r>
    <x v="21"/>
    <s v="pmo@der.es.gov.br"/>
    <n v="2217"/>
    <s v="ES 379, TRECHO: MUNIZ FREIRE - IUNA"/>
    <s v="Elaboração de projeto de Engenharia para implantação e pavimentação na Rodovia ES 379, trecho: Muniz Freire - Iuna"/>
    <s v="Sim"/>
    <m/>
    <n v="3457"/>
    <n v="56"/>
    <s v="Muniz Freire, Iúna"/>
    <s v="55 - Caparaó"/>
    <s v="6. Infraestrutura"/>
    <s v="039/2014"/>
    <n v="250000"/>
    <n v="250000"/>
    <n v="0"/>
    <n v="0"/>
    <n v="0"/>
    <n v="0"/>
    <n v="0"/>
    <n v="0"/>
    <n v="0"/>
    <n v="0"/>
    <n v="0"/>
    <n v="0"/>
    <n v="0"/>
    <n v="0"/>
    <n v="0"/>
    <n v="0"/>
  </r>
  <r>
    <x v="21"/>
    <s v="pmo@der.es.gov.br"/>
    <n v="2218"/>
    <s v="EXECUÇÃO DE REVESTIMENTO DE MISTURA REVSOL SR 2"/>
    <s v="Contrato de prestação de serviços de manutenção preventiva de revestimento primário com adição de material (RevSol/ Solo) em rodovias estaduais não-pavimentadas, na área de abrangência da SR II."/>
    <s v="Sim"/>
    <m/>
    <n v="2341"/>
    <n v="56"/>
    <s v="Presidente Kennedy, Marataízes, Itapemirim, Rio Novo do Sul, Iconha, Vargem Alta, Castelo, Cachoeiro de Itapemirim, Jerônimo Monteiro, Muqui, Atílio Vicácqua, Mimoso do Sul, Apiacá, Bom Jesus do Norte, São José do Calçado, Alegre, Guaçuí, Dores do Rio Preto, Divino de São Lourenço, Ibitirama, Iúna, Muniz Freire, Irupi, Ibatiba, Conceição do Castelo, Venda Nova do Imigrante"/>
    <s v="00 - Estado"/>
    <s v="6. Infraestrutura"/>
    <s v="035/2022_x000a_056/2022"/>
    <n v="5000000"/>
    <n v="0"/>
    <n v="15000000"/>
    <n v="0"/>
    <n v="5000000"/>
    <n v="0"/>
    <n v="0"/>
    <n v="0"/>
    <n v="0"/>
    <n v="0"/>
    <n v="0"/>
    <n v="0"/>
    <n v="0"/>
    <n v="0"/>
    <n v="0"/>
    <n v="0"/>
  </r>
  <r>
    <x v="21"/>
    <s v="pmo@der.es.gov.br"/>
    <n v="2222"/>
    <s v="ES 010, ENTR. ES-429 – BARRA NOVA (ENTR. ES 315)"/>
    <s v="Contratação de empresa ou consórcio especializado na elaboração do projeto básico e executivo de engenharia e a execução das obras de Implantação e pavimentação da Rodovia ES 010, trecho: Entr. ES 429 - Barra Nova (Entr. ES 315)"/>
    <s v="Sim"/>
    <m/>
    <n v="1141"/>
    <n v="56"/>
    <s v="Linhares"/>
    <s v="56 - Rio Doce"/>
    <s v="6. Infraestrutura"/>
    <s v="ES-010, trecho: Entr. ES-429 – Barra Nova (Entr. ES-315)"/>
    <n v="0"/>
    <n v="0"/>
    <n v="0"/>
    <n v="0"/>
    <n v="0"/>
    <n v="0"/>
    <n v="0"/>
    <n v="0"/>
    <n v="1000000"/>
    <n v="0"/>
    <n v="78154270.870000005"/>
    <n v="0"/>
    <n v="33049871.050000001"/>
    <n v="0"/>
    <n v="0"/>
    <n v="0"/>
  </r>
  <r>
    <x v="21"/>
    <s v="pmo@der.es.gov.br"/>
    <n v="2223"/>
    <s v="ES 429, ENTR. BR.101 (PALMITO) – PALMITAL (P/ URUSSUQUARA)"/>
    <s v="Projeto de Engenharia Rodoviária para Reabilitação e Melhorias Operacionais na Rodovia ES 429, trecho: Entr. BR 101 (Palmito) – Palmital (p/ Urussuquara)"/>
    <s v="Sim"/>
    <m/>
    <n v="1141"/>
    <n v="56"/>
    <s v="Linhares"/>
    <s v="56 - Rio Doce"/>
    <s v="6. Infraestrutura"/>
    <s v="ES-429, trecho: Entr. BR-101 (Palmito) – Palmital (p/ Urussuquara)"/>
    <n v="0"/>
    <n v="0"/>
    <n v="0"/>
    <n v="0"/>
    <n v="0"/>
    <n v="0"/>
    <n v="0"/>
    <n v="0"/>
    <n v="1000000"/>
    <n v="0"/>
    <n v="30081998.460000001"/>
    <n v="0"/>
    <n v="54847415.700000003"/>
    <n v="0"/>
    <n v="0"/>
    <n v="0"/>
  </r>
  <r>
    <x v="21"/>
    <s v="pmo@der.es.gov.br"/>
    <n v="2224"/>
    <s v="ES 164 - BAIXO GUANDU - TRECHO FAZENDA UNICAFÉ X ENTR BR-259 (FONTINELLI - ALTO MUTUM PRETO)"/>
    <s v="Elaboração do Projeto Básico e Executivo de Engenharia e a Execução das Obras de Pavimentação da Rodovia ES-164, trecho Fazenda Unicafé (Baixo Guandú) - Entroncamento BR-259 (Colatina), com extensão de 29,50 km, no município de Baixo Guandú/ES, na área de abrangência da Superintendência Executiva Regional III (SR-3)"/>
    <s v="Sim"/>
    <m/>
    <n v="1141"/>
    <n v="56"/>
    <s v="Baixo Guandú"/>
    <s v="57 - Centro-Oeste"/>
    <s v="6. Infraestrutura"/>
    <s v="102/2022"/>
    <n v="4000000"/>
    <n v="4000000"/>
    <n v="0"/>
    <n v="0"/>
    <n v="0"/>
    <n v="0"/>
    <n v="0"/>
    <n v="0"/>
    <n v="68642563.856000006"/>
    <n v="68642563.856000006"/>
    <n v="32142563.855999999"/>
    <n v="32142563.855999999"/>
    <n v="0"/>
    <n v="0"/>
    <n v="0"/>
    <n v="0"/>
  </r>
  <r>
    <x v="21"/>
    <s v="pmo@der.es.gov.br"/>
    <n v="2225"/>
    <s v="EXECUÇÃO DE REVESTIMENTO DE MISTURA REVSOL SR 3"/>
    <s v="Contrato de prestação de serviços de manutenção preventiva de revestimento primário com adição de material (RevSol/ Solo) em rodovias estaduais não-pavimentadas, na área de abrangência da SR II."/>
    <s v="Sim"/>
    <m/>
    <n v="2341"/>
    <n v="56"/>
    <s v="Linhares, Sooretama, Rio Bananal, João Neiva, São Roque do Canaã, Itaguaçu, Baixo Guandú, Colatina, marilândia, Governador Lindenberg, São Domingos do Norte, Pancas, Alto Rio Novo, Mantenópolis, Águia Branca"/>
    <s v="00 - Estado"/>
    <s v="6. Infraestrutura"/>
    <s v="27/2022"/>
    <n v="5000000"/>
    <n v="0"/>
    <n v="10000000"/>
    <n v="0"/>
    <n v="5000000"/>
    <n v="0"/>
    <n v="0"/>
    <n v="0"/>
    <n v="0"/>
    <n v="0"/>
    <n v="0"/>
    <n v="0"/>
    <n v="0"/>
    <n v="0"/>
    <n v="0"/>
    <n v="0"/>
  </r>
  <r>
    <x v="21"/>
    <s v="pmo@der.es.gov.br"/>
    <n v="2226"/>
    <s v="ES 209/ ES 130, MONTANHA - VINHÁTICO"/>
    <s v="Elaboração de Projeto Básico e Executivo  de Engenharia e Execução de obra Rodoviáriapara Reabilitação e Melhorias Operacionais na Rodovia ES 209/ES 130, trecho: Montanha - Vinhático"/>
    <s v="Sim"/>
    <m/>
    <n v="1141"/>
    <n v="56"/>
    <s v="Montanha"/>
    <s v="58 - Nordeste"/>
    <s v="6. Infraestrutura"/>
    <s v="32/2023"/>
    <n v="27878499.204"/>
    <n v="27878499.204"/>
    <n v="0"/>
    <n v="0"/>
    <n v="0"/>
    <n v="0"/>
    <n v="0"/>
    <n v="0"/>
    <n v="0"/>
    <n v="0"/>
    <n v="0"/>
    <n v="0"/>
    <n v="0"/>
    <n v="0"/>
    <n v="0"/>
    <n v="0"/>
  </r>
  <r>
    <x v="21"/>
    <s v="pmo@der.es.gov.br"/>
    <n v="2228"/>
    <s v="EXECUÇÃO DE REVESTIMENTO DE MISTURA REVSOL SR 4"/>
    <s v="Contrato de prestação de serviços de manutenção preventiva de revestimento primário com adição de material (RevSol/ Solo) em rodovias estaduais não-pavimentadas, na área de abrangência da SR II."/>
    <s v="Sim"/>
    <m/>
    <n v="2341"/>
    <n v="56"/>
    <s v="Jaguaré, São Mateus, Conceição da Barra, Pedro Canário, Pinheiros, Boa Esperança, Ponto Belo, Montanha, Mucurici, Ecoporanga, Água Doce do Norte, Barra de São Francisco, Vila Pavão, Nova Venécia, São Gabriel da Palha, Vila Valério"/>
    <s v="00 - Estado"/>
    <s v="6. Infraestrutura"/>
    <s v="016/2023_x000a_019/2023_x000a_020/2023"/>
    <n v="11000000"/>
    <n v="1000000"/>
    <n v="20000000"/>
    <n v="0"/>
    <n v="5000000"/>
    <n v="0"/>
    <n v="0"/>
    <n v="0"/>
    <n v="0"/>
    <n v="0"/>
    <n v="0"/>
    <n v="0"/>
    <n v="0"/>
    <n v="0"/>
    <n v="0"/>
    <n v="0"/>
  </r>
  <r>
    <x v="21"/>
    <s v="pmo@der.es.gov.br"/>
    <n v="2230"/>
    <s v="ES 490, ENTR. BR 101 (SAFRA) - MARATAÍZES"/>
    <s v="Elaboração de projeto de engenharia para reabilitação e duplicação da Rodovia ES 490_x000a_trecho: Entr. BR 101 (Safra) Marataízes"/>
    <s v="Sim"/>
    <m/>
    <n v="3457"/>
    <n v="56"/>
    <s v="Marataízes"/>
    <s v="53 - Litoral Sul"/>
    <s v="6. Infraestrutura"/>
    <s v="041/2014"/>
    <n v="1500000"/>
    <n v="1500000"/>
    <n v="0"/>
    <n v="0"/>
    <n v="0"/>
    <n v="0"/>
    <n v="0"/>
    <n v="0"/>
    <n v="0"/>
    <n v="0"/>
    <n v="0"/>
    <n v="0"/>
    <n v="0"/>
    <n v="0"/>
    <n v="0"/>
    <n v="0"/>
  </r>
  <r>
    <x v="21"/>
    <s v="pmo@der.es.gov.br"/>
    <n v="2234"/>
    <s v="ES 484, AFONSO CLÁUDIO - PIRACEMA"/>
    <s v="Contratação de Serviços de Pesquisas, Levantamentos, Estudos e Anteprojeto de Engenharia para Pavimentação da Rodovia ES-484, trecho: Entr. ES-165 (Afonso Cláudio) – Piracema, sob jurisdição da Superintendência Executiva Regional I (SR- I/ES). Extensão:15,5km."/>
    <s v="Sim"/>
    <m/>
    <n v="3457"/>
    <n v="56"/>
    <s v="Afonso Cláudio"/>
    <s v="52 - Sudoeste Serrana"/>
    <s v="6. Infraestrutura"/>
    <s v="92/2023"/>
    <n v="1045613.899"/>
    <n v="1045613.899"/>
    <n v="0"/>
    <n v="0"/>
    <n v="0"/>
    <n v="0"/>
    <n v="0"/>
    <n v="0"/>
    <n v="0"/>
    <n v="0"/>
    <n v="0"/>
    <n v="0"/>
    <n v="0"/>
    <n v="0"/>
    <n v="0"/>
    <n v="0"/>
  </r>
  <r>
    <x v="21"/>
    <s v="pmo@der.es.gov.br"/>
    <n v="2242"/>
    <s v="ELABORAÇÃO DE PROJETO - RAMPA DE ESCAPE NA ES 164 (SOTURNO)"/>
    <s v="Elaboração de projeto de melhorias de traçado e implantação de área de escape com caixa de retenção no ponto crítico localizado entre os quilômetros 347 e 351 da rodovia ES-164, no trecho compreendido no entroncamento acesso para Jaciguá e entroncamento ES-486 (Soturno), sob jurisdição da superintendência Regional 2 (SR-2)"/>
    <s v="Sim"/>
    <m/>
    <n v="3457"/>
    <n v="56"/>
    <s v="Cachoeiro de Itapemirim"/>
    <s v="54 - Central Sul"/>
    <s v="6. Infraestrutura"/>
    <s v="31/2022"/>
    <n v="200000"/>
    <n v="200000"/>
    <n v="0"/>
    <n v="0"/>
    <n v="0"/>
    <n v="0"/>
    <n v="0"/>
    <n v="0"/>
    <n v="0"/>
    <n v="0"/>
    <n v="0"/>
    <n v="0"/>
    <n v="0"/>
    <n v="0"/>
    <n v="0"/>
    <n v="0"/>
  </r>
  <r>
    <x v="21"/>
    <s v="pmo@der.es.gov.br"/>
    <n v="2246"/>
    <s v="SERVIÇOS DE CONSULTORIA E APOIO À FISCALIZAÇÃO TÉCNICA, AMBIENTAL DAS OBRAS DA SR-1"/>
    <s v="Contrato para prestação de serviços especializados de engenharia consultiva para supervisão e apoio técnico das atividades de fiscalização técnica, ambiental e de regularidade trabalhista, fiscal e previdenciária das obras rodoviárias a serem executadas nas áreas sob jurisdição das respectivas Superintendências Executivas Regionais."/>
    <s v="Sim"/>
    <m/>
    <n v="2103"/>
    <n v="56"/>
    <s v="Piúma, Anchieta, Alfredo Chaves, Guarapari, Vila Velha, Viana, Cariacica, Vitória, Serra, Fundão, Marechal Floriano, Domingos Martins, Afonso Cláudio, Brejetuba, Laranja da Terra, Itarana, Santa Maria de Jetibá, Santa Teresa, Santa Leopoldina, Ibiraçu, Aracruz"/>
    <s v="00 - Estado"/>
    <s v="6. Infraestrutura"/>
    <s v="07/2021"/>
    <n v="4700000"/>
    <n v="4700000"/>
    <n v="0"/>
    <n v="0"/>
    <n v="0"/>
    <n v="0"/>
    <n v="0"/>
    <n v="0"/>
    <n v="0"/>
    <n v="0"/>
    <n v="0"/>
    <n v="0"/>
    <n v="0"/>
    <n v="0"/>
    <n v="0"/>
    <n v="0"/>
  </r>
  <r>
    <x v="21"/>
    <s v="pmo@der.es.gov.br"/>
    <n v="2252"/>
    <s v="CONSULTORIA SUPERVISORA BID"/>
    <s v="Contrato para prestação de serviços especializados de engenharia consultiva para supervisão e apoio técnico das atividades de fiscalização técnica, ambiental e de regularidade trabalhista, fiscal e previdenciária das obras rodoviárias a serem executadas no Programa de Eficiência Logística do Espírito Santo para o DER-ES."/>
    <s v="Sim"/>
    <m/>
    <n v="2103"/>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28/2022"/>
    <n v="397824.27"/>
    <n v="397824.27"/>
    <n v="397824.27"/>
    <n v="397824.27"/>
    <n v="397824.27"/>
    <n v="397824.27"/>
    <n v="397824.27"/>
    <n v="397824.27"/>
    <n v="3580418.42"/>
    <n v="3580418.42"/>
    <n v="3580418.42"/>
    <n v="3580418.42"/>
    <n v="3580418.42"/>
    <n v="3580418.42"/>
    <n v="3580418.42"/>
    <n v="3580418.42"/>
  </r>
  <r>
    <x v="21"/>
    <s v="pmo@der.es.gov.br"/>
    <n v="2253"/>
    <s v="CONSULTORIA DIREN"/>
    <s v="Contrato para prestação de serviços especializados de apoio técnico as atividades gerenciais, de supervisão e fiscalização da Diretoria de Obras de Infraestrutura Logística do Departamento de Edificações e de Rodovias do Espírito Santo - DIREN."/>
    <s v="Sim"/>
    <m/>
    <n v="2103"/>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21/2023"/>
    <n v="7000000"/>
    <n v="7000000"/>
    <n v="7000000"/>
    <n v="7000000"/>
    <n v="4000000"/>
    <n v="4000000"/>
    <n v="0"/>
    <n v="0"/>
    <n v="0"/>
    <n v="0"/>
    <n v="0"/>
    <n v="0"/>
    <n v="0"/>
    <n v="0"/>
    <n v="0"/>
    <n v="0"/>
  </r>
  <r>
    <x v="21"/>
    <s v="pmo@der.es.gov.br"/>
    <n v="2264"/>
    <s v="043/2014 - ES 487, TRECHO: ENTR. BR 101 - ITAPEMIRIM"/>
    <s v="Projeto de Reabilitação da Rodovia ES 487_x000a_trecho: Entr. BR 101 - Itapemirim"/>
    <s v="Sim"/>
    <m/>
    <n v="3457"/>
    <n v="56"/>
    <s v="Itapemirim"/>
    <s v="53 - Litoral Sul"/>
    <s v="6. Infraestrutura"/>
    <s v="043/2014"/>
    <n v="700000"/>
    <n v="700000"/>
    <n v="0"/>
    <n v="0"/>
    <n v="0"/>
    <n v="0"/>
    <n v="0"/>
    <n v="0"/>
    <n v="0"/>
    <n v="0"/>
    <n v="0"/>
    <n v="0"/>
    <n v="0"/>
    <n v="0"/>
    <n v="0"/>
    <n v="0"/>
  </r>
  <r>
    <x v="21"/>
    <s v="pmo@der.es.gov.br"/>
    <n v="2312"/>
    <s v="AV. SANTA ROSA EM VILA VELHA AVENIDA JAGUARUSSU, LOCALIZADA NO BAIRRO MORADA DA BARRA"/>
    <s v="Pavimentação e Drenagem da Avenida Jaguarussu, localizada no Bairro Morada da Barra, município de Vila Velha/ES, numa extensão de 2,00 Km"/>
    <s v="Sim"/>
    <m/>
    <n v="1141"/>
    <n v="56"/>
    <s v="Vila Velha"/>
    <s v="50 - Metropolitana"/>
    <s v="6. Infraestrutura"/>
    <s v="CP 048/2023"/>
    <n v="9467329.2599999998"/>
    <n v="0"/>
    <n v="0"/>
    <n v="0"/>
    <n v="0"/>
    <n v="0"/>
    <n v="0"/>
    <n v="0"/>
    <n v="0"/>
    <n v="0"/>
    <n v="0"/>
    <n v="0"/>
    <n v="0"/>
    <n v="0"/>
    <n v="0"/>
    <n v="0"/>
  </r>
  <r>
    <x v="21"/>
    <s v="pmo@der.es.gov.br"/>
    <n v="2320"/>
    <s v="BID - RESTAURAÇÃO DO PAVIMENTO E CONSERVAÇÃO – SEGMENTOS 1, 2, 3, e 4 – LOTE 2"/>
    <s v="Contratação de empresa para execução das obras de Recuperação funcional com Conserva por Desempenho, com extensão de 114,8 km - LOTE 2:_x000a_- Segmento 1: Rodovia ES-248 entre o entroncamento da rodovia ES-248 com a rodovia ES-356 p/Marilândia (Km 14,569) até o entroncamento com a Rodovia ES245(Km 67,769), com extensão de 53,20 km_x000a_- Segmento 2: Rodovia ES-432 entre o Perímetro Urbano do Patrimônio de São Jorge dos Tiradentes (Km 10,70 - Rua Emilia Ferreira) até entroncamento com a Rodovia ES-245(Km 12,50), com extensão de 1,80 km._x000a_- Segmento 3: Rodovia ES-245 entre o entroncamento com a rodovia ES-432 (São Jorge de Tiradentes) (Km 44,818) até o início do Perímetro Urbano de Rio Bananal (Km 63,078 - Entr. ES-360), com extensão de 18,26 km._x000a_-  Segmento 4: Rodovia ES-245 Perímetro Urbano de Rio Bananal (Km 65,98 - Entr. com a Rua Dom João B. M. Albuquerque) até o entroncamento com a Rodovia ES-248 (Km 102,941), com extensão de 36,96 km"/>
    <s v="Sim"/>
    <m/>
    <n v="1141"/>
    <n v="56"/>
    <s v="Rio Bananal, Linhares, Marilândia"/>
    <s v="00 - Estado"/>
    <s v="6. Infraestrutura"/>
    <s v="78/2022"/>
    <n v="18084239.93"/>
    <n v="18084239.93"/>
    <n v="522558.18"/>
    <n v="522558.18"/>
    <n v="523112.16"/>
    <n v="523112.16"/>
    <n v="11039546.109999999"/>
    <n v="11039546.109999999"/>
    <n v="47646807.549999997"/>
    <n v="47646807.549999997"/>
    <n v="2090233.32"/>
    <n v="2090233.32"/>
    <n v="2092449.24"/>
    <n v="2092449.24"/>
    <n v="1860257.39"/>
    <n v="1860257.39"/>
  </r>
  <r>
    <x v="21"/>
    <s v="pmo@der.es.gov.br"/>
    <n v="2345"/>
    <s v="CONSULTORIA GERENCIAMENTO BID"/>
    <s v="Contrato para gerenciamento, coordenação, apoio técnico e monitoramento do Programa de Eficiência Logística do Espírito Santo para o DER-ES, incluindo a programação e o acompanhamento da execução físico-financeira dos contratos; a identificação de eventos críticos, reais ou potenciais, capazes de acarretar impacto financeiro ou variação cronológica; a relação e coordenação das atividades dos diversos contratados, assim como dos diversos setores internos do DER-ES com outros órgãos e agentes externos eventualmente intervenientes na execução do programa. "/>
    <s v="Sim"/>
    <m/>
    <n v="2110"/>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001/2021"/>
    <n v="450000"/>
    <n v="450000"/>
    <n v="450000"/>
    <n v="450000"/>
    <n v="450000"/>
    <n v="450000"/>
    <n v="450000"/>
    <n v="450000"/>
    <n v="4500000"/>
    <n v="4500000"/>
    <n v="4500000"/>
    <n v="4500000"/>
    <n v="4500000"/>
    <n v="4500000"/>
    <n v="4500000"/>
    <n v="4500000"/>
  </r>
  <r>
    <x v="22"/>
    <s v="pmo@der.es.gov.br"/>
    <n v="2391"/>
    <s v="SERVIÇOS DE SONDAGEM, PROJETOS E CREDENCIAMENTO"/>
    <s v="CREDENCIAMENTO DE EMPRESAS ESPECIALIZADAS PARA CONTRATAÇÃO DE SERVIÇOS TÉCNICOS DE ENGENHARIA E ARQUITETURA, nas atividades de: Elaboração e Análise de Projetos, Elaboração e Análise de Orçamentos, Elaboração de inventários de obras não concluídas e Apoio à Fiscalização de Obras no âmbito da Administração Pública do Estado do Espírito Santo, sempre que houver interesse previamente manifestado pelo DER-ES, de acordo com os critérios, termos e condições estabelecidas "/>
    <s v="Sim"/>
    <m/>
    <n v="1027"/>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2022-DNSV5"/>
    <n v="1259903.946"/>
    <n v="0"/>
    <n v="2939775.8739999998"/>
    <n v="0"/>
    <n v="0"/>
    <n v="0"/>
    <n v="0"/>
    <n v="0"/>
    <n v="0"/>
    <n v="0"/>
    <n v="0"/>
    <n v="0"/>
    <n v="0"/>
    <n v="0"/>
    <n v="0"/>
    <n v="0"/>
  </r>
  <r>
    <x v="21"/>
    <s v="pmo@der.es.gov.br"/>
    <n v="2399"/>
    <s v="CONSULTORIA PARA EMISSÃO DE LAUDOS DE AVALIAÇÃO DE IMÓVEIS"/>
    <s v="O laudo de avaliação de imóvel é um relatório emitido por um avaliador ou uma empresa especializada com a finalidade de estipular o valor real de determinado bem."/>
    <s v="Sim"/>
    <m/>
    <n v="2103"/>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
    <n v="500000"/>
    <n v="0"/>
    <n v="1000000"/>
    <n v="0"/>
    <n v="1000000"/>
    <n v="0"/>
    <n v="1000000"/>
    <n v="0"/>
    <n v="0"/>
    <n v="0"/>
    <n v="0"/>
    <n v="0"/>
    <n v="0"/>
    <n v="0"/>
    <n v="0"/>
    <n v="0"/>
  </r>
  <r>
    <x v="21"/>
    <s v="pmo@der.es.gov.br"/>
    <n v="2404"/>
    <s v="CONTRATO 021/2021 - CONSÓRCIO PR-1 LOTE 1, 2, 3, 4, 5 E 6 EDITAL DE CONCORRÊNCIA - 53/2013"/>
    <s v="Elaboração de projeto de engenharia para Reabilitação e Melhorias operacionais na Rodovia ES 264, trecho: Santa Maria de Jetibá - Gonçalves - Lote 1_x000a_Elaboração de projeto de engenharia para Reabilitação e Melhorias operacionais na Rodovia ES 060 (acesso), trecho: Entr. BR 101 - Guarapari - Lote 2_x000a_Elaboração de Projeto de Engenharia para Reabilitação da Rodovia ES 010,  Praia de Capuba - Nova Almeida - Lote 3_x000a_Elaboração de projeto de engenharia para Reabilitação e aumento da capacidade e Melhorias Operacionais na ES 060 (pista dupla) trecho: Entr. ES 060 (Rodovia do Sol) - Entr. Av. Carlos Linbenberg (Rodovia Darly Santos) - Lote 4_x000a_Elaboração de projeto  de engenharia para Melhorias Operacionais e Duplicação da Rodovia ES 257, trecho: Aracruz - Entr. BR 101 (Ibiraçu) - Lote 5_x000a_Elaboração de projeto  de engenharia para Melhorias Operacionais e Duplicação da Rodovia ES 257, trecho: Entr. ES 010 - Aracruz - Lote 6"/>
    <s v="Sim"/>
    <m/>
    <n v="3457"/>
    <n v="56"/>
    <s v="Santa Maria de Jetibá, Guarapari, Vila Velha, Aracruz, Ibiraçu, Serra"/>
    <s v="00 - Estado"/>
    <s v="6. Infraestrutura"/>
    <s v="021/2021"/>
    <n v="3000000"/>
    <n v="3000000"/>
    <n v="3386648.94"/>
    <n v="3386648.94"/>
    <n v="0"/>
    <n v="0"/>
    <n v="0"/>
    <n v="0"/>
    <n v="0"/>
    <n v="0"/>
    <n v="0"/>
    <n v="0"/>
    <n v="0"/>
    <n v="0"/>
    <n v="0"/>
    <n v="0"/>
  </r>
  <r>
    <x v="21"/>
    <s v="pmo@der.es.gov.br"/>
    <n v="2405"/>
    <s v="CONTRATO 014/2018 - CONTECNICA - LOTE 1, 2, 3, 4, 5, 6, 7 E 8 - EDITAL DE CONCORRÊNCIA 54/2013"/>
    <s v="Projeto de Engenharia para Reabilitação e melhorias operacionais na Rodovia ES 491, trecho: Entr. ES 166 (Aracuí) - Estrela do Norte - Lote 1_x000a_Projeto de Engenharia para Reabilitação e Melhorias Operacionais na Rodovia ES 488, trecho: Entr. ES 482 (Morro Grande) Entr. ES 164 (Santa Rosa) Contorno de Cachoeiro - Lote 2_x000a_Projeto de Engenharia para Reabilitação e Melhorias Operacionais na Rodovia ES 181, trecho: Muniz Freire – Piaçú - Lote 3_x000a_Projeto de Engenharia de Implantação e pavimentação da Rodovia ES 181, trecho: Contorno de Muniz Freire - Lote 4_x000a_Projeto de Engenharia Rodoviária para Reabilitação e Melhorias Operacionais na Rodovia ES 181, trecho: Piaçu - BR 262 - Lote 5_x000a_Projeto de Engenharia Rodoviária para Reabilitação e Melhorias Operacionais na Rodovia ES 165, trecho: Conceição do Castelo - Santo Antônio do Areião - Lote 6_x000a_Projeto de Engenharia Rodoviária para Reabilitação e Melhorias Operacionais na Rodovia ES 165, trecho: Conceição do Castelo - Entr. BR 262 - Lote 7_x000a_Projeto de Engenharia para Reabilitação e Duplicação na Rodovia ES 488, trecho: Entr. BR 101 (Frade) Cachoeiro de Itapemirim - Lote 8"/>
    <s v="Sim"/>
    <m/>
    <n v="3457"/>
    <n v="56"/>
    <s v="Castelo, Cachoeiro de Itapemirim, Muniz Freire, Conceição do Castelo"/>
    <s v="00 - Estado"/>
    <s v="6. Infraestrutura"/>
    <s v="014/2018"/>
    <n v="150000"/>
    <n v="150000"/>
    <n v="0"/>
    <n v="0"/>
    <n v="0"/>
    <n v="0"/>
    <n v="0"/>
    <n v="0"/>
    <n v="0"/>
    <n v="0"/>
    <n v="0"/>
    <n v="0"/>
    <n v="0"/>
    <n v="0"/>
    <n v="0"/>
    <n v="0"/>
  </r>
  <r>
    <x v="21"/>
    <s v="pmo@der.es.gov.br"/>
    <n v="2408"/>
    <s v="CONTRATO 032/2018 - IGUATEMI - LOTE 1, 3, 4, 5, 7, 8 E 9 - EDITAL DE CONCORRÊNCIA 57/2013"/>
    <s v="Elaboração de Projeto de Engenharia de Obra de Arte Especial - ES 010, Entr. ES 257 - Vila do Riacho - Ponte s/ Córrego Gimuhuna - Lote 1_x000a_Elaboração de Projeto de Engenharia de Obra de Arte Especiais - ES 010, São Mateus – Guriri – Lote 2_x000a_Elaboração de Projeto de Engenharia de Obra de Arte Especiais - ES 010, Nova Almeida – Vila do Riacho - Lote 3_x000a_Elaboração de Projeto de Engenharia de Obra de Arte Especial - ES 164, Vargem Alta – Castelinho - Lote 4_x000a_Elaboração de Projeto de Engenharia de Obra de Arte Especial - ES 010, Nova Almeida - Vila do Riacho - Lote 5_x000a_Elaboração de Projeto de Engenharia de Obra de Arte Especial - ES 356,  Juncado – Jaguaré (Reserva de Sooretama) - Lote 6_x000a_Elaboração de Projeto de Engenharia de Obra de Arte Especial - ES 145, Entr. ES 487 – Entr. ES 375 (Contorno de Piuma) - Lote 7_x000a_Elaboração de Projeto de Engenharia de Obra de Arte Especial - ES 462, Brejetuba – Afonso Cláudio - Lote 8_x000a_Elaboração de Projeto de Engenharia de Obra de Arte Especial - ES 080, Santa Tereza – São Roque do Canaã - Lote 9"/>
    <s v="Sim"/>
    <m/>
    <n v="3457"/>
    <n v="56"/>
    <s v="Aracruz, São Mateus, Serra, Vargem Alta, Aracruz, Sooretama, Jaguaré, Piúma, Afonso Cláudio, Brejetuba, Laranja da Terra, Santa Teresa"/>
    <s v="00 - Estado"/>
    <s v="6. Infraestrutura"/>
    <s v="032/2018"/>
    <n v="500000"/>
    <n v="500000"/>
    <n v="0"/>
    <n v="0"/>
    <n v="0"/>
    <n v="0"/>
    <n v="0"/>
    <n v="0"/>
    <n v="0"/>
    <n v="0"/>
    <n v="0"/>
    <n v="0"/>
    <n v="0"/>
    <n v="0"/>
    <n v="0"/>
    <n v="0"/>
  </r>
  <r>
    <x v="21"/>
    <s v="pmo@der.es.gov.br"/>
    <n v="2410"/>
    <s v="MELHORIAS DE TRAÇADO E IMPLANTAÇÃO DE ÁREA DE ESCAPE COM CAIXA DE RETENÇÃO ENTRE OS KM 30,37 E 37,96"/>
    <s v="Contratação de empresa para elaboração do projeto de melhorias de traçado e implantação de área de escape com caixa de retenção no ponto crítico localizado entre os quilômetros 30,37 e 37,96 da rodovia ES-166, no trecho compreendido entre o entroncamento do acesso a localidade de fazenda do centro e o entroncamento com ES-379 (Castelo), sob a jurisdição da Superintendência Regional 2 (SR-2)"/>
    <s v="Sim"/>
    <m/>
    <n v="3457"/>
    <n v="56"/>
    <s v="Castelo"/>
    <s v="54 - Central Sul"/>
    <s v="6. Infraestrutura"/>
    <s v="062/2022"/>
    <n v="250000"/>
    <n v="250000"/>
    <n v="0"/>
    <n v="0"/>
    <n v="0"/>
    <n v="0"/>
    <n v="0"/>
    <n v="0"/>
    <n v="0"/>
    <n v="0"/>
    <n v="0"/>
    <n v="0"/>
    <n v="0"/>
    <n v="0"/>
    <n v="0"/>
    <n v="0"/>
  </r>
  <r>
    <x v="21"/>
    <s v="pmo@der.es.gov.br"/>
    <n v="2411"/>
    <s v="ES-493, TRECHO: DIVINO DE SÃO LOURENÇO – ENTR. ES 190 (PATRIMÔNIO DA PENHA)"/>
    <s v="Contratação de Serviços de Pesquisas, Levantamentos, Estudos (ETAPA 01) e Anteprojeto de Engenharia (ETAPA 02) para Pavimentação da Rodovia ES-493, trecho: Divino de São Lourenço – Entr. ES 190 (Patrimônio da Penha)"/>
    <s v="Sim"/>
    <m/>
    <n v="3457"/>
    <n v="56"/>
    <s v="Divino de São Lourenço"/>
    <s v="55 - Caparaó"/>
    <s v="6. Infraestrutura"/>
    <s v="034/2022"/>
    <n v="400000"/>
    <n v="400000"/>
    <n v="0"/>
    <n v="0"/>
    <n v="0"/>
    <n v="0"/>
    <n v="0"/>
    <n v="0"/>
    <n v="0"/>
    <n v="0"/>
    <n v="0"/>
    <n v="0"/>
    <n v="0"/>
    <n v="0"/>
    <n v="0"/>
    <n v="0"/>
  </r>
  <r>
    <x v="21"/>
    <s v="pmo@der.es.gov.br"/>
    <n v="2412"/>
    <s v="EVTEA - PONTE SOBRE O RIO SANTA MARIA DA VITÓRIA E ACESSOS NO CENTRO URBANO DO MUNICÍPIO DE SANTA LEOPOLDINA"/>
    <s v="Contratação de Estudo de Viabilidade, Econômica e Ambiental (EVTEA) e Anteprojeto de Engenharia para Implantação da Ponte sobre o Rio Santa Maria da Vitória e seus Acessos no centro urbano do município de Santa Leopoldina, sob jurisdição da Superintendência Executiva Regional I (SR-I)"/>
    <s v="Sim"/>
    <m/>
    <n v="3457"/>
    <n v="56"/>
    <s v="Santa Leopoldina"/>
    <s v="51 - Central Serrana"/>
    <s v="6. Infraestrutura"/>
    <s v="TP nº 004/2023"/>
    <n v="960752.2"/>
    <n v="960752.2"/>
    <n v="319323.5"/>
    <n v="319323.5"/>
    <n v="0"/>
    <n v="0"/>
    <n v="0"/>
    <n v="0"/>
    <n v="0"/>
    <n v="0"/>
    <n v="0"/>
    <n v="0"/>
    <n v="0"/>
    <n v="0"/>
    <n v="0"/>
    <n v="0"/>
  </r>
  <r>
    <x v="21"/>
    <s v="pmo@der.es.gov.br"/>
    <n v="2413"/>
    <s v="ES-190 E ACESSO, TRECHO: IRUPI – PEDRA ROXA E ACESSO P/ SÃO JOSÉ DO CAPARAÓ"/>
    <s v="Contratação de Serviços de Pesquisas, Levantamentos, Estudos (ETAPA 01) e Anteprojeto de Engenharia (ETAPA 02) para Pavimentação da Rodovia ES-190 e acesso, trecho: Irupi – Pedra Roxa e Acesso p/ São José do Caparaó). Localização: Irupi – ES. Extensão: 18,7 Km. Jurisdição: Superintendência Executiva Regional II (SR-II/DER-ES)"/>
    <s v="Sim"/>
    <m/>
    <n v="3457"/>
    <n v="56"/>
    <s v="Irupi"/>
    <s v="55 - Caparaó"/>
    <s v="6. Infraestrutura"/>
    <s v="050/2022"/>
    <n v="850000"/>
    <n v="850000"/>
    <n v="0"/>
    <n v="0"/>
    <n v="0"/>
    <n v="0"/>
    <n v="0"/>
    <n v="0"/>
    <n v="0"/>
    <n v="0"/>
    <n v="0"/>
    <n v="0"/>
    <n v="0"/>
    <n v="0"/>
    <n v="0"/>
    <n v="0"/>
  </r>
  <r>
    <x v="21"/>
    <s v="pmo@der.es.gov.br"/>
    <n v="2414"/>
    <s v="ARCO VIÁRIO DE COLATINA COM 4º PONTE"/>
    <s v=" Estudo de Viabilidade Técnica, Econômica e Ambiental EVTEA (ETAPA 01) E Anteprojeto de Engenharia (ETAPA 02), do Arco Rodoviário Sul de Colatina, na área do Município de Colatina, sobre circunscrição da Superintendência Executiva Regional III (SR-III/DER-ES)."/>
    <s v="Sim"/>
    <m/>
    <n v="3457"/>
    <n v="56"/>
    <s v="Colatina"/>
    <s v="57 - Centro-Oeste"/>
    <s v="6. Infraestrutura"/>
    <s v="095/2023"/>
    <n v="1198789.3400000001"/>
    <n v="1198789.3400000001"/>
    <n v="1243665.1599999999"/>
    <n v="1243665.1599999999"/>
    <n v="0"/>
    <n v="0"/>
    <n v="0"/>
    <n v="0"/>
    <n v="0"/>
    <n v="0"/>
    <n v="0"/>
    <n v="0"/>
    <n v="0"/>
    <n v="0"/>
    <n v="0"/>
    <n v="0"/>
  </r>
  <r>
    <x v="21"/>
    <s v="pmo@der.es.gov.br"/>
    <n v="2415"/>
    <s v="CONTRATO 003/2020 - CONSÓRCIO PROJEMAX / PACS - LOTE 1, 2, 3, 4, 5, 6, 7, 8, 9, 10 E 11 - EDITAL DE CONCORRÊNCIA 55/2013"/>
    <s v="Projeto de Engenharia Rodoviária para implantação e pavimentação da Rodovia ES 248 - Arco Rodoviário de Linhares, trecho: Entr. ES 245 - Entr. BR 101 - Entr. ES 358 - Lote 1_x000a_Projeto de Engenharia Rodoviária para implantação e pavimentação da Rodovia ES 010/ES 429 - Pontal do Ipiranga – Entr. ES 429 (p/ BR 101) - Lote 2_x000a_Projeto de Engenharia de Implantação e pavimentação da Rodovia ES 010 - trecho: Entr. ES 429 - Barra Nova (Entr. ES 315) - Lote 3_x000a_Projeto de Engenharia Rodoviária para implantação e pavimentação da Rodovia ES 357, trecho: Itaguaçu - Itaçu - Lote 4_x000a_Projeto de Engenharia Rodoviária para para implantação e pavimentação da Rodovia ES 357 - trecho: Boapaba - Agrovila - Lote 5_x000a_Projeto de Engenharia Rodoviária para implantação e pavimentação da Rodovia ES 080 - Contorno de São Domingos do Norte (Entr. ES 080 - Entr. ES 137) - Lote 6_x000a_Projeto de Engenharia Rodoviária para Reabilitação e Melhorias Operacionais na RodoviaS 248, Entr. ES 245 (p/ Rio Bananal) – Entr. ES 356 (p/ Marilândia) - Lote 7_x000a_Projeto de Engenharia Rodoviária para Reabilitação e Melhorias Operacionais na Rodovia ES 356 - trecho: Entr. ES 248 - Marilândia - Lote 8_x000a_Projeto de Engenharia Rodoviária para Reabilitação e Melhorias Operacionais na Rodovia ES 245/ES 248 - trecho: Entr. ES 248 (Arco Rodoviário de Linhares) Linhares - Lote 9_x000a_Projeto de Engenharia Rodoviária para Reabilitação e Melhorias Operacionais na Rodovia ES 248, trecho: BR 259 (Colatina) – Entr. ES 356 - Lote 10_x000a_Projeto de Engenharia Rodoviária para Reabilitação e Melhorias Operacionais na Rodovia ES 429, trecho: Entr. BR 101 (Palmito) – Palmital (p/ Urussuquara) - Lote 11_x000a_Projeto de Engenharia para implantação de acostamentos e melhorias operacionais, ES 245/248, Trecho: Rio Bananal – Ponte sobre o Rio Pequeno (Linhares) - Lote 12_x000a_Elaboração de Projeto de Engenharia para obras de Implantação e Pavimentação do Acesso a Barra Nova, trecho: Entr. ES-010 - Barra Nova - Lote 13_x000a_Elaboração de Projeto de Engenharia  da Terceira Ponte de Colatina, Acessos e Ligação com a BR-259 (Contorno de Colatina) - Lote 14"/>
    <s v="Sim"/>
    <m/>
    <n v="3457"/>
    <n v="56"/>
    <s v="Linhares, São Mateus, Itaguaçu, Colatina, São Domingos do Norte, Marilândia"/>
    <s v="00 - Estado"/>
    <s v="6. Infraestrutura"/>
    <s v="03/2020"/>
    <n v="3500000"/>
    <n v="3500000"/>
    <n v="0"/>
    <n v="0"/>
    <n v="0"/>
    <n v="0"/>
    <n v="0"/>
    <n v="0"/>
    <n v="0"/>
    <n v="0"/>
    <n v="0"/>
    <n v="0"/>
    <n v="0"/>
    <n v="0"/>
    <n v="0"/>
    <n v="0"/>
  </r>
  <r>
    <x v="22"/>
    <s v="pmo@der.es.gov.br"/>
    <n v="2426"/>
    <s v="71/2022 - CENTRO DE FORMAÇÃO E APERFEIÇOAMENTO DA PMES - CARIACICA/ES"/>
    <s v="Contratação de Empresa para construção de vestiário, pista de atletismo e conclusão da reforma do alojamento masculino de 2 pavimentos no Centro de Formação e Aperfeiçoamento (CFA) da PM-ES, no município de Cariacica/ ES"/>
    <s v="Sim"/>
    <m/>
    <n v="1027"/>
    <n v="56"/>
    <s v="Cariacica"/>
    <s v="50 - Metropolitana"/>
    <s v="6. Infraestrutura"/>
    <s v="0071/2022"/>
    <n v="2402185.4500000011"/>
    <n v="2402185.4500000011"/>
    <n v="0"/>
    <n v="0"/>
    <n v="0"/>
    <n v="0"/>
    <n v="0"/>
    <n v="0"/>
    <n v="0"/>
    <n v="0"/>
    <n v="0"/>
    <n v="0"/>
    <n v="0"/>
    <n v="0"/>
    <n v="0"/>
    <n v="0"/>
  </r>
  <r>
    <x v="21"/>
    <s v="pmo@der.es.gov.br"/>
    <n v="2429"/>
    <s v="UFES - TABELA REFERENCIAL DE PREÇOS - CTR 130/2021"/>
    <s v="Prestação de serviços especializados na área de engenharia de custos para elaboração da tabela referencial de preços de insumos e serviços de edificações do DER-ES, seu gerenciamento e revisão; pesquisa/ formação de preços de insumos e serviços de edificações, não constantes na Tabela Referencial, conforme descrito no Termo de referência (Tabela Referencial de Preços Licitação 2021)."/>
    <s v="Sim"/>
    <m/>
    <n v="1125"/>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
    <n v="0"/>
    <n v="0"/>
    <n v="0"/>
    <n v="0"/>
    <n v="0"/>
    <n v="0"/>
    <n v="0"/>
    <n v="0"/>
    <n v="4533462.82"/>
    <n v="4533462.82"/>
    <n v="4056947.01"/>
    <n v="4056947.01"/>
    <n v="3380789.17"/>
    <n v="3380789.17"/>
    <n v="0"/>
    <n v="0"/>
  </r>
  <r>
    <x v="21"/>
    <s v="pmo@der.es.gov.br"/>
    <n v="2431"/>
    <s v="CONTRATO 002/2020 - CONSÓRCIO DYNATEST / ENGESUR - LOTE 1, 2, 3, 4, 5, 6, 7, 8, 9, 10 E 11 - EDITAL DE CONCORRÊNCIA 56/2013"/>
    <s v="Elaboração de projeto de engenharia rodoviária para implantação e pavimentação da Rodovia ES-SN, trecho: Arco Rodoviário de Nova Venécia (ES 137 - ES 381 - ES 381 - ES 137) - Lote 1_x000a_Elaboração de projeto de engenharia rodoviária para implantação e pavimentação da Rodovia ES 344, trecho: Entr. ES 381 (p/ Nova Venécia) Entr. ES 358 - Lote 2_x000a_Elaboração de projeto de engenharia rodoviária para implantação e pavimentação da Rodovia ES 130, trecho: Variante de Montanha (Entr. ES 130 - Entr. ES 209) - Lote 3_x000a_Elaboração de projeto de engenharia rodoviária para implantação e pavimentação da Rodovia ES 422, trecho: UFES (São Mateus) - Entr. ES 421 (Santana) - Lote 4_x000a_Elaboração de projeto de engenharia rodoviária para implantação e pavimentação da Rodovia ES 313, trecho: Arco Rodoviário de Pinheiros (Entr. ES 130 - Entr. ES 313) - Lote 5_x000a_Elaboração de projeto de engenharia rodoviária para implantação e pavimentação da Rodovia ES 130, trecho: Variante de Vinhático - Lote 6_x000a_Elaboração de projeto de engenharia rodoviária para implantação e pavimentação da Rodovia ES 426, trecho: Entr. ES 080 (Boa Vista) - Itaperuna - Paulista, Inclusive acessos e variantes - Lote 7_x000a_Elaboração de projeto de engenharia rodoviária para Reabilitação e Melhorias Operacionais na Rodovia ES 130, trecho: Divisa ES/MG (Cajubi) - Montanha - Lote 8_x000a_Elaboração de projeto de engenharia rodoviári para Reabilitação e Melhorias Operacionais na Rodovia ES 209/ES 130, trecho: Montanha - Vinhático - Lote 9_x000a_Elaboração de projeto de engenharia rodoviária para  Reabilitação e Melhorias Operacionais na Rodovia ES 130, trecho: Vinhático - Pinheiros - Lote 10_x000a_Elaboração de projeto de engenharia rodoviária para  Reabilitação e Melhorias Operacionais na Rodovia ES 358, trecho: Guaxe - Entr. BR 101 - Lote 11_x000a_Elaboração de Projeto de Engenharia na Rodovia ES 209, trecho  Mucurici até Entr. ES 130 para Montanha - Lote 12_x000a_Elaboração de Projeto de Engenharia na Rodovia ES 137, trecho Ponto Belo a Mucurici - Lote 13_x000a_Elaboração de projeto de engenharia para implantação da rodovia ES 220 - Entr. ES 320 (Paulista) - Entr. BR 342 - Lote 14"/>
    <s v="Sim"/>
    <m/>
    <n v="3457"/>
    <n v="56"/>
    <s v="Montanha, Nova Venécia, Pinheiros, Linhares, Vila Valério, São Mateus, Barra de São Francisco, Ponto Belo, Mucurici "/>
    <s v="00 - Estado"/>
    <s v="6. Infraestrutura"/>
    <s v="002/2020"/>
    <n v="1000000"/>
    <n v="1000000"/>
    <n v="0"/>
    <n v="0"/>
    <n v="0"/>
    <n v="0"/>
    <n v="0"/>
    <n v="0"/>
    <n v="0"/>
    <n v="0"/>
    <n v="0"/>
    <n v="0"/>
    <n v="0"/>
    <n v="0"/>
    <n v="0"/>
    <n v="0"/>
  </r>
  <r>
    <x v="21"/>
    <s v="pmo@der.es.gov.br"/>
    <n v="2452"/>
    <s v="PONTE SOBRE O CÓRREGO VELHA ANTÔNIA, NO MUNICÍPIO DE ITAÚNAS/ES"/>
    <s v="Serviços de Construção de Obra de Arte Especial (PONTE E ENCABEÇAMENTOS) na Rodovia ES 010 (km 262,32), trecho: Itaúnas - Entr. ES 421 (Bairro Santana), sob jurisdição da Superintendência Executiva Regional IV (SR-IV) do DER-ES"/>
    <s v="Sim"/>
    <m/>
    <n v="1141"/>
    <n v="56"/>
    <s v="Conceição da Barra"/>
    <s v="58 - Nordeste"/>
    <s v="6. Infraestrutura"/>
    <s v="95/2022"/>
    <n v="500000"/>
    <n v="500000"/>
    <n v="0"/>
    <n v="0"/>
    <n v="0"/>
    <n v="0"/>
    <n v="0"/>
    <n v="0"/>
    <n v="0"/>
    <n v="0"/>
    <n v="0"/>
    <n v="0"/>
    <n v="0"/>
    <n v="0"/>
    <n v="0"/>
    <n v="0"/>
  </r>
  <r>
    <x v="21"/>
    <s v="pmo@der.es.gov.br"/>
    <n v="2453"/>
    <s v="ES 318, TRECHO ENTR. BR-101/ENTR. ES 315 - ENTR. ES 010 - BINÁRIO (GURIRI)"/>
    <s v="Contrato de empresa para execução das obras de implantação da Rodovia ES 318, trecho Entr. BR-101/Entr. ES 315 - Entr. ES 010 - Binário (Guriri), sob jurisdição da Superintendência Executiva Regional IV do Departamento de Edificações e de Rodovias do Estado do Espiríto Santo - DER-ES"/>
    <s v="Sim"/>
    <m/>
    <n v="1141"/>
    <n v="56"/>
    <s v="São Mateus"/>
    <s v="58 - Nordeste"/>
    <s v="6. Infraestrutura"/>
    <s v="26/2023"/>
    <n v="0"/>
    <n v="0"/>
    <n v="0"/>
    <n v="0"/>
    <n v="0"/>
    <n v="0"/>
    <n v="0"/>
    <n v="0"/>
    <n v="30000000"/>
    <n v="30000000"/>
    <n v="86206019.219999984"/>
    <n v="86206019.219999984"/>
    <n v="80950545.816"/>
    <n v="80950545.816"/>
    <n v="0"/>
    <n v="0"/>
  </r>
  <r>
    <x v="21"/>
    <s v="pmo@der.es.gov.br"/>
    <n v="2454"/>
    <s v="CONTENÇÃO EM JACARAÍPE, BAIRRO CAMARÁ KM 5,5"/>
    <s v="Obra de  Contenção na Rodovia ES 010,  no Bairro Camará – Manguinhos e implantação de Bueiro Metálico, no município da Serra"/>
    <s v="Sim"/>
    <m/>
    <n v="1141"/>
    <n v="56"/>
    <s v="Serra"/>
    <s v="50 - Metropolitana"/>
    <s v="6. Infraestrutura"/>
    <s v="RDC 021/2023"/>
    <n v="2415159.2599999998"/>
    <n v="0"/>
    <n v="0"/>
    <n v="0"/>
    <n v="0"/>
    <n v="0"/>
    <n v="0"/>
    <n v="0"/>
    <n v="0"/>
    <n v="0"/>
    <n v="0"/>
    <n v="0"/>
    <n v="0"/>
    <n v="0"/>
    <n v="0"/>
    <n v="0"/>
  </r>
  <r>
    <x v="21"/>
    <s v="pmo@der.es.gov.br"/>
    <n v="2455"/>
    <s v="INTERSEÇÕES LOCALIZADAS NA ES 010 NO MUNICÍPIO DA SERRA-ES, AMAGIS BOMBEIROS, CURVA DA BALEIA E ES 010 X NORTE-SUL"/>
    <s v="Obra de Implantação de 3 (três) interseções na Rodovia ES-010, no município da Serra. Interseção 1: no Bairro Camará na localidade do clube AMAGES e Corpo de Bombeiros. Interseção 2: Curva da Baleia e Interseção 3: ES-010 x Rodovia Norte Sul"/>
    <s v="Sim"/>
    <m/>
    <n v="1141"/>
    <n v="56"/>
    <s v="Serra"/>
    <s v="50 - Metropolitana"/>
    <s v="6. Infraestrutura"/>
    <s v="10/2023"/>
    <n v="1420414.9949"/>
    <n v="1420414.9949"/>
    <n v="0"/>
    <n v="0"/>
    <n v="0"/>
    <n v="0"/>
    <n v="0"/>
    <n v="0"/>
    <n v="0"/>
    <n v="0"/>
    <n v="0"/>
    <n v="0"/>
    <n v="0"/>
    <n v="0"/>
    <n v="0"/>
    <n v="0"/>
  </r>
  <r>
    <x v="21"/>
    <s v="pmo@der.es.gov.br"/>
    <n v="2456"/>
    <s v="PONTE DE DUAS BARRAS, LOCALIZADA EM ITAÓCA PEDRA - CACHOEIRO DE ITAPEMIRIM"/>
    <s v="Obra de Engenharia Rodoviária para Obra de Arte Especial, Ponte de duas Barras, localizada em em Itaoca Pedra, município de  Cachoeiro de Itapemirim"/>
    <s v="Sim"/>
    <m/>
    <n v="1141"/>
    <n v="56"/>
    <s v="Cachoeiro de Itapemirim"/>
    <s v="54 - Central Sul"/>
    <s v="6. Infraestrutura"/>
    <s v="11/2024"/>
    <n v="7810661.5620000008"/>
    <n v="7810661.5620000008"/>
    <n v="0"/>
    <n v="0"/>
    <n v="0"/>
    <n v="0"/>
    <n v="0"/>
    <n v="0"/>
    <n v="0"/>
    <n v="0"/>
    <n v="0"/>
    <n v="0"/>
    <n v="0"/>
    <n v="0"/>
    <n v="0"/>
    <n v="0"/>
  </r>
  <r>
    <x v="21"/>
    <s v="pmo@der.es.gov.br"/>
    <n v="2457"/>
    <s v="PONTE ENTR. ES-477 A FORNO GRANDE, LOCALIZADA NO MUNICÍPIO DE CASTELO/ES"/>
    <s v="Elaboração dos projetos básico e executivo de engenharia e a execução das obras de Construção de OEA - Ponte sobre o Córrego do Caxixe (Forno_x000a_Grande), com extensão de 15 m, no município de Castelo"/>
    <s v="Sim"/>
    <m/>
    <n v="1141"/>
    <n v="56"/>
    <s v="Cachoeiro de Itapemirim"/>
    <s v="54 - Central Sul"/>
    <s v="6. Infraestrutura"/>
    <s v="17/2023"/>
    <n v="1989291.192"/>
    <n v="1989291.192"/>
    <n v="0"/>
    <n v="0"/>
    <n v="0"/>
    <n v="0"/>
    <n v="0"/>
    <n v="0"/>
    <n v="0"/>
    <n v="0"/>
    <n v="0"/>
    <n v="0"/>
    <n v="0"/>
    <n v="0"/>
    <n v="0"/>
    <n v="0"/>
  </r>
  <r>
    <x v="21"/>
    <s v="pmo@der.es.gov.br"/>
    <n v="2461"/>
    <s v="ES-358, GUAXE – ENTR. BR 101"/>
    <s v="Contratação de empresa ou consórcio especializado na elaboração do projeto básico e executivo de engenharia e a execução das obras de Implantação/Pavimentação e Reabilitação , inclusive OAE's na ES-358 Trecho: Guaxe – Entr. BR-101 - Extensão: 9,4 Km"/>
    <s v="Sim"/>
    <m/>
    <n v="1141"/>
    <n v="56"/>
    <s v="Linhares"/>
    <s v="56 - Rio Doce"/>
    <s v="6. Infraestrutura"/>
    <s v="ES-358, trecho: Guaxé – Entr. BR-101"/>
    <n v="500000"/>
    <n v="0"/>
    <n v="7620849.0819999985"/>
    <n v="0"/>
    <n v="14153005.437999999"/>
    <n v="0"/>
    <n v="0"/>
    <n v="0"/>
    <n v="0"/>
    <n v="0"/>
    <n v="0"/>
    <n v="0"/>
    <n v="0"/>
    <n v="0"/>
    <n v="0"/>
    <n v="0"/>
  </r>
  <r>
    <x v="21"/>
    <s v="pmo@der.es.gov.br"/>
    <n v="2462"/>
    <s v="DUPLICAÇÃO DA ES 010, SÃO MATEUS - GURIRI"/>
    <s v="Obra de Engenharia Rodoviária para Duplicação Rodovia ES 010, trecho: São Mateus - Guriri"/>
    <s v="Sim"/>
    <m/>
    <n v="25"/>
    <n v="56"/>
    <s v="São Mateus"/>
    <s v="58 - Nordeste"/>
    <s v="6. Infraestrutura"/>
    <s v="RDC 025/2023"/>
    <n v="7444683.4699999997"/>
    <n v="0"/>
    <n v="93093009.900000006"/>
    <n v="0"/>
    <n v="14349397.76"/>
    <n v="0"/>
    <n v="0"/>
    <n v="0"/>
    <n v="0"/>
    <n v="0"/>
    <n v="0"/>
    <n v="0"/>
    <n v="0"/>
    <n v="0"/>
    <n v="0"/>
    <n v="0"/>
  </r>
  <r>
    <x v="21"/>
    <s v="pmo@der.es.gov.br"/>
    <n v="2464"/>
    <s v="ES 357, BOAPABA - AGROVILA"/>
    <s v="Contratação de empresa ou consórcio especializado na elaboração do projeto básico e executivo de engenharia e a execução das obras de implantação e pavimentação da Rodovia ES 357, trecho: Boapaba - Agrovila"/>
    <s v="Sim"/>
    <m/>
    <n v="1141"/>
    <n v="56"/>
    <s v="Colatina"/>
    <s v="57 - Centro-Oeste"/>
    <s v="6. Infraestrutura"/>
    <s v="ES-357, trecho: Boapaba - Agrovila"/>
    <n v="1000000"/>
    <n v="0"/>
    <n v="11887500"/>
    <n v="0"/>
    <n v="51512500"/>
    <n v="0"/>
    <n v="15850000"/>
    <n v="0"/>
    <n v="0"/>
    <n v="0"/>
    <n v="0"/>
    <n v="0"/>
    <n v="0"/>
    <n v="0"/>
    <n v="0"/>
    <n v="0"/>
  </r>
  <r>
    <x v="22"/>
    <s v="pmo@der.es.gov.br"/>
    <n v="2467"/>
    <s v="27/2021 REFORMA DO 2º CIA DO 3º BPM"/>
    <s v="Contratação de Empresa para Reforma e Ampliação da Edificação que abriga a 2ª CIA do 3º Batalhão da Polícia Militar, no município de Guaçuí/ ES"/>
    <s v="Sim"/>
    <m/>
    <n v="1027"/>
    <n v="56"/>
    <s v="Guaçuí"/>
    <s v="55 - Caparaó"/>
    <s v="6. Infraestrutura"/>
    <s v="0027/2021"/>
    <n v="38186.089999999997"/>
    <n v="38186.089999999997"/>
    <n v="0"/>
    <n v="0"/>
    <n v="0"/>
    <n v="0"/>
    <n v="0"/>
    <n v="0"/>
    <n v="0"/>
    <n v="0"/>
    <n v="0"/>
    <n v="0"/>
    <n v="0"/>
    <n v="0"/>
    <n v="0"/>
    <n v="0"/>
  </r>
  <r>
    <x v="22"/>
    <s v="pmo@der.es.gov.br"/>
    <n v="2472"/>
    <s v="131/2021 REFORMA DO SERVIÇO MÉDICO LEGAL-SML DE LINHARES"/>
    <s v="Reforma do Edíficio que abriga o Serviço Médico Legal - SML e Perícia Técnica da Polícia Civil, localizado no município de Linhares/ ES"/>
    <s v="Sim"/>
    <m/>
    <n v="1027"/>
    <n v="56"/>
    <s v="Linhares"/>
    <s v="56 - Rio Doce"/>
    <s v="6. Infraestrutura"/>
    <s v="0131/2021"/>
    <n v="2390376.6400000011"/>
    <n v="2390376.6400000011"/>
    <n v="0"/>
    <n v="0"/>
    <n v="0"/>
    <n v="0"/>
    <n v="0"/>
    <n v="0"/>
    <n v="0"/>
    <n v="0"/>
    <n v="0"/>
    <n v="0"/>
    <n v="0"/>
    <n v="0"/>
    <n v="0"/>
    <n v="0"/>
  </r>
  <r>
    <x v="22"/>
    <s v="pmo@der.es.gov.br"/>
    <n v="2489"/>
    <s v="101/2020 DELEGACIA REGIONAL EM CACHOEIRO DE ITAPEMIRIM/ES"/>
    <s v="Contratação de Empresa para Construção do Departamento de Polícia Judiciária - DPJ, de Cachoeiro de Itapemirim/ ES"/>
    <s v="Sim"/>
    <m/>
    <n v="1027"/>
    <n v="56"/>
    <s v="Cachoeiro de Itapemirim"/>
    <s v="54 - Central Sul"/>
    <s v="6. Infraestrutura"/>
    <s v="0101/2020"/>
    <n v="153587.51"/>
    <n v="153587.51"/>
    <n v="2500000"/>
    <n v="2500000"/>
    <n v="1200000"/>
    <n v="1200000"/>
    <n v="0"/>
    <n v="0"/>
    <n v="0"/>
    <n v="0"/>
    <n v="0"/>
    <n v="0"/>
    <n v="0"/>
    <n v="0"/>
    <n v="0"/>
    <n v="0"/>
  </r>
  <r>
    <x v="22"/>
    <s v="pmo@der.es.gov.br"/>
    <n v="2525"/>
    <s v="49/2021 - REDE ELÉTRICA DO COMPLEXO DA PCES"/>
    <s v="Contratação de Empresa especializada na Prestação de Serviços Técnicos de nova entrada de energia - Condomínio da Polícia Civil, no município de Vitória/ ES"/>
    <s v="Sim"/>
    <m/>
    <n v="1027"/>
    <n v="56"/>
    <s v="Vitória"/>
    <s v="50 - Metropolitana"/>
    <s v="6. Infraestrutura"/>
    <s v="0049/2021"/>
    <n v="160773.23000000001"/>
    <n v="160773.23000000001"/>
    <n v="0"/>
    <n v="0"/>
    <n v="0"/>
    <n v="0"/>
    <n v="0"/>
    <n v="0"/>
    <n v="0"/>
    <n v="0"/>
    <n v="0"/>
    <n v="0"/>
    <n v="0"/>
    <n v="0"/>
    <n v="0"/>
    <n v="0"/>
  </r>
  <r>
    <x v="22"/>
    <s v="pmo@der.es.gov.br"/>
    <n v="2544"/>
    <s v="CONTRATAÇÃO PARA A CONSTRUÇÃO DO ESPAÇO ESPORTIVO NO BAIRRO BOA VISTA, MARCIANO ALTOÉ, MUNICÍPIO DE JAGUARÉ/ ES "/>
    <s v="Construção do Espaço Esportivo no município de Jaguaré/ ES"/>
    <s v="Sim"/>
    <m/>
    <n v="1027"/>
    <n v="56"/>
    <s v="Jaguaré"/>
    <s v="58 - Nordeste"/>
    <s v="6. Infraestrutura"/>
    <s v="CP052/23"/>
    <n v="150000"/>
    <n v="0"/>
    <n v="1666730.8"/>
    <n v="0"/>
    <n v="1666730.81"/>
    <n v="0"/>
    <n v="0"/>
    <n v="0"/>
    <n v="0"/>
    <n v="0"/>
    <n v="0"/>
    <n v="0"/>
    <n v="0"/>
    <n v="0"/>
    <n v="0"/>
    <n v="0"/>
  </r>
  <r>
    <x v="22"/>
    <s v="pmo@der.es.gov.br"/>
    <n v="2557"/>
    <s v="107/2022 - INFRAESTRUTURA DO NÚCLEO DE OPERAÇÕES E TRANSPORTE AÉREO (NOTAER)"/>
    <s v="Contratação de Empresa ou Consórcio especializado na Elaboraçãodo Projeto Básico e Executivo e Reforma e Ampliação do Hangar da NOTAER, no município de Vitória/ ES"/>
    <s v="Sim"/>
    <m/>
    <n v="1027"/>
    <n v="56"/>
    <s v="Vitória"/>
    <s v="50 - Metropolitana"/>
    <s v="6. Infraestrutura"/>
    <s v="0107/2022"/>
    <n v="5720666.9000000004"/>
    <n v="5720666.9000000004"/>
    <n v="700472.78"/>
    <n v="700472.78"/>
    <n v="0"/>
    <n v="0"/>
    <n v="0"/>
    <n v="0"/>
    <n v="0"/>
    <n v="0"/>
    <n v="0"/>
    <n v="0"/>
    <n v="0"/>
    <n v="0"/>
    <n v="0"/>
    <n v="0"/>
  </r>
  <r>
    <x v="21"/>
    <s v="pmo@der.es.gov.br"/>
    <n v="2576"/>
    <s v="CONSULTORIA DIROP - FAIXA DE DOMÍNIO"/>
    <s v="Apoio aos Serviços de Investigação Fundiária-Registral, incluindo Levantamento Topográfico Cadastral de Ocupações Regulares ou Irregulares na Faixa de Domínio e Área “non aedificandi”, bem como apoio técnico nas análises de acesso viário e de anuência de confrontação às rodovias estaduais."/>
    <s v="Sim"/>
    <m/>
    <n v="2103"/>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076/2022"/>
    <n v="300000"/>
    <n v="300000"/>
    <n v="300000"/>
    <n v="300000"/>
    <n v="0"/>
    <n v="0"/>
    <n v="0"/>
    <n v="0"/>
    <n v="600000"/>
    <n v="600000"/>
    <n v="0"/>
    <n v="0"/>
    <n v="0"/>
    <n v="0"/>
    <n v="0"/>
    <n v="0"/>
  </r>
  <r>
    <x v="21"/>
    <s v="pmo@der.es.gov.br"/>
    <n v="2577"/>
    <s v="CONSULTORIA DIREN - REMANEJAMENTOS DE POSTES"/>
    <s v="Prestação de serviços de apoio nos serviços de análise de projetos de deslocamento/ remoção de infraestrutura de distribuição de energia elétrica ativa e apoio na fiscalização e supervisão das obras de deslocamento/ remoção de infraestrutura de distribuição de energia elétrica ativa, para liberação de frentes de obras de infraestrutura. "/>
    <s v="Sim"/>
    <m/>
    <n v="2103"/>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43/2022"/>
    <n v="195212.5"/>
    <n v="0"/>
    <n v="0"/>
    <n v="0"/>
    <n v="0"/>
    <n v="0"/>
    <n v="0"/>
    <n v="0"/>
    <n v="0"/>
    <n v="0"/>
    <n v="0"/>
    <n v="0"/>
    <n v="0"/>
    <n v="0"/>
    <n v="0"/>
    <n v="0"/>
  </r>
  <r>
    <x v="22"/>
    <s v="pmo@der.es.gov.br"/>
    <n v="2585"/>
    <s v="66/2022 - CONTRATAÇÃO DE EMPRESA PARA EXECUÇÃO DE SERVIÇO DE SPDA E INCÊNDIO PARA O QUARTEL DA PMES, LOCALIZADO NO MUNICÍPIO DE VITÓRIA/ES"/>
    <s v="Contratação de Empresa Especializada em Serviços de Instalações de SPDA e Incêndio para o Quartel da PM-ES, localizado no município de Vitória/ ES"/>
    <s v="Sim"/>
    <m/>
    <n v="1027"/>
    <n v="56"/>
    <s v="Vitória"/>
    <s v="50 - Metropolitana"/>
    <s v="6. Infraestrutura"/>
    <s v="0066/2022"/>
    <n v="240951.65000000011"/>
    <n v="240951.65000000011"/>
    <n v="0"/>
    <n v="0"/>
    <n v="0"/>
    <n v="0"/>
    <n v="0"/>
    <n v="0"/>
    <n v="0"/>
    <n v="0"/>
    <n v="0"/>
    <n v="0"/>
    <n v="0"/>
    <n v="0"/>
    <n v="0"/>
    <n v="0"/>
  </r>
  <r>
    <x v="21"/>
    <s v="pmo@der.es.gov.br"/>
    <n v="2587"/>
    <s v="AQUISIÇÃO VEÍCULO TIPO PICK-UP"/>
    <s v="Adquirir um veículo tipo pick-up para apoiar nos atendimentos da Gerência de Projetos da Diretoria de Obras de Infraestrutura Logística do DER-ES."/>
    <s v="Sim"/>
    <m/>
    <n v="2070"/>
    <n v="80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
    <n v="250000"/>
    <n v="250000"/>
    <n v="0"/>
    <n v="0"/>
    <n v="0"/>
    <n v="0"/>
    <n v="0"/>
    <n v="0"/>
    <n v="0"/>
    <n v="0"/>
    <n v="0"/>
    <n v="0"/>
    <n v="0"/>
    <n v="0"/>
    <n v="0"/>
    <n v="0"/>
  </r>
  <r>
    <x v="21"/>
    <s v="pmo@der.es.gov.br"/>
    <n v="2597"/>
    <s v="COMPENSAÇÃO AMBIENTAL PARA AS OBRAS DO DER-ES "/>
    <s v="A compensação ambiental é um mecanismo financeiro determinado ao empreendedor por meio de uma condicionante (condicionante de compensação ambiental) em processos de licenciamento de significativo impacto ambiental que demandam Estudo de Impacto Ambiental, com o objetivo de contrabalançar os impactos ambientais ocorridos ou previstos no processo de licenciamento."/>
    <s v="Sim"/>
    <m/>
    <n v="1141"/>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
    <n v="17949336.059999999"/>
    <n v="0"/>
    <n v="10000000"/>
    <n v="0"/>
    <n v="10000000"/>
    <n v="0"/>
    <n v="10000000"/>
    <n v="0"/>
    <n v="0"/>
    <n v="0"/>
    <n v="0"/>
    <n v="0"/>
    <n v="0"/>
    <n v="0"/>
    <n v="0"/>
    <n v="0"/>
  </r>
  <r>
    <x v="22"/>
    <s v="pmo@der.es.gov.br"/>
    <n v="2598"/>
    <s v="01/2023 - CONTRATAÇÃO PARA A CONSTRUÇÃO DO ESPAÇO ESPORTIVO NO MUNÍCIPIO DE PEDRO CANÁRIO/ES "/>
    <s v="Construção do Espaço Esportivo no município de Pedro Canário/ ES"/>
    <s v="Sim"/>
    <m/>
    <n v="1027"/>
    <n v="56"/>
    <s v="Pedro Canário"/>
    <s v="58 - Nordeste"/>
    <s v="6. Infraestrutura"/>
    <s v="0001/2023"/>
    <n v="776455.89"/>
    <n v="776455.89"/>
    <n v="0"/>
    <n v="0"/>
    <n v="0"/>
    <n v="0"/>
    <n v="0"/>
    <n v="0"/>
    <n v="0"/>
    <n v="0"/>
    <n v="0"/>
    <n v="0"/>
    <n v="0"/>
    <n v="0"/>
    <n v="0"/>
    <n v="0"/>
  </r>
  <r>
    <x v="22"/>
    <s v="pmo@der.es.gov.br"/>
    <n v="2604"/>
    <s v="70/2022 - CONSTRUÇÃO DE ESPAÇO ESPORTIVO NO BAIRRO FILOMENO, NO MUNICÍPIO DE NOVA VENÉCIA/ES"/>
    <s v="Contratação de Empresa para construção do Espaço Esportivo no Bairro Filomeno - município de Nova Venécia/ES"/>
    <s v="Sim"/>
    <m/>
    <n v="1027"/>
    <n v="56"/>
    <s v="Nova Venécia"/>
    <s v="59 - Noroeste"/>
    <s v="6. Infraestrutura"/>
    <s v="0070/2022"/>
    <n v="430601.15"/>
    <n v="430601.15"/>
    <n v="0"/>
    <n v="0"/>
    <n v="0"/>
    <n v="0"/>
    <n v="0"/>
    <n v="0"/>
    <n v="0"/>
    <n v="0"/>
    <n v="0"/>
    <n v="0"/>
    <n v="0"/>
    <n v="0"/>
    <n v="0"/>
    <n v="0"/>
  </r>
  <r>
    <x v="21"/>
    <s v="pmo@der.es.gov.br"/>
    <n v="2612"/>
    <s v="CONSULTORIA GEARD - DESAPROPRIAÇÕES DER-ES"/>
    <s v="Contratação de empresa para prestação de serviços de apoio ao DER-ES nos Programas de Desapropriação e Reassentamento necessários para as obras e serviços gerenciados pelo DEPARTAMENTO DE EDIFICAÇÕES E RODOVIAS DO ESTADO DO ESPÍRITO SANTO – DER-ES, para liberação de frentes de obras de infraestrutura do DER-ES."/>
    <s v="Sim"/>
    <m/>
    <n v="2103"/>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08/2023"/>
    <n v="2968867.5899999989"/>
    <n v="2968867.5899999989"/>
    <n v="658309.03"/>
    <n v="658309.03"/>
    <n v="0"/>
    <n v="0"/>
    <n v="0"/>
    <n v="0"/>
    <n v="0"/>
    <n v="0"/>
    <n v="0"/>
    <n v="0"/>
    <n v="0"/>
    <n v="0"/>
    <n v="0"/>
    <n v="0"/>
  </r>
  <r>
    <x v="21"/>
    <s v="pmo@der.es.gov.br"/>
    <n v="2639"/>
    <s v="PAVIMENTAÇÃO EM BLOCOS DE CONCRETO - LOTE I"/>
    <s v="Execução de serviços de PAVIMENTAÇÃO EM BLOCOS DE CONCRETO INTERTRAVADOS EM SEGMENTOS URBANOS DE PEQUENAS LOCALIDADES, através de prestação de serviços de assentamento de blocos rígidos intertravados de concreto e assentamento de meio fio, nos segmentos rodoviários estaduais não pavimentados inseridos em aglomerados urbanos, inseridos na Malha Rodoviária Estadual Não Pavimentada (leito natural), na área de abrangência da SR I."/>
    <s v="Sim"/>
    <m/>
    <n v="1141"/>
    <n v="56"/>
    <s v="Piúma, Anchieta, Alfredo Chaves, Guarapari, Vila Velha, Viana, Cariacica, Vitória, Serra, Fundão, Marechal Floriano, Domingos Martins, Afonso Cláudio, Brejetuba, Laranja da Terra, Itarana, Santa Maria de Jetibá, Santa Teresa, Santa Leopoldina, Ibiraçu, Aracruz"/>
    <s v="00 - Estado"/>
    <s v="6. Infraestrutura"/>
    <s v="030/2022 _x000a_ARP nº 019/2022"/>
    <n v="0"/>
    <n v="0"/>
    <n v="25000000"/>
    <n v="0"/>
    <n v="15000000"/>
    <n v="0"/>
    <n v="0"/>
    <n v="0"/>
    <n v="0"/>
    <n v="0"/>
    <n v="0"/>
    <n v="0"/>
    <n v="0"/>
    <n v="0"/>
    <n v="0"/>
    <n v="0"/>
  </r>
  <r>
    <x v="21"/>
    <s v="pmo@der.es.gov.br"/>
    <n v="2640"/>
    <s v="PAVIMENTAÇÃO EM BLOCOS DE CONCRETO - LOTE II"/>
    <s v="Execução de serviços de PAVIMENTAÇÃO EM BLOCOS DE CONCRETO INTERTRAVADOS EM SEGMENTOS URBANOS DE PEQUENAS LOCALIDADES, através de prestação de serviços de assentamento de blocos rígidos intertravados de concreto e assentamento de meio fio, nos segmentos rodoviários estaduais não pavimentados inseridos em aglomerados urbanos, inseridos na Malha Rodoviária Estadual Não Pavimentada (leito natural), na área de abrangência da SR II."/>
    <s v="Sim"/>
    <m/>
    <n v="1141"/>
    <n v="56"/>
    <s v="Presidente Kennedy, Marataízes, Itapemirim, Rio Novo do Sul, Iconha, Vargem Alta, Castelo, Cachoeiro de Itapemirim, Jerônimo Monteiro, Muqui, Atílio Vicácqua, Mimoso do Sul, Apiacá, Bom Jesus do Norte, São José do Calçado, Alegre, Guaçuí, Dores do Rio Preto, Divino de São Lourenço, Ibitirama, Iúna, Muniz Freire, Irupi, Ibatiba, Conceição do Castelo, Venda Nova do Imigrante"/>
    <s v="00 - Estado"/>
    <s v="6. Infraestrutura"/>
    <s v="PREGÃO ELETRÔNICO 030/2022_x000a_ATA 012/2022_x000a_LOTE 2"/>
    <n v="0"/>
    <n v="0"/>
    <n v="25000000"/>
    <n v="0"/>
    <n v="15000000"/>
    <n v="0"/>
    <n v="0"/>
    <n v="0"/>
    <n v="0"/>
    <n v="0"/>
    <n v="0"/>
    <n v="0"/>
    <n v="0"/>
    <n v="0"/>
    <n v="0"/>
    <n v="0"/>
  </r>
  <r>
    <x v="21"/>
    <s v="pmo@der.es.gov.br"/>
    <n v="2641"/>
    <s v="PAVIMENTAÇÃO EM BLOCOS DE CONCRETO - LOTE III"/>
    <s v="Execução de serviços de PAVIMENTAÇÃO EM BLOCOS DE CONCRETO INTERTRAVADOS EM SEGMENTOS URBANOS DE PEQUENAS LOCALIDADES, através de prestação de serviços de assentamento de blocos rígidos intertravados de concreto e assentamento de meio fio, nos segmentos rodoviários estaduais não pavimentados inseridos em aglomerados urbanos, inseridos na Malha Rodoviária Estadual Não Pavimentada (leito natural), na área de abrangência da SR III."/>
    <s v="Sim"/>
    <m/>
    <n v="1141"/>
    <n v="56"/>
    <s v="Linhares, Sooretama, Rio Bananal, João Neiva, São Roque do Canaã, Itaguaçu, Baixo Guandú, Colatina, marilândia, Governador Lindenberg, São Domingos do Norte, Pancas, Alto Rio Novo, Mantenópolis, Águia Branca"/>
    <s v="00 - Estado"/>
    <s v="6. Infraestrutura"/>
    <s v="105/2023"/>
    <n v="10000000"/>
    <n v="10000000"/>
    <n v="25000000"/>
    <n v="0"/>
    <n v="15000000"/>
    <n v="0"/>
    <n v="0"/>
    <n v="0"/>
    <n v="0"/>
    <n v="0"/>
    <n v="0"/>
    <n v="0"/>
    <n v="0"/>
    <n v="0"/>
    <n v="0"/>
    <n v="0"/>
  </r>
  <r>
    <x v="21"/>
    <s v="pmo@der.es.gov.br"/>
    <n v="2642"/>
    <s v="PAVIMENTAÇÃO EM BLOCOS DE CONCRETO - LOTE IV"/>
    <s v="Execução de serviços de PAVIMENTAÇÃO EM BLOCOS DE CONCRETO INTERTRAVADOS EM SEGMENTOS URBANOS DE PEQUENAS LOCALIDADES, através de prestação de serviços de assentamento de blocos rígidos intertravados de concreto e assentamento de meio fio, nos segmentos rodoviários estaduais não pavimentados inseridos em aglomerados urbanos, inseridos na Malha Rodoviária Estadual Não Pavimentada (leito natural), na área de abrangência da SR IV."/>
    <s v="Sim"/>
    <m/>
    <n v="1141"/>
    <n v="56"/>
    <s v="Jaguaré, São Mateus, Conceição da Barra, Pedro Canário, Pinheiros, Boa Esperança, Ponto Belo, Montanha, Mucurici, Ecoporanga, Água Doce do Norte, Barra de São Francisco, Vila Pavão, Nova Venécia, São Gabriel da Palha, Vila Valério"/>
    <s v="00 - Estado"/>
    <s v="6. Infraestrutura"/>
    <s v="064/2023"/>
    <n v="15000000"/>
    <n v="15000000"/>
    <n v="25000000"/>
    <n v="0"/>
    <n v="15000000"/>
    <n v="0"/>
    <n v="0"/>
    <n v="0"/>
    <n v="0"/>
    <n v="0"/>
    <n v="0"/>
    <n v="0"/>
    <n v="0"/>
    <n v="0"/>
    <n v="0"/>
    <n v="0"/>
  </r>
  <r>
    <x v="21"/>
    <s v="pmo@der.es.gov.br"/>
    <n v="2643"/>
    <s v="MANUTENÇAO EM CBUQ E REVITALIZAÇÃO DA SINALIZAÇÃO NOS SEGMENTOS RODOVIÁRIOS ESTADUAIS - LOTE I"/>
    <s v="Contratação de empresa ou consórcio para execução de serviços de Manutenção Preventiva do Pavimento em CBUQ e Revitalização da Sinalização nos segmentos Rodoviários Estaduais inseridos em perímetros urbanos no Estado do Espírito Santo, através de prestação de serviços de recapeamento asfáltico, sinalização horizontal e vertical nos segmentos rodoviários estaduais inseridos em perímetros urbanos, incluindo os serviços de usinagem e o fornecimento de equipamentos e mão-de-obra para aplicação de massa asfáltica, tipo CBUQ (concreto betuminosos usinado a quente), no âmbito do Estado do Espírito Santo, na área de abrangência da SR I."/>
    <s v="Sim"/>
    <m/>
    <n v="1141"/>
    <n v="56"/>
    <s v="Piúma, Anchieta, Alfredo Chaves, Guarapari, Vila Velha, Viana, Cariacica, Vitória, Serra, Fundão, Marechal Floriano, Domingos Martins, Afonso Cláudio, Brejetuba, Laranja da Terra, Itarana, Santa Maria de Jetibá, Santa Teresa, Santa Leopoldina, Ibiraçu, Aracruz"/>
    <s v="00 - Estado"/>
    <s v="6. Infraestrutura"/>
    <s v="59/2022"/>
    <n v="25000000"/>
    <n v="25000000"/>
    <n v="0"/>
    <n v="0"/>
    <n v="0"/>
    <n v="0"/>
    <n v="0"/>
    <n v="0"/>
    <n v="0"/>
    <n v="0"/>
    <n v="0"/>
    <n v="0"/>
    <n v="0"/>
    <n v="0"/>
    <n v="0"/>
    <n v="0"/>
  </r>
  <r>
    <x v="21"/>
    <s v="pmo@der.es.gov.br"/>
    <n v="2644"/>
    <s v="MANUTENÇAO EM CBUQ E REVITALIZAÇÃO DA SINALIZAÇÃO NOS SEGMENTOS RODOVIÁRIOS ESTADUAIS - LOTE II"/>
    <s v="Contratação de empresa ou consórcio para execução de serviços de Manutenção Preventiva do Pavimento em CBUQ e Revitalização da Sinalização nos segmentos Rodoviários Estaduais inseridos em perímetros urbanos no Estado do Espírito Santo, através de prestação de serviços de recapeamento asfáltico, sinalização horizontal e vertical nos segmentos rodoviários estaduais inseridos em perímetros urbanos, incluindo os serviços de usinagem e o fornecimento de equipamentos e mão-de-obra para aplicação de massa asfáltica, tipo CBUQ (concreto betuminosos usinado a quente), no âmbito do Estado do Espírito Santo, na área de abrangência da SR II."/>
    <s v="Sim"/>
    <m/>
    <n v="1141"/>
    <n v="56"/>
    <s v="Presidente Kennedy, Marataízes, Itapemirim, Rio Novo do Sul, Iconha, Vargem Alta, Castelo, Cachoeiro de Itapemirim, Jerônimo Monteiro, Muqui, Atílio Vicácqua, Mimoso do Sul, Apiacá, Bom Jesus do Norte, São José do Calçado, Alegre, Guaçuí, Dores do Rio Preto, Divino de São Lourenço, Ibitirama, Iúna, Muniz Freire, Irupi, Ibatiba, Conceição do Castelo, Venda Nova do Imigrante"/>
    <s v="00 - Estado"/>
    <s v="6. Infraestrutura"/>
    <s v="44/2022"/>
    <n v="25000000"/>
    <n v="25000000"/>
    <n v="0"/>
    <n v="0"/>
    <n v="0"/>
    <n v="0"/>
    <n v="0"/>
    <n v="0"/>
    <n v="0"/>
    <n v="0"/>
    <n v="0"/>
    <n v="0"/>
    <n v="0"/>
    <n v="0"/>
    <n v="0"/>
    <n v="0"/>
  </r>
  <r>
    <x v="21"/>
    <s v="pmo@der.es.gov.br"/>
    <n v="2645"/>
    <s v="MANUTENÇAO EM CBUQ E REVITALIZAÇÃO DA SINALIZAÇÃO NOS SEGMENTOS RODOVIÁRIOS ESTADUAIS - LOTE III"/>
    <s v="Contratação de empresa ou consórcio para execução de serviços de Manutenção Preventiva do Pavimento em CBUQ e Revitalização da Sinalização nos segmentos Rodoviários Estaduais inseridos em perímetros urbanos no Estado do Espírito Santo, através de prestação de serviços de recapeamento asfáltico, sinalização horizontal e vertical nos segmentos rodoviários estaduais inseridos em perímetros urbanos, incluindo os serviços de usinagem e o fornecimento de equipamentos e mão-de-obra para aplicação de massa asfáltica, tipo CBUQ (concreto betuminosos usinado a quente), no âmbito do Estado do Espírito Santo, na área de abrangência da SR III."/>
    <s v="Sim"/>
    <m/>
    <n v="1141"/>
    <n v="56"/>
    <s v="Linhares, Sooretama, Rio Bananal, João Neiva, São Roque do Canaã, Itaguaçu, Baixo Guandú, Colatina, marilândia, Governador Lindenberg, São Domingos do Norte, Pancas, Alto Rio Novo, Mantenópolis, Águia Branca"/>
    <s v="00 - Estado"/>
    <s v="6. Infraestrutura"/>
    <s v="58/2022"/>
    <n v="5000000"/>
    <n v="5000000"/>
    <n v="0"/>
    <n v="0"/>
    <n v="0"/>
    <n v="0"/>
    <n v="0"/>
    <n v="0"/>
    <n v="0"/>
    <n v="0"/>
    <n v="0"/>
    <n v="0"/>
    <n v="0"/>
    <n v="0"/>
    <n v="0"/>
    <n v="0"/>
  </r>
  <r>
    <x v="21"/>
    <s v="pmo@der.es.gov.br"/>
    <n v="2646"/>
    <s v="MANUTENÇAO EM CBUQ E REVITALIZAÇÃO DA SINALIZAÇÃO NOS SEGMENTOS RODOVIÁRIOS ESTADUAIS - LOTE IV"/>
    <s v="Contratação de empresa ou consórcio para execução de serviços de Manutenção Preventiva do Pavimento em CBUQ e Revitalização da Sinalização nos segmentos Rodoviários Estaduais inseridos em perímetros urbanos no Estado do Espírito Santo, através de prestação de serviços de recapeamento asfáltico, sinalização horizontal e vertical nos segmentos rodoviários estaduais inseridos em perímetros urbanos, incluindo os serviços de usinagem e o fornecimento de equipamentos e mão-de-obra para aplicação de massa asfáltica, tipo CBUQ (concreto betuminosos usinado a quente), no âmbito do Estado do Espírito Santo, na área de abrangência da SR IV."/>
    <s v="Sim"/>
    <m/>
    <n v="1141"/>
    <n v="56"/>
    <s v="Jaguaré, São Mateus, Conceição da Barra, Pedro Canário, Pinheiros, Boa Esperança, Ponto Belo, Montanha, Mucurici, Ecoporanga, Água Doce do Norte, Barra de São Francisco, Vila Pavão, Nova Venécia, São Gabriel da Palha, Vila Valério"/>
    <s v="00 - Estado"/>
    <s v="6. Infraestrutura"/>
    <s v="042/2022"/>
    <n v="500000"/>
    <n v="500000"/>
    <n v="0"/>
    <n v="0"/>
    <n v="0"/>
    <n v="0"/>
    <n v="0"/>
    <n v="0"/>
    <n v="0"/>
    <n v="0"/>
    <n v="0"/>
    <n v="0"/>
    <n v="0"/>
    <n v="0"/>
    <n v="0"/>
    <n v="0"/>
  </r>
  <r>
    <x v="21"/>
    <s v="pmo@der.es.gov.br"/>
    <n v="2649"/>
    <s v="IMPLANTAÇÃO E PAVIMENTAÇÃO DE TRECHO DA RUA DIÓGENES MALACARNE EM VILA VELHA"/>
    <s v="Desmonte de rocha, drenagem e pavimentação do trecho em rocha da Rua Diógenes Malacarne e pavimentação , drenagem e urbanização do complemento da Rua Diógenes Malacarne entre as ruas Maria da Penha Queiroz e a Rua São Paulo, Praia da Costa, Vila Velha/ES"/>
    <s v="Sim"/>
    <m/>
    <n v="1141"/>
    <n v="56"/>
    <s v="Vila Velha"/>
    <s v="50 - Metropolitana"/>
    <s v="6. Infraestrutura"/>
    <s v="07/2023"/>
    <n v="1204147.1453"/>
    <n v="1204147.1453"/>
    <n v="0"/>
    <n v="0"/>
    <n v="0"/>
    <n v="0"/>
    <n v="0"/>
    <n v="0"/>
    <n v="0"/>
    <n v="0"/>
    <n v="0"/>
    <n v="0"/>
    <n v="0"/>
    <n v="0"/>
    <n v="0"/>
    <n v="0"/>
  </r>
  <r>
    <x v="21"/>
    <s v="pmo@der.es.gov.br"/>
    <n v="2655"/>
    <s v="ES-261 - ENTR. ES-261 (CALDEIRÃO) X ES-452 (VÁRZEA ALEGRE)"/>
    <s v="Contratação de empresa ou consórcio especializado na elaboração do projeto básico e executivo de engenharia e a execução das obras de pavimentação dosegmento rodoviário, Trecho entr. ES 261 (Alto Caldeirão) –  entr. ES 452 (Várzea Alegre), com extensão de 8,01 km, no município de Santa Teresa, na área de abrangência da Superintendência Executiva Regional I (SR-1) do Departamento de Edificações e de Rodovias do Espírito Santo – DER-ES"/>
    <s v="Sim"/>
    <m/>
    <n v="1141"/>
    <n v="56"/>
    <s v="Santa Teresa"/>
    <s v="51 - Central Serrana"/>
    <s v="6. Infraestrutura"/>
    <s v="31/2023"/>
    <n v="26096878.127999999"/>
    <n v="26096878.127999999"/>
    <n v="28023302.208000001"/>
    <n v="28023302.208000001"/>
    <n v="0"/>
    <n v="0"/>
    <n v="0"/>
    <n v="0"/>
    <n v="0"/>
    <n v="0"/>
    <n v="0"/>
    <n v="0"/>
    <n v="0"/>
    <n v="0"/>
    <n v="0"/>
    <n v="0"/>
  </r>
  <r>
    <x v="21"/>
    <s v="pmo@der.es.gov.br"/>
    <n v="2773"/>
    <s v="CONVÊNIO COM MUNICÍPIOS PARA IMPLANTAÇÃO, REABILITAÇÃO E MELHORIA DA CAPACIDADE VIÁRIA DAS RODOVIAIS ESTADUAIS"/>
    <s v="É o acordo, ajuste ou qualquer outro instrumento que discipline a transferência de recursos financeiros dos orçamentos do Estado, na representatividade do DER-ES, visando a execução de programa de governo, envolvendo a realização de projeto, atividade, serviço, aquisição de bens ou evento de interesse recíproco, em regime de mútua cooperação, e que tenha como partícipes, de um lado o DER-ES e de outro, órgão ou entidade da administração pública municipal, direta ou_x000a_indireta."/>
    <s v="Sim"/>
    <m/>
    <n v="1141"/>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
    <n v="95000000"/>
    <n v="95000000"/>
    <n v="100000000"/>
    <n v="0"/>
    <n v="100000000"/>
    <n v="0"/>
    <n v="100000000"/>
    <n v="0"/>
    <n v="0"/>
    <n v="0"/>
    <n v="0"/>
    <n v="0"/>
    <n v="0"/>
    <n v="0"/>
    <n v="0"/>
    <n v="0"/>
  </r>
  <r>
    <x v="21"/>
    <s v="pmo@der.es.gov.br"/>
    <n v="2777"/>
    <s v="TABELA REFERENCIAL DE INFRAESTRUTURA - CONVÊNIO UFES"/>
    <s v="Formalização de Convênio entre DER e UFES para elaboração de Tabelas e Composições de serviços para obras de infraestrutura"/>
    <s v="Sim"/>
    <m/>
    <n v="2103"/>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
    <n v="5569054.2000000002"/>
    <n v="5569054.2000000002"/>
    <n v="5569054.2000000002"/>
    <n v="5569054.2000000002"/>
    <n v="5569054.2000000002"/>
    <n v="5569054.2000000002"/>
    <n v="5569054.2000000002"/>
    <n v="5569054.2000000002"/>
    <n v="0"/>
    <n v="0"/>
    <n v="0"/>
    <n v="0"/>
    <n v="0"/>
    <n v="0"/>
    <n v="0"/>
    <n v="0"/>
  </r>
  <r>
    <x v="21"/>
    <s v="pmo@der.es.gov.br"/>
    <n v="2782"/>
    <s v="FÁBRICA DE SOFTWARE - SUPORTE TÉCNICO, MANUTENÇÃO CORRETIVA, ADAPTATIVA E EVOLUTIVA DOS SISTEMAS EXISTENTES NO DER-ES"/>
    <s v="Contratação de empresa especializada para prestação de serviços de &quot;Fábrica de Software&quot;, compreendendo suporte técnico, manutenções corretivas, manutenções evolutivas e manutenções adaptativas, garantindo a operacionalidade do DER-ES na utilização dos módulos do sistema SIDER, bem como dos demais sistemas existentes."/>
    <s v="Sim"/>
    <m/>
    <n v="2070"/>
    <n v="800"/>
    <s v="Vitória"/>
    <s v="50 - Metropolitana"/>
    <s v="6. Infraestrutura"/>
    <s v="-"/>
    <n v="1600000"/>
    <n v="1600000"/>
    <n v="2000000"/>
    <n v="2000000"/>
    <n v="2500000"/>
    <n v="2500000"/>
    <n v="3000000"/>
    <n v="3000000"/>
    <n v="0"/>
    <n v="0"/>
    <n v="0"/>
    <n v="0"/>
    <n v="0"/>
    <n v="0"/>
    <n v="0"/>
    <n v="0"/>
  </r>
  <r>
    <x v="21"/>
    <s v="pmo@der.es.gov.br"/>
    <n v="2786"/>
    <s v="IMPLANTAÇÃO DE OAE NA RUA FELICIDADE SIQUEIRA - VILA VELHA"/>
    <s v="Construção de ponte e/ou galeria sob o Canal do Aribiri no cruzamento da Rua Felicidade Siqueira com a Sétima Avenida - Cobilândia - Vila Velha - Extensão 11,90 m"/>
    <s v="Sim"/>
    <m/>
    <n v="1141"/>
    <n v="56"/>
    <s v="Vila Velha"/>
    <s v="50 - Metropolitana"/>
    <s v="6. Infraestrutura"/>
    <s v="101/2023"/>
    <n v="1464269.22"/>
    <n v="1464269.22"/>
    <n v="0"/>
    <n v="0"/>
    <n v="0"/>
    <n v="0"/>
    <n v="0"/>
    <n v="0"/>
    <n v="0"/>
    <n v="0"/>
    <n v="0"/>
    <n v="0"/>
    <n v="0"/>
    <n v="0"/>
    <n v="0"/>
    <n v="0"/>
  </r>
  <r>
    <x v="21"/>
    <s v="pmo@der.es.gov.br"/>
    <n v="2787"/>
    <s v="IMPLANTAÇÃO DE OAE NA RUA VASCO COUTINHO - VILA VELHA"/>
    <s v="Obras de implantação da OAE na Rua Vasco Coutinho -  Vila Velha Extensão de 11,90 m"/>
    <s v="Sim"/>
    <m/>
    <n v="1141"/>
    <n v="56"/>
    <s v="Vila Velha"/>
    <s v="50 - Metropolitana"/>
    <s v="6. Infraestrutura"/>
    <s v="59/2023"/>
    <n v="400000"/>
    <n v="400000"/>
    <n v="0"/>
    <n v="0"/>
    <n v="0"/>
    <n v="0"/>
    <n v="0"/>
    <n v="0"/>
    <n v="0"/>
    <n v="0"/>
    <n v="0"/>
    <n v="0"/>
    <n v="0"/>
    <n v="0"/>
    <n v="0"/>
    <n v="0"/>
  </r>
  <r>
    <x v="21"/>
    <s v="pmo@der.es.gov.br"/>
    <n v="2788"/>
    <s v="IMPLANTAÇÃO DE OAE NA RUA JOSÉ DO PATROCÍNIO - DIVISA VILA VELHA/CARIACICA"/>
    <s v="Construção de ponte e/ou galeria sob o Rio Marinho, na Rua José do Patrocínio - Sotelândia, na divisa entre os municípios de Vila Velha e Cariacica -  Extensão 15,90 m"/>
    <s v="Sim"/>
    <m/>
    <n v="1141"/>
    <n v="56"/>
    <s v="Vila Velha"/>
    <s v="50 - Metropolitana"/>
    <s v="6. Infraestrutura"/>
    <s v="56/2023"/>
    <n v="350000"/>
    <n v="350000"/>
    <n v="0"/>
    <n v="0"/>
    <n v="0"/>
    <n v="0"/>
    <n v="0"/>
    <n v="0"/>
    <n v="0"/>
    <n v="0"/>
    <n v="0"/>
    <n v="0"/>
    <n v="0"/>
    <n v="0"/>
    <n v="0"/>
    <n v="0"/>
  </r>
  <r>
    <x v="21"/>
    <s v="pmo@der.es.gov.br"/>
    <n v="2789"/>
    <s v="IMPLANTAÇÃO DE OAE NA RUA SEBÁSTIÃO INÁCIO DA SILVA - VILA VELHA"/>
    <s v="Obras de implantação da OAE na Rua Sebastião Inácio da Silva - Vila Velha"/>
    <s v="Sim"/>
    <m/>
    <n v="1141"/>
    <n v="56"/>
    <s v="Vila Velha"/>
    <s v="50 - Metropolitana"/>
    <s v="6. Infraestrutura"/>
    <s v="112/2023"/>
    <n v="1163971.996"/>
    <n v="1163971.996"/>
    <n v="0"/>
    <n v="0"/>
    <n v="0"/>
    <n v="0"/>
    <n v="0"/>
    <n v="0"/>
    <n v="0"/>
    <n v="0"/>
    <n v="0"/>
    <n v="0"/>
    <n v="0"/>
    <n v="0"/>
    <n v="0"/>
    <n v="0"/>
  </r>
  <r>
    <x v="21"/>
    <s v="pmo@der.es.gov.br"/>
    <n v="2790"/>
    <s v="IMPLANTAÇÃO DE OAE NO CRUZAMENTO DA RUA PIRACICABA COM A SÉTIMA AVENIDA - VILA VELHA"/>
    <s v="Construção de ponte e/ou galeria sob o Canal do Aribiri no cruzamento da Rua Piracicaba com a Sétima Avenida -  Cobilândia - Vila Velha - Extensão 33,00 m"/>
    <s v="Sim"/>
    <m/>
    <n v="1141"/>
    <n v="56"/>
    <s v="Vila Velha"/>
    <s v="50 - Metropolitana"/>
    <s v="6. Infraestrutura"/>
    <s v="65/2023"/>
    <n v="2010760.56"/>
    <n v="2010760.56"/>
    <n v="0"/>
    <n v="0"/>
    <n v="0"/>
    <n v="0"/>
    <n v="0"/>
    <n v="0"/>
    <n v="0"/>
    <n v="0"/>
    <n v="0"/>
    <n v="0"/>
    <n v="0"/>
    <n v="0"/>
    <n v="0"/>
    <n v="0"/>
  </r>
  <r>
    <x v="21"/>
    <s v="pmo@der.es.gov.br"/>
    <n v="2791"/>
    <s v="IMPLANTAÇÃO DE OAE NA RUA GUARANÁ - DIVISA VILA VELHA/CARIACICA"/>
    <s v="Construção de ponte e/ou galeria sob o Rio Marinho na Rua Guaraná, na divisa dos municípios de Vila Velha e Cariacica - Extensão 15,90 m"/>
    <s v="Sim"/>
    <m/>
    <n v="1141"/>
    <n v="56"/>
    <s v="Vila Velha"/>
    <s v="50 - Metropolitana"/>
    <s v="6. Infraestrutura"/>
    <s v="100/2023"/>
    <n v="1637069.2679999999"/>
    <n v="1637069.2679999999"/>
    <n v="0"/>
    <n v="0"/>
    <n v="0"/>
    <n v="0"/>
    <n v="0"/>
    <n v="0"/>
    <n v="0"/>
    <n v="0"/>
    <n v="0"/>
    <n v="0"/>
    <n v="0"/>
    <n v="0"/>
    <n v="0"/>
    <n v="0"/>
  </r>
  <r>
    <x v="21"/>
    <s v="pmo@der.es.gov.br"/>
    <n v="2795"/>
    <s v="CONTORNO RODOVIÁRIO NORTE DE ARACRUZ - ENTR. ES-124 (GUARANÁ) X ENTR. ES-257 (BARRA DO RIACHO)"/>
    <s v="Elaboração do projeto básico e executivo de engenharia e a execução das obras de implantação/ pavimentação do contorno rodoviário Norte de Aracruz, trecho entr. ES – 124 (p/Guaraná) – entr. ES-257 (p/Barra do Riacho) com extensão de 7,27km, no município de Aracruz, na área de abrangência da Superintendência Executiva Regional I (SR-1) do Departamento de Edificações e de Rodovias do Espírito Santo – DER-ES"/>
    <s v="Sim"/>
    <m/>
    <n v="25"/>
    <n v="56"/>
    <s v="Aracruz"/>
    <s v="56 - Rio Doce"/>
    <s v="6. Infraestrutura"/>
    <s v="111/2023"/>
    <n v="10934638.35"/>
    <n v="10934638.35"/>
    <n v="40548569.159999996"/>
    <n v="40548569.159999996"/>
    <n v="0"/>
    <n v="0"/>
    <n v="0"/>
    <n v="0"/>
    <n v="0"/>
    <n v="0"/>
    <n v="0"/>
    <n v="0"/>
    <n v="0"/>
    <n v="0"/>
    <n v="0"/>
    <n v="0"/>
  </r>
  <r>
    <x v="21"/>
    <s v="pmo@der.es.gov.br"/>
    <n v="2796"/>
    <s v="RODOVIA DE SÃO JOAQUIM - ENTR. BR-482 (MORRO GRANDE) X ENTR. BR-393 (BAIRRO AEROPORTO)"/>
    <s v="Contratação de empresa ou consórcio especializado na elaboração do projeto básico e executivo de engenharia e a execução das obras de restauração da rodovia de São Joaquim, trecho BR/ES 482 (Morro Grande) – entr. BR 393 (bairro Aeroporto), com extensão de 5,80 km, no município de Cachoeiro de Itapemirim, na área de abrangência da Superintendência Executiva Regional II (SR-2) do Departamento de Edificações e de Rodovias do Espírito Santo – DER-ES"/>
    <s v="Sim"/>
    <m/>
    <n v="1141"/>
    <n v="56"/>
    <s v="Cachoeiro de Itapemirim"/>
    <s v="54 - Central Sul"/>
    <s v="6. Infraestrutura"/>
    <s v="006/2024"/>
    <n v="3453588.094000001"/>
    <n v="3453588.094000001"/>
    <n v="36390689.723999999"/>
    <n v="36390689.723999999"/>
    <n v="0"/>
    <n v="0"/>
    <n v="0"/>
    <n v="0"/>
    <n v="0"/>
    <n v="0"/>
    <n v="0"/>
    <n v="0"/>
    <n v="0"/>
    <n v="0"/>
    <n v="0"/>
    <n v="0"/>
  </r>
  <r>
    <x v="21"/>
    <s v="pmo@der.es.gov.br"/>
    <n v="2797"/>
    <s v="ES-177 - OBRAS DE CONTENÇÃO E RECUPERAÇÃO DE PASSIVOS AMBIENTAIS"/>
    <s v="Execução de obras de contenção em trechos de rodovia estadual."/>
    <s v="Sim"/>
    <s v="Não"/>
    <n v="1141"/>
    <n v="56"/>
    <s v="Muqui, Jerônimo Monteiro"/>
    <s v="54 - Central Sul"/>
    <s v="6. Infraestrutura"/>
    <s v="RDC 004/2023"/>
    <n v="10486476.810000001"/>
    <n v="0"/>
    <n v="17435859.98"/>
    <n v="0"/>
    <n v="0"/>
    <n v="0"/>
    <n v="0"/>
    <n v="0"/>
    <n v="0"/>
    <n v="0"/>
    <n v="0"/>
    <n v="0"/>
    <n v="0"/>
    <n v="0"/>
    <n v="0"/>
    <n v="0"/>
  </r>
  <r>
    <x v="21"/>
    <s v="pmo@der.es.gov.br"/>
    <n v="2798"/>
    <s v="ES-060 - PONTE SOBRE O RIO ITABAPONANA"/>
    <s v="Construção de Obra de Arte Especial (Ponte e/ou Viaduto) em estrutura de concreto."/>
    <s v="Sim"/>
    <s v="Não"/>
    <n v="1141"/>
    <n v="56"/>
    <s v="Presidente Kennedy"/>
    <s v="53 - Litoral Sul"/>
    <s v="6. Infraestrutura"/>
    <s v="Ponte Rio Itabapoana - Presidente Kennedy"/>
    <n v="250000"/>
    <n v="0"/>
    <n v="4900000"/>
    <n v="0"/>
    <n v="0"/>
    <n v="0"/>
    <n v="0"/>
    <n v="0"/>
    <n v="0"/>
    <n v="0"/>
    <n v="0"/>
    <n v="0"/>
    <n v="0"/>
    <n v="0"/>
    <n v="0"/>
    <n v="0"/>
  </r>
  <r>
    <x v="21"/>
    <s v="pmo@der.es.gov.br"/>
    <n v="2799"/>
    <s v="ES-375 - PROSPERIDADE X ENTR. ES-164"/>
    <s v="Implantação de trecho pavimentado de rodovia estadual."/>
    <s v="Sim"/>
    <s v="Não"/>
    <n v="1141"/>
    <n v="56"/>
    <s v="Vargem Alta"/>
    <s v="54 - Central Sul"/>
    <s v="6. Infraestrutura"/>
    <s v="RDC 011/2023"/>
    <n v="4495389.1300000008"/>
    <n v="0"/>
    <n v="10506785.109999999"/>
    <n v="0"/>
    <n v="0"/>
    <n v="0"/>
    <n v="0"/>
    <n v="0"/>
    <n v="0"/>
    <n v="0"/>
    <n v="0"/>
    <n v="0"/>
    <n v="0"/>
    <n v="0"/>
    <n v="0"/>
    <n v="0"/>
  </r>
  <r>
    <x v="21"/>
    <s v="pmo@der.es.gov.br"/>
    <n v="2800"/>
    <s v="ES-440 - ENTR. BR-101 (BEBEDOURO) X ENTR. ES-010 (REGÊNCIA)"/>
    <s v="Contratação do Projeto Básico, Projeto Executivo e Execução das Obras na Rodovia ES 440 – Trecho: Entr. BR 101 (Bebedouro) ao Entr. ES 010 (p/ Regência) – Ext.: 31,83 km. Reabilitação, alargamento e melhorias operacionais do subtrecho 01: Entr. BR 101 (Bebedouro) ao km 15,97 (Faz. Bananal do Sul). Implantação, pavimentação e OAE (20 m) no subtrecho 02: km 15,97 (Faz. Bananal do Sul) ao Entr. ES 010 "/>
    <s v="Sim"/>
    <m/>
    <n v="1141"/>
    <n v="56"/>
    <s v="Linhares"/>
    <s v="56 - Rio Doce"/>
    <s v="6. Infraestrutura"/>
    <s v="RDC 012/2023"/>
    <n v="0"/>
    <n v="0"/>
    <n v="0"/>
    <n v="0"/>
    <n v="0"/>
    <n v="0"/>
    <n v="0"/>
    <n v="0"/>
    <n v="1000000"/>
    <n v="0"/>
    <n v="92000000"/>
    <n v="0"/>
    <n v="62000000"/>
    <n v="0"/>
    <n v="0"/>
    <n v="0"/>
  </r>
  <r>
    <x v="21"/>
    <s v="pmo@der.es.gov.br"/>
    <n v="2801"/>
    <s v="CONTORNO ES-080 X SAPUCAIA - MARILÂNDIA"/>
    <s v="Implantação de trecho pavimentado de rodovia estadual."/>
    <s v="Sim"/>
    <s v="Não"/>
    <n v="1141"/>
    <n v="56"/>
    <s v="Marilândia"/>
    <s v="57 - Centro-Oeste"/>
    <s v="6. Infraestrutura"/>
    <s v="RDC 020/2023"/>
    <n v="9540019.0899999999"/>
    <n v="0"/>
    <n v="45363097.399999999"/>
    <n v="0"/>
    <n v="0"/>
    <n v="0"/>
    <n v="0"/>
    <n v="0"/>
    <n v="0"/>
    <n v="0"/>
    <n v="0"/>
    <n v="0"/>
    <n v="0"/>
    <n v="0"/>
    <n v="0"/>
    <n v="0"/>
  </r>
  <r>
    <x v="21"/>
    <s v="pmo@der.es.gov.br"/>
    <n v="2804"/>
    <s v="IMPLANTAÇÃO DO CONTORNO DA BARRA DO SAHY"/>
    <s v="Implantação de trecho pavimentado de rodovia estadual."/>
    <s v="Sim"/>
    <s v="Não"/>
    <n v="5473"/>
    <n v="56"/>
    <s v="Aracruz"/>
    <s v="56 - Rio Doce"/>
    <s v="6. Infraestrutura"/>
    <s v="LPI Nº 011/2023"/>
    <n v="180887.11"/>
    <n v="0"/>
    <n v="3502770.95"/>
    <n v="0"/>
    <n v="11645755.17"/>
    <n v="0"/>
    <n v="0"/>
    <n v="0"/>
    <n v="723548.2"/>
    <n v="0"/>
    <n v="14011083.48"/>
    <n v="0"/>
    <n v="46583020.560000002"/>
    <n v="0"/>
    <n v="0"/>
    <n v="0"/>
  </r>
  <r>
    <x v="21"/>
    <s v="pmo@der.es.gov.br"/>
    <n v="2805"/>
    <s v="ES-115 - ELABORAÇÃO DE PROJETO - NOVA ALMEIDA X SANTA CRUX (PTE. PIRAQUAÇU)"/>
    <s v="Implantação de trecho pavimentado de rodovia estadual."/>
    <s v="Sim"/>
    <s v="Não"/>
    <n v="5473"/>
    <n v="56"/>
    <s v="Serra, Fundão, Aracruz"/>
    <s v="00 - Estado"/>
    <s v="6. Infraestrutura"/>
    <s v="LPI Nº 001/2024"/>
    <n v="560858.22"/>
    <n v="0"/>
    <n v="4469816.2300000004"/>
    <n v="0"/>
    <n v="16100862.869999999"/>
    <n v="0"/>
    <n v="1855752.18"/>
    <n v="0"/>
    <n v="2243432.86"/>
    <n v="0"/>
    <n v="17879265.219999999"/>
    <n v="0"/>
    <n v="64403451.900000013"/>
    <n v="0"/>
    <n v="7423008.3600000003"/>
    <n v="0"/>
  </r>
  <r>
    <x v="21"/>
    <s v="pmo@der.es.gov.br"/>
    <n v="2806"/>
    <s v="BID LOTE 3 - RECUPERAÇÃO FUNCIONAL COM CONSERVA POR DESEMPENHO"/>
    <s v="Reabilitação de trecho pavimentado de rodovia estadual."/>
    <s v="Sim"/>
    <s v="Não"/>
    <n v="1141"/>
    <n v="56"/>
    <s v="Atilio Vivácqua, Castelo, Conceição do Castelo, Venda Nova do Imigrante"/>
    <s v="00 - Estado"/>
    <s v="6. Infraestrutura"/>
    <s v="108/2023"/>
    <n v="10585193.210000001"/>
    <n v="10585193.210000001"/>
    <n v="10334065.76"/>
    <n v="10334065.76"/>
    <n v="934866.39999999991"/>
    <n v="934866.39999999991"/>
    <n v="1916053.27"/>
    <n v="1916053.27"/>
    <n v="42637401.380000003"/>
    <n v="42637401.380000003"/>
    <n v="41336263.159999996"/>
    <n v="41336263.159999996"/>
    <n v="3739466"/>
    <n v="3739466"/>
    <n v="7367584.7699999996"/>
    <n v="7367584.7699999996"/>
  </r>
  <r>
    <x v="21"/>
    <s v="pmo@der.es.gov.br"/>
    <n v="2807"/>
    <s v="BID LOTE 4 - RECUPERAÇÃO FUNCIONAL COM CONSERVA POR DESEMPENHO"/>
    <s v="Reabilitação de trecho pavimentado de rodovia estadual."/>
    <s v="Sim"/>
    <s v="Não"/>
    <n v="1141"/>
    <n v="56"/>
    <s v="Marechal Floriano, Alfredo Chaves, Anchieta"/>
    <s v="00 - Estado"/>
    <s v="6. Infraestrutura"/>
    <s v="002/2024"/>
    <n v="10603324.939999999"/>
    <n v="10603324.939999999"/>
    <n v="3733526.02"/>
    <n v="3733526.02"/>
    <n v="2185478.64"/>
    <n v="2185478.64"/>
    <n v="2367601.9500000002"/>
    <n v="2367601.9500000002"/>
    <n v="42413298.390000001"/>
    <n v="42413298.390000001"/>
    <n v="14934103.15"/>
    <n v="14934103.15"/>
    <n v="8741914.9199999999"/>
    <n v="8741914.9199999999"/>
    <n v="9470407.6900000013"/>
    <n v="9470407.6900000013"/>
  </r>
  <r>
    <x v="21"/>
    <s v="pmo@der.es.gov.br"/>
    <n v="2808"/>
    <s v="ES-434 - ELABORAÇÃO DE PROJETO - ÁGUA BRANCA X LAJINHA (PANCAS)"/>
    <s v="Anteprojeto/ Projeto Básico de implantação de trecho pavimentado em rodovia estadual."/>
    <s v="Sim"/>
    <s v="Não"/>
    <n v="3457"/>
    <n v="56"/>
    <s v="Águia Branca, Pancas"/>
    <s v="00 - Estado"/>
    <s v="6. Infraestrutura"/>
    <s v="075/2023"/>
    <n v="500000"/>
    <n v="0"/>
    <n v="0"/>
    <n v="0"/>
    <n v="0"/>
    <n v="0"/>
    <n v="0"/>
    <n v="0"/>
    <n v="0"/>
    <n v="0"/>
    <n v="0"/>
    <n v="0"/>
    <n v="0"/>
    <n v="0"/>
    <n v="0"/>
    <n v="0"/>
  </r>
  <r>
    <x v="21"/>
    <s v="pmo@der.es.gov.br"/>
    <n v="2809"/>
    <s v=" ELABORAÇÃO DE PROJETO - SÃO GABRIEL DA PALHA X ÁGUA BRANCA"/>
    <s v="Anteprojeto/ Projeto Básico de implantação de trecho pavimentado em rodovia estadual."/>
    <s v="Sim"/>
    <s v="Não"/>
    <n v="3457"/>
    <n v="56"/>
    <s v="São Gabriel da Palha, Águia Branca"/>
    <s v="00 - Estado"/>
    <s v="6. Infraestrutura"/>
    <s v="051/2023"/>
    <n v="900000"/>
    <n v="900000"/>
    <n v="0"/>
    <n v="0"/>
    <n v="0"/>
    <n v="0"/>
    <n v="0"/>
    <n v="0"/>
    <n v="0"/>
    <n v="0"/>
    <n v="0"/>
    <n v="0"/>
    <n v="0"/>
    <n v="0"/>
    <n v="0"/>
    <n v="0"/>
  </r>
  <r>
    <x v="21"/>
    <s v="pmo@der.es.gov.br"/>
    <n v="2811"/>
    <s v="CONTRATAÇÃO DE EVTEA E ANTEPROJETO DE ENGENHARIA - CONTORNO DE CACHOEIRO DE ITAPEMIRIM"/>
    <s v="Anteprojeto/ Projeto Básico de implantação de trecho pavimentado em rodovia estadual."/>
    <s v="Sim"/>
    <s v="Não"/>
    <n v="3457"/>
    <n v="56"/>
    <s v="Cachoeiro de Itapemirim"/>
    <s v="54 - Central Sul"/>
    <s v="6. Infraestrutura"/>
    <s v="TP nº 003/2023"/>
    <n v="753733.62"/>
    <n v="753733.62"/>
    <n v="379255.47"/>
    <n v="379255.47"/>
    <n v="0"/>
    <n v="0"/>
    <n v="0"/>
    <n v="0"/>
    <n v="0"/>
    <n v="0"/>
    <n v="0"/>
    <n v="0"/>
    <n v="0"/>
    <n v="0"/>
    <n v="0"/>
    <n v="0"/>
  </r>
  <r>
    <x v="21"/>
    <s v="pmo@der.es.gov.br"/>
    <n v="2813"/>
    <s v="002813 - CONSULTORIA DE APOIO A GEDES - DIREN - LOTE 02"/>
    <s v="Contratação de empresa para prestação de serviços de apoio a Gestão de Licenças e Condicionantes Ambientais e Programa de Comunicação Socioambiental das obras e serviços gerenciados pelo – DER-ES - LOTE 02"/>
    <s v="Sim"/>
    <s v="Não"/>
    <n v="2103"/>
    <n v="56"/>
    <s v="Afonso Cláudio, Água Doce do Norte, Águia Branca, Alegre, Alfredo Chaves, Alto Rio Novo, Anchieta, Apiacá, Aracruz, Atilio Vivacqua, Baixo Guandú,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61/2023"/>
    <n v="950910"/>
    <n v="950910"/>
    <n v="589913.46"/>
    <n v="589913.46"/>
    <n v="0"/>
    <n v="0"/>
    <n v="0"/>
    <n v="0"/>
    <n v="0"/>
    <n v="0"/>
    <n v="0"/>
    <n v="0"/>
    <n v="0"/>
    <n v="0"/>
    <n v="0"/>
    <n v="0"/>
  </r>
  <r>
    <x v="21"/>
    <s v="pmo@der.es.gov.br"/>
    <n v="2814"/>
    <s v="SERVIÇOS ESPECIALIZADOS DE ENGENHARIA PARA SUPERVISÃO E APOIO À FISCALIZAÇÃO TÉCNICA, AMBIENTAL E DE REGULARIDADE TRABALHISTA, FISCAL E PREVIDENCIÁRIA DAS OBRAS E SERVIÇOS RODOVIÁRIOS SOB A JURISDIÇÃO DA SR-1"/>
    <s v="Serviços Especializados de Engenharia para Supervisão e Apoio à Fiscalização Técnica, Ambiental e de Regularidade Trabalhista, Fiscal e Previdenciária das Obras e Serviços Rodoviários sob a jurisdição da SR-1 "/>
    <s v="Sim"/>
    <s v="Não"/>
    <n v="2103"/>
    <n v="56"/>
    <s v="Anchieta, Afonso Cláudio, Alfredo Chaves, Brejetuba, Cariacica, Domingos Martins, Fundão, Guarapari, Itarana, Laranja da Terra, Marechal Floriano, Piúma, Santa Leopoldina, Santa Maria de Jetibá, Santa Teresa, Serra, Viana, Vila Velha, Vitória, Ibiraçu, Aracruz"/>
    <s v="00 - Estado"/>
    <s v="6. Infraestrutura"/>
    <s v="PREGÃO ELETRÔNICO 021/2023"/>
    <n v="13443183.359999999"/>
    <n v="13443183.359999999"/>
    <n v="18854276.022"/>
    <n v="18854276.022"/>
    <n v="19850448.690000001"/>
    <n v="19850448.690000001"/>
    <n v="6747226.7400000002"/>
    <n v="6747226.7400000002"/>
    <n v="0"/>
    <n v="0"/>
    <n v="0"/>
    <n v="0"/>
    <n v="0"/>
    <n v="0"/>
    <n v="0"/>
    <n v="0"/>
  </r>
  <r>
    <x v="21"/>
    <s v="pmo@der.es.gov.br"/>
    <n v="2815"/>
    <s v="SERVIÇOS ESPECIALIZADOS DE ENGENHARIA PARA SUPERVISÃO E APOIO À FISCALIZAÇÃO TÉCNICA, AMBIENTAL E DE REGULARIDADE TRABALHISTA, FISCAL E PREVIDENCIÁRIA DAS OBRAS E SERVIÇOS RODOVIÁRIOS SOB A JURISDIÇÃO DA SR-2"/>
    <s v="Serviços Especializados de Engenharia para Supervisão e Apoio à Fiscalização Técnica, Ambiental e de Regularidade Trabalhista, Fiscal e Previdenciária das Obras e Serviços Rodoviários sob a jurisdição da SR-2 "/>
    <s v="Sim"/>
    <s v="Não"/>
    <n v="2103"/>
    <n v="56"/>
    <s v="Iconha, Itapemirim, Marataízes, Presidente Kennedy, Rio Novo do Sul, Apiacá, Atilio Vivacqua, Cachoeiro de Itapemirim, Castelo, Mimoso do Sul, Muqui, Vargem Alta, Alegre,Bom Jesus do Norte, Divino de São Lourenço, Dores do Rio Preto, Guaçuí, Ibatiba, Ibitirama, Irupi, Iúna, Jerônimo Monteiro, Muniz Freire, São José do Calçado, Venda Nova do Imigrante, Conceição do Castelo"/>
    <s v="00 - Estado"/>
    <s v="6. Infraestrutura"/>
    <s v="PREGÃO ELETRÔNICO 022/2023"/>
    <n v="15287622.048"/>
    <n v="15287622.048"/>
    <n v="21441130.289999999"/>
    <n v="21441130.289999999"/>
    <n v="22573980.377999999"/>
    <n v="22573980.377999999"/>
    <n v="7672963.2479999997"/>
    <n v="7672963.2479999997"/>
    <n v="0"/>
    <n v="0"/>
    <n v="0"/>
    <n v="0"/>
    <n v="0"/>
    <n v="0"/>
    <n v="0"/>
    <n v="0"/>
  </r>
  <r>
    <x v="21"/>
    <s v="pmo@der.es.gov.br"/>
    <n v="2816"/>
    <s v="SERVIÇOS ESPECIALIZADOS DE ENGENHARIA PARA SUPERVISÃO E APOIO À FISCALIZAÇÃO TÉCNICA, AMBIENTAL E DE REGULARIDADE TRABALHISTA, FISCAL E PREVIDENCIÁRIA DAS OBRAS E SERVIÇOS RODOVIÁRIOS SOB A JURISDIÇÃO DA SR-3"/>
    <s v="Serviços Especializados de Engenharia para Supervisão e Apoio à Fiscalização Técnica, Ambiental e de Regularidade Trabalhista, Fiscal e Previdenciária das Obras e Serviços Rodoviários sob a jurisdição da SR-3 "/>
    <s v="Sim"/>
    <s v="Não"/>
    <n v="2103"/>
    <n v="56"/>
    <s v="João Neiva, Linhares, Rio Bananal, Sooretama, Alto Rio Novo, Baixo Guandú, Colatina, Governador Lindenberg, Marilândia, Pancas, São Domingos do Norte, São Roque do Canaã, Itaguaçu, Águia Branca, Mantenópolis"/>
    <s v="00 - Estado"/>
    <s v="6. Infraestrutura"/>
    <s v="PREGÃO ELETRÔNICO 023/2023"/>
    <n v="14395031.478"/>
    <n v="14395031.478"/>
    <n v="20189258.015999999"/>
    <n v="20189258.015999999"/>
    <n v="21255964.932"/>
    <n v="21255964.932"/>
    <n v="7224965.8079999993"/>
    <n v="7224965.8079999993"/>
    <n v="0"/>
    <n v="0"/>
    <n v="0"/>
    <n v="0"/>
    <n v="0"/>
    <n v="0"/>
    <n v="0"/>
    <n v="0"/>
  </r>
  <r>
    <x v="21"/>
    <s v="pmo@der.es.gov.br"/>
    <n v="2817"/>
    <s v="SERVIÇOS ESPECIALIZADOS DE ENGENHARIA PARA SUPERVISÃO E APOIO À FISCALIZAÇÃO TÉCNICA, AMBIENTAL E DE REGULARIDADE TRABALHISTA, FISCAL E PREVIDENCIÁRIA DAS OBRAS E SERVIÇOS RODOVIÁRIOS SOB A JURISDIÇÃO DA SR-4"/>
    <s v="Serviços Especializados de Engenharia para Supervisão e Apoio à Fiscalização Técnica, Ambiental e de Regularidade Trabalhista, Fiscal e Previdenciária das Obras e Serviços Rodoviários sob a jurisdição da SR-4 "/>
    <s v="Sim"/>
    <s v="Não"/>
    <n v="2103"/>
    <n v="56"/>
    <s v="Boa Esperança, Conceição da Barra, Jaguaré, Montanha, Mucurici, Pedro Canário, Pinheiros, Ponto Belo, São Mateus, Água Doce do Norte, Barra de São Francisco, Ecoporanga, Nova Venécia, Vila Pavão, São Gabriel da Palha, Vila Valério"/>
    <s v="00 - Estado"/>
    <s v="6. Infraestrutura"/>
    <s v="Consultoria de Obras _x000a_SR-4"/>
    <n v="10500000"/>
    <n v="8500000"/>
    <n v="17666666.666666672"/>
    <n v="0"/>
    <n v="17666666.666666672"/>
    <n v="0"/>
    <n v="17666666.666666672"/>
    <n v="0"/>
    <n v="0"/>
    <n v="0"/>
    <n v="0"/>
    <n v="0"/>
    <n v="0"/>
    <n v="0"/>
    <n v="0"/>
    <n v="0"/>
  </r>
  <r>
    <x v="21"/>
    <s v="pmo@der.es.gov.br"/>
    <n v="2818"/>
    <s v="SERVIÇOS ESPECIALIZADOS DE ENGENHARIA PARA SUPERVISÃO E APOIO À FISCALIZAÇÃO TÉCNICA, AMBIENTAL E DE REGULARIDADE TRABALHISTA, FISCAL E PREVIDENCIÁRIA DAS OBRAS E SERVIÇOS RODOVIÁRIOS SOB A JURISDIÇÃO DA SE-U"/>
    <s v="Serviços Especializados de Engenharia para Supervisão e Apoio à Fiscalização Técnica, Ambiental e de Regularidade Trabalhista, Fiscal e Previdenciária das Obras e Serviços Rodoviários sob a jurisdição da SE-U "/>
    <s v="Sim"/>
    <s v="Não"/>
    <n v="2103"/>
    <n v="56"/>
    <s v="Cariacica, Fundão, Guarapari, Serra, Viana, Vila Velha, Vitória"/>
    <s v="50 - Metropolitana"/>
    <s v="6. Infraestrutura"/>
    <s v="Consultoria de Obras _x000a_SE-U"/>
    <n v="4700000"/>
    <n v="4100000"/>
    <n v="5000000"/>
    <n v="0"/>
    <n v="5000000"/>
    <n v="0"/>
    <n v="5000000"/>
    <n v="0"/>
    <n v="0"/>
    <n v="0"/>
    <n v="0"/>
    <n v="0"/>
    <n v="0"/>
    <n v="0"/>
    <n v="0"/>
    <n v="0"/>
  </r>
  <r>
    <x v="22"/>
    <s v="pmo@der.es.gov.br"/>
    <n v="2824"/>
    <s v="CONSTRUÇÃO DE ESPAÇO ESPORTIVO NA COMUNIDADE DE VILA FERNANDES - PINHEIROS"/>
    <s v="Construção de espaço esportivo."/>
    <s v="Sim"/>
    <s v="Não"/>
    <n v="1027"/>
    <n v="56"/>
    <s v="Pinheiros"/>
    <s v="58 - Nordeste"/>
    <s v="6. Infraestrutura"/>
    <s v="0005/2024"/>
    <n v="710030.13"/>
    <n v="710030.13"/>
    <n v="304298.62650000001"/>
    <n v="304298.62650000001"/>
    <n v="0"/>
    <n v="0"/>
    <n v="0"/>
    <n v="0"/>
    <n v="0"/>
    <n v="0"/>
    <n v="0"/>
    <n v="0"/>
    <n v="0"/>
    <n v="0"/>
    <n v="0"/>
    <n v="0"/>
  </r>
  <r>
    <x v="22"/>
    <s v="pmo@der.es.gov.br"/>
    <n v="2825"/>
    <s v="CONSTRUÇÃO DE ESPAÇO ESPORTIVO NO BAIRRO AYRTON SENNA - COLATINA"/>
    <s v="Construção de espaço esportivo."/>
    <s v="Sim"/>
    <s v="Não"/>
    <n v="1027"/>
    <n v="56"/>
    <s v="Colatina"/>
    <s v="57 - Centro-Oeste"/>
    <s v="6. Infraestrutura"/>
    <s v="CP 51/2023"/>
    <n v="390689.09"/>
    <n v="390689.09"/>
    <n v="390689.09"/>
    <n v="390689.09"/>
    <n v="0"/>
    <n v="0"/>
    <n v="0"/>
    <n v="0"/>
    <n v="0"/>
    <n v="0"/>
    <n v="0"/>
    <n v="0"/>
    <n v="0"/>
    <n v="0"/>
    <n v="0"/>
    <n v="0"/>
  </r>
  <r>
    <x v="22"/>
    <s v="pmo@der.es.gov.br"/>
    <n v="2826"/>
    <s v="CONSTRUÇÃO DE ESPAÇO ESPORTIVO EM AMARILIO FRAGA - COLATINA"/>
    <s v="Construção de espaço esportivo."/>
    <s v="Sim"/>
    <s v="Não"/>
    <n v="1027"/>
    <n v="56"/>
    <s v="Colatina"/>
    <s v="57 - Centro-Oeste"/>
    <s v="6. Infraestrutura"/>
    <s v="0009/2024"/>
    <n v="611037"/>
    <n v="611037"/>
    <n v="261873"/>
    <n v="261873"/>
    <n v="0"/>
    <n v="0"/>
    <n v="0"/>
    <n v="0"/>
    <n v="0"/>
    <n v="0"/>
    <n v="0"/>
    <n v="0"/>
    <n v="0"/>
    <n v="0"/>
    <n v="0"/>
    <n v="0"/>
  </r>
  <r>
    <x v="21"/>
    <s v="pmo@der.es.gov.br"/>
    <n v="2828"/>
    <s v="CONSTRUÇÃO DE MURO DE ARRIMO ENTRE A RUA S E A BR-262 - PASSARELA DO BAIRRO CAMPO BELO II"/>
    <s v="Execução de obras de contenção em trechos de rodovia estadual."/>
    <s v="Sim"/>
    <s v="Não"/>
    <n v="1141"/>
    <n v="56"/>
    <s v="Cariacica"/>
    <s v="50 - Metropolitana"/>
    <s v="6. Infraestrutura"/>
    <s v="113/2023"/>
    <n v="2419867.8790000002"/>
    <n v="2419867.8790000002"/>
    <n v="0"/>
    <n v="0"/>
    <n v="0"/>
    <n v="0"/>
    <n v="0"/>
    <n v="0"/>
    <n v="0"/>
    <n v="0"/>
    <n v="0"/>
    <n v="0"/>
    <n v="0"/>
    <n v="0"/>
    <n v="0"/>
    <n v="0"/>
  </r>
  <r>
    <x v="21"/>
    <s v="pmo@der.es.gov.br"/>
    <n v="2835"/>
    <s v="ES-466 - ENTR. ES-388 X ENTR. BR-101"/>
    <s v="Implantação de trecho pavimentado de rodovia estadual."/>
    <s v="Sim"/>
    <s v="Não"/>
    <n v="1141"/>
    <n v="56"/>
    <s v="Vila Velha, Viana"/>
    <s v="50 - Metropolitana"/>
    <s v="6. Infraestrutura"/>
    <s v="ES-466, trecho 1: (Entr. ES-388 – Entr. BR-101, com extensão de 6,64 km) Contorno de Viana"/>
    <n v="1500000"/>
    <n v="0"/>
    <n v="53500000"/>
    <n v="0"/>
    <n v="0"/>
    <n v="0"/>
    <n v="0"/>
    <n v="0"/>
    <n v="0"/>
    <n v="0"/>
    <n v="0"/>
    <n v="0"/>
    <n v="0"/>
    <n v="0"/>
    <n v="0"/>
    <n v="0"/>
  </r>
  <r>
    <x v="21"/>
    <s v="pmo@der.es.gov.br"/>
    <n v="2836"/>
    <s v="ELABORAÇÃO DE PROJETO DE PAVIMENTAÇÃO ETAPA 2 - ENTR. ES-466 (VIANA) X ENTR. BR-262"/>
    <s v="Implantação de trecho pavimentado de rodovia estadual."/>
    <s v="Sim"/>
    <s v="Não"/>
    <n v="3457"/>
    <n v="56"/>
    <s v="Viana, Domingos Martins"/>
    <s v="00 - Estado"/>
    <s v="6. Infraestrutura"/>
    <s v="Entr. ES-466 (Viana) - Entr. BR-262"/>
    <n v="500000"/>
    <n v="0"/>
    <n v="2000000"/>
    <n v="0"/>
    <n v="0"/>
    <n v="0"/>
    <n v="0"/>
    <n v="0"/>
    <n v="0"/>
    <n v="0"/>
    <n v="0"/>
    <n v="0"/>
    <n v="0"/>
    <n v="0"/>
    <n v="0"/>
    <n v="0"/>
  </r>
  <r>
    <x v="21"/>
    <s v="pmo@der.es.gov.br"/>
    <n v="2837"/>
    <s v="OBRAS DE IMPLANTAÇÃO E PAVIMENTAÇÃO DO CONTORNO RODOVIÁRIO SUL DE ARACRUZ"/>
    <s v="Implantação de trecho pavimentado de rodovia estadual."/>
    <s v="Sim"/>
    <s v="Não"/>
    <n v="25"/>
    <n v="56"/>
    <s v="Aracruz"/>
    <s v="56 - Rio Doce"/>
    <s v="6. Infraestrutura"/>
    <s v="RDC 028/2023"/>
    <n v="2354171.7599999998"/>
    <n v="0"/>
    <n v="88756803.25"/>
    <n v="0"/>
    <n v="118840402.25"/>
    <n v="0"/>
    <n v="16411293.76"/>
    <n v="0"/>
    <n v="0"/>
    <n v="0"/>
    <n v="0"/>
    <n v="0"/>
    <n v="0"/>
    <n v="0"/>
    <n v="0"/>
    <n v="0"/>
  </r>
  <r>
    <x v="21"/>
    <s v="pmo@der.es.gov.br"/>
    <n v="2838"/>
    <s v="OBRAS DE CONTENÇÃO DA EROSÃO E RESTAURAÇÃO DA REGIÃO COSTEIRA - PRAIA CENTRAL DE PÍUMA "/>
    <s v="Implantação de trecho pavimentado de rodovia estadual."/>
    <s v="Sim"/>
    <s v="Não"/>
    <n v="1141"/>
    <n v="56"/>
    <s v="Piúma, Anchieta"/>
    <s v="53 - Litoral Sul"/>
    <s v="6. Infraestrutura"/>
    <s v="RDC 023/2023"/>
    <n v="2234297.19"/>
    <n v="0"/>
    <n v="62802045.539999999"/>
    <n v="0"/>
    <n v="293986.57"/>
    <n v="0"/>
    <n v="0"/>
    <n v="0"/>
    <n v="0"/>
    <n v="0"/>
    <n v="0"/>
    <n v="0"/>
    <n v="0"/>
    <n v="0"/>
    <n v="0"/>
    <n v="0"/>
  </r>
  <r>
    <x v="21"/>
    <s v="pmo@der.es.gov.br"/>
    <n v="2839"/>
    <s v="RODOVIA JONES DOS SANTOS NEVES - TRECHO ENTR. BR-101 X GUARAPARI"/>
    <s v="Implantação de trecho pavimentado de rodovia estadual."/>
    <s v="Sim"/>
    <s v="Não"/>
    <n v="1141"/>
    <n v="56"/>
    <s v="Guarapari"/>
    <s v="50 - Metropolitana"/>
    <s v="6. Infraestrutura"/>
    <s v="Rodovia Jones dos Santos Neves, trecho: Entr. BR-101 - Guarapari"/>
    <n v="300000"/>
    <n v="0"/>
    <n v="29750000"/>
    <n v="0"/>
    <n v="10000000"/>
    <n v="0"/>
    <n v="0"/>
    <n v="0"/>
    <n v="0"/>
    <n v="0"/>
    <n v="0"/>
    <n v="0"/>
    <n v="0"/>
    <n v="0"/>
    <n v="0"/>
    <n v="0"/>
  </r>
  <r>
    <x v="21"/>
    <s v="pmo@der.es.gov.br"/>
    <n v="2840"/>
    <s v="ESTUDO TÉCNICO PRELIMINAR - ES-383 - ENTR. BR-262 (VITOR HUGO) X ES-164 (CASTELINHO)"/>
    <s v="Anteprojeto/ Projeto Básico de implantação de trecho pavimentado em rodovia estadual."/>
    <s v="Sim"/>
    <s v="Não"/>
    <n v="3457"/>
    <n v="56"/>
    <s v="Marechal Floriano, Vargem Alta"/>
    <s v="00 - Estado"/>
    <s v="6. Infraestrutura"/>
    <s v="093/2023"/>
    <n v="1005153.4790000001"/>
    <n v="1005153.4790000001"/>
    <n v="0"/>
    <n v="0"/>
    <n v="0"/>
    <n v="0"/>
    <n v="0"/>
    <n v="0"/>
    <n v="0"/>
    <n v="0"/>
    <n v="0"/>
    <n v="0"/>
    <n v="0"/>
    <n v="0"/>
    <n v="0"/>
    <n v="0"/>
  </r>
  <r>
    <x v="21"/>
    <s v="pmo@der.es.gov.br"/>
    <n v="2841"/>
    <s v="OBRA DE CONTENÇÃO DE ENCOSTA NA EEEFM PADRE HUMBERTO PIACENTE - VILA VELHA"/>
    <s v="Execução de obras de contenção em trechos de rodovia estadual."/>
    <s v="Sim"/>
    <s v="Não"/>
    <n v="1141"/>
    <n v="56"/>
    <s v="Vila Velha"/>
    <s v="50 - Metropolitana"/>
    <s v="6. Infraestrutura"/>
    <s v="RDC 031/2023"/>
    <n v="1336138.22"/>
    <n v="0"/>
    <n v="0"/>
    <n v="0"/>
    <n v="0"/>
    <n v="0"/>
    <n v="0"/>
    <n v="0"/>
    <n v="0"/>
    <n v="0"/>
    <n v="0"/>
    <n v="0"/>
    <n v="0"/>
    <n v="0"/>
    <n v="0"/>
    <n v="0"/>
  </r>
  <r>
    <x v="21"/>
    <s v="pmo@der.es.gov.br"/>
    <n v="2843"/>
    <s v="ES-465/368 - DOMINGOS MARTINS X MELGAÇO"/>
    <s v="Implantação de trecho pavimentado de rodovia estadual."/>
    <s v="Sim"/>
    <s v="Não"/>
    <n v="1141"/>
    <n v="56"/>
    <s v="Domingos Martins"/>
    <s v="57 - Centro-Oeste"/>
    <s v="6. Infraestrutura"/>
    <s v="Domingos Martins - Melgaço"/>
    <n v="1000000"/>
    <n v="0"/>
    <n v="45000000"/>
    <n v="0"/>
    <n v="38500000"/>
    <n v="0"/>
    <n v="0"/>
    <n v="0"/>
    <n v="0"/>
    <n v="0"/>
    <n v="0"/>
    <n v="0"/>
    <n v="0"/>
    <n v="0"/>
    <n v="0"/>
    <n v="0"/>
  </r>
  <r>
    <x v="21"/>
    <s v="pmo@der.es.gov.br"/>
    <n v="2845"/>
    <s v="ELABORAÇÃO DE PROJETO BÁSICO E EXECUÇÃO DE OBRAS PARA MINIZAÇÃO DOS IMPACTOS DOS ALAGAMENTOS EM ÁGUIA BRANCA"/>
    <s v="Minimização dos impactos de alagamentos devido a altos índices de precipitações pluviométricas. "/>
    <s v="Sim"/>
    <s v="Não"/>
    <n v="1141"/>
    <n v="56"/>
    <s v="Águia Branca"/>
    <s v="57 - Centro-Oeste"/>
    <s v="6. Infraestrutura"/>
    <s v="Minimização de Cheias Águia Branca"/>
    <n v="2500000"/>
    <n v="0"/>
    <n v="18264814.820999999"/>
    <n v="0"/>
    <n v="22323662.559"/>
    <n v="0"/>
    <n v="0"/>
    <n v="0"/>
    <n v="0"/>
    <n v="0"/>
    <n v="0"/>
    <n v="0"/>
    <n v="0"/>
    <n v="0"/>
    <n v="0"/>
    <n v="0"/>
  </r>
  <r>
    <x v="21"/>
    <s v="pmo@der.es.gov.br"/>
    <n v="2846"/>
    <s v="ELABORAÇÃO DE PROJETO BÁSICO E EXECUÇÃO DE OBRAS PARA MINIZAÇÃO DOS IMPACTOS DOS ALAGAMENTOS EM IBIRAÇU"/>
    <s v="Minimização dos impactos de alagamentos devido a altos índices de precipitações pluviométricas. "/>
    <s v="Sim"/>
    <s v="Não"/>
    <n v="1141"/>
    <n v="56"/>
    <s v="Ibiraçu, João Neiva"/>
    <s v="56 - Rio Doce"/>
    <s v="6. Infraestrutura"/>
    <s v="Minimização de Cheias Ibiraçu"/>
    <n v="3000000"/>
    <n v="0"/>
    <n v="49451051.569499999"/>
    <n v="0"/>
    <n v="60440174.140500002"/>
    <n v="0"/>
    <n v="0"/>
    <n v="0"/>
    <n v="0"/>
    <n v="0"/>
    <n v="0"/>
    <n v="0"/>
    <n v="0"/>
    <n v="0"/>
    <n v="0"/>
    <n v="0"/>
  </r>
  <r>
    <x v="21"/>
    <s v="pmo@der.es.gov.br"/>
    <n v="2847"/>
    <s v="ES-388 - ENTR. BR-101 X RIO CLARO"/>
    <s v="Implantação de trecho pavimentado de rodovia estadual."/>
    <s v="Sim"/>
    <s v="Não"/>
    <n v="1141"/>
    <n v="56"/>
    <s v="Guarapari, Vila Velha"/>
    <s v="50 - Metropolitana"/>
    <s v="6. Infraestrutura"/>
    <s v="ES-388, trecho: BR-101 a Rio Claro - Guarapari "/>
    <n v="500000"/>
    <n v="0"/>
    <n v="8332969.8304999992"/>
    <n v="0"/>
    <n v="15475515.399499999"/>
    <n v="0"/>
    <n v="0"/>
    <n v="0"/>
    <n v="0"/>
    <n v="0"/>
    <n v="0"/>
    <n v="0"/>
    <n v="0"/>
    <n v="0"/>
    <n v="0"/>
    <n v="0"/>
  </r>
  <r>
    <x v="21"/>
    <s v="pmo@der.es.gov.br"/>
    <n v="2848"/>
    <s v="DUPLICAÇÃO DA ES-456 / AV. CASTELO BRANCO - ARACRUZ"/>
    <s v="Implantação de trecho pavimentado de rodovia estadual."/>
    <s v="Sim"/>
    <s v="Não"/>
    <n v="1141"/>
    <n v="56"/>
    <s v="Aracruz"/>
    <s v="56 - Rio Doce"/>
    <s v="6. Infraestrutura"/>
    <s v="Duplicação da Avenida Castelo Branco, ES-124, Entr. ES-257(B) (Trevo de Aracruz) – Entr. ES-456"/>
    <n v="500000"/>
    <n v="0"/>
    <n v="17750000"/>
    <n v="0"/>
    <n v="7000000"/>
    <n v="0"/>
    <n v="0"/>
    <n v="0"/>
    <n v="0"/>
    <n v="0"/>
    <n v="0"/>
    <n v="0"/>
    <n v="0"/>
    <n v="0"/>
    <n v="0"/>
    <n v="0"/>
  </r>
  <r>
    <x v="21"/>
    <s v="pmo@der.es.gov.br"/>
    <n v="2849"/>
    <s v="PROJETO E OBRAS DE ADEQUAÇÃO DE 10 SEGMENTOS PARA IMPLANTAÇÃO DE PONTES NA ES-391 - ENTR. ES-492 (SANTO ANTÔNIO DE MUQUI) X ENTR. ES-177 (MIMOSO DO SUL)"/>
    <s v="Implantação de trecho pavimentado de rodovia estadual."/>
    <s v="Sim"/>
    <s v="Não"/>
    <n v="1141"/>
    <n v="56"/>
    <s v="Mimoso do Sul"/>
    <s v="57 - Centro-Oeste"/>
    <s v="6. Infraestrutura"/>
    <s v="Adequação de traçado em 10 (dez) segmentos da Rodovia ES-391"/>
    <n v="500000"/>
    <n v="0"/>
    <n v="14500000"/>
    <n v="0"/>
    <n v="15500000"/>
    <n v="0"/>
    <n v="0"/>
    <n v="0"/>
    <n v="0"/>
    <n v="0"/>
    <n v="0"/>
    <n v="0"/>
    <n v="0"/>
    <n v="0"/>
    <n v="0"/>
    <n v="0"/>
  </r>
  <r>
    <x v="21"/>
    <s v="pmo@der.es.gov.br"/>
    <n v="2850"/>
    <s v="CONTENÇÃO CORTINA ANCORADA ES-185 - IÚNA X IBITIRAMA"/>
    <s v="Execução de obras de contenção em trechos de rodovia estadual."/>
    <s v="Sim"/>
    <s v="Não"/>
    <n v="1141"/>
    <n v="56"/>
    <s v="Ibitirama, Iúna"/>
    <s v="55 - Caparaó"/>
    <s v="6. Infraestrutura"/>
    <s v="CP 038/2023"/>
    <n v="4714347.9400000004"/>
    <n v="4714347.9400000004"/>
    <n v="0"/>
    <n v="0"/>
    <n v="0"/>
    <n v="0"/>
    <n v="0"/>
    <n v="0"/>
    <n v="0"/>
    <n v="0"/>
    <n v="0"/>
    <n v="0"/>
    <n v="0"/>
    <n v="0"/>
    <n v="0"/>
    <n v="0"/>
  </r>
  <r>
    <x v="21"/>
    <s v="pmo@der.es.gov.br"/>
    <n v="2851"/>
    <s v="PROJETO EXECUTIVO E OBRAS DE RECUPERAÇÃO DA ES-391 - ENTR. ES-177 X ENTR. BR-101 - MIMOSO DO SUL"/>
    <s v="Execução de obras de contenção em trechos de rodovia estadual."/>
    <s v="Sim"/>
    <s v="Não"/>
    <n v="1141"/>
    <n v="56"/>
    <s v="Mimoso do Sul"/>
    <s v="57 - Centro-Oeste"/>
    <s v="6. Infraestrutura"/>
    <s v="91/2023"/>
    <n v="10373711.557"/>
    <n v="10373711.557"/>
    <n v="0"/>
    <n v="0"/>
    <n v="0"/>
    <n v="0"/>
    <n v="0"/>
    <n v="0"/>
    <n v="0"/>
    <n v="0"/>
    <n v="0"/>
    <n v="0"/>
    <n v="0"/>
    <n v="0"/>
    <n v="0"/>
    <n v="0"/>
  </r>
  <r>
    <x v="21"/>
    <s v="pmo@der.es.gov.br"/>
    <n v="2854"/>
    <s v="ESTABILIZAÇÃO DE TALUDE - ES-181 - ENTR. ES-379 (MUNIZ FREIRE) X ENTR. BR-482 (RIVE)"/>
    <s v="Implantação de trecho pavimentado de rodovia estadual."/>
    <s v="Sim"/>
    <s v="Não"/>
    <n v="1141"/>
    <n v="56"/>
    <s v="Alegre, Muniz Freire"/>
    <s v="55 - Caparaó"/>
    <s v="6. Infraestrutura"/>
    <s v="RDC 016/2023"/>
    <n v="3732751.48"/>
    <n v="3732751.48"/>
    <n v="2250000"/>
    <n v="0"/>
    <n v="0"/>
    <n v="0"/>
    <n v="0"/>
    <n v="0"/>
    <n v="0"/>
    <n v="0"/>
    <n v="0"/>
    <n v="0"/>
    <n v="0"/>
    <n v="0"/>
    <n v="0"/>
    <n v="0"/>
  </r>
  <r>
    <x v="21"/>
    <s v="pmo@der.es.gov.br"/>
    <n v="2858"/>
    <s v="ES-489 - ENTR. ES-489 X ENTR. ES-482"/>
    <s v="Implantação de trecho pavimentado de rodovia estadual."/>
    <s v="Sim"/>
    <s v="Não"/>
    <n v="1141"/>
    <n v="56"/>
    <s v="Cachoeiro de Itapemirim"/>
    <s v="54 - Central Sul"/>
    <s v="6. Infraestrutura"/>
    <s v="ES-489, trecho: Entr. ES-489 - Entr. ES-482 - 4,20km - Cachoeiro de Itapemirim"/>
    <n v="17750000"/>
    <n v="0"/>
    <n v="7000000"/>
    <n v="0"/>
    <n v="0"/>
    <n v="0"/>
    <n v="0"/>
    <n v="0"/>
    <n v="0"/>
    <n v="0"/>
    <n v="0"/>
    <n v="0"/>
    <n v="0"/>
    <n v="0"/>
    <n v="0"/>
    <n v="0"/>
  </r>
  <r>
    <x v="21"/>
    <s v="pmo@der.es.gov.br"/>
    <n v="2861"/>
    <s v="CONTORNO DE VENDA NOVA DO IMIGRANTE"/>
    <s v="Implantação de trecho pavimentado de rodovia estadual."/>
    <s v="Sim"/>
    <s v="Não"/>
    <n v="1141"/>
    <n v="56"/>
    <s v="Venda Nova do Imigrante"/>
    <s v="52 - Sudoeste Serrana"/>
    <s v="6. Infraestrutura"/>
    <s v="42/2013"/>
    <n v="300000"/>
    <n v="300000"/>
    <n v="2000000"/>
    <n v="0"/>
    <n v="15000000"/>
    <n v="0"/>
    <n v="0"/>
    <n v="0"/>
    <n v="0"/>
    <n v="0"/>
    <n v="0"/>
    <n v="0"/>
    <n v="0"/>
    <n v="0"/>
    <n v="0"/>
    <n v="0"/>
  </r>
  <r>
    <x v="21"/>
    <s v="pmo@der.es.gov.br"/>
    <n v="2862"/>
    <s v="BOA ESPERANÇA X JACIGUÁ"/>
    <s v="Implantação de trecho pavimentado de rodovia estadual."/>
    <s v="Sim"/>
    <s v="Não"/>
    <n v="1141"/>
    <n v="56"/>
    <s v="Vargem Alta"/>
    <s v="54 - Central Sul"/>
    <s v="6. Infraestrutura"/>
    <s v="RDC 026/2023"/>
    <n v="12014294.07"/>
    <n v="0"/>
    <n v="13349971.609999999"/>
    <n v="0"/>
    <n v="0"/>
    <n v="0"/>
    <n v="0"/>
    <n v="0"/>
    <n v="0"/>
    <n v="0"/>
    <n v="0"/>
    <n v="0"/>
    <n v="0"/>
    <n v="0"/>
    <n v="0"/>
    <n v="0"/>
  </r>
  <r>
    <x v="21"/>
    <s v="pmo@der.es.gov.br"/>
    <n v="2863"/>
    <s v="PROJETO EXECUTIVO E EXECUÇÃO DE OBRAS DE REABILITAÇÃO E DUPLICAÇÃO DA ES-482 - ENTR. BR-101 (SAFRA) X CACHOEIRO DO ITAPEMIRIM"/>
    <s v="Reabilitação de trecho pavimentado de rodovia estadual."/>
    <s v="Sim"/>
    <s v="Não"/>
    <n v="1141"/>
    <n v="56"/>
    <s v="Cachoeiro de Itapemirim"/>
    <s v="54 - Central Sul"/>
    <s v="6. Infraestrutura"/>
    <s v="Duplicação ES-482 Trecho: Entr. BR-101 (Safra) - Cachoeiro de Itapemirim"/>
    <n v="1000000"/>
    <n v="0"/>
    <n v="90000000"/>
    <n v="0"/>
    <n v="100000000"/>
    <n v="0"/>
    <n v="100000000"/>
    <n v="0"/>
    <n v="0"/>
    <n v="0"/>
    <n v="0"/>
    <n v="0"/>
    <n v="0"/>
    <n v="0"/>
    <n v="0"/>
    <n v="0"/>
  </r>
  <r>
    <x v="21"/>
    <s v="pmo@der.es.gov.br"/>
    <n v="2864"/>
    <s v="PROJETO EXECUTIVO E EXECUÇÃO DE OBRAS DE REABILITAÇÃO DA ES-488 - ENTR. ES-164 (SANTA ROSA) X CONTORNO DE CACHOEIRO"/>
    <s v="Reabilitação de trecho pavimentado de rodovia estadual."/>
    <s v="Sim"/>
    <s v="Não"/>
    <n v="1141"/>
    <n v="56"/>
    <s v="Cachoeiro de Itapemirim"/>
    <s v="54 - Central Sul"/>
    <s v="6. Infraestrutura"/>
    <s v="ES-488, trecho: Entr. ES-482 (Morro Grande) – Entr. ES-164 (Sta. Rosa) – Contorno de Cachoeiro"/>
    <n v="500000"/>
    <n v="0"/>
    <n v="54750000"/>
    <n v="0"/>
    <n v="35000000"/>
    <n v="0"/>
    <n v="0"/>
    <n v="0"/>
    <n v="0"/>
    <n v="0"/>
    <n v="0"/>
    <n v="0"/>
    <n v="0"/>
    <n v="0"/>
    <n v="0"/>
    <n v="0"/>
  </r>
  <r>
    <x v="21"/>
    <s v="pmo@der.es.gov.br"/>
    <n v="2865"/>
    <s v="PROJETO EXECUTIVO E EXECUÇÃO DE OBRAS DE REABILITAÇÃO DA ES-166 - CASTELO X ENTR. ES-482 (COUTINHO)"/>
    <s v="Reabilitação de trecho pavimentado de rodovia estadual."/>
    <s v="Sim"/>
    <s v="Não"/>
    <n v="1141"/>
    <n v="56"/>
    <s v="Castelo, Cachoeiro de Itapemirim"/>
    <s v="54 - Central Sul"/>
    <s v="6. Infraestrutura"/>
    <s v="OAE sobre o Rio Castelo - Coutinho"/>
    <n v="0"/>
    <n v="0"/>
    <n v="0"/>
    <n v="0"/>
    <n v="0"/>
    <n v="0"/>
    <n v="0"/>
    <n v="0"/>
    <n v="3000000"/>
    <n v="0"/>
    <n v="42000000"/>
    <n v="0"/>
    <n v="55000000"/>
    <n v="0"/>
    <n v="0"/>
    <n v="0"/>
  </r>
  <r>
    <x v="21"/>
    <s v="pmo@der.es.gov.br"/>
    <n v="2870"/>
    <s v="REABILITAÇÃO E MELHORIAS OPERACIONAIS DA ES-162 - ENTR. BR-101 X ES-060 (TREVO DA BALANÇA)"/>
    <s v="Reabilitação de trecho pavimentado de rodovia estadual."/>
    <s v="Sim"/>
    <s v="Não"/>
    <n v="1141"/>
    <n v="56"/>
    <s v="Presidente Kennedy"/>
    <s v="53 - Litoral Sul"/>
    <s v="6. Infraestrutura"/>
    <s v="ES-162, trecho: Entr. BR-101 - P. Kennedy - Entr. ES-060 (Balança) e Contornos"/>
    <n v="1000000"/>
    <n v="0"/>
    <n v="175000000"/>
    <n v="0"/>
    <n v="175000000"/>
    <n v="0"/>
    <n v="150000000"/>
    <n v="0"/>
    <n v="0"/>
    <n v="0"/>
    <n v="0"/>
    <n v="0"/>
    <n v="0"/>
    <n v="0"/>
    <n v="0"/>
    <n v="0"/>
  </r>
  <r>
    <x v="21"/>
    <s v="pmo@der.es.gov.br"/>
    <n v="2872"/>
    <s v="PROJETO EXECUTIVO E OBRAS PARA IMPLANTAÇÃO E PAVIMENTAÇÃO EM PATRIMÔNIO DO RÁDIO - MARILÂNDIA"/>
    <s v="Implantação de trecho pavimentado de rodovia estadual."/>
    <s v="Sim"/>
    <s v="Não"/>
    <n v="1141"/>
    <n v="56"/>
    <s v="Marilândia"/>
    <s v="57 - Centro-Oeste"/>
    <s v="6. Infraestrutura"/>
    <s v="RDC 020/2023"/>
    <n v="9540019.0899999999"/>
    <n v="0"/>
    <n v="45363097.399999999"/>
    <n v="0"/>
    <n v="0"/>
    <n v="0"/>
    <n v="0"/>
    <n v="0"/>
    <n v="0"/>
    <n v="0"/>
    <n v="0"/>
    <n v="0"/>
    <n v="0"/>
    <n v="0"/>
    <n v="0"/>
    <n v="0"/>
  </r>
  <r>
    <x v="21"/>
    <s v="pmo@der.es.gov.br"/>
    <n v="2873"/>
    <s v="REABILITAÇÃO DA ES-130 - VINHÁTICO X PINHEIROS"/>
    <s v="Implantação de trecho pavimentado de rodovia estadual."/>
    <s v="Sim"/>
    <s v="Não"/>
    <n v="1141"/>
    <n v="56"/>
    <s v="Montanha, Pinheiros"/>
    <s v="58 - Nordeste"/>
    <s v="6. Infraestrutura"/>
    <s v="RDC 008/2023"/>
    <n v="21052070.489999998"/>
    <n v="21052070.489999998"/>
    <n v="58546647.049999997"/>
    <n v="58546647.049999997"/>
    <n v="9554650.0899999999"/>
    <n v="9554650.0899999999"/>
    <n v="0"/>
    <n v="0"/>
    <n v="0"/>
    <n v="0"/>
    <n v="0"/>
    <n v="0"/>
    <n v="0"/>
    <n v="0"/>
    <n v="0"/>
    <n v="0"/>
  </r>
  <r>
    <x v="21"/>
    <s v="pmo@der.es.gov.br"/>
    <n v="2874"/>
    <s v="ANTEPROJETO ARCO RODOVIÁRIO DE NOVA VENÉCIA"/>
    <s v="Implantação de trecho pavimentado de rodovia estadual."/>
    <s v="Sim"/>
    <s v="Não"/>
    <n v="1141"/>
    <n v="56"/>
    <s v="Nova Venécia"/>
    <s v="59 - Noroeste"/>
    <s v="6. Infraestrutura"/>
    <s v="Arco Rodoviário de Nova Venécia"/>
    <n v="1000000"/>
    <n v="0"/>
    <n v="194088279.21000001"/>
    <n v="0"/>
    <n v="10770562.68"/>
    <n v="0"/>
    <n v="0"/>
    <n v="0"/>
    <n v="0"/>
    <n v="0"/>
    <n v="0"/>
    <n v="0"/>
    <n v="0"/>
    <n v="0"/>
    <n v="0"/>
    <n v="0"/>
  </r>
  <r>
    <x v="21"/>
    <s v="pmo@der.es.gov.br"/>
    <n v="2876"/>
    <s v="PROJETO EXECUTIVO E OBRAS DE REABILITAÇÃO DA ES-130 - DIVISA ES/MG (CAJUBI) X MONTANHA"/>
    <s v="Implantação de trecho pavimentado de rodovia estadual."/>
    <s v="Sim"/>
    <s v="Não"/>
    <n v="1141"/>
    <n v="56"/>
    <s v="Montanha"/>
    <s v="58 - Nordeste"/>
    <s v="6. Infraestrutura"/>
    <s v="RDC 024/2023"/>
    <n v="6608020.5599999996"/>
    <n v="0"/>
    <n v="50000000"/>
    <n v="0"/>
    <n v="20229428.260000002"/>
    <n v="0"/>
    <n v="0"/>
    <n v="0"/>
    <n v="0"/>
    <n v="0"/>
    <n v="0"/>
    <n v="0"/>
    <n v="0"/>
    <n v="0"/>
    <n v="0"/>
    <n v="0"/>
  </r>
  <r>
    <x v="21"/>
    <s v="pmo@der.es.gov.br"/>
    <n v="2877"/>
    <s v="PROJETO EXECUTIVO E OBRAS DE IMPLANTAÇÃO E PAVIMENTAÇÃO DA ES-313 - ARCO RODOVIÁRIO DE PINHEIROS"/>
    <s v="Implantação de trecho pavimentado de rodovia estadual."/>
    <s v="Sim"/>
    <s v="Não"/>
    <n v="1141"/>
    <n v="56"/>
    <s v="Pinheiros"/>
    <s v="58 - Nordeste"/>
    <s v="6. Infraestrutura"/>
    <s v="Arco Rodoviário de Pinheiros"/>
    <n v="500000"/>
    <n v="0"/>
    <n v="25000000"/>
    <n v="0"/>
    <n v="0"/>
    <n v="0"/>
    <n v="0"/>
    <n v="0"/>
    <n v="0"/>
    <n v="0"/>
    <n v="0"/>
    <n v="0"/>
    <n v="0"/>
    <n v="0"/>
    <n v="0"/>
    <n v="0"/>
  </r>
  <r>
    <x v="21"/>
    <s v="pmo@der.es.gov.br"/>
    <n v="2878"/>
    <s v="PROJETO EXECUTIVO E OBRAS DE IMPLANTAÇÃO DA ES-318 - ENTR. BR-101 X SÃO MATEUS"/>
    <s v="Implantação de trecho pavimentado de rodovia estadual."/>
    <s v="Sim"/>
    <s v="Não"/>
    <n v="1141"/>
    <n v="56"/>
    <s v="São Mateus"/>
    <s v="58 - Nordeste"/>
    <s v="6. Infraestrutura"/>
    <s v="-"/>
    <n v="1500000"/>
    <n v="0"/>
    <n v="71652900.090000004"/>
    <n v="0"/>
    <n v="83997492.359999999"/>
    <n v="0"/>
    <n v="0"/>
    <n v="0"/>
    <n v="0"/>
    <n v="0"/>
    <n v="0"/>
    <n v="0"/>
    <n v="0"/>
    <n v="0"/>
    <n v="0"/>
    <n v="0"/>
  </r>
  <r>
    <x v="21"/>
    <s v="pmo@der.es.gov.br"/>
    <n v="2879"/>
    <s v="PROJETO EXECUTIVO E OBRAS DE IMPLANTAÇÃO E PAVIMENTAÇÃO DA ES-130 - ARCO RODOVIÁRIO DE PINHEIROS"/>
    <s v="Implantação de trecho pavimentado de rodovia estadual."/>
    <s v="Sim"/>
    <s v="Não"/>
    <n v="1141"/>
    <n v="56"/>
    <s v="Montanha"/>
    <s v="58 - Nordeste"/>
    <s v="6. Infraestrutura"/>
    <s v="Arco Rodoviário de Pinheiros"/>
    <n v="0"/>
    <n v="0"/>
    <n v="21420756.850000001"/>
    <n v="0"/>
    <n v="0"/>
    <n v="0"/>
    <n v="0"/>
    <n v="0"/>
    <n v="0"/>
    <n v="0"/>
    <n v="0"/>
    <n v="0"/>
    <n v="0"/>
    <n v="0"/>
    <n v="0"/>
    <n v="0"/>
  </r>
  <r>
    <x v="21"/>
    <s v="pmo@der.es.gov.br"/>
    <n v="2880"/>
    <s v="PROJETO BÁSICO E EXECUTIVO PARA IMPLANTAÇÃO E PAVIMENTAÇÃO DA ES-130 - VARIANTE DE VINHÁTICO"/>
    <s v="Implantação de trecho pavimentado de rodovia estadual."/>
    <s v="Sim"/>
    <s v="Não"/>
    <n v="1141"/>
    <n v="56"/>
    <s v="Montanha"/>
    <s v="58 - Nordeste"/>
    <s v="6. Infraestrutura"/>
    <s v="ES-130, trecho: Variante de Vinhático"/>
    <n v="0"/>
    <n v="0"/>
    <n v="13762078.726"/>
    <n v="0"/>
    <n v="11259882.594000001"/>
    <n v="0"/>
    <n v="0"/>
    <n v="0"/>
    <n v="0"/>
    <n v="0"/>
    <n v="0"/>
    <n v="0"/>
    <n v="0"/>
    <n v="0"/>
    <n v="0"/>
    <n v="0"/>
  </r>
  <r>
    <x v="21"/>
    <s v="pmo@der.es.gov.br"/>
    <n v="2881"/>
    <s v="PROJETO BÁSICO E EXECUTIVO PARA REABILITAÇÃO DA ES-344 - ENTR. ES-381 (NOVA VENÉCIA) X ENTR. ES-358 (VILA VALÉRIO)"/>
    <s v="Implantação de trecho pavimentado de rodovia estadual."/>
    <s v="Sim"/>
    <s v="Não"/>
    <n v="1141"/>
    <n v="56"/>
    <s v="Nova Venécia, Vila Valério"/>
    <s v="00 - Estado"/>
    <s v="6. Infraestrutura"/>
    <s v="(Nova Venécia) – Entr. ES-358 (P/Vila Valério)"/>
    <n v="750000"/>
    <n v="0"/>
    <n v="84725125.069999993"/>
    <n v="0"/>
    <n v="94021540.530000016"/>
    <n v="0"/>
    <n v="0"/>
    <n v="0"/>
    <n v="0"/>
    <n v="0"/>
    <n v="0"/>
    <n v="0"/>
    <n v="0"/>
    <n v="0"/>
    <n v="0"/>
    <n v="0"/>
  </r>
  <r>
    <x v="21"/>
    <s v="pmo@der.es.gov.br"/>
    <n v="2882"/>
    <s v="PROJETO DE REVITALIZAÇÃO DA ESTRADA DE ACESSO AS DUNAS DE ITAÚNAS"/>
    <s v="Reabilitação de trecho pavimentado de rodovia estadual."/>
    <s v="Sim"/>
    <s v="Não"/>
    <n v="1141"/>
    <n v="56"/>
    <s v="Conceição da Barra"/>
    <s v="58 - Nordeste"/>
    <s v="6. Infraestrutura"/>
    <s v="ES-209, trecho: Acesso as Dunas de Itaúnas"/>
    <n v="500000"/>
    <n v="0"/>
    <n v="13750000"/>
    <n v="0"/>
    <n v="6000000"/>
    <n v="0"/>
    <n v="0"/>
    <n v="0"/>
    <n v="0"/>
    <n v="0"/>
    <n v="0"/>
    <n v="0"/>
    <n v="0"/>
    <n v="0"/>
    <n v="0"/>
    <n v="0"/>
  </r>
  <r>
    <x v="21"/>
    <s v="pmo@der.es.gov.br"/>
    <n v="3077"/>
    <s v="Reabilitação e Duplicação da Rodovia ES-490, trecho: Entr. BR 101 (Safra) - Marataízes"/>
    <s v="Contratação de empresa ou consórcio especializado na elaboração do projeto básico e executivo de engenharia e a execução das obras de reabilitação e duplicação da Rodovia ES 490, trecho: Entr. BR 101 (Safra) - Marataízes"/>
    <s v="Sim"/>
    <m/>
    <n v="1141"/>
    <n v="56"/>
    <s v="Marataízes"/>
    <s v="53 - Litoral Sul"/>
    <s v="6. Infraestrutura"/>
    <s v="Duplicação ES-490, trecho: Entr. BR-101 (Safra) - Marataízes"/>
    <n v="500000"/>
    <n v="0"/>
    <n v="28000000"/>
    <n v="0"/>
    <n v="168000000"/>
    <n v="0"/>
    <n v="84000000"/>
    <n v="0"/>
    <n v="0"/>
    <n v="0"/>
    <n v="0"/>
    <n v="0"/>
    <n v="0"/>
    <n v="0"/>
    <n v="0"/>
    <n v="0"/>
  </r>
  <r>
    <x v="21"/>
    <s v="pmo@der.es.gov.br"/>
    <n v="3078"/>
    <s v="Implantação de acostamento e melhorias opercionais na ES-245/ ES-248, trecho Rio Bananal - Ponte sobre o Rio Pequeno"/>
    <s v="Contratação para elaboração de Projeto Básico e Executivo de Engenharia, para execução das obras de Implantação de acostamento e melhorias operacionais, rodovias ES-245/248, trecho Rio Bananal - Ponte sobre Rio Pequeno, localizado no município de Linhares/ES"/>
    <s v="Sim"/>
    <m/>
    <n v="1141"/>
    <n v="56"/>
    <s v="Linhares"/>
    <s v="56 - Rio Doce"/>
    <s v="6. Infraestrutura"/>
    <s v="RDC 022/2023"/>
    <n v="10860769.83"/>
    <n v="0"/>
    <n v="50000000"/>
    <n v="0"/>
    <n v="31527010.620000001"/>
    <n v="0"/>
    <n v="0"/>
    <n v="0"/>
    <n v="0"/>
    <n v="0"/>
    <n v="0"/>
    <n v="0"/>
    <n v="0"/>
    <n v="0"/>
    <n v="0"/>
    <n v="0"/>
  </r>
  <r>
    <x v="21"/>
    <s v="pmo@der.es.gov.br"/>
    <n v="3080"/>
    <s v="Elaboração de Projeto Básico e Execução de Obras para Minimização dos Impactos dos Alagamentos em João Neiva"/>
    <s v="Minimização dos impactos de alagamentos devido a altos índices de precipitações pluviométricas. "/>
    <s v="Sim"/>
    <m/>
    <n v="1141"/>
    <n v="56"/>
    <s v="João Neiva"/>
    <s v="56 - Rio Doce"/>
    <s v="6. Infraestrutura"/>
    <s v="Minimização de Cheias João Neiva"/>
    <n v="2000000"/>
    <n v="0"/>
    <n v="23966602.713"/>
    <n v="0"/>
    <n v="29292514.427000001"/>
    <n v="0"/>
    <n v="0"/>
    <n v="0"/>
    <n v="0"/>
    <n v="0"/>
    <n v="0"/>
    <n v="0"/>
    <n v="0"/>
    <n v="0"/>
    <n v="0"/>
    <n v="0"/>
  </r>
  <r>
    <x v="21"/>
    <s v="pmo@der.es.gov.br"/>
    <n v="3081"/>
    <s v="ES 060, Entr. ES 060 (Rodovia do Sol) - Entr. Av. Carlos Linbenberg (Rod. Darly Santos)"/>
    <s v="Contratação de empresa ou consórcio especializado na elaboração do projeto básico e executivo de engenharia e a execução das obras de reabilitação e melhoras operacionais da Rodovia Darly Santos, trecho entr. Carlos Lindembrerg - entr. ES 060 (Rod. Do Sol), com extensão de 5,60km, no município de Vila Velha, na área de abrangência da Superintendência Executiva Regional I (SR-1) do Departamento de Edificações e de Rodovias do Espírito Santo – DER-ES."/>
    <s v="Sim"/>
    <m/>
    <n v="1141"/>
    <n v="56"/>
    <s v="Vila Velha"/>
    <s v="50 - Metropolitana"/>
    <s v="6. Infraestrutura"/>
    <s v="ES-060, trecho: Entr. ES-060 (Rodovia do Sol) - Entr. Av. Carlos Linbenberg"/>
    <n v="1000000"/>
    <n v="0"/>
    <n v="16050481.1"/>
    <n v="0"/>
    <n v="96302886.599999994"/>
    <n v="0"/>
    <n v="48151443.299999997"/>
    <n v="0"/>
    <n v="0"/>
    <n v="0"/>
    <n v="0"/>
    <n v="0"/>
    <n v="0"/>
    <n v="0"/>
    <n v="0"/>
    <n v="0"/>
  </r>
  <r>
    <x v="21"/>
    <s v="pmo@der.es.gov.br"/>
    <n v="3083"/>
    <s v="ES 289 - Obra de Arte Especial sobre o Rio Muquiqui do Norte, Trecho: Entr. ES-489 (ATÍLIO VIVACQUA) - Entr. ES-289 (A) (ACESSO) (P/ BR-393)"/>
    <s v="Elaboração de Projeto Básico e Executivo de Engenharia e a Execução das obras da ES-289, Obra de Arte Especial sobre o Rio Muquiqui do Norte, Trecho: Entr. ES-489 (ATÍLIO VIVACQUA) - Entr. ES-289 (A) (ACESSO) (P/ BR-393)"/>
    <s v="Sim"/>
    <m/>
    <n v="1141"/>
    <n v="56"/>
    <s v="Atílio Vivácqua"/>
    <s v="54 - Central Sul"/>
    <s v="6. Infraestrutura"/>
    <s v="ES-289, trecho: Ponte s/ Rio Muquiqui - Km 14,8 Atílio Vivácqua"/>
    <n v="250000"/>
    <n v="0"/>
    <n v="2433930.3870000001"/>
    <n v="0"/>
    <n v="1043113.023"/>
    <n v="0"/>
    <n v="0"/>
    <n v="0"/>
    <n v="0"/>
    <n v="0"/>
    <n v="0"/>
    <n v="0"/>
    <n v="0"/>
    <n v="0"/>
    <n v="0"/>
    <n v="0"/>
  </r>
  <r>
    <x v="21"/>
    <s v="pmo@der.es.gov.br"/>
    <n v="3087"/>
    <s v="ES 010/ES 429, Pontal do Ipiranga – Entr. ES-429 (p/ BR 101) - Urussuquara"/>
    <s v="Contratação de empresa para execução das obras de implantação e pavimentação da rodovia ES-010/ES-429, trecho: Pontal do Ipiranga - entr. ES-429 P/ BR-101, sob jurisdição da Superintendência Executiva Regional III (SR-III) do Departamento de Edificações e de Rodovias do Estado do Espírito Santo - DER/ES. Extensão: 34,1 KM"/>
    <s v="Sim"/>
    <m/>
    <n v="1141"/>
    <n v="56"/>
    <s v="Linhares"/>
    <s v="56 - Rio Doce"/>
    <s v="6. Infraestrutura"/>
    <s v="Pontal do Ipiranga – Entr. ES-429 (p/ BR-101)"/>
    <n v="1000000"/>
    <n v="0"/>
    <n v="139154619.49200001"/>
    <n v="0"/>
    <n v="170077868.26800001"/>
    <n v="0"/>
    <n v="0"/>
    <n v="0"/>
    <n v="0"/>
    <n v="0"/>
    <n v="0"/>
    <n v="0"/>
    <n v="0"/>
    <n v="0"/>
    <n v="0"/>
    <n v="0"/>
  </r>
  <r>
    <x v="21"/>
    <s v="pmo@der.es.gov.br"/>
    <n v="2197"/>
    <s v="002197 - ES 010 – BARRA DO SAHY - VILA DO RIACHO"/>
    <s v="Obra de Engenharia Rodoviária para Reabilitação da ES 010 - Trecho 3 – Barra do Sahy - Vila do Riacho - Extensão 17,7 Km_x000a_Prestação de serviços Obras de Tratamento de 2 Pontos Críticos localizados na ES 010 - Acesso à Barra do Riacho e no_x000a_Entroncamento da ES-010 com a ES-445 "/>
    <s v="Sim"/>
    <m/>
    <n v="1141"/>
    <n v="56"/>
    <s v="Aracruz"/>
    <s v="56 - Rio Doce"/>
    <s v="6. Infraestrutura"/>
    <s v="ES-010, trecho 03 - Barra do Sahy - Vila do Riacho - BID"/>
    <n v="176078.22"/>
    <n v="0"/>
    <n v="14374385.68"/>
    <n v="0"/>
    <n v="1768964.59"/>
    <n v="0"/>
    <n v="0"/>
    <n v="0"/>
    <n v="704313.11"/>
    <n v="0"/>
    <n v="57497542.920000002"/>
    <n v="0"/>
    <n v="7075858.1199999992"/>
    <n v="0"/>
    <n v="0"/>
    <n v="0"/>
  </r>
  <r>
    <x v="21"/>
    <s v="pmo@der.es.gov.br"/>
    <n v="2400"/>
    <s v="002400 - BID LOTE 1 - ES 080 - ES 261 - ES 164 -ES 355"/>
    <s v="Contratação de empresa para execução das obras de Recuperação funcional com Conserva por Desempenho, com extensão de 121,82 km - Lote 1:_x000a_- Rodovia ES 080 = 59,40 km:_x000a_- Entr. ES 357 (B) Entr. ES 446 (Colatina) - 11,174 km;_x000a_- Entr. ES 357 (A) (Boapaba) - Entr. ES 357 (B) - 1,297km;_x000a_- Entr. ES 080 (Acesso) (p/ São Jacineto) - (Entr. ES 357 (A) (Boapaba) - 11,403 km;_x000a_- Entr. ES 448 (São Roque do Canaã) - Entr. ES 080 (Acesso) (p/ São Jacinto) - 3,894 km;_x000a_- Entr. ES 260 ( São João de Petrópolis) - Entr. ES 448 ( São Roque do Canaã) - 9,23 km;_x000a_- Entr. ES 452 (p/ Alto Santa Maria) - Entr. ES 260 (São João de Petrópolis) - 3,72 km;_x000a_- Entr. ES 260 ( Santo Antônio) - Entr. ES 452 (p/ Alto Santa Maria) - 2,35 km;_x000a_- Entr. ES 261 (B) (Santa Teresa) - Entr. ES 260 (Santo Antônio) -16,32 km._x000a_- Rodovia ES 164 = 10,70 km:_x000a_- Entr. ES 261 (A) - Entr. ES 261 (B) (Itarana) - 4,723 km;_x000a_- Entr. ES 260 (Itaguaçu) - Entr. ES 261 (A) - 5,97 km._x000a_Rodovia ES 261 = 42,50 km:_x000a_- Entr. BR/ES 484 (B) (Itarana) - Entr. ES 261 (Acesso) (Jatiboca) - 4,12 km;_x000a_- Entr. ES 261 (Acesso) (Jatibocas) - Entr. ES 355 (Caldeirão) - 18,94 km;_x000a_- Entr. ES 355 (Caldeirão) - Entr. ES 368 - 13,98 km;_x000a_- Entr. ES 368 - Entr. ES 080 (A) (Santa Teresa) - 5,50 km._x000a_- Rodovia ES 355 = 9,20 km:_x000a_- Entr. ES 261 - (Caldeirão) - Entr. ES 264/ES 368 (Santa Maria de Jetibá) - 9,20 km."/>
    <s v="Sim"/>
    <m/>
    <n v="1141"/>
    <n v="56"/>
    <s v="Colatina, Itaguaçu, Itarana, Santa Teresa, São Roque Do Canaã"/>
    <s v="00 - Estado"/>
    <s v="6. Infraestrutura"/>
    <s v="62/2023"/>
    <n v="38357869.75"/>
    <n v="38357869.75"/>
    <n v="1630760.38"/>
    <n v="1630760.38"/>
    <n v="971290.57000000007"/>
    <n v="971290.57000000007"/>
    <n v="2211275.98"/>
    <n v="2211275.98"/>
    <n v="153711847.13"/>
    <n v="153711847.13"/>
    <n v="6523041.4100000001"/>
    <n v="6523041.4100000001"/>
    <n v="3885163.05"/>
    <n v="3885163.05"/>
    <n v="7784030.1000000006"/>
    <n v="7784030.1000000006"/>
  </r>
  <r>
    <x v="21"/>
    <s v="pmo@der.es.gov.br"/>
    <n v="2401"/>
    <s v="002401 - BID - CONTRATAÇÃO DE PROJETO BÁSICO DE RESTAURAÇÃO INTEGRADO COM CONSERVAÇÃO POR DESEMPENHO"/>
    <s v="Contratação de Projetos Básico de Recuperação Funcional das rodovias aliado com Projetos de Conserva Rodoviária por Desempenho/Demanda e a Análise da Segurança das Rodovias através da Metodologia definida pelo Programa Internacional de Avaliação de Estradas (International Road Assessment Programme – IRAP) - LoteS 01, 02, 03 E 04"/>
    <s v="Sim"/>
    <m/>
    <n v="1141"/>
    <n v="56"/>
    <s v="Afonso Cláudio, Água Doce do Norte, Águia Branca, Alegre, Alfredo Chaves, Alto Rio Novo, Anchieta, Apiacá, Aracruz, Atilio Vivacqua, Baixo Guandú,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LPI SO Nº 005/2023_x000a_LPI SO Nº 006/2023_x000a_LPI SO Nº 007/2023_x000a_LPI SO Nº 008/2023"/>
    <n v="7970960.5"/>
    <n v="0"/>
    <n v="1992740.13"/>
    <n v="0"/>
    <n v="0"/>
    <n v="0"/>
    <n v="0"/>
    <n v="0"/>
    <n v="11956440.75"/>
    <n v="0"/>
    <n v="2989110.18"/>
    <n v="0"/>
    <n v="0"/>
    <n v="0"/>
    <n v="0"/>
    <n v="0"/>
  </r>
  <r>
    <x v="21"/>
    <s v="pmo@der.es.gov.br"/>
    <n v="2726"/>
    <s v="REALIZAÇÃO DE SERVIÇOS TÉCNICOS DE LEVANTAMENTO TOPOGRÁFICO _x000a_PLANIALTIMÉTRICO CADASTRAL GEORREFERENCIADO"/>
    <s v="Registro de Preço - Prestação de serviços técnicos de levantamento topográfico planialtimétrico cadastral georreferenciado"/>
    <s v="Sim"/>
    <m/>
    <n v="1207"/>
    <n v="56"/>
    <s v="Afonso Cláudio, Água Doce do Norte, Águia Branca, Alegre, Alfredo Chaves, Alto Rio Novo, Anchieta, Apiacá, Aracruz, Atilio Vivacqua, Baixo Guandú,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2022-JGWBS"/>
    <n v="0"/>
    <n v="0"/>
    <n v="0"/>
    <n v="0"/>
    <n v="0"/>
    <n v="0"/>
    <n v="0"/>
    <n v="0"/>
    <n v="592795.92000000004"/>
    <n v="0"/>
    <n v="0"/>
    <n v="0"/>
    <n v="0"/>
    <n v="0"/>
    <n v="0"/>
    <n v="0"/>
  </r>
  <r>
    <x v="21"/>
    <s v="pmo@der.es.gov.br"/>
    <n v="2784"/>
    <s v="ES 481, trecho entr. ES 060 (Lameirão) - entr. ES 060 (Contorno de Guarapari)"/>
    <s v="Elaboração do projeto básico e executivo de engenharia e a execução das obras de reabilitação e melhoras operacionais da Rodovia ES 481, trecho entr. ES 060 (Lameirão) - entr. ES 060 (Contorno de Guarapari), com extensão de 8,04 km, no município de Guarapari"/>
    <s v="Sim"/>
    <m/>
    <n v="1141"/>
    <n v="56"/>
    <s v="Guarapari"/>
    <s v="50 - Metropolitana"/>
    <s v="6. Infraestrutura"/>
    <s v="053/2023"/>
    <n v="25700000"/>
    <n v="25700000"/>
    <n v="44200671.340000004"/>
    <n v="44200671.340000004"/>
    <n v="0"/>
    <n v="0"/>
    <n v="0"/>
    <n v="0"/>
    <n v="0"/>
    <n v="0"/>
    <n v="0"/>
    <n v="0"/>
    <n v="0"/>
    <n v="0"/>
    <n v="0"/>
    <n v="0"/>
  </r>
  <r>
    <x v="21"/>
    <s v="pmo@der.es.gov.br"/>
    <n v="2793"/>
    <s v="ES-466, Trecho 2: Entr. BR-101 – Entr. BR-262, com extensão de 14,04 km - Contorno de Viana"/>
    <s v="Elaboração dos projetos básico e executivo de engenharia e a execução das obras e serviços para implantação/pavimentação da rodovia ES-466, Trecho 2: BR-101 – Entr. BR-262, com extensão total de 14,04 km (9,98 Km - corredor principal 4,06 Km de alças) - Contorno de Viana"/>
    <s v="Sim"/>
    <m/>
    <n v="25"/>
    <n v="56"/>
    <s v="Viana"/>
    <s v="50 - Metropolitana"/>
    <s v="6. Infraestrutura"/>
    <s v="010/2024"/>
    <n v="3348427.96"/>
    <n v="3348427.96"/>
    <n v="82670534.109999999"/>
    <n v="82670534.109999999"/>
    <n v="53756944.659999996"/>
    <n v="53756944.659999996"/>
    <n v="64820204.460000001"/>
    <n v="64820204.460000001"/>
    <n v="0"/>
    <n v="0"/>
    <n v="0"/>
    <n v="0"/>
    <n v="0"/>
    <n v="0"/>
    <n v="0"/>
    <n v="0"/>
  </r>
  <r>
    <x v="21"/>
    <s v="pmo@der.es.gov.br"/>
    <n v="3086"/>
    <s v="Concultoria e Apoio À DIGEP para Gestão da Execução do Planejamento Estratégico e do Plano Anual de Contratações das obras e serviços gerenciados pelo DER-ES"/>
    <s v="Contratação de empresa para prestação de serviços de apoio ao Escritório de Projetos do DER-ES, ao Planejamento e Gestão da execução do Planejamento Estratégico e do Plano Anual de Contratações das obras e serviços gerenciados pelo DER-ES - LOTE 01"/>
    <s v="Sim"/>
    <m/>
    <n v="2103"/>
    <n v="56"/>
    <s v="Vitória"/>
    <s v="50 - Metropolitana"/>
    <s v="6. Infraestrutura"/>
    <s v="060/2023"/>
    <n v="1812108.36"/>
    <n v="1812108.36"/>
    <n v="1052533.99"/>
    <n v="1052533.99"/>
    <n v="0"/>
    <n v="0"/>
    <n v="0"/>
    <n v="0"/>
    <n v="0"/>
    <n v="0"/>
    <n v="0"/>
    <n v="0"/>
    <n v="0"/>
    <n v="0"/>
    <n v="0"/>
    <n v="0"/>
  </r>
  <r>
    <x v="21"/>
    <s v="pmo@der.es.gov.br"/>
    <n v="3172"/>
    <s v="BINÁRIO EM NOVA ALMEIDA"/>
    <s v="Binário em Nova Almeida"/>
    <s v="Sim"/>
    <m/>
    <n v="1141"/>
    <n v="56"/>
    <s v="Serra"/>
    <s v="50 - Metropolitana"/>
    <s v="6. Infraestrutura"/>
    <s v="-"/>
    <n v="0"/>
    <n v="0"/>
    <n v="2935620.12"/>
    <n v="0"/>
    <n v="1953879.9"/>
    <n v="0"/>
    <n v="0"/>
    <n v="0"/>
    <n v="0"/>
    <n v="0"/>
    <n v="11742480.119999999"/>
    <n v="0"/>
    <n v="7815519.8700000001"/>
    <n v="0"/>
    <n v="0"/>
    <n v="0"/>
  </r>
  <r>
    <x v="21"/>
    <s v="pmo@der.es.gov.br"/>
    <n v="3157"/>
    <s v="ES 462, TRECHO: BREJETUBA - AFONSO CLÁUDIO"/>
    <s v="Elaboração do Projeto de Engenharia e Execução das Obras e Serviços de Implantação na Rodovia ES 462, trecho: Brejetuba - Afonso Claúdio e Variantes (Inclusive OAE's)"/>
    <s v="Sim"/>
    <m/>
    <n v="1141"/>
    <n v="56"/>
    <s v="Brejetuba, Afonso Cláudio"/>
    <s v="52 - Sudoeste Serrana"/>
    <s v="6. Infraestrutura"/>
    <s v="-"/>
    <n v="0"/>
    <n v="0"/>
    <n v="25675283.260000002"/>
    <n v="0"/>
    <n v="75127698.709999993"/>
    <n v="0"/>
    <n v="80000000"/>
    <n v="0"/>
    <n v="0"/>
    <n v="0"/>
    <n v="0"/>
    <n v="0"/>
    <n v="0"/>
    <n v="0"/>
    <n v="0"/>
    <n v="0"/>
  </r>
  <r>
    <x v="21"/>
    <s v="pmo@der.es.gov.br"/>
    <n v="3158"/>
    <s v="ES-442, TRECHO 2: ENTR. COM A BR-101, BEBEDOURO (LINHARES) POLO INDUSTRIAL DE COLATINA"/>
    <s v="Elaboração do Projeto de Engenharia e Execução das Obras e Serviços de  de Implantação na ES-442, trecho 2: Entr. Com a BR-101, Bebedouro - Linhares - Polo Industrial de Colatina"/>
    <s v="Sim"/>
    <m/>
    <n v="1141"/>
    <n v="56"/>
    <s v="Colatina, Linhares"/>
    <s v="00 - Estado"/>
    <s v="6. Infraestrutura"/>
    <s v="-"/>
    <n v="1000000"/>
    <n v="0"/>
    <n v="94000000"/>
    <n v="0"/>
    <n v="100000000"/>
    <n v="0"/>
    <n v="35000000"/>
    <n v="0"/>
    <n v="0"/>
    <n v="0"/>
    <n v="0"/>
    <n v="0"/>
    <n v="0"/>
    <n v="0"/>
    <n v="0"/>
    <n v="0"/>
  </r>
  <r>
    <x v="21"/>
    <s v="pmo@der.es.gov.br"/>
    <n v="2282"/>
    <s v="MACRODRENAGEM DO BALNEÁRIO DE GURIRI"/>
    <s v="Elaboração do Projeto de Engenharia e Execução das Obras e Serviços de  de Macrodrenagem do Balneário de Guriri, município de São Mateus"/>
    <s v="Sim"/>
    <m/>
    <n v="1141"/>
    <n v="56"/>
    <s v="São Mateus"/>
    <s v="58 - Nordeste"/>
    <s v="6. Infraestrutura"/>
    <s v="-"/>
    <n v="6000000"/>
    <n v="0"/>
    <n v="60000000"/>
    <n v="0"/>
    <n v="100000000"/>
    <n v="0"/>
    <n v="115673521.64"/>
    <n v="0"/>
    <n v="0"/>
    <n v="0"/>
    <n v="0"/>
    <n v="0"/>
    <n v="0"/>
    <n v="0"/>
    <n v="0"/>
    <n v="0"/>
  </r>
  <r>
    <x v="21"/>
    <s v="pmo@der.es.gov.br"/>
    <n v="3159"/>
    <s v="CONTORNO DE LARANJA DA TERRA"/>
    <s v="Elaboração do Projeto de Engenharia e Execução das Obras e Serviços de  de Implantação no Contorno de Laranja da Terra na Rodovia ES-261, trecho: Entr. ES-65 (Laranja da Terra) - Entr. ES-484"/>
    <s v="Sim"/>
    <m/>
    <n v="1141"/>
    <n v="56"/>
    <s v="Laranja da Terra"/>
    <s v="52 - Sudoeste Serrana"/>
    <s v="6. Infraestrutura"/>
    <s v="-"/>
    <n v="1000000"/>
    <n v="0"/>
    <n v="13000000"/>
    <n v="0"/>
    <n v="6000000"/>
    <n v="0"/>
    <n v="0"/>
    <n v="0"/>
    <n v="0"/>
    <n v="0"/>
    <n v="0"/>
    <n v="0"/>
    <n v="0"/>
    <n v="0"/>
    <n v="0"/>
    <n v="0"/>
  </r>
  <r>
    <x v="21"/>
    <s v="pmo@der.es.gov.br"/>
    <n v="3160"/>
    <s v="ES-010,  TRECHO BARRA DO SAHY - VILA DO RIACHO – 17,7 KM - TRECHO 3"/>
    <s v="Elaboração do Projeto Básico e Executivo de Engenharia e a Execução das Obras de Reabilitação na Rodovia ES-010,  trecho Barra do Sahy - Vila do Riacho – 17,7 Km - Trecho 3"/>
    <s v="Sim"/>
    <m/>
    <n v="1141"/>
    <n v="56"/>
    <s v="Aracruz"/>
    <s v="56 - Rio Doce"/>
    <s v="6. Infraestrutura"/>
    <s v="-"/>
    <n v="173078.22"/>
    <n v="0"/>
    <n v="14374385.68"/>
    <n v="0"/>
    <n v="1768964.59"/>
    <n v="0"/>
    <n v="0"/>
    <n v="0"/>
    <n v="704313.11"/>
    <n v="0"/>
    <n v="57497542.920000002"/>
    <n v="0"/>
    <n v="7075858.1200000001"/>
    <n v="0"/>
    <n v="0"/>
    <n v="0"/>
  </r>
  <r>
    <x v="21"/>
    <s v="pmo@der.es.gov.br"/>
    <n v="3161"/>
    <s v="INTERRUPÇÃO DO PROCESSO DE EROSÃO E RESTAURAÇÃO DA PRAIA DO MORRO"/>
    <s v="Elaboração de Projeto e Execução dos Serviços de Engenharia para Interrupção do Processo de Erosão e Restauração da Praia do Morro, Município de Guarapari "/>
    <s v="Sim"/>
    <m/>
    <n v="3465"/>
    <n v="56"/>
    <s v="Guarapari"/>
    <s v="50 - Metropolitana"/>
    <s v="6. Infraestrutura"/>
    <s v="-"/>
    <n v="5000000"/>
    <n v="0"/>
    <n v="5000000"/>
    <n v="0"/>
    <n v="30000000"/>
    <n v="0"/>
    <n v="0"/>
    <n v="0"/>
    <n v="0"/>
    <n v="0"/>
    <n v="0"/>
    <n v="0"/>
    <n v="0"/>
    <n v="0"/>
    <n v="0"/>
    <n v="0"/>
  </r>
  <r>
    <x v="21"/>
    <s v="pmo@der.es.gov.br"/>
    <n v="3162"/>
    <s v="DRAGAGEM DA FOZ DO RIO CRICARÉ"/>
    <s v="Elaboração do Projeto de Engenharia e Execução das Obras e Serviços de   de fixação e dragagem da Foz do Rio Cricaré, no município de Conceição da Barra/ES "/>
    <s v="Sim"/>
    <m/>
    <n v="3465"/>
    <n v="56"/>
    <s v="Conceição da Barra"/>
    <s v="58 - Nordeste"/>
    <s v="6. Infraestrutura"/>
    <s v="-"/>
    <n v="500000"/>
    <n v="0"/>
    <n v="30000000"/>
    <n v="0"/>
    <n v="23000000"/>
    <n v="0"/>
    <n v="0"/>
    <n v="0"/>
    <n v="0"/>
    <n v="0"/>
    <n v="0"/>
    <n v="0"/>
    <n v="0"/>
    <n v="0"/>
    <n v="0"/>
    <n v="0"/>
  </r>
  <r>
    <x v="21"/>
    <s v="pmo@der.es.gov.br"/>
    <n v="3163"/>
    <s v="PRAIA DA GUAXINDIBA E ABERTURA DA FOZ NATURAL DO RIO ITAÚNAS"/>
    <s v="Elaboração de Projeto e Execução dos Serviços de Engenharia de Contenção do processo erosivo da praia da Guaxindiba e abertura da foz natural do rio Itaúnas, no município de Conceição da Barra/ES"/>
    <s v="Sim"/>
    <m/>
    <n v="3465"/>
    <n v="56"/>
    <s v="Conceição da Barra"/>
    <s v="58 - Nordeste"/>
    <s v="6. Infraestrutura"/>
    <s v="-"/>
    <n v="500000"/>
    <n v="0"/>
    <n v="53000000"/>
    <n v="0"/>
    <n v="53000000"/>
    <n v="0"/>
    <n v="0"/>
    <n v="0"/>
    <n v="0"/>
    <n v="0"/>
    <n v="0"/>
    <n v="0"/>
    <n v="0"/>
    <n v="0"/>
    <n v="0"/>
    <n v="0"/>
  </r>
  <r>
    <x v="21"/>
    <s v="pmo@der.es.gov.br"/>
    <n v="3164"/>
    <s v="CONTENÇÃO DO PROCESSO EROSIVO QUE ACOMETE A ORLA DE BARRA NOVA NORTE"/>
    <s v="Elaboração de Projeto e Execução dos Serviços de Engenharia para Contação do Processo Erosivo que Acomete a Orla de Barra Nova Norte, no município de São Mateus/ES."/>
    <s v="Sim"/>
    <m/>
    <n v="3465"/>
    <n v="56"/>
    <s v="São Mateus"/>
    <s v="58 - Nordeste"/>
    <s v="6. Infraestrutura"/>
    <s v="-"/>
    <n v="500000"/>
    <n v="0"/>
    <n v="10000000"/>
    <n v="0"/>
    <n v="3000000"/>
    <n v="0"/>
    <n v="0"/>
    <n v="0"/>
    <n v="0"/>
    <n v="0"/>
    <n v="0"/>
    <n v="0"/>
    <n v="0"/>
    <n v="0"/>
    <n v="0"/>
    <n v="0"/>
  </r>
  <r>
    <x v="21"/>
    <s v="pmo@der.es.gov.br"/>
    <n v="3165"/>
    <s v="CONTENÇÃO DA EROSÃO E RESTAURAÇÃO DA REGIÃO COSTEIRA DA PRAIA DE ANCHIETA, NO MUNICÍPIO DE ANCHIETA/ES"/>
    <s v="Elaboração de Projeto Básico, Executivo de Engenharia e Execução das obras de Contenção da Erosão e Restauração da região Costeira da Praia de Anchieta, no município de Anchieta/ES"/>
    <s v="Sim"/>
    <m/>
    <n v="3465"/>
    <n v="56"/>
    <s v="Anchieta"/>
    <s v="53 - Litoral Sul"/>
    <s v="6. Infraestrutura"/>
    <s v="-"/>
    <n v="500000"/>
    <n v="0"/>
    <n v="45000000"/>
    <n v="0"/>
    <n v="45000000"/>
    <n v="0"/>
    <n v="0"/>
    <n v="0"/>
    <n v="0"/>
    <n v="0"/>
    <n v="0"/>
    <n v="0"/>
    <n v="0"/>
    <n v="0"/>
    <n v="0"/>
    <n v="0"/>
  </r>
  <r>
    <x v="21"/>
    <s v="pmo@der.es.gov.br"/>
    <n v="3166"/>
    <s v="FIXAÇÃO DA FOZ DO RIO RIACHO, MUNICÍPIO DE ARACRUZ/ES"/>
    <s v="Elaboração de Projeto Básico, Executivo de Engenharia e Execução das obras de Fixação da Foz do Rio Riacho, município de Aracruz/ES"/>
    <s v="Sim"/>
    <m/>
    <n v="3465"/>
    <n v="56"/>
    <s v="Aracruz"/>
    <s v="56 - Rio Doce"/>
    <s v="6. Infraestrutura"/>
    <s v="-"/>
    <n v="0"/>
    <n v="0"/>
    <n v="8500000"/>
    <n v="0"/>
    <n v="9000000"/>
    <n v="0"/>
    <n v="0"/>
    <n v="0"/>
    <n v="0"/>
    <n v="0"/>
    <n v="0"/>
    <n v="0"/>
    <n v="0"/>
    <n v="0"/>
    <n v="0"/>
    <n v="0"/>
  </r>
  <r>
    <x v="21"/>
    <s v="pmo@der.es.gov.br"/>
    <n v="3173"/>
    <s v="CONSULTORIA: MODELAGEM E IMPLANTAÇÃO - GESTÃO DE PERSPECTIVA DE GÊNERO"/>
    <s v="Consultoria: Modelagem e Implantação - Gestão de Perspectiva de Gênero"/>
    <s v="Sim"/>
    <m/>
    <n v="2110"/>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
    <n v="31374.29"/>
    <n v="31374.29"/>
    <n v="32000"/>
    <n v="32000"/>
    <n v="32000"/>
    <n v="32000"/>
    <n v="0"/>
    <n v="0"/>
    <n v="282368.63"/>
    <n v="282368.63"/>
    <n v="282000"/>
    <n v="282000"/>
    <n v="282000"/>
    <n v="282000"/>
    <n v="0"/>
    <n v="0"/>
  </r>
  <r>
    <x v="21"/>
    <s v="pmo@der.es.gov.br"/>
    <n v="3167"/>
    <s v="SERVIÇOS DE SUPORTE TÉCNICO E OPERACIONAL, ADMINISTRAÇÃO, MANUTENÇÃO CORRETIVA, ADAPTATIVA E EVOLUTIVA NO SISTEMA DE GESTÃO DE OBRAS PÚBLICAS (OAASIS)"/>
    <s v="Serviços de suporte técnico e operacional, administração, manutenção corretiva, adaptativa e evolutiva no sistema de gestão de obras públicas (OAASIS)"/>
    <s v="Sim"/>
    <m/>
    <n v="2070"/>
    <n v="800"/>
    <s v="Vitória"/>
    <s v="50 - Metropolitana"/>
    <s v="6. Infraestrutura"/>
    <s v="109/2023"/>
    <n v="1758108"/>
    <n v="1758108"/>
    <n v="1758108"/>
    <n v="1758108"/>
    <n v="1611599"/>
    <n v="1611599"/>
    <n v="1765788.16"/>
    <n v="1765788.16"/>
    <n v="0"/>
    <n v="0"/>
    <n v="0"/>
    <n v="0"/>
    <n v="0"/>
    <n v="0"/>
    <n v="0"/>
    <n v="0"/>
  </r>
  <r>
    <x v="21"/>
    <s v="pmo@der.es.gov.br"/>
    <n v="3168"/>
    <s v="TERCEIRA PONTE DE COLATINA, ACESSOS E LIGAÇÃO COM A BR-259 (CONTORNO DE COLATINA)"/>
    <s v="Elaboração do Projeto de Engenharia e Execução das Obras e Serviços de de Implantação da Terceira Ponte de Colatina, acessos e ligação com a BR-259 (Contorno de Colatina)"/>
    <s v="Sim"/>
    <m/>
    <n v="1141"/>
    <n v="56"/>
    <s v="Colatina"/>
    <s v="57 - Centro-Oeste"/>
    <s v="6. Infraestrutura"/>
    <s v="-"/>
    <n v="2672313.2039999999"/>
    <n v="0"/>
    <n v="89508603.047999993"/>
    <n v="0"/>
    <n v="133617130.2"/>
    <n v="0"/>
    <n v="0"/>
    <n v="0"/>
    <n v="0"/>
    <n v="0"/>
    <n v="0"/>
    <n v="0"/>
    <n v="0"/>
    <n v="0"/>
    <n v="0"/>
    <n v="0"/>
  </r>
  <r>
    <x v="21"/>
    <s v="pmo@der.es.gov.br"/>
    <n v="3169"/>
    <s v="INTERSEÇÃO DE ACESSO À COMUNIDADE DO ANGÁ, TRECHO: ENTR. ES-165 – COMUNIDADE DO ANGÁ"/>
    <s v="Elaboração do Projeto de Engenharia e Execução das Obras para  Implantação de Interseção de Acesso à Comunidade do Angá, trecho: Entr. ES-165 – Comunidade do Angá, Município de Conceição do Castelo/ES"/>
    <s v="Sim"/>
    <m/>
    <n v="1141"/>
    <n v="56"/>
    <s v="Conceição do Castelo"/>
    <s v="52 - Sudoeste Serrana"/>
    <s v="6. Infraestrutura"/>
    <s v="-"/>
    <n v="500000"/>
    <n v="0"/>
    <n v="2500000"/>
    <n v="0"/>
    <n v="0"/>
    <n v="0"/>
    <n v="0"/>
    <n v="0"/>
    <n v="0"/>
    <n v="0"/>
    <n v="0"/>
    <n v="0"/>
    <n v="0"/>
    <n v="0"/>
    <n v="0"/>
    <n v="0"/>
  </r>
  <r>
    <x v="21"/>
    <s v="pmo@der.es.gov.br"/>
    <n v="3170"/>
    <s v="CONSULTORIA GEARD - DESAPROPRIAÇÕES DER-ES"/>
    <s v="Contratação de empresa para prestação de serviços de apoio ao DER-ES nos Programas de Desapropriação e Reassentamento  e interferências necessários para as obras e serviços gerenciados pelo DEPARTAMENTO DE EDIFICAÇÕES E RODOVIAS DO ESTADO DO ESPÍRITO SANTO – DER-ES, para liberação de frentes de obras de infraestrutura do DER-ES"/>
    <s v="Sim"/>
    <m/>
    <n v="2103"/>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
    <n v="800000"/>
    <n v="0"/>
    <n v="2100000"/>
    <n v="0"/>
    <n v="2100000"/>
    <n v="0"/>
    <n v="0"/>
    <n v="0"/>
    <n v="0"/>
    <n v="0"/>
    <n v="0"/>
    <n v="0"/>
    <n v="0"/>
    <n v="0"/>
    <n v="0"/>
    <n v="0"/>
  </r>
  <r>
    <x v="21"/>
    <s v="pmo@der.es.gov.br"/>
    <n v="3171"/>
    <s v="REVSOL DE LEITO NATURAL NA ES-315, TRECHO: ENTR. ES-315 – SÃO JOSÉ DO SOBRADINHO – ENTR. ES-137 – SÃO JOÃO DO SOBRADO - EXTENSÃO DE 16,421 KM"/>
    <s v="Execução dos serviços de Revestimento primário com REVSOL de leito natural na ES-315, Trecho: Entr. ES-315 – São José do Sobradinho – Entr. ES-137 – São João do Sobrado - Extensão de 16,421 Km"/>
    <s v="Sim"/>
    <m/>
    <n v="2341"/>
    <n v="56"/>
    <s v="Boa Esperança, Pinheiros"/>
    <s v="58 - Nordeste"/>
    <s v="6. Infraestrutura"/>
    <s v="-"/>
    <n v="2988700"/>
    <n v="2988700"/>
    <n v="943800"/>
    <n v="943800"/>
    <n v="0"/>
    <n v="0"/>
    <n v="0"/>
    <n v="0"/>
    <n v="0"/>
    <n v="0"/>
    <n v="0"/>
    <n v="0"/>
    <n v="0"/>
    <n v="0"/>
    <n v="0"/>
    <n v="0"/>
  </r>
  <r>
    <x v="22"/>
    <s v="pmo@der.es.gov.br"/>
    <n v="2529"/>
    <s v="MANUTENÇÃO DELEGACIA"/>
    <s v="De Manutenção Preventiva e Corretiva no Imóvel da Delegacia de Polícia Civil no Município de Montanha-Es"/>
    <s v="Sim"/>
    <m/>
    <n v="1027"/>
    <n v="56"/>
    <s v="Montanha"/>
    <s v="58 - Nordeste"/>
    <s v="6. Infraestrutura"/>
    <s v="0039/2021"/>
    <n v="28041.62"/>
    <n v="0"/>
    <n v="0"/>
    <n v="0"/>
    <n v="0"/>
    <n v="0"/>
    <n v="0"/>
    <n v="0"/>
    <m/>
    <n v="0"/>
    <n v="0"/>
    <n v="0"/>
    <n v="0"/>
    <n v="0"/>
    <n v="0"/>
    <n v="0"/>
  </r>
  <r>
    <x v="22"/>
    <s v="pmo@der.es.gov.br"/>
    <n v="2556"/>
    <s v="47/2020 REFORMA DO LABORATÓRIO DE NECROPSIA E HISTOPATOLOGIA"/>
    <s v="Execução da Obra de Reforma do Laboratório de Necrópsia e Histopatologia do Departamento Médico Legal (Dml) do estado do Espírito Santo, no Município de Vitória/Es."/>
    <s v="Sim"/>
    <m/>
    <n v="1027"/>
    <n v="56"/>
    <s v="Vitória"/>
    <s v="50 - Metropolitana"/>
    <s v="6. Infraestrutura"/>
    <s v="0047/2020"/>
    <n v="250000"/>
    <n v="0"/>
    <n v="0"/>
    <n v="0"/>
    <n v="0"/>
    <n v="0"/>
    <n v="0"/>
    <m/>
    <n v="0"/>
    <n v="0"/>
    <n v="0"/>
    <n v="0"/>
    <n v="0"/>
    <n v="0"/>
    <n v="0"/>
    <n v="0"/>
  </r>
  <r>
    <x v="21"/>
    <s v="pmo@der.es.gov.br"/>
    <n v="2058"/>
    <s v="ES-356, MARILÂNDIA X SÃO RAFAEL"/>
    <s v="Contratação De Empresa Ou Consórcio Especializado Na Elaboração Do Projeto Básico E Executivo De Engenharia E A Execução Da Obra De Pavimentação Da Rodovia Es-356, Trecho São Pedro (Marilândia) - Divisa De Município Com Linhares (Sentido A São Rafael), Com 7,24 Km De Extensão, Na Área De Abrangência Da Superintendência Executiva Regional Iii (Sr-3) Do Departamento De Edificações E De Rodovias Do Espírito Santo – Der-Es"/>
    <s v="Sim"/>
    <s v="Não"/>
    <n v="1141"/>
    <n v="56"/>
    <s v="Linhares, Marilândia"/>
    <s v="00 - Estado"/>
    <s v="6. Infraestrutura"/>
    <s v="-"/>
    <n v="0"/>
    <n v="0"/>
    <n v="2214595.77"/>
    <n v="0"/>
    <n v="26413039.739999998"/>
    <n v="0"/>
    <n v="5487102.1899999985"/>
    <n v="0"/>
    <n v="0"/>
    <n v="0"/>
    <n v="0"/>
    <n v="0"/>
    <n v="0"/>
    <n v="0"/>
    <n v="0"/>
    <n v="0"/>
  </r>
  <r>
    <x v="23"/>
    <s v="brunella.amblard@sedurb.es.gov.br"/>
    <n v="1065"/>
    <s v="ELABORAÇÃO DE PROJETOS EXECUTIVOS DE MACRODRENAGEM METROPOLITANA"/>
    <m/>
    <s v="Sim"/>
    <s v="Não"/>
    <n v="5534"/>
    <n v="54"/>
    <s v="Vila Velha"/>
    <s v="50 - Metropolitana"/>
    <s v="6. Infraestrutura"/>
    <s v="-"/>
    <n v="1000000"/>
    <n v="0"/>
    <n v="0"/>
    <n v="0"/>
    <n v="0"/>
    <n v="0"/>
    <n v="0"/>
    <n v="0"/>
    <n v="0"/>
    <n v="0"/>
    <n v="0"/>
    <n v="0"/>
    <n v="0"/>
    <n v="0"/>
    <n v="0"/>
    <n v="0"/>
  </r>
  <r>
    <x v="23"/>
    <s v="brunella.amblard@sedurb.es.gov.br"/>
    <n v="1068"/>
    <s v="EXECUÇÃO DAS OBRAS DE CONSTRUÇÃO DA ESTAÇÃO DE BOMBEAMENTO DE ÁGUAS PLUVIAIS BIGOSSI"/>
    <s v="Construção da EBAP Bigossi com capacidade de bombeamento instalada de 4 m³/s, através de 2 bombas."/>
    <s v="Sim"/>
    <s v="Sim"/>
    <n v="5534"/>
    <n v="54"/>
    <s v="Vila Velha"/>
    <s v="50 - Metropolitana"/>
    <s v="6. Infraestrutura"/>
    <s v="008/2022"/>
    <n v="20999447.170000002"/>
    <n v="11891811.060000001"/>
    <n v="0"/>
    <n v="0"/>
    <n v="0"/>
    <n v="0"/>
    <n v="0"/>
    <n v="0"/>
    <n v="316728.17999999988"/>
    <n v="0"/>
    <n v="0"/>
    <n v="0"/>
    <n v="0"/>
    <n v="0"/>
    <n v="0"/>
    <n v="0"/>
  </r>
  <r>
    <x v="23"/>
    <s v="brunella.amblard@sedurb.es.gov.br"/>
    <n v="1071"/>
    <s v="EXECUÇÃO DAS OBRAS DE MACRODRENAGEM DA BACIA DO CANAL GUARANHUNS"/>
    <s v="Construção da EBAP Laranja com capacidade de bombeamento instalada de 20 m³/s, através de 8 bombas (R$ 37.319.343,18). Construção da EBAP Gaivotas com capacidade de bombeamento instalada de 2,5 m³/s, através de 1 bomba (R$ 14.531.893,17). Construção de 2 km de galeria em concreto sobre o Canal Guaranhuns, sendo 130 m fechada e o restante aberto, regularização do canal em terra em 1,54 km, urbanização de 3,5 km, contemplando ciclovias, passeios, paisagismo e construção de 7 passarelas metálicas substituindo as existentes (R$29.964.701,74). Construção da ponte da Rua Leila Diniz. Construção das galerias de drenagem nos bairros Nova Itaparica (R$2.903.914,82) e Jockey de Itaparica (R$3.690.018,19)."/>
    <s v="Sim"/>
    <s v="Sim"/>
    <n v="5534"/>
    <n v="54"/>
    <s v="Vila Velha"/>
    <s v="50 - Metropolitana"/>
    <s v="6. Infraestrutura"/>
    <s v="009/2021, 047/2022, 072/2022"/>
    <n v="38173655.759999998"/>
    <n v="22962787.5"/>
    <n v="22965140.710000001"/>
    <n v="0"/>
    <n v="0"/>
    <n v="0"/>
    <n v="0"/>
    <n v="0"/>
    <n v="10843658.98"/>
    <n v="0"/>
    <n v="0"/>
    <n v="0"/>
    <n v="0"/>
    <n v="0"/>
    <n v="0"/>
    <n v="0"/>
  </r>
  <r>
    <x v="23"/>
    <s v="brunella.amblard@sedurb.es.gov.br"/>
    <n v="1075"/>
    <s v="Bacias Rio Aribiri e Córrego Jardim de Alah - Ramo 1 do Córrego Jardim de Alah"/>
    <s v="Execução das obras de macrodrenagem da Bacia de Jardim de Alah, constituídas das galeria Jardim de Alah ramos II e III (R$14.841.003,20), além da construção de 1 ponte sobre a Rua Principal e 2 passarelas no bairro Nélson Ramos (R$3.886.216,24). Execução das galerias no bairro Santa Rita, sendo uma sobre o Canal Aribiri e outra sob a Rua Desembargador Ernesto Guimarães (R$13.567.042,43)."/>
    <s v="Sim"/>
    <s v="Não"/>
    <n v="5534"/>
    <n v="54"/>
    <s v="Cariacica, Vila Velha"/>
    <s v="50 - Metropolitana"/>
    <s v="6. Infraestrutura"/>
    <s v="050/2022, 064/2022"/>
    <n v="11854834.970000001"/>
    <n v="11681952.32"/>
    <n v="0"/>
    <n v="0"/>
    <n v="0"/>
    <n v="0"/>
    <n v="0"/>
    <n v="0"/>
    <n v="9599155.8100000005"/>
    <n v="0"/>
    <n v="0"/>
    <n v="0"/>
    <n v="0"/>
    <n v="0"/>
    <n v="0"/>
    <n v="0"/>
  </r>
  <r>
    <x v="23"/>
    <s v="brunella.amblard@sedurb.es.gov.br"/>
    <n v="1076"/>
    <s v="EXECUÇÃO DAS OBRAS DE MACRODRENAGEM DA BACIA DO RIO ARIBIRI E DA SUB-BACIA DO CANAL DA TRAVESSA BELAS ARTES."/>
    <s v="Construção da EBAP Aribiri com capacidade de bombeamento instalada de 5 m³/s, através de 2 bombas e 6 comportas de maré (R$18.537.666,01). Construção de 1 ponte e 2 passarelas sobre o Canal Aribiri (R$2.939.317,38). Execução de macrodrengaem na Sub-bacia do Canal da Travessa Belas Artes, sendo etapa 1 correspondente à implantação de galerias no trecho da Av. Gov. Carlos Lindemberg (R$15.497.006,25), etapa 2 implantaçao de galerias nos bairros Aribiri e Dom João Batista (R$7.376.106,57) e etapa 3 referente à construção do dique na orla do bairro Dom João Batista (R$16.146866,89)."/>
    <s v="Sim"/>
    <s v="Não"/>
    <n v="5534"/>
    <n v="54"/>
    <s v="Vila Velha"/>
    <s v="50 - Metropolitana"/>
    <s v="6. Infraestrutura"/>
    <s v="008/2021"/>
    <n v="18093863.460000001"/>
    <n v="4954151.87"/>
    <n v="11909213.49"/>
    <n v="0"/>
    <n v="0"/>
    <n v="0"/>
    <n v="0"/>
    <n v="0"/>
    <n v="0"/>
    <n v="0"/>
    <n v="0"/>
    <n v="0"/>
    <n v="0"/>
    <n v="0"/>
    <n v="0"/>
    <n v="0"/>
  </r>
  <r>
    <x v="23"/>
    <s v="brunella.amblard@sedurb.es.gov.br"/>
    <n v="1079"/>
    <s v="EXECUÇÃO DAS OBRAS DE CONSTRUÇÃO DO SISTEMA DE BOMBEAMENTO DE ÁGUAS PLUVIAIS DA GRANDE COBILÂNDIA"/>
    <s v="Construção das EBAPs Cobilândia e Marilândia, cada uma com capacidade de bombeamento instalada de 10 m³/s, através de 4 bombas. Contempla ainda a construção da Galeria Marilândia interligando essas duas EBAPs, numa extensão de 1 km (R$40.490.239,58). Construção de galerias de drenagem na Grande Cobilândia (ruas Fluviópolis, Brasilândia, João Francisco Gonçalves e Av. Primeira) (R$19.612.348,85)."/>
    <s v="Sim"/>
    <s v="Sim"/>
    <n v="5534"/>
    <n v="54"/>
    <s v="Vila Velha"/>
    <s v="50 - Metropolitana"/>
    <s v="6. Infraestrutura"/>
    <s v="011/2023"/>
    <n v="15598245.85"/>
    <n v="8046415.2999999998"/>
    <n v="0"/>
    <n v="0"/>
    <n v="0"/>
    <n v="0"/>
    <n v="0"/>
    <n v="0"/>
    <n v="0"/>
    <n v="0"/>
    <n v="0"/>
    <n v="0"/>
    <n v="0"/>
    <n v="0"/>
    <n v="0"/>
    <n v="0"/>
  </r>
  <r>
    <x v="23"/>
    <s v="brunella.amblard@sedurb.es.gov.br"/>
    <n v="1081"/>
    <s v="CONSTRUÇÃO DA GALERIA-DIQUE E DO PARQUE LINEAR DO CANAL MARINHO, INCLUINDO SISTEMA DE COMPORTAS"/>
    <s v="Construção da galeria-dique sobre a calha do Canal Marinho, com seção &quot;U&quot; em concreto armado numa extensão de 3,4 km, urbanização do trecho margeando a galeria-dique com construção de 3,1 km de ciclovias e passeios, construção do parque linear no trecho compreendido entre as EBAPs Cobilândia e Marilândia, contemplando equipamentos urbanos, construção do sistema de comportas reguladoras de vazão no encontro do Canal Marinho, Rio Marinho e Córrego Campo Grande e implantação de galerias auxiliares de drenagem em 2,18 km de extensão."/>
    <s v="Sim"/>
    <s v="Não"/>
    <n v="5534"/>
    <n v="54"/>
    <s v="Vila Velha, Cariacica"/>
    <s v="50 - Metropolitana"/>
    <s v="6. Infraestrutura"/>
    <s v="011/2022"/>
    <n v="19646285.449999999"/>
    <n v="1545031.15"/>
    <n v="0"/>
    <n v="0"/>
    <n v="0"/>
    <n v="0"/>
    <n v="0"/>
    <n v="0"/>
    <n v="0"/>
    <n v="0"/>
    <n v="0"/>
    <n v="0"/>
    <n v="0"/>
    <n v="0"/>
    <n v="0"/>
    <n v="0"/>
  </r>
  <r>
    <x v="23"/>
    <s v="brunella.amblard@sedurb.es.gov.br"/>
    <n v="1082"/>
    <s v="EXECUÇÃO DAS OBRAS DE MACRODRENAGEM DA BACIA DO RIO FORMATE, CONSTITUÍDAS DE RESERVATÓRIO DE AMORTECIMENTO DE CHEIAS, PARQUE LINEAR, DESASSOREAMETO E AMPLIAÇÃO DA CALHA DO RIO"/>
    <s v="Desassoreamento e limpeza da calha do Rio Formate numa extensão de 14 km, construção de um parque linear a ser utilizado como área de lazer para a comunidade, contemplando 2.250 m de ciclovia e pista de caminhada, além da construção do reservatório de amortecimento de cheias"/>
    <s v="Sim"/>
    <s v="Não"/>
    <n v="5534"/>
    <n v="54"/>
    <s v="Cariacica, Viana"/>
    <s v="50 - Metropolitana"/>
    <s v="6. Infraestrutura"/>
    <s v="007/2022"/>
    <n v="4375855.6100000003"/>
    <n v="1325821.1399999999"/>
    <n v="0"/>
    <n v="0"/>
    <n v="0"/>
    <n v="0"/>
    <n v="0"/>
    <n v="0"/>
    <n v="0"/>
    <n v="0"/>
    <n v="0"/>
    <n v="0"/>
    <n v="0"/>
    <n v="0"/>
    <n v="0"/>
    <n v="0"/>
  </r>
  <r>
    <x v="23"/>
    <s v="brunella.amblard@sedurb.es.gov.br"/>
    <n v="1083"/>
    <s v="EXECUÇÃO DAS OBRAS DE MACRODRENAGEM DA BACIA DO CÓRREGO RIBEIRA."/>
    <s v="Construção de redes de drenagem no bairro Bom Pastor, estações de bombeamento nos bairros Bom Pastor e Santo Agostinho, além de diques de proteção contra cheias. "/>
    <s v="Sim"/>
    <s v="Não"/>
    <n v="5534"/>
    <n v="54"/>
    <s v="Viana"/>
    <s v="50 - Metropolitana"/>
    <s v="6. Infraestrutura"/>
    <s v="071/2022"/>
    <n v="3432230.29"/>
    <n v="2232230.29"/>
    <n v="109915909.28"/>
    <n v="0"/>
    <n v="0"/>
    <n v="0"/>
    <n v="0"/>
    <n v="0"/>
    <n v="0"/>
    <n v="0"/>
    <n v="0"/>
    <n v="0"/>
    <n v="0"/>
    <n v="0"/>
    <n v="0"/>
    <n v="0"/>
  </r>
  <r>
    <x v="23"/>
    <s v="rosimar.fonseca@sedurb.es.gov.br"/>
    <n v="1829"/>
    <s v="CONVÊNIOS COM MUNICÍPIOS - PAVIMENTAÇÃO, DRENAGEM, OBRAS DE ARTES CORRENTES, OBRAS DE ARTES ESPECIAIS E CONTENÇÃO - SEDURB"/>
    <s v="Promover a melhoria da qualidade de vida da população através da implantação de drenagem, pavimentação, esgotamento sanitário, contenção de encostas e outras intervenções de infraestrutura."/>
    <s v="Sim"/>
    <s v="Sim"/>
    <s v="5532    5534"/>
    <n v="54"/>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Vários Convênios"/>
    <n v="250000000"/>
    <n v="213134506.09"/>
    <n v="250000000"/>
    <n v="0"/>
    <n v="250000000"/>
    <n v="0"/>
    <n v="250000000"/>
    <n v="0"/>
    <n v="0"/>
    <n v="0"/>
    <n v="0"/>
    <n v="0"/>
    <n v="0"/>
    <n v="0"/>
    <n v="0"/>
    <n v="0"/>
  </r>
  <r>
    <x v="23"/>
    <s v="brunella.amblard@sedurb.es.gov.br"/>
    <n v="1830"/>
    <s v="SISTEMA DE MANEJO SUSTENTÁVEL DAS ÁGUAS URBANAS DA BACIA HIDROGRÁFICA DO CÓRREGO SÃO SILVANO – COLATINA"/>
    <s v="Construção de galerias fechadas numa extensão de 3,2 km, de parque linear de 270 m² e 3 reservatórios de amortecimento de cheias"/>
    <s v="Sim"/>
    <s v="Não"/>
    <n v="5534"/>
    <n v="54"/>
    <s v="Colatina"/>
    <s v="57 - Centro-Oeste"/>
    <s v="6. Infraestrutura"/>
    <s v="009/2023, 027/2021"/>
    <n v="29434586.760000002"/>
    <n v="20600726.469999999"/>
    <n v="0"/>
    <n v="0"/>
    <n v="0"/>
    <n v="0"/>
    <n v="0"/>
    <n v="0"/>
    <n v="0"/>
    <n v="0"/>
    <n v="0"/>
    <n v="0"/>
    <n v="0"/>
    <n v="0"/>
    <n v="0"/>
    <n v="0"/>
  </r>
  <r>
    <x v="23"/>
    <s v="brunella.amblard@sedurb.es.gov.br"/>
    <n v="1948"/>
    <s v="PRESTAÇÃO DE SERVIÇOS TÉCNICOS ESPECIALIZADOS PARA DESENVOLVIMENTO DE SOTWARE E IMPLANTAÇÃO DO CENTRO DE CONTROLE OPERACIONAL PARA OPERAÇÃO REMOTA DO SISTEMA DE DRENAGEM PLUVIAL DE VILA VELHA"/>
    <s v="Acompanhar tecnicamente a aprovação e instalação dos equipamentos em todas as EBAPs em obra e realizar a interligação das mesmas ao Centro de Controle Operacional existente na Prefeitura Municipal de Vilha Velha, para operação remota do sistema de drenagem pluvial de Vila Velha."/>
    <s v="Sim"/>
    <s v="Não"/>
    <n v="5534"/>
    <n v="54"/>
    <s v="Vila Velha, Cariacica"/>
    <s v="50 - Metropolitana"/>
    <s v="6. Infraestrutura"/>
    <s v="018-2021"/>
    <n v="751237.45"/>
    <n v="647240.29"/>
    <n v="0"/>
    <n v="0"/>
    <n v="0"/>
    <n v="0"/>
    <n v="0"/>
    <n v="0"/>
    <n v="277040.38"/>
    <n v="0"/>
    <n v="138520.19"/>
    <n v="0"/>
    <n v="0"/>
    <n v="0"/>
    <n v="0"/>
    <n v="0"/>
  </r>
  <r>
    <x v="23"/>
    <s v="brunella.amblard@sedurb.es.gov.br"/>
    <n v="2107"/>
    <s v="EXECUÇÃO DAS OBRAS DE CONSTRUÇÃO DO SISTEMA DE BOMBEAMENTO DE ÁGUAS PLUVIAIS PONTAL DAS GARÇAS"/>
    <s v="Construção da EBAP Pontal das Garças, com capacidade de bombeamento instalada de 5 m³/s, através de 2 bombas."/>
    <s v="Sim"/>
    <s v="Não"/>
    <n v="5534"/>
    <n v="54"/>
    <s v="Vila Velha"/>
    <s v="50 - Metropolitana"/>
    <s v="6. Infraestrutura"/>
    <s v="-"/>
    <n v="14986947.039999999"/>
    <n v="0"/>
    <n v="14986947.039999999"/>
    <n v="0"/>
    <n v="0"/>
    <n v="0"/>
    <n v="0"/>
    <n v="0"/>
    <n v="0"/>
    <n v="0"/>
    <n v="0"/>
    <n v="0"/>
    <n v="0"/>
    <n v="0"/>
    <n v="0"/>
    <n v="0"/>
  </r>
  <r>
    <x v="23"/>
    <s v="rosimar.fonseca@sedurb.es.gov.br"/>
    <n v="2182"/>
    <s v="PROGRAMA DE GESTÃO INTEGRADA DAS ÁGUAS DE DA PAISAGEM"/>
    <s v="Melhorar a gestão sustentável de recursos hídrico e o acesso ao saneamento no Estado do Espírito Santo"/>
    <s v="Sim"/>
    <s v="Não"/>
    <n v="531"/>
    <n v="903"/>
    <s v="Afonso Cláudio, Apiacá, Cariacica, Castelo, Conceição do Castelo, Divino de São Lourenço, Domingos Martins, Dores do Rio Preto, Ibatiba, Irupi, Iúna, Marechal Floriano, Santa Leopoldina, Santa Maria de Jetibá, Viana, Vila Velha"/>
    <s v="00 - Estado"/>
    <s v="6. Infraestrutura"/>
    <s v="-"/>
    <n v="0"/>
    <n v="0"/>
    <n v="0"/>
    <n v="0"/>
    <n v="0"/>
    <n v="0"/>
    <n v="0"/>
    <n v="0"/>
    <n v="158373344"/>
    <n v="0"/>
    <n v="0"/>
    <n v="0"/>
    <n v="0"/>
    <n v="0"/>
    <n v="0"/>
    <n v="0"/>
  </r>
  <r>
    <x v="23"/>
    <s v="marcelo.loureiro@sedurb.es.gov.br"/>
    <n v="2572"/>
    <s v="URBANIZAÇÃO E REVITALIZAÇÃO DA ORLA DE PIÚMA"/>
    <s v="O projeto referente a Urbanização e revitalização da Orla de Piúma localizada no estado do Espírito Santo. Seguindo as exigências das normas, visando as necessidades e encontrando as melhores alternativas/soluções, como por exemplo um sério processo gradual "/>
    <s v="Não"/>
    <s v="Não"/>
    <n v="3532"/>
    <n v="54"/>
    <s v="Piúma"/>
    <s v="53 - Litoral Sul"/>
    <s v="6. Infraestrutura"/>
    <s v="001-2023"/>
    <n v="20000000"/>
    <n v="9000000"/>
    <n v="7050131.5099999998"/>
    <n v="0"/>
    <n v="0"/>
    <n v="0"/>
    <n v="0"/>
    <n v="0"/>
    <n v="0"/>
    <n v="0"/>
    <n v="0"/>
    <n v="0"/>
    <n v="0"/>
    <n v="0"/>
    <n v="0"/>
    <n v="0"/>
  </r>
  <r>
    <x v="23"/>
    <s v="rosimar.fonseca@sedurb.es.gov.br"/>
    <n v="2613"/>
    <s v="AQUISIÇÃO DE MATERIAL E EQUIPAMENTOS PARA ATENDER A NECESSIDADE DA SEDURB"/>
    <s v="O objetivo maior é promover a substituição de equipamentos adquiridos para a SEDURB é para que os servidores tenham melhores condições de trabalho e equipamentos adequados para o desenvolvimento de todas as atividades que o órgão desenvolve operando as duas Unidades Gestoras de sua responsabilidade. Os procedimentos de aquisição serão realizados através de procedimentos licitatórios, que são capazes de garantir melhor preço para a compra."/>
    <s v="Não"/>
    <s v="Não"/>
    <n v="2070"/>
    <n v="54"/>
    <s v="Afonso Cláudio, Apiacá, Cariacica, Castelo, Conceição do Castelo, Divino de São Lourenço, Domingos Martins, Dores do Rio Preto, Ibatiba, Irupi, Iúna, Marechal Floriano, Santa Leopoldina, Santa Maria de Jetibá, Viana, Vila Velha"/>
    <s v="00 - Estado"/>
    <s v="6. Infraestrutura"/>
    <s v="-"/>
    <n v="200000"/>
    <n v="0"/>
    <n v="200000"/>
    <n v="0"/>
    <n v="200000"/>
    <n v="0"/>
    <n v="200000"/>
    <n v="0"/>
    <n v="200000"/>
    <n v="0"/>
    <n v="200000"/>
    <n v="0"/>
    <n v="200000"/>
    <n v="0"/>
    <n v="0"/>
    <n v="200000"/>
  </r>
  <r>
    <x v="23"/>
    <s v="rosimar.fonseca@sedurb.es.gov.br"/>
    <n v="2672"/>
    <s v="ELABORAÇÃO DE PROJETO E EXECUÇÃO DA BARRAGEM DO JUCU BRAÇO NORTE"/>
    <s v="Contratação de empresa para execução de obras, serviços, operação e manutenção da barragem do Rio Jucu braço norte, localizada na divisa dos municípios de Viana e Domingos Martins, Estado do Espírito Santo."/>
    <s v="Não"/>
    <s v="Não"/>
    <n v="531"/>
    <n v="903"/>
    <s v="Viana"/>
    <s v="50 - Metropolitana"/>
    <s v="6. Infraestrutura"/>
    <s v="-"/>
    <n v="0"/>
    <n v="0"/>
    <n v="24000000"/>
    <n v="0"/>
    <n v="0"/>
    <n v="0"/>
    <n v="0"/>
    <n v="0"/>
    <n v="30000000"/>
    <n v="0"/>
    <n v="24000000"/>
    <n v="0"/>
    <n v="0"/>
    <n v="0"/>
    <n v="0"/>
    <n v="0"/>
  </r>
  <r>
    <x v="23"/>
    <s v="brunella.amblard@sedurb.es.gov.br"/>
    <n v="2904"/>
    <s v="PROJETOS EXECUTIVOS DO SISTEMA DE ESGOTAMENTO SANITÁRIO (SES) E DE DRENAGEM PLUVIAL DO MUNICÍPIO DE IBIRAÇU"/>
    <s v="Execução de galerias de drenagem nos bairros Aricanga e Ericina. Construção de elevatórias e estação de tratamento de esgoto no Centro de Ibiraçu, com seus respectivos recalques e emissários."/>
    <s v="Sim"/>
    <s v="Não"/>
    <n v="5534"/>
    <n v="54"/>
    <s v="Ibiraçu"/>
    <s v="56 - Rio Doce"/>
    <s v="6. Infraestrutura"/>
    <s v="-"/>
    <n v="15000000"/>
    <n v="24350.55"/>
    <n v="25000000"/>
    <n v="0"/>
    <n v="0"/>
    <n v="0"/>
    <n v="0"/>
    <n v="0"/>
    <n v="0"/>
    <n v="0"/>
    <n v="0"/>
    <n v="0"/>
    <n v="0"/>
    <n v="0"/>
    <n v="0"/>
    <n v="0"/>
  </r>
  <r>
    <x v="23"/>
    <s v="brunella.amblard@sedurb.es.gov.br"/>
    <n v="3002"/>
    <s v="MACRODRENAGEM DO RIO BUBU - CARIACICA"/>
    <s v="Limpeza e desassoreamento de aproximadamente 4 km de extensão do Rio Bubu, impermeabilização da calha do canal em derterminados trechos, construção de galerias de drenagem em pontos estratégicos e construção de estações de bombeamento de águas pluviais."/>
    <s v="Sim"/>
    <s v="Não"/>
    <n v="5534"/>
    <n v="54"/>
    <s v="Cariacica"/>
    <s v="50 - Metropolitana"/>
    <s v="6. Infraestrutura"/>
    <s v="-"/>
    <n v="0"/>
    <n v="0"/>
    <n v="75000000"/>
    <n v="0"/>
    <n v="75000000"/>
    <n v="0"/>
    <n v="0"/>
    <n v="0"/>
    <n v="0"/>
    <n v="0"/>
    <n v="0"/>
    <n v="0"/>
    <n v="0"/>
    <n v="0"/>
    <n v="0"/>
    <n v="0"/>
  </r>
  <r>
    <x v="23"/>
    <s v="brunella.amblard@sedurb.es.gov.br"/>
    <n v="3003"/>
    <s v="MACRODRENAGEM DO RIO ITANGUÁ - CARIACICA"/>
    <s v="Limpeza e desassoreamento do Rio Itanguá, impermeabilização da calha do rio em derterminados trechos, construção de galerias de drenagem em pontos estratégicos e construção de estações de bombeamento de águas pluviais."/>
    <s v="Sim"/>
    <s v="Não"/>
    <n v="5534"/>
    <n v="54"/>
    <s v="Cariacica"/>
    <s v="50 - Metropolitana"/>
    <s v="6. Infraestrutura"/>
    <s v="-"/>
    <n v="0"/>
    <n v="0"/>
    <n v="60000000"/>
    <n v="0"/>
    <n v="60000000"/>
    <n v="0"/>
    <n v="0"/>
    <n v="0"/>
    <n v="0"/>
    <n v="0"/>
    <n v="0"/>
    <n v="0"/>
    <n v="0"/>
    <n v="0"/>
    <n v="0"/>
    <n v="0"/>
  </r>
  <r>
    <x v="23"/>
    <s v="brunella.amblard@sedurb.es.gov.br"/>
    <n v="3021"/>
    <s v="REVESTIMENTO E URBANIZAÇÃO DA CALHA DO RIO ARIBIRI, INCLUINDO CONSTRUÇÃO DE PARQUE LINEAR"/>
    <s v="Execução de revestimento em concreto do Rio Aribiri, contemplando trechos abertos e fechados, urbanização, parque linear, iluminação, drenagem pluvial e pavimentação das ruas adjacentes."/>
    <s v="Sim"/>
    <s v="Não"/>
    <n v="5534"/>
    <n v="54"/>
    <s v="Vila Velha"/>
    <s v="50 - Metropolitana"/>
    <s v="6. Infraestrutura"/>
    <s v="-"/>
    <n v="0"/>
    <n v="0"/>
    <n v="67000000"/>
    <n v="0"/>
    <n v="0"/>
    <n v="0"/>
    <n v="0"/>
    <n v="0"/>
    <n v="100000000"/>
    <n v="0"/>
    <n v="0"/>
    <n v="0"/>
    <n v="0"/>
    <n v="0"/>
    <n v="0"/>
    <n v="0"/>
  </r>
  <r>
    <x v="23"/>
    <s v="brunella.amblard@sedurb.es.gov.br"/>
    <n v="3022"/>
    <s v="REVESTIMENTO E URBANIZAÇÃO DA CALHA DO RIO MARINHO E CANAL DIAGONAL"/>
    <s v="Execução de revestimento em concreto do Rio Marinho e do Canal Diagonal, galerias fechadas em trechos estratégicos, ciclovia, passeio, iluminação, drenagem pluvial e pavimentação das ruas adjacentes ao canal."/>
    <s v="Sim"/>
    <s v="Não"/>
    <n v="5534"/>
    <n v="54"/>
    <s v="Vila Velha"/>
    <s v="50 - Metropolitana"/>
    <s v="6. Infraestrutura"/>
    <s v="-"/>
    <n v="0"/>
    <n v="0"/>
    <n v="100000000"/>
    <n v="0"/>
    <n v="0"/>
    <n v="0"/>
    <n v="0"/>
    <n v="0"/>
    <n v="75000000"/>
    <n v="0"/>
    <n v="0"/>
    <n v="0"/>
    <n v="0"/>
    <n v="0"/>
    <n v="0"/>
    <n v="0"/>
  </r>
  <r>
    <x v="24"/>
    <s v="habitacao@sedurb.es.gov.br; maria.pechinho@sedurb.es.gov.br"/>
    <n v="1197"/>
    <s v="CONSTRUÇÃO E/OU ADEQUAÇÃO DE UNIDADES HABITACIONAIS URBANAS"/>
    <s v="Implantar infraestrutura urbana (saneamento, pavimentação e drenagem) nos empreendimentos do ProgramaMinha Casa Mnha Vida, oportunizando melhorias no acesso para 1004 famílias do empreendimento Village”s de São Mateus e a entrega de 645 unidades habitacionais às famílias de baixa renda. Construir habitações de interesse social nos diversos municípios capixabas, reduzindo o déficit habitacional do Estado em 66.586 domicílios (PEHAB/CENSO2010: Fonte: IJSN) + Construção de 4.000 unidades habitacionais de interesse social, destinadas  às famílias de baixa renda, nos diversos municípios do Estado "/>
    <s v="Sim"/>
    <s v="Sim"/>
    <n v="3155"/>
    <n v="54"/>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Vários Convênios"/>
    <n v="100000000"/>
    <n v="7074665"/>
    <n v="100000000"/>
    <n v="0"/>
    <n v="100000000"/>
    <n v="0"/>
    <n v="100000000"/>
    <n v="0"/>
    <n v="0"/>
    <n v="0"/>
    <n v="0"/>
    <n v="0"/>
    <n v="0"/>
    <n v="0"/>
    <n v="0"/>
    <n v="0"/>
  </r>
  <r>
    <x v="23"/>
    <s v="marinea.pianca@sedurb.es.gov.br"/>
    <n v="3231"/>
    <s v="CONSTRUÇÃO DA PRAÇA TORII EM IBIRAÇU"/>
    <s v="CONSTRUÇÃO DE UMA PRAÇA NO ENTORNO DA ESTÁTUA DO BUDA LOCALIZADA ÀS MARGENS DA BR -101, CONTEMPLANDO ESTACIONAMENTO, PRAÇAS DE CONVÍVIO SOCIAL, SANITÁRIOS PÚBLICOS E PAISAGISMO."/>
    <s v="Não"/>
    <s v="Não"/>
    <n v="3532"/>
    <n v="54"/>
    <s v="Ibiraçu"/>
    <s v="56 - Rio Doce"/>
    <s v="6. Infraestrutura"/>
    <s v="-"/>
    <n v="885596.41"/>
    <n v="5795852.0700000003"/>
    <n v="0"/>
    <n v="0"/>
    <n v="0"/>
    <n v="0"/>
    <n v="0"/>
    <n v="0"/>
    <n v="0"/>
    <n v="0"/>
    <n v="0"/>
    <n v="0"/>
    <n v="0"/>
    <n v="0"/>
    <n v="0"/>
    <n v="0"/>
  </r>
  <r>
    <x v="25"/>
    <s v="dilson.dias@turismo.es.gov.br"/>
    <n v="912"/>
    <s v="SINALIZAÇÃO TURÍSTICA"/>
    <s v="Prover os municípios Capixabas de sinalização de orientação turística para usuários de veículos a fim orientar quanto as destinos e atrativos turisticos do estado"/>
    <s v="Sim"/>
    <s v="Não"/>
    <n v="1112"/>
    <n v="11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
    <n v="228864"/>
    <n v="0"/>
    <n v="4923712"/>
    <n v="0"/>
    <n v="4923712"/>
    <n v="0"/>
    <n v="4923712"/>
    <n v="0"/>
    <n v="0"/>
    <n v="0"/>
    <n v="0"/>
    <n v="0"/>
    <n v="0"/>
    <n v="0"/>
    <n v="0"/>
    <n v="0"/>
  </r>
  <r>
    <x v="25"/>
    <s v="dilson.dias@turismo.es.gov.br"/>
    <n v="2298"/>
    <s v="CAMINHOS DO TURISMO"/>
    <s v="Prover os atrativos e locais de interesse turístico de acesso rodoviário qualificado e ambientação turística"/>
    <s v="Sim"/>
    <s v="Não"/>
    <n v="1112"/>
    <n v="113"/>
    <s v=" Castelo, Domingos Martins, São José do Calçado, Baixo Guandú, Alfredo Chaves"/>
    <s v="00 - Estado"/>
    <s v="5. Desenv Econômico, Ciência, Tec, Inovação e Turismo"/>
    <s v="-"/>
    <n v="3592723"/>
    <n v="0"/>
    <n v="10802425.619999999"/>
    <n v="0"/>
    <n v="10802425.619999999"/>
    <n v="0"/>
    <n v="10802425.619999999"/>
    <n v="0"/>
    <n v="0"/>
    <n v="0"/>
    <n v="0"/>
    <n v="0"/>
    <n v="0"/>
    <n v="0"/>
    <n v="0"/>
    <n v="0"/>
  </r>
  <r>
    <x v="25"/>
    <s v="dilson.dias@turismo.es.gov.br"/>
    <n v="2299"/>
    <s v="SALDANHA DA GAMA"/>
    <s v="Reforma do prédio da antiga sede do Clube Saldanha da Gama para a instalação da Casa do Turismo e futura sede da Secretaria de Estado do Turismo."/>
    <s v="Sim"/>
    <s v="Não"/>
    <n v="1112"/>
    <n v="113"/>
    <s v="Vitória"/>
    <s v="50 - Metropolitana"/>
    <s v="5. Desenv Econômico, Ciência, Tec, Inovação e Turismo"/>
    <s v="N°022/2022"/>
    <n v="2948123"/>
    <n v="0"/>
    <n v="0"/>
    <n v="0"/>
    <n v="0"/>
    <n v="0"/>
    <n v="0"/>
    <n v="0"/>
    <n v="0"/>
    <n v="0"/>
    <n v="0"/>
    <n v="0"/>
    <n v="0"/>
    <n v="0"/>
    <n v="0"/>
    <n v="0"/>
  </r>
  <r>
    <x v="25"/>
    <m/>
    <n v="2714"/>
    <s v="PRODETUR - ES"/>
    <s v="Viabilizar a implantação do PRODETUR no polo turístico, com investimentos em ações de gestão municipal, infraestrutura, promoção e marketing com recursos provenientes de financiamento externo. "/>
    <s v="Sim"/>
    <s v="Não"/>
    <n v="1575"/>
    <n v="113"/>
    <s v="Alegre, Divino de São Lourenço, Dores do Rio Preto, Guaçuí, Ibatiba, Ibitirama, Irupi, Iúna, Muniz Freire, São José de Calçado"/>
    <s v="55 - Caparaó"/>
    <s v="5. Desenv Econômico, Ciência, Tec, Inovação e Turismo"/>
    <s v="-"/>
    <n v="0"/>
    <n v="0"/>
    <n v="0"/>
    <n v="0"/>
    <n v="0"/>
    <n v="0"/>
    <n v="0"/>
    <n v="0"/>
    <n v="0"/>
    <n v="0"/>
    <n v="0"/>
    <n v="0"/>
    <n v="0"/>
    <n v="0"/>
    <n v="0"/>
    <n v="0"/>
  </r>
  <r>
    <x v="25"/>
    <s v="karoline.oliveira@turismo.es.gov.br"/>
    <n v="832"/>
    <s v="Aquisição de equipamentos de TI"/>
    <s v="Aquisição de computadores para atender a administração da unidade da SETUR"/>
    <s v="Não"/>
    <s v="Não"/>
    <n v="2070"/>
    <n v="113"/>
    <s v="Vitória"/>
    <s v="50 - Metropolitana"/>
    <s v="5. Desenv Econômico, Ciência, Tec, Inovação e Turismo"/>
    <s v="-"/>
    <n v="0"/>
    <n v="0"/>
    <n v="0"/>
    <n v="0"/>
    <n v="0"/>
    <n v="0"/>
    <n v="0"/>
    <n v="0"/>
    <n v="0"/>
    <n v="0"/>
    <n v="0"/>
    <n v="0"/>
    <n v="0"/>
    <n v="0"/>
    <n v="0"/>
    <n v="0"/>
  </r>
  <r>
    <x v="25"/>
    <s v="dilson.dias@turismo.es.gov.br"/>
    <n v="3153"/>
    <s v="NOVO SISTEMA DE DRENAGEM DO PARQUE ESTADUAL DE EXPOSIÇÃO FLORIANO VAREJÃO - PAVILHÃO DE CARAPINA"/>
    <s v="Renovação da rede de drenagem do Pavilhao de Carapina. "/>
    <s v="Não"/>
    <s v="Não"/>
    <n v="1112"/>
    <n v="113"/>
    <s v="Serra"/>
    <s v="50 - Metropolitana"/>
    <s v="5. Desenv Econômico, Ciência, Tec, Inovação e Turismo"/>
    <s v="-"/>
    <n v="887900.29"/>
    <n v="0"/>
    <n v="0"/>
    <n v="0"/>
    <n v="0"/>
    <n v="0"/>
    <n v="0"/>
    <n v="0"/>
    <n v="0"/>
    <n v="0"/>
    <n v="0"/>
    <n v="0"/>
    <n v="0"/>
    <n v="0"/>
    <n v="0"/>
    <n v="0"/>
  </r>
  <r>
    <x v="25"/>
    <s v="lucileia.alves@turismo.es.gov.br"/>
    <n v="3187"/>
    <s v=" ORLA DE MEAIPE - GUARAPARI - ES"/>
    <s v="CONTRATAÇÃO DE PROJETOS EXECUTIVOS DE URBANIZAÇÃO, PROJETOS COMPLEMENTARES, ORÇAMENTOS E PLANEJAMENTO DA FUTURA OBRA PARA O PÍER NORTE DA ORLA DE MEAIPE - GUARAPARI - ES"/>
    <s v="Sim"/>
    <s v="Sim"/>
    <n v="1112"/>
    <n v="113"/>
    <s v="Guarapari, Vitória"/>
    <s v="50 - Metropolitana"/>
    <s v="5. Desenv Econômico, Ciência, Tec, Inovação e Turismo"/>
    <s v="-"/>
    <n v="472048"/>
    <n v="0"/>
    <n v="423560.86"/>
    <n v="0"/>
    <n v="0"/>
    <n v="0"/>
    <n v="0"/>
    <n v="0"/>
    <n v="0"/>
    <n v="0"/>
    <n v="0"/>
    <n v="0"/>
    <n v="0"/>
    <n v="0"/>
    <n v="0"/>
    <n v="0"/>
  </r>
  <r>
    <x v="25"/>
    <s v="lucileia.alves@turismo.es.gov.br"/>
    <n v="3194"/>
    <s v="CONSTRUÇÃO, REVITALIZAÇÃO E MELHORIA DE ESPAÇOS PÚBLICOS MUNICIPAIS - SETUR"/>
    <s v="Construção de Centro de Eventos e de Galpão em São José do Calçado"/>
    <s v="Sim"/>
    <s v="Sim"/>
    <n v="1112"/>
    <n v="113"/>
    <s v="São José do Calçado"/>
    <s v="55 - Caparaó"/>
    <s v="5. Desenv Econômico, Ciência, Tec, Inovação e Turismo"/>
    <s v="-"/>
    <n v="3573813.2"/>
    <n v="0"/>
    <n v="0"/>
    <n v="0"/>
    <n v="0"/>
    <n v="0"/>
    <n v="0"/>
    <n v="0"/>
    <n v="0"/>
    <n v="0"/>
    <n v="0"/>
    <n v="0"/>
    <n v="0"/>
    <n v="0"/>
    <n v="0"/>
    <n v="0"/>
  </r>
  <r>
    <x v="25"/>
    <s v="lucileia.alves@turismo.es.gov.br"/>
    <n v="3215"/>
    <s v="CONCESSÃO DE ARENA MULTIUSO"/>
    <s v="Contratação para a elaboração da estruturação do projeto de concessão do Pavilhão de Carapina, incluindo estudo de mercado, estudo de demanda, modelagem jurídica e economico-financeiro e plano de negócios referencial."/>
    <s v="Sim"/>
    <s v="Não"/>
    <n v="2028"/>
    <n v="113"/>
    <s v="Serra"/>
    <s v="50 - Metropolitana"/>
    <s v="5. Desenv Econômico, Ciência, Tec, Inovação e Turismo"/>
    <s v="-"/>
    <n v="500000"/>
    <n v="0"/>
    <n v="0"/>
    <n v="0"/>
    <n v="0"/>
    <n v="0"/>
    <n v="0"/>
    <n v="0"/>
    <n v="0"/>
    <n v="0"/>
    <n v="0"/>
    <n v="0"/>
    <n v="0"/>
    <n v="0"/>
    <n v="0"/>
    <n v="0"/>
  </r>
  <r>
    <x v="26"/>
    <s v="gpo@sesport.es.gov.br"/>
    <n v="1470"/>
    <s v="ESTÁDIO KLEBER ANDRADE"/>
    <s v=" Execução de Obras Complementares e Manutenção Predial no Estádio Estadual Kleber Andrade, Cariacica-ES"/>
    <s v="Sim"/>
    <s v="Sim"/>
    <n v="1140"/>
    <n v="159"/>
    <s v="Cariacica"/>
    <s v="50 - Metropolitana"/>
    <s v="1. Educação, Cultura, Esporte e Lazer"/>
    <s v="Nº 003/2023"/>
    <n v="15595043.01"/>
    <n v="0"/>
    <n v="14595043.01"/>
    <n v="27000000"/>
    <n v="0"/>
    <n v="0"/>
    <n v="0"/>
    <n v="0"/>
    <n v="0"/>
    <n v="0"/>
    <n v="1000000"/>
    <n v="1000000"/>
    <n v="0"/>
    <n v="0"/>
    <n v="0"/>
    <n v="0"/>
  </r>
  <r>
    <x v="26"/>
    <s v="gpo@sesport.es.gov.br"/>
    <n v="2118"/>
    <s v="CONSTRUÇÃO DO CENTRO DE EXCELÊNCIA DE ESPORTES PARA PESSOAS COM DEFICIÊNCIAS"/>
    <s v="Criar um centro de referência nacional para prática de esportes paralímpico, visando preparar fisicamente pessoas com deficiência - PCD."/>
    <s v="Sim"/>
    <s v="Não"/>
    <n v="1176"/>
    <n v="159"/>
    <s v="Vitória"/>
    <s v="50 - Metropolitana"/>
    <s v="1. Educação, Cultura, Esporte e Lazer"/>
    <s v="Nº 023/2022"/>
    <n v="2476310.12"/>
    <n v="1856310.12"/>
    <n v="2476310.12"/>
    <n v="0"/>
    <n v="0"/>
    <n v="0"/>
    <n v="0"/>
    <n v="0"/>
    <n v="0"/>
    <n v="0"/>
    <n v="0"/>
    <n v="0"/>
    <n v="0"/>
    <n v="0"/>
    <n v="0"/>
    <n v="0"/>
  </r>
  <r>
    <x v="27"/>
    <s v="gpo@sesport.es.gov.br"/>
    <n v="2118"/>
    <s v="CONSTRUÇÃO DO CENTRO DE EXCELÊNCIA DE ESPORTES PARA PESSOAS COM DEFICIÊNCIAS"/>
    <s v="Criar um centro de referência nacional para prática de esportes paralímpico, visando preparar fisicamente pessoas com deficiência - PCD."/>
    <s v="Sim"/>
    <s v="Não"/>
    <n v="1176"/>
    <n v="159"/>
    <s v="Vitória"/>
    <s v="50 - Metropolitana"/>
    <s v="1. Educação, Cultura, Esporte e Lazer"/>
    <m/>
    <n v="0"/>
    <n v="0"/>
    <n v="0"/>
    <n v="0"/>
    <n v="0"/>
    <n v="0"/>
    <n v="0"/>
    <n v="0"/>
    <n v="0"/>
    <n v="1159032.68"/>
    <n v="1159032.68"/>
    <n v="1159032.68"/>
    <n v="0"/>
    <n v="0"/>
    <n v="0"/>
    <n v="0"/>
  </r>
  <r>
    <x v="26"/>
    <s v="gpo@sesport.es.gov.br"/>
    <n v="2318"/>
    <s v="AQUISIÇÃO DE TRATOR"/>
    <s v="Contribuir diretamente com o esporte capixaba nas diversas cidades capixabas, ajudando a elevar o nome do Estado no cenário nacional e internacional. Manutenção dos campos de grama sintética"/>
    <s v="Sim"/>
    <s v="Não"/>
    <n v="1176"/>
    <n v="1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ARP Nº 014/2023"/>
    <n v="2507274"/>
    <n v="2188890"/>
    <n v="2507274"/>
    <n v="2507274"/>
    <n v="0"/>
    <n v="2507274"/>
    <n v="0"/>
    <n v="2507274"/>
    <n v="0"/>
    <n v="0"/>
    <n v="0"/>
    <n v="0"/>
    <n v="0"/>
    <n v="0"/>
    <n v="0"/>
    <n v="0"/>
  </r>
  <r>
    <x v="26"/>
    <s v="gpo@sesport.es.gov.br"/>
    <n v="2321"/>
    <s v="CONSTRUÇÃO DE CAMPO BOM DE BOLA"/>
    <s v="Construção de Campos Bom de Bola em diversos municípios, a fim de promover a socialização, bem estar e saúde à população"/>
    <s v="Sim"/>
    <s v="Sim"/>
    <n v="1176"/>
    <n v="1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Nº 020/2022, Nº 021/2022 e                          Nº 022/2022"/>
    <n v="23173860.73"/>
    <n v="2120000"/>
    <n v="12673860.73"/>
    <n v="30000000"/>
    <n v="0"/>
    <n v="15000000"/>
    <n v="0"/>
    <n v="25000000"/>
    <n v="0"/>
    <n v="500000"/>
    <n v="500000"/>
    <n v="500000"/>
    <n v="0"/>
    <n v="0"/>
    <n v="0"/>
    <n v="0"/>
  </r>
  <r>
    <x v="26"/>
    <s v="gpo@sesport.es.gov.br"/>
    <n v="2371"/>
    <s v="ACADEMIA POPULAR"/>
    <s v="Viabilizar o acesso gratuito dos cidadãos à atividade física em espaços públicos tendo em vista a melhoria dos indicadores de saúde, de qualidade de vida e o incentivo a prática de esportes"/>
    <s v="Sim"/>
    <s v="Não"/>
    <n v="1176"/>
    <n v="1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ARP Nº 008/2023"/>
    <n v="7586320"/>
    <n v="4586320"/>
    <n v="4586320"/>
    <n v="7500000"/>
    <n v="0"/>
    <n v="7500000"/>
    <n v="0"/>
    <n v="7500000"/>
    <n v="0"/>
    <n v="0"/>
    <n v="0"/>
    <n v="0"/>
    <n v="0"/>
    <n v="0"/>
    <n v="0"/>
    <n v="0"/>
  </r>
  <r>
    <x v="26"/>
    <s v="gpo@sesport.es.gov.br"/>
    <n v="2372"/>
    <s v="MULTI-EXERCITADOR"/>
    <s v="Viabilizar o acesso gratuito dos cidadãos à atividade física em espaços públicos tendo em vista a melhoria dos indicadores de saúde, de qualidade de vida e o incentivo a prática de esportes"/>
    <s v="Sim"/>
    <s v="Sim"/>
    <n v="1176"/>
    <n v="1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ARP Nº 008/2023"/>
    <n v="4500000"/>
    <n v="1500000"/>
    <n v="1500000"/>
    <n v="4500000"/>
    <n v="0"/>
    <n v="4500000"/>
    <n v="0"/>
    <n v="0"/>
    <n v="0"/>
    <n v="0"/>
    <n v="0"/>
    <n v="0"/>
    <n v="0"/>
    <n v="0"/>
    <n v="0"/>
    <n v="0"/>
  </r>
  <r>
    <x v="26"/>
    <s v="gpo@sesport.es.gov.br"/>
    <n v="2373"/>
    <s v="CONSTRUÇÃO DE PRAÇA SAUDÁVEL"/>
    <s v="Construção de praças saudáveis em território de vulnerabilidade social com infraestrutura adequada para realização de atividades físicas, caminhadas e lazer, afim de proporcionar qualidade de vida e integração das famílias"/>
    <s v="Sim"/>
    <s v="Sim"/>
    <n v="1176"/>
    <n v="1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Nº 017/2022, Nº 018/2022 e                          Nº 019/2022"/>
    <n v="11342093.390000001"/>
    <n v="569479.88"/>
    <n v="3842093.39"/>
    <n v="12000000"/>
    <n v="0"/>
    <n v="7000000"/>
    <n v="0"/>
    <n v="0"/>
    <n v="0"/>
    <n v="500000"/>
    <n v="500000"/>
    <n v="500000"/>
    <n v="0"/>
    <n v="0"/>
    <n v="0"/>
    <n v="0"/>
  </r>
  <r>
    <x v="26"/>
    <s v="gpo@sesport.es.gov.br"/>
    <n v="2374"/>
    <s v="CONSTRUÇÃO E/OU REFORMA DE ESPAÇOS ESPORTIVOS"/>
    <s v="Convênios de diversas obras com os municípios de Afonso Cláudio, Alegre, Aracruz, Baixo Guandu, Barra de São Francisco, Cachoeiro de Itapemirim, Conceição da Barra, Divino São Lourenço, Domingos Martins, Dores do Rio Preto, Ecoporanga, Fundão, Guaçuí, Governador Lindenberg, Ibatiba, Iúna, Jaguaré, Jerônimo Monteiro, Laranja da Terra, Marilândia, Montanha, Pancas, Pedro Canário, Piúma, Ponto Belo, Rio Novo do Sul, Santa Leopoldina, Santa Maria de Jetibá, São Domingos do Norte, São José do Calçado, São Roque do Canaã, São Mateus, Vargem Alta, Venda Nova do Imigrante e Vila Velha."/>
    <s v="Não"/>
    <s v="Sim"/>
    <n v="1176"/>
    <n v="159"/>
    <s v="Afonso Cláudio, Alegre, Aracruz, Baixo Guandu, Barra de São Francisco, Cachoeiro de Itapemirim, Conceição da Barra, Divino São Lourenço, Domingos Martins, Dores do Rio Preto, Ecoporanga, Fundão, Guaçuí, Governador Lindenberg, Ibatiba, Iúna, Jaguaré, Jerônimo Monteiro, Laranja da Terra, Marilândia, Montanha, Pancas, Pedro Canário, Piúma, Ponto Belo, Rio Novo do Sul, Santa Leopoldina, Santa Maria de Jetibá, São Domingos do Norte, São José do Calçado, São Roque do Canaã, São Mateus, Vargem Alta, Venda Nova do Imigrante e Vila Velha."/>
    <s v="00 - Estado"/>
    <s v="1. Educação, Cultura, Esporte e Lazer"/>
    <s v="009/2019, 006/2019, 018/2020, 032/2021, 038/2021, 054/2022, 015/2023, 032/2023, 033/2023, 040/2023, 041/2023, 042/2023, 044/2023, 045/2023, 049/2023, 050/2023, 051/2023, 052/2023, 053/2023, 001/2024, 005/2024, 006/2024, 007/2024, 008/2024, 009/2024, 015/2024, 016/2024, 017/2024, 019/2024, 020/2024, 021/2024, 023/2024, 024/2024, 025/2024, 026/2024, 027/2024, 028/2024, 029/2024, 030/2024, 031/2024, 032/2024, 033/2024, 034/2024, 035/2024, 036/2024, 037/2024, 039/2024, 042/2024, 043/2024, 044/2024, 045/2024, 046/2024, 049/2024, 050/2024, 051/2024, 052/2024."/>
    <n v="27177823.47000001"/>
    <n v="17868816.84"/>
    <n v="27177823.47000001"/>
    <n v="54713796.890000008"/>
    <n v="54713796.890000008"/>
    <n v="0"/>
    <n v="0"/>
    <n v="0"/>
    <n v="0"/>
    <n v="200000"/>
    <n v="200000"/>
    <n v="200000"/>
    <n v="0"/>
    <n v="0"/>
    <n v="0"/>
    <n v="0"/>
  </r>
  <r>
    <x v="26"/>
    <s v="gpo@sesport.es.gov.br"/>
    <n v="2376"/>
    <s v="REFORMA NO CENTRO DE TREINAMENTO JAYME NAVARRO DE CARVALHO E DA SEDE ADMINISTRATIVA DA SESPORT"/>
    <s v="Recuperação das calçadas do entorno do Complexo Esportivo, reforma da edificação da SEDE administrativa da Sesport, recuperação dos Dormitórios e Refeitório, manutenção predial nos ginásios Audifax Barreto, Paulo Valiate Pimenta, Algênio Moreira de Barros, Eduarda Mello Queiroz Rodrigues Pinho e Jones dos Santos Neves e da Academia do Centro de Treinamento."/>
    <s v="Sim"/>
    <s v="Não"/>
    <n v="1176"/>
    <n v="159"/>
    <s v="Vitória"/>
    <s v="50 - Metropolitana"/>
    <s v="1. Educação, Cultura, Esporte e Lazer"/>
    <s v="Nº 003/2023"/>
    <n v="27398073.210000001"/>
    <n v="1300000"/>
    <n v="27398073.210000001"/>
    <n v="15000000"/>
    <n v="0"/>
    <n v="0"/>
    <n v="0"/>
    <n v="0"/>
    <n v="0"/>
    <n v="0"/>
    <n v="0"/>
    <n v="0"/>
    <n v="0"/>
    <n v="0"/>
    <n v="0"/>
    <n v="0"/>
  </r>
  <r>
    <x v="26"/>
    <s v="gpo@sesport.es.gov.br"/>
    <n v="2377"/>
    <s v="INSTALAÇÃO DE GRAMADO SINTÉTICO"/>
    <s v="Proporcionar à população geral, através da instalação de gramado sintético nos inúmeros campos já construídos e/ou solicitados nos municípios afetados, acesso a prática de esportes e lazer, contribuindo para o seu desenvolvimento integral, oferecendo chances reais de integração e inserção social, afastando os jovens das drogas e violência, ensinando-os valores éticos morais, reduzindo a evasão escolar, estimulando a autoestima e melhorando a qualidade de vidas dos mesmos."/>
    <s v="Sim"/>
    <s v="Sim"/>
    <n v="1176"/>
    <n v="1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Nº 003/2022, Nº 004/2022 e                          Nº 005/2022"/>
    <n v="22074088.969999999"/>
    <n v="1925000"/>
    <n v="11574088.970000001"/>
    <n v="22981139.199999999"/>
    <n v="0"/>
    <n v="12000000"/>
    <n v="0"/>
    <n v="10000000"/>
    <n v="0"/>
    <n v="500000"/>
    <n v="500000"/>
    <n v="500000"/>
    <n v="0"/>
    <n v="0"/>
    <n v="0"/>
    <n v="0"/>
  </r>
  <r>
    <x v="26"/>
    <s v="gpo@sesport.es.gov.br"/>
    <n v="2743"/>
    <s v="MODERNIZAÇÃO DA SEDE DA SESPORT"/>
    <s v="Proporcionar aos nossos servidores uma melhor condição de trabalho, com base nos requisitos de ergonomia e segurança"/>
    <s v="Não"/>
    <s v="Não"/>
    <n v="1176"/>
    <n v="159"/>
    <s v="Vitória"/>
    <s v="50 - Metropolitana"/>
    <s v="1. Educação, Cultura, Esporte e Lazer"/>
    <m/>
    <n v="2438790.4"/>
    <n v="0"/>
    <n v="0"/>
    <n v="2438790.4"/>
    <n v="0"/>
    <n v="0"/>
    <n v="0"/>
    <n v="0"/>
    <n v="0"/>
    <n v="0"/>
    <n v="0"/>
    <n v="0"/>
    <n v="0"/>
    <n v="0"/>
    <n v="0"/>
    <n v="0"/>
  </r>
  <r>
    <x v="26"/>
    <s v="gpo@sesport.es.gov.br"/>
    <n v="2910"/>
    <s v="ELABORAÇÃO DE PROJETOS ARQUITETÔNICOS E COMPLEMENTARES DE ENGENHARIA"/>
    <s v="Ata de Registro de preço para elaboração de Projetos para execução dos Campo Melhor, Campo Perfeito, Areninhas, Construção de Alambrado, Arquibancada Móvel Modular e do Arena Capixaba."/>
    <s v="Não"/>
    <s v="Não"/>
    <n v="1176"/>
    <n v="159"/>
    <s v="Vitória"/>
    <s v="50 - Metropolitana"/>
    <s v="1. Educação, Cultura, Esporte e Lazer"/>
    <m/>
    <n v="5000000"/>
    <n v="0"/>
    <n v="0"/>
    <n v="2000000"/>
    <n v="0"/>
    <n v="0"/>
    <n v="0"/>
    <n v="0"/>
    <n v="0"/>
    <n v="0"/>
    <n v="0"/>
    <n v="0"/>
    <n v="0"/>
    <n v="0"/>
    <n v="0"/>
    <n v="0"/>
  </r>
  <r>
    <x v="26"/>
    <s v="gpo@sesport.es.gov.br"/>
    <n v="2918"/>
    <s v="COPA SESPORT"/>
    <s v="Aquisição de 02 (dois) veículos tipo Van "/>
    <s v="Sim"/>
    <s v="Não"/>
    <n v="1176"/>
    <n v="159"/>
    <s v="Vitória"/>
    <s v="50 - Metropolitana"/>
    <s v="1. Educação, Cultura, Esporte e Lazer"/>
    <m/>
    <n v="1500000"/>
    <n v="0"/>
    <n v="0"/>
    <n v="1500000"/>
    <n v="0"/>
    <n v="1500000"/>
    <n v="0"/>
    <n v="1500000"/>
    <n v="0"/>
    <n v="0"/>
    <n v="0"/>
    <n v="0"/>
    <n v="0"/>
    <n v="0"/>
    <n v="0"/>
    <n v="0"/>
  </r>
  <r>
    <x v="26"/>
    <s v="gpo@sesport.es.gov.br"/>
    <n v="3038"/>
    <s v="CONSTRUÇÃO DE ALAMBRADO"/>
    <s v="Fechamento das laterais de campos de futebol em alambrado"/>
    <s v="Não"/>
    <s v="Não"/>
    <n v="1176"/>
    <n v="1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m/>
    <n v="0"/>
    <n v="0"/>
    <n v="0"/>
    <n v="20000000"/>
    <n v="0"/>
    <n v="20000000"/>
    <n v="0"/>
    <n v="20000000"/>
    <n v="0"/>
    <n v="0"/>
    <n v="0"/>
    <n v="0"/>
    <n v="0"/>
    <n v="0"/>
    <n v="0"/>
    <n v="0"/>
  </r>
  <r>
    <x v="26"/>
    <s v="gpo@sesport.es.gov.br"/>
    <n v="3039"/>
    <s v="ARQUIBANCADA MÓVEL MODULAR"/>
    <s v="Instalação de módulos de arquibancada"/>
    <s v="Não"/>
    <s v="Não"/>
    <n v="1176"/>
    <n v="1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m/>
    <n v="0"/>
    <n v="0"/>
    <n v="0"/>
    <n v="5000000"/>
    <n v="0"/>
    <n v="0"/>
    <n v="0"/>
    <n v="0"/>
    <n v="0"/>
    <n v="0"/>
    <n v="0"/>
    <n v="0"/>
    <n v="0"/>
    <n v="0"/>
    <n v="0"/>
    <n v="0"/>
  </r>
  <r>
    <x v="26"/>
    <s v="gpo@sesport.es.gov.br"/>
    <n v="3040"/>
    <s v="ARENINHAS"/>
    <s v="Implantar 10 Areninhas nos territórios do Estado Presente, a fim de incentivar a prática esportiva e promover a socialização, bem estar e saúde a população até 2026."/>
    <s v="Sim"/>
    <s v="Não"/>
    <n v="1176"/>
    <n v="159"/>
    <s v="Serra, Cariacica, Vila Velha, Guarapari, Aracruz"/>
    <s v="00 - Estado"/>
    <s v="1. Educação, Cultura, Esporte e Lazer"/>
    <m/>
    <n v="0"/>
    <n v="0"/>
    <n v="0"/>
    <n v="35000000"/>
    <n v="0"/>
    <n v="0"/>
    <n v="0"/>
    <n v="0"/>
    <n v="0"/>
    <n v="0"/>
    <n v="0"/>
    <n v="0"/>
    <n v="0"/>
    <n v="0"/>
    <n v="0"/>
    <n v="0"/>
  </r>
  <r>
    <x v="26"/>
    <s v="gpo@sesport.es.gov.br"/>
    <n v="3041"/>
    <s v="CAMPO PERFEITO"/>
    <s v="Construção de 10 campos perfeitos (campos com dimensões oficiais)"/>
    <s v="Sim"/>
    <s v="Não"/>
    <n v="1176"/>
    <n v="1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m/>
    <n v="0"/>
    <n v="0"/>
    <n v="0"/>
    <n v="35000000"/>
    <n v="0"/>
    <n v="0"/>
    <n v="0"/>
    <n v="0"/>
    <n v="0"/>
    <n v="0"/>
    <n v="0"/>
    <n v="0"/>
    <n v="0"/>
    <n v="0"/>
    <n v="0"/>
    <n v="0"/>
  </r>
  <r>
    <x v="26"/>
    <s v="gpo@sesport.es.gov.br"/>
    <n v="3042"/>
    <s v="PLAYGROUND"/>
    <s v="Aquisição de Equipamentos Lúdicos e Recreativos, que serão repassados à Prefeituras Municipais do Estado do Espírito Santo, para que possam equipar parques, praças e jardins, oferecendo às crianças, principalmente da primeira infância, locais de socialização e entretenimento."/>
    <s v="Sim"/>
    <s v="Sim"/>
    <n v="1176"/>
    <n v="1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m/>
    <n v="9307600"/>
    <n v="0"/>
    <n v="0"/>
    <n v="6980700"/>
    <n v="0"/>
    <n v="6980700"/>
    <n v="0"/>
    <n v="6980700"/>
    <n v="0"/>
    <n v="0"/>
    <n v="0"/>
    <n v="0"/>
    <n v="0"/>
    <n v="0"/>
    <n v="0"/>
    <n v="0"/>
  </r>
  <r>
    <x v="26"/>
    <s v="gpo@sesport.es.gov.br"/>
    <n v="3043"/>
    <s v="EMPODERAMENTO DA MULHER COM DEFICIÊNCIA"/>
    <s v="Aquisição de cadeiras de rodas específicas para prática esportiva "/>
    <s v="Sim"/>
    <s v="Não"/>
    <n v="1176"/>
    <n v="159"/>
    <s v="Vitória"/>
    <s v="50 - Metropolitana"/>
    <s v="1. Educação, Cultura, Esporte e Lazer"/>
    <m/>
    <n v="300000"/>
    <n v="0"/>
    <n v="0"/>
    <n v="150000"/>
    <n v="0"/>
    <n v="150000"/>
    <n v="0"/>
    <n v="0"/>
    <n v="0"/>
    <n v="0"/>
    <n v="0"/>
    <n v="0"/>
    <n v="0"/>
    <n v="0"/>
    <n v="0"/>
    <n v="0"/>
  </r>
  <r>
    <x v="26"/>
    <s v="gpo@sesport.es.gov.br"/>
    <n v="3044"/>
    <s v="AQUISIÇÃO DE TABLADO PARA PROTEÇÃO DO GRAMADO DO ESTÁDIO KLEBER ANDRADE"/>
    <s v="Aquisição de tablado para proteger o gramado do Estádio Kleber Andrade em eventos não esportivos"/>
    <s v="Não"/>
    <s v="Não"/>
    <n v="1176"/>
    <n v="159"/>
    <s v="Cariacica"/>
    <s v="50 - Metropolitana"/>
    <s v="1. Educação, Cultura, Esporte e Lazer"/>
    <m/>
    <n v="1000000"/>
    <n v="0"/>
    <n v="0"/>
    <n v="0"/>
    <n v="0"/>
    <n v="0"/>
    <n v="0"/>
    <n v="0"/>
    <n v="0"/>
    <n v="0"/>
    <n v="0"/>
    <n v="0"/>
    <n v="0"/>
    <n v="0"/>
    <n v="0"/>
    <n v="0"/>
  </r>
  <r>
    <x v="26"/>
    <s v="gpo@sesport.es.gov.br"/>
    <n v="1085"/>
    <s v="MODERINIZAR E EQUIPAR O CENTRO DE TREINAMENTO ESPORTIVO JAYME NAVARRO DE CARVALHO"/>
    <s v="Modernizar as instalações do Centro de Treinamento Jayme Navarro de Carvalho e do Ginásio Jones dos Santos Neves - DED para melhoria das condições de atendimento da população"/>
    <s v="Não"/>
    <s v="Não"/>
    <n v="1176"/>
    <n v="159"/>
    <s v="Vitória"/>
    <s v="50 - Metropolitana"/>
    <s v="1. Educação, Cultura, Esporte e Lazer"/>
    <m/>
    <n v="5000000"/>
    <n v="0"/>
    <n v="0"/>
    <n v="2000000"/>
    <n v="0"/>
    <n v="0"/>
    <n v="0"/>
    <n v="0"/>
    <n v="0"/>
    <n v="0"/>
    <n v="0"/>
    <n v="0"/>
    <n v="0"/>
    <n v="0"/>
    <n v="0"/>
    <n v="0"/>
  </r>
  <r>
    <x v="26"/>
    <s v="gpo@sesport.es.gov.br"/>
    <n v="3155"/>
    <s v="CAMPO MELHOR"/>
    <s v="Revitalizar campos de futebol oficial nos municípios capixabas, com capacidade de receber 3000 pessoas e adequados para receber partidas do capixabão nos municípios da grande Vitória e principalmente no interior do estado, difundindo o futebol de base e profissional."/>
    <s v="Sim"/>
    <s v="Não"/>
    <n v="1176"/>
    <n v="1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m/>
    <n v="0"/>
    <n v="0"/>
    <n v="0"/>
    <n v="50000000"/>
    <n v="0"/>
    <n v="50000000"/>
    <n v="0"/>
    <n v="0"/>
    <n v="0"/>
    <n v="0"/>
    <n v="0"/>
    <n v="0"/>
    <n v="0"/>
    <n v="0"/>
    <n v="0"/>
    <n v="0"/>
  </r>
  <r>
    <x v="26"/>
    <s v="gpo@sesport.es.gov.br"/>
    <n v="2484"/>
    <s v="REVITALIZAÇÃO DA FROTA DE VEÍCULOS DA SESPORT"/>
    <s v="Melhora da qualidade no atendimento de demandas estruturantes e de apoio as competições pelo estado e pelo Brasil, também há uma economia de escala em médio e longo prazo do custo de manutenção em face da garantia dos veículos novos."/>
    <s v="Não"/>
    <s v="Não"/>
    <n v="1176"/>
    <n v="159"/>
    <s v="Vitória"/>
    <s v="50 - Metropolitana"/>
    <s v="1. Educação, Cultura, Esporte e Lazer"/>
    <s v="ARP Nº 020/2023 e  021/2023"/>
    <n v="3319899.98"/>
    <n v="2615899.98"/>
    <n v="2615899.98"/>
    <n v="0"/>
    <n v="0"/>
    <n v="0"/>
    <n v="0"/>
    <n v="0"/>
    <n v="0"/>
    <n v="0"/>
    <n v="0"/>
    <n v="0"/>
    <n v="0"/>
    <n v="0"/>
    <n v="0"/>
    <n v="0"/>
  </r>
  <r>
    <x v="28"/>
    <s v="patricia.bragatto@secult.es.gov.br"/>
    <n v="1204"/>
    <s v="Restauração do Antigo Arquivo Público"/>
    <s v="Projeto executivo de restauração da nova sede da Galeria Homero Massena: Projetar soluções de acessibilidade, de modernização das instalações e de restauração do imóvel tombado."/>
    <s v="Não"/>
    <s v="Não"/>
    <n v="1604"/>
    <n v="43"/>
    <s v="Vitória"/>
    <s v="50 - Metropolitana"/>
    <s v="9. Cultura, Turismo, Esporte e Lazer"/>
    <s v="2020-WMZZQ Não há contrato, o último era gerido pelo DER mas a empresa abandonou a contratação."/>
    <n v="0"/>
    <n v="0"/>
    <n v="0"/>
    <n v="0"/>
    <n v="0"/>
    <n v="0"/>
    <n v="0"/>
    <n v="0"/>
    <n v="0"/>
    <n v="0"/>
    <n v="0"/>
    <n v="0"/>
    <n v="0"/>
    <n v="0"/>
    <n v="0"/>
    <n v="0"/>
  </r>
  <r>
    <x v="28"/>
    <s v="patricia.bragatto@secult.es.gov.br"/>
    <n v="1204"/>
    <s v="Restauração do Antigo Arquivo Público"/>
    <s v="Obra de restauração da nova sede da Galeria Homero Massena. Restaurar o imóvel e dotar o espaço cultural tombado de condições de acessibilidade, com instalações modernizadas e em condições de abrigar a nova sede da Galeria Homero Massena."/>
    <s v="Não"/>
    <s v="Não"/>
    <n v="1608"/>
    <n v="43"/>
    <s v="Vitória"/>
    <s v="50 - Metropolitana"/>
    <s v="1. Educação, Cultura, Esporte e Lazer"/>
    <s v="-"/>
    <n v="0"/>
    <n v="0"/>
    <n v="4000000"/>
    <n v="0"/>
    <n v="0"/>
    <n v="0"/>
    <n v="0"/>
    <n v="0"/>
    <n v="0"/>
    <n v="0"/>
    <n v="0"/>
    <n v="0"/>
    <n v="0"/>
    <n v="0"/>
    <n v="0"/>
    <n v="0"/>
  </r>
  <r>
    <x v="28"/>
    <s v="patricia.bragatto@secult.es.gov.br"/>
    <n v="2183"/>
    <s v="Restauração de Bem Cultural"/>
    <s v="&gt; Reforma do Centro Cultural Zoé Rodrigues Misságia _x000a_ &gt; Reforma do Centro Cultural José Ribeiro Tristão_x000a_&gt; Reforma do Teatro Virginia Santos_x000a_&gt; Restauração do Solar Miguel Simão_x000a_&gt; Reconstrução do Museu Pomerano Franz Ramlow_x000a_&gt; Reforma do Teatro Rubem Braga"/>
    <s v="Não"/>
    <s v="Não"/>
    <n v="1604"/>
    <n v="43"/>
    <s v="Alegre, Afonso Cláudio, Iconha, Vila Pavão, Cachoeiro de Itapemirim"/>
    <s v="00 - Estado"/>
    <s v="1. Educação, Cultura, Esporte e Lazer"/>
    <s v="Convênio 001/2023 Iconha - 2022-LPHJZ  _x000a_Convênio 007/2021 Afonso Cláudio - 2021-438V0   _x000a_Convênio 001/2022 - Alegre 2022-1Q4WW  _x000a_Convênio 006/2023 Cachoeiro do Itapemirim - 2023-HKLK4"/>
    <n v="3470722.63"/>
    <n v="3200266.95"/>
    <n v="0"/>
    <n v="0"/>
    <n v="0"/>
    <n v="0"/>
    <n v="0"/>
    <n v="0"/>
    <n v="0"/>
    <n v="0"/>
    <n v="0"/>
    <n v="0"/>
    <n v="0"/>
    <n v="0"/>
    <n v="0"/>
    <n v="0"/>
  </r>
  <r>
    <x v="28"/>
    <s v="patricia.bragatto@secult.es.gov.br"/>
    <n v="2183"/>
    <s v="Restauração de Bem Cultural"/>
    <s v="&gt; Restauração do Palácia Bernardino Monteiro _x000a_ &gt; Restauração da Casa da Cultura Casarão Agostini_x000a_&gt; Restauração da sede da Prefeitura de Muqui_x000a_&gt;Restauração do Museu Dirceu Cardoso_x000a_&gt; Restauração do Museu do Colono_x000a_&gt; Obra de reforma do Palácio da Cultura Sônia_x000a_&gt; Restauração da Igreja Luterana"/>
    <s v="Não"/>
    <s v="Não"/>
    <n v="1608"/>
    <n v="43"/>
    <s v="Cachoeiro de Itapemirim, Domingos Martins, Fundão, Santa Leopoldina, Vitória"/>
    <s v="00 - Estado"/>
    <s v="1. Educação, Cultura, Esporte e Lazer"/>
    <s v="Convênio 003/2021 Cachoeiro do Itapemirim - 2021-PK2PF _x000a_Convênio 004/2021  Fundão - 2021-XM101    _x000a_Convênio 005/2021  Muqui 2021-3DPFJ  _x000a_Convênio 007/2019  Muqui - 2020-Z66D7"/>
    <n v="898648.62"/>
    <n v="898648.62"/>
    <n v="600000"/>
    <n v="0"/>
    <n v="0"/>
    <n v="0"/>
    <n v="0"/>
    <n v="0"/>
    <n v="0"/>
    <n v="0"/>
    <n v="0"/>
    <n v="0"/>
    <n v="0"/>
    <n v="0"/>
    <n v="0"/>
    <n v="0"/>
  </r>
  <r>
    <x v="28"/>
    <s v="ga@secult.es.gov.br"/>
    <n v="2184"/>
    <s v="GESTÃO ESPAÇOS CULTURAIS E SEDE SECULT"/>
    <s v="Reforma das salas com revisão das instalações elétricas, hidráulicas, troca do piso, substituição de esquadrias, pintura, entre outros serviços, e aquisição de mobiliário."/>
    <s v="Não"/>
    <s v="Não"/>
    <n v="1017"/>
    <n v="43"/>
    <s v="Vitória"/>
    <s v="50 - Metropolitana"/>
    <s v="1. Educação, Cultura, Esporte e Lazer"/>
    <s v="-"/>
    <n v="200000"/>
    <n v="0"/>
    <n v="0"/>
    <n v="0"/>
    <n v="0"/>
    <n v="0"/>
    <n v="0"/>
    <n v="0"/>
    <n v="0"/>
    <n v="0"/>
    <n v="0"/>
    <n v="0"/>
    <n v="0"/>
    <n v="0"/>
    <n v="0"/>
    <n v="0"/>
  </r>
  <r>
    <x v="28"/>
    <s v="patricia.bragatto@secult.es.gov.br"/>
    <n v="2184"/>
    <s v="GESTÃO ESPAÇOS CULTURAIS E SEDE SECULT"/>
    <s v="Obra de reforma da Biblioteca Pública Estadual: Dotar o espaço de condições adequadas de uso para atender as atividades culturais."/>
    <s v="Não"/>
    <s v="Não"/>
    <n v="1604"/>
    <n v="43"/>
    <s v="Vitória"/>
    <s v="50 - Metropolitana"/>
    <s v="1. Educação, Cultura, Esporte e Lazer"/>
    <s v="-"/>
    <n v="800000"/>
    <n v="0"/>
    <n v="0"/>
    <n v="0"/>
    <n v="0"/>
    <n v="0"/>
    <n v="0"/>
    <n v="0"/>
    <n v="0"/>
    <n v="0"/>
    <n v="0"/>
    <n v="0"/>
    <n v="0"/>
    <n v="0"/>
    <n v="0"/>
    <n v="0"/>
  </r>
  <r>
    <x v="28"/>
    <s v="vinicius.silva@secult.es.gov.br"/>
    <n v="2184"/>
    <s v="GESTÃO ESPAÇOS CULTURAIS E SEDE SECULT"/>
    <s v="Aquisição de equipamentos para Espaços Culturais integrantes do Sistema Estadual de Espaços Culturais do Espírito Santo: Reequipar os Espaços Culturais do Espírito Santo"/>
    <s v="Sim"/>
    <s v="Não"/>
    <n v="2303"/>
    <n v="4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2000000"/>
    <n v="0"/>
    <n v="2000000"/>
    <n v="0"/>
    <n v="2000000"/>
    <n v="0"/>
    <n v="0"/>
    <n v="0"/>
    <n v="0"/>
    <n v="0"/>
    <n v="0"/>
    <n v="0"/>
    <n v="0"/>
    <n v="0"/>
    <n v="0"/>
    <n v="0"/>
  </r>
  <r>
    <x v="28"/>
    <s v="renan.araujo@secult.es.gov.br"/>
    <n v="2184"/>
    <s v="GESTÃO ESPAÇOS CULTURAIS E SEDE SECULT"/>
    <s v="Modernização dos Espaços Culturais - Secult: Dotar os espaços culturais da Secretária de Estado da Cultura com condições adequadas de uso para atender os Artistas e ao Público com as atividades culturais."/>
    <s v="Não"/>
    <s v="Não"/>
    <n v="4603"/>
    <n v="43"/>
    <s v="Vitória, Santa Leopoldina"/>
    <s v="00 - Estado"/>
    <s v="1. Educação, Cultura, Esporte e Lazer"/>
    <s v="-"/>
    <n v="200000"/>
    <n v="0"/>
    <n v="0"/>
    <n v="0"/>
    <n v="0"/>
    <n v="0"/>
    <n v="0"/>
    <n v="0"/>
    <n v="0"/>
    <n v="0"/>
    <n v="0"/>
    <n v="0"/>
    <n v="0"/>
    <n v="0"/>
    <n v="0"/>
    <n v="0"/>
  </r>
  <r>
    <x v="28"/>
    <s v="marcos.arpini@secult.es.gov.br"/>
    <n v="2184"/>
    <s v="GESTÃO ESPAÇOS CULTURAIS E SEDE SECULT"/>
    <s v="Aquisição de Computadores - Sede e Espaços Culturais: Renovação do parque de informática (Desktops e monitores) da Sede e dos Espaços Culturais, pois os equipamentos atuais estão obsoletos."/>
    <s v="Sim"/>
    <s v="Não"/>
    <n v="2070"/>
    <n v="43"/>
    <s v="Vitória"/>
    <s v="50 - Metropolitana"/>
    <s v="1. Educação, Cultura, Esporte e Lazer"/>
    <s v="-"/>
    <n v="200000"/>
    <n v="0"/>
    <n v="0"/>
    <n v="0"/>
    <n v="0"/>
    <n v="0"/>
    <n v="0"/>
    <n v="0"/>
    <n v="0"/>
    <n v="0"/>
    <n v="0"/>
    <n v="0"/>
    <n v="0"/>
    <n v="0"/>
    <n v="0"/>
    <n v="0"/>
  </r>
  <r>
    <x v="28"/>
    <s v="paula.costa@secult.es.gov.br"/>
    <n v="2433"/>
    <s v="Midiateca Capixaba"/>
    <s v="Preservar e difundir os acervos culturais e históricos capixabas por meio de ações de visem a integração de diferentes coleções e acesso à público diversos"/>
    <s v="Sim"/>
    <s v="Não"/>
    <n v="2301"/>
    <n v="4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Convênio nº 10504071/2023 - 2023-W23WQ"/>
    <n v="695000"/>
    <n v="500000"/>
    <n v="950000"/>
    <n v="0"/>
    <n v="200000"/>
    <n v="0"/>
    <n v="200000"/>
    <n v="0"/>
    <n v="0"/>
    <n v="0"/>
    <n v="0"/>
    <n v="0"/>
    <n v="0"/>
    <n v="0"/>
    <n v="0"/>
    <n v="0"/>
  </r>
  <r>
    <x v="28"/>
    <s v="rodrigo.zotelli@secult.es.gov.br"/>
    <n v="1242"/>
    <s v="Cais das Artes "/>
    <s v="Conclusão das obras do complexo cultural Cais das Artes, contemplando museu, teatro e praça."/>
    <s v="Sim"/>
    <s v="Não"/>
    <n v="1605"/>
    <n v="43"/>
    <s v="Vitória"/>
    <s v="50 - Metropolitana"/>
    <s v="1. Educação, Cultura, Esporte e Lazer"/>
    <s v="Contrato n.º 012/2013 - 2023-9MKSM - Vitória "/>
    <n v="58925932.140000001"/>
    <n v="58925932.140000001"/>
    <n v="74633732.980000004"/>
    <n v="0"/>
    <n v="0"/>
    <n v="0"/>
    <n v="0"/>
    <n v="0"/>
    <n v="0"/>
    <n v="0"/>
    <n v="0"/>
    <n v="0"/>
    <n v="0"/>
    <n v="0"/>
    <n v="0"/>
    <n v="0"/>
  </r>
  <r>
    <x v="29"/>
    <s v="villinevy.robby@secult.es.gov.br"/>
    <n v="2185"/>
    <s v="FOMENTO CULTURAL AOS MUNICÍPIOS"/>
    <s v="O objetivo das transferências na modalidade fundo a fundo é ampliar o acesso da população aos bens e serviços culturais, por meio da descentralização de recursos aos fundos municipais de cultura instituídos e apoio às políticas públicas municipais para o campo da Cultura."/>
    <s v="Sim"/>
    <s v="Sim"/>
    <n v="2320"/>
    <n v="4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Há vários Termos de Responsabilidades formalizados junto aos Municípios (Planilha anexada)"/>
    <n v="40000000"/>
    <n v="7291327.9699999997"/>
    <n v="40000000"/>
    <n v="1779200.23"/>
    <n v="40000000"/>
    <n v="0"/>
    <n v="40000000"/>
    <n v="0"/>
    <n v="0"/>
    <n v="0"/>
    <n v="0"/>
    <n v="0"/>
    <n v="0"/>
    <n v="0"/>
    <n v="0"/>
    <n v="0"/>
  </r>
  <r>
    <x v="30"/>
    <s v="robson.monteiro@seama.es.gov.br"/>
    <n v="963"/>
    <s v="FORTALECIMENTO GESTÃO DE RISCOS DE DESASTRES"/>
    <s v="20 Estações Hidrológicas, Serviços de Supervisão de Projetos e Obras de Implantação do Centro Estadual de Gerenciamento de Ricos e Desastres, Serviço de Consultoria, Serviços de Tecnologia Logap, Serviços de Consultoria de Sotware de Coleta, consultoria  para Serviço de Desenvolvimento do Sistema de Proteção e Defesa Civil - SIDC, e Serviço de Instalação de Plataformas de Coleta de dados(PCD) Meteorológicos, Aquisição de Drones."/>
    <s v="Sim"/>
    <s v="Não"/>
    <n v="1090"/>
    <n v="1000"/>
    <s v="Vitória"/>
    <s v="50 - Metropolitana"/>
    <s v="4. Agricultura e Meio Ambiente"/>
    <s v="-"/>
    <n v="0"/>
    <n v="0"/>
    <n v="0"/>
    <n v="0"/>
    <n v="0"/>
    <n v="0"/>
    <n v="0"/>
    <n v="0"/>
    <n v="2154347.96"/>
    <n v="0"/>
    <n v="0"/>
    <n v="0"/>
    <n v="0"/>
    <n v="0"/>
    <n v="0"/>
    <n v="0"/>
  </r>
  <r>
    <x v="30"/>
    <s v="robson.monteiro@seama.es.gov.br"/>
    <n v="2566"/>
    <s v="CEGRD - PROGRAMA DE GESTÃO INTEGRADA DAS ÁGUAS E DA PAISAGEM"/>
    <s v="&quot;PROJETO TURN KEY DE ENGENHARIA ENVOLVENDO: PROJETO EXECUTIVO  FUNDAÇÃO ESTRUTURA ALVENARIA E REVESTIMENTOS INSTALAÇÕES HIDRÁULICAS / SANITÁRIAS  INSTALAÇÕES ELÉTRICAS, TELEFONIA E CABEAMENTO LÓGICO  INSTALAÇÃO DE CLIMATIZAÇÃO DE CONFORTO INSTALAÇÃO DO GRUPO MOTO GERADOR E UPS ESQUADRIAS, PINTURAS E ACABAMENTOS INSTALAÇÃO DO DATA CENTER COM SISTEMA DE COMBATE A INCÊNDIO E CLIMATIZAÇÃO DE PRECISÃO INTERLIGAÇÃO LÓGICA COM BLOCOS DO COMPLEXO_x000a_INSTALAÇÃO DO SISTEMA DE SEGURANÇA E MONITORAÇÃO INSTALAÇÃO DA SOLUÇÃO DE HIPERCONVERGÊNCIA E WIFI INSTALAÇÃO DA SOLUÇÃO DE VISUALIZAÇÃO VIDEOWALL E SONORIZAÇÃO COMISSIONAMENTO OPERAÇÃO ASSISTIDA "/>
    <s v="Sim"/>
    <s v="Não"/>
    <n v="1090"/>
    <n v="1000"/>
    <s v="Vitória"/>
    <s v="50 - Metropolitana"/>
    <s v="4. Agricultura e Meio Ambiente"/>
    <s v="-"/>
    <n v="0"/>
    <n v="0"/>
    <n v="0"/>
    <n v="0"/>
    <n v="0"/>
    <n v="0"/>
    <n v="0"/>
    <n v="0"/>
    <n v="0"/>
    <n v="0"/>
    <n v="0"/>
    <n v="0"/>
    <n v="0"/>
    <n v="0"/>
    <n v="0"/>
    <n v="0"/>
  </r>
  <r>
    <x v="30"/>
    <s v="victor.ricciardi@seama.es.gov.br"/>
    <n v="2624"/>
    <s v="PARQUE AMBIENTAL DE MONTANHA"/>
    <s v="Será construído um Parque Municipal em Montanha, e apesar da nomenclatura “Parque”, destaca-se que não se trata da criação de uma Unidade de Conservação, mas de um espaço urbano protegido por sua importância ambiental no contexto municipal, e, oportunizará estudos científicos das espécies no local, e atividades que objetivem a ampliação da conscientização ambiental, em decorrência principalmente de uma nascente existente no local."/>
    <s v="Não"/>
    <s v="Não"/>
    <n v="2168"/>
    <n v="800"/>
    <s v="Montanha"/>
    <s v="58 - Nordeste"/>
    <s v="7. Gestão Pública Inovadora"/>
    <s v="-"/>
    <n v="2500000"/>
    <s v="-"/>
    <n v="0"/>
    <n v="0"/>
    <n v="0"/>
    <n v="0"/>
    <n v="0"/>
    <n v="0"/>
    <n v="0"/>
    <n v="0"/>
    <n v="0"/>
    <n v="0"/>
    <n v="0"/>
    <n v="0"/>
    <n v="0"/>
    <n v="0"/>
  </r>
  <r>
    <x v="30"/>
    <s v="edmeire.nardoto@seama.es.gov.br"/>
    <n v="2781"/>
    <s v="Modernização da Sede da SEAMA"/>
    <s v="Aquisição de 91 (noventa e um) computadores, que será por Adesão à ATA de Registro de Preços  da Secretaria de Estado de Gestão e Recursos Humanos -SEGER"/>
    <s v="Não"/>
    <s v="Não"/>
    <n v="2070"/>
    <n v="800"/>
    <s v="Vitória"/>
    <s v="50 - Metropolitana"/>
    <s v="7. Gestão Pública Inovadora"/>
    <s v="- ARP 004/2023 - CREA-ES;_x000a_- ARP 557/2023 - AMGESP - AL;_x000a_- ARP 005/2023 - SESP-ES;_x000a_- ARP 037/2023 - PCES"/>
    <n v="2000000"/>
    <n v="836407.74"/>
    <n v="0"/>
    <n v="0"/>
    <n v="0"/>
    <n v="0"/>
    <n v="0"/>
    <n v="0"/>
    <n v="0"/>
    <n v="0"/>
    <n v="0"/>
    <n v="0"/>
    <n v="0"/>
    <n v="0"/>
    <n v="0"/>
    <n v="0"/>
  </r>
  <r>
    <x v="30"/>
    <s v="eizen.wanderley@seama.es.gov.br"/>
    <n v="3073"/>
    <s v="DESENVOLVIMENTO AMBIENTAL SUSTENTÁVEL E MANUTENÇÃO DO MEIO AMBIENTE"/>
    <s v="Desenvolver a promoção de atitudes sustentáveis através da elaboração de Políticas Públicas voltadas para a preservação ambiental e para a conservação da biodiversidade e recuperação de ecossistemas bem como desenvolver e aplicar o planejamanto e os planos de gestão orientados para a garantia da sustentabilidade visando buscar o equilíbrio entre o desenvolvimento econômico e a preservação ambiental evitando a exautão dos recursos naturais e minimizando os impactos adversos. _x000a__x000a_Contratação de empresa especializada em Solução de Tecnologia da Informação para fornecimento de Sistema Integrado de Gestão Ambiental e de Recursos Hídricos para a Secretaria Estadual de Meio Ambiente e Recursos Hídricos, suas Autarquias vinculadas (IEMA e AGERH), IDAF e Polícia Militar Ambiental, com cessão de licenciamento perpétuo, bem como, edição, adaptação, atualização, implantação, migração de base de dados, manutenção, suporte técnico, treinamento para o corpo técnico dos órgãos envolvidos e demais serviços relativos à manutenção legal e customizações"/>
    <s v="Não"/>
    <s v="Não"/>
    <n v="2352"/>
    <n v="205"/>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Descentralização para a FAPES (março)"/>
    <n v="9290000"/>
    <n v="804020"/>
    <n v="6000000"/>
    <n v="0"/>
    <n v="6000000"/>
    <n v="0"/>
    <n v="0"/>
    <n v="0"/>
    <n v="4200000"/>
    <n v="0"/>
    <n v="4200000"/>
    <n v="0"/>
    <n v="0"/>
    <n v="0"/>
    <n v="0"/>
    <n v="0"/>
  </r>
  <r>
    <x v="31"/>
    <s v="simone.dias@seama.es.gov.br"/>
    <n v="2156"/>
    <s v="IMPLANTAÇÃO E ESTRUTURAÇÃO DE SERVIÇOS DIGITAIS"/>
    <s v="O IEMA DIGITAL é um projeto mapeado no Planejamento Estratégico da Secretaria de Economia e Planejamento, dentro da Área Estratégica de Gestão Pública Inovadora e visa a digitalização dos processos do IEMA. Parte prioritária deste projeto é a digitalização do bloco que inclui os módulos de licenciamento e fiscalização que é realizado por meio da aquisição e desenvolvimento / adequação de sistemas finalísticos para estes fins, incluindo a implementação de etapas relacionadas à efetiva utilização destes sistemas. O software, escolhido por comissão de técnicos do IEMA conforme Processo 2020-WCJ8V, e será cedido pela Secretaria de Estado de Meio Ambiente do Amapá - SEMA-AP, via Acordo de Cooperação Técnica entre IEMA/ES e SEMA/AP, e desenvolvido por empresa de tecnologia."/>
    <s v="Sim"/>
    <s v="Não"/>
    <n v="1107"/>
    <n v="1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Pinheiros, Piúma, Ponto Belo, Presidente Kennedy"/>
    <s v="00 - Estado"/>
    <s v="4. Agricultura e Meio Ambiente"/>
    <s v="-"/>
    <n v="473382.40000000002"/>
    <s v="-"/>
    <n v="0"/>
    <n v="0"/>
    <n v="0"/>
    <n v="0"/>
    <n v="0"/>
    <n v="0"/>
    <n v="0"/>
    <n v="0"/>
    <n v="0"/>
    <n v="0"/>
    <n v="0"/>
    <n v="0"/>
    <n v="0"/>
    <n v="0"/>
  </r>
  <r>
    <x v="32"/>
    <s v="anderson.ferrari@seama.es.gov.br"/>
    <n v="2284"/>
    <s v="PROESAM"/>
    <s v="Viabilizar a implementação do 1º Ciclo PROESAM garantindo aos municípios do Espírito Santo, habilitados a este 1º Ciclo, apoio mínimo necessário à consolidação de políticas públicas adequadas ao fortalecimento da gestão ambiental municipal no Estado por meio do cumprimento de metas pré-estabelecidas em portaria de "/>
    <s v="Sim"/>
    <s v="Não"/>
    <n v="2168"/>
    <n v="1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Pinheiros, Piúma, Ponto Belo, Presidente Kennedy"/>
    <s v="00 - Estado"/>
    <s v="4. Agricultura e Meio Ambiente"/>
    <s v="-"/>
    <n v="0"/>
    <n v="0"/>
    <n v="0"/>
    <n v="0"/>
    <n v="0"/>
    <n v="0"/>
    <n v="0"/>
    <n v="0"/>
    <n v="2291584.02"/>
    <n v="0"/>
    <n v="0"/>
    <n v="0"/>
    <n v="0"/>
    <n v="0"/>
    <n v="0"/>
    <n v="0"/>
  </r>
  <r>
    <x v="33"/>
    <s v="gustavo.silveira@iema.es.gov.br"/>
    <n v="2156"/>
    <s v="IEMA DIGITAL "/>
    <s v="Implantação, customização e manutenção de softwares e suporte técnico nas áreas de licenciamento, fiscalização, monitoramento, fauna e suas interrelações."/>
    <s v="Sim"/>
    <s v="Não"/>
    <n v="1099"/>
    <n v="205"/>
    <s v="Cariacica "/>
    <s v="50 - Metropolitana"/>
    <s v="4. Agricultura e Meio Ambiente"/>
    <s v="Contrato nº 010/2021"/>
    <n v="0"/>
    <n v="0"/>
    <n v="0"/>
    <n v="0"/>
    <n v="0"/>
    <n v="0"/>
    <n v="0"/>
    <n v="0"/>
    <n v="740000"/>
    <n v="740000"/>
    <n v="0"/>
    <n v="0"/>
    <n v="0"/>
    <n v="0"/>
    <n v="0"/>
    <n v="0"/>
  </r>
  <r>
    <x v="33"/>
    <s v="rafael.lovo@iema.es.gov.br "/>
    <n v="2281"/>
    <s v="RENOVAÇÃO DA  FROTA DE VEÍCULO DO IEMA"/>
    <s v="Aquisição de veículos e motocicletas "/>
    <s v="Não"/>
    <s v="Não"/>
    <n v="1099"/>
    <n v="205"/>
    <s v="Alegre, Cariacica,  Castelo, Conceição da Barra, Domingos Martins, Guarapari, Fundão,  Itaguaçu, Itapemirim, Marataízes, Nova Venécia, Piúma"/>
    <s v="00 - Estado"/>
    <s v="4. Agricultura e Meio Ambiente"/>
    <s v="Atas de Registros de Preços do IEMA nº 001 e 002/2023; e Atas de Registros de Preços do IEMA nº 001, 002 e 003/2024."/>
    <n v="0"/>
    <n v="0"/>
    <n v="0"/>
    <n v="0"/>
    <n v="0"/>
    <n v="0"/>
    <n v="0"/>
    <n v="0"/>
    <n v="3618000"/>
    <n v="3618000"/>
    <n v="0"/>
    <n v="0"/>
    <n v="0"/>
    <n v="0"/>
    <n v="0"/>
    <n v="0"/>
  </r>
  <r>
    <x v="33"/>
    <s v="walter.dietrich@iema.es.gov.br"/>
    <n v="868"/>
    <s v="ESTRUTURARAÇÃO DE UNIDADES DE CONSERVAÇÃO "/>
    <s v="Construções e reformas nas Sedes do Parque Estadual Cachoeira da Fumaça e  Parque Estadual Pedra Azul, além de regularização fundiária no Parque Forno Grande."/>
    <s v="Sim"/>
    <s v="Não"/>
    <n v="1099"/>
    <n v="205"/>
    <s v="Alegre, Domingos Martins, Castelo"/>
    <s v="00 - Estado"/>
    <s v="4. Agricultura e Meio Ambiente"/>
    <s v="Contrato nº 103/2022/DER; Contrato nº085/2022/DER; e Termos de regularização fundiária/PGE. "/>
    <n v="0"/>
    <n v="0"/>
    <n v="0"/>
    <n v="0"/>
    <n v="0"/>
    <n v="0"/>
    <n v="0"/>
    <n v="0"/>
    <n v="6479958.2199999997"/>
    <n v="6479958.2199999997"/>
    <n v="0"/>
    <n v="0"/>
    <n v="0"/>
    <n v="0"/>
    <n v="0"/>
    <n v="0"/>
  </r>
  <r>
    <x v="33"/>
    <s v="rafael.lovo@iema.es.gov.br "/>
    <n v="2155"/>
    <s v="CIDADE AMBIENTAL"/>
    <s v="1. Integrar os Órgãos e Entes estaduais responsáveis pelas atividades de controle e fiscalização ambiental, centralizando o atendimento à população;                                                                                     2. Implantar o Centro integrado de Monitoramento da qualidade Ambiental, qualidade do ar e dos rios, áreas contaminadas, gestão de passivos ambientais com atuação ininterrupta e integrada entre as instituições responsáveis;                                                                                        3. Conclusão das melhorias e modernização das 09 estações automáticas de monitoramento da qualidade do ar da Grande Vitória; "/>
    <s v="Sim"/>
    <s v="Não"/>
    <s v="1099               2337"/>
    <n v="205"/>
    <s v="Cariacica"/>
    <s v="50 - Metropolitana"/>
    <s v="4. Agricultura e Meio Ambiente"/>
    <s v="-"/>
    <n v="2000000"/>
    <n v="0"/>
    <n v="2000000"/>
    <n v="0"/>
    <n v="2000000"/>
    <n v="0"/>
    <n v="2000000"/>
    <n v="0"/>
    <n v="2000000"/>
    <n v="0"/>
    <n v="2000000"/>
    <n v="0"/>
    <n v="2000000"/>
    <n v="0"/>
    <n v="2000000"/>
    <n v="0"/>
  </r>
  <r>
    <x v="33"/>
    <s v="gustavo.silveira@iema.es.gov.br"/>
    <n v="2923"/>
    <s v="DESENVOLVIMENTO E INFRAESTRUTURA DE SOFTWARES"/>
    <s v="1) Fabricação de Softwares, compreendendo suporte técnico, manutenção corretiva, adaptativa e evolutiva nos sistemas existentes, bem como o desenvolvimento de novos sistemas;_x000a_2) Plataforma Red Hat Openshift, de conteinerização de aplicações para os sistemas desenvolvidos e implantados pelo programa IEMA Digital; _x000a_3) Assinaturas e licenciamento de serviços em nuvem relacionados a Inteligência artificial (AI);                                                                 _x000a_04) Inteligência de negócios (BI) e automação de processos em ambiente low-code;                          05) contratação de serviços de E-mail (provedor) e contratação de serviços de segurança da informação.           "/>
    <s v="Não"/>
    <s v="Não"/>
    <n v="1099"/>
    <n v="205"/>
    <s v="Cariacica"/>
    <s v="50 - Metropolitana"/>
    <s v="4. Agricultura e Meio Ambiente"/>
    <s v="Contrato nº 010/2022; Contrato nº 011/2022; Contrato nº 014/2023;  Contrato nº 017/2023,  e novo Contrato a ser firmado (Pregão Eletrônico nº 022/2023)"/>
    <n v="0"/>
    <n v="0"/>
    <n v="0"/>
    <n v="0"/>
    <n v="0"/>
    <n v="0"/>
    <n v="0"/>
    <n v="0"/>
    <n v="3386000"/>
    <n v="3386000"/>
    <n v="4200000"/>
    <n v="4200000"/>
    <n v="4200000"/>
    <n v="4200000"/>
    <n v="3125530.48"/>
    <n v="3125530.48"/>
  </r>
  <r>
    <x v="33"/>
    <s v="gustavo.silveira@iema.es.gov.br"/>
    <n v="2924"/>
    <s v="MODERNIZAÇÃO DA INFRAESTRUTURA TECNOLÓGICA DO IEMA "/>
    <s v="Aquisição de bens móveis ( Thin Client, Nobreaks de rack; Drones; Notebooks; Condicionador de ar; Computadores e monitores, Tablets, gerador de energia, impressoras térmica portátil para uso nos tablets e mobiliários em geral)."/>
    <s v="Não"/>
    <s v="Não"/>
    <n v="1099"/>
    <n v="205"/>
    <s v="Cariacica"/>
    <s v="50 - Metropolitana"/>
    <s v="4. Agricultura e Meio Ambiente"/>
    <s v="-"/>
    <n v="0"/>
    <n v="0"/>
    <n v="0"/>
    <n v="0"/>
    <n v="0"/>
    <n v="0"/>
    <n v="0"/>
    <n v="0"/>
    <n v="1000000"/>
    <n v="0"/>
    <n v="2000000"/>
    <n v="0"/>
    <n v="2000000"/>
    <n v="0"/>
    <n v="1200000"/>
    <n v="0"/>
  </r>
  <r>
    <x v="33"/>
    <s v="walter.dietrich@iema.es.gov.br"/>
    <n v="2925"/>
    <s v="INFRAESTRUTURA DE UNIDADES DE CONSERVAÇÃO "/>
    <s v="Construção de pontes e passarelas nas Unidades de Conservação ( PECF; PEI; PEPCV), além da Aquisição de bens móveis e Equipamentos necessários à estruturação das UCS."/>
    <s v="Não"/>
    <s v="Não"/>
    <n v="2340"/>
    <n v="205"/>
    <s v="Alegre, Conceição da Barra, Guarapari"/>
    <s v="00 - Estado"/>
    <s v="4. Agricultura e Meio Ambiente"/>
    <s v="Contrato a ser firmado ( Pregão Eletrônico_x000a_nº 018/2023)."/>
    <n v="0"/>
    <n v="0"/>
    <n v="0"/>
    <n v="0"/>
    <n v="0"/>
    <n v="0"/>
    <n v="0"/>
    <n v="0"/>
    <n v="856305"/>
    <n v="74250"/>
    <n v="643695"/>
    <n v="0"/>
    <n v="0"/>
    <n v="0"/>
    <n v="0"/>
    <n v="0"/>
  </r>
  <r>
    <x v="33"/>
    <s v="daf@iema.es.gov.br"/>
    <n v="2557"/>
    <s v="INFRAESTRUTURA DO NÚCLEO DE OPERAÇÕES E TRANSPORTES AÉREOS (NOTAER) "/>
    <s v="Aquisição de equipamentos para utilização nas aeronaves. "/>
    <s v="Sim"/>
    <s v="Não"/>
    <n v="2339"/>
    <n v="205"/>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0"/>
    <n v="0"/>
    <n v="0"/>
    <n v="0"/>
    <n v="0"/>
    <n v="0"/>
    <n v="0"/>
    <n v="0"/>
    <n v="1333802"/>
    <n v="0"/>
    <n v="0"/>
    <n v="0"/>
    <n v="0"/>
    <n v="0"/>
    <n v="0"/>
    <n v="0"/>
  </r>
  <r>
    <x v="34"/>
    <s v="nurbhs@agerh.es.gov.br"/>
    <n v="2723"/>
    <s v="PROBACIAS"/>
    <s v="Aquisição de 100 unidades de equipamentos kits fossas biodigestoras"/>
    <s v="Não"/>
    <s v="Não"/>
    <n v="1018"/>
    <n v="18"/>
    <s v="Ibatiba"/>
    <s v="55 - Caparaó"/>
    <s v="4. Agricultura e Meio Ambiente"/>
    <s v="-"/>
    <n v="0"/>
    <n v="0"/>
    <n v="0"/>
    <n v="0"/>
    <n v="0"/>
    <n v="0"/>
    <n v="0"/>
    <n v="0"/>
    <n v="300000"/>
    <n v="0"/>
    <n v="0"/>
    <n v="0"/>
    <n v="0"/>
    <n v="0"/>
    <n v="0"/>
    <n v="0"/>
  </r>
  <r>
    <x v="35"/>
    <s v="sandreon@sedu.es.gov.br"/>
    <n v="1455"/>
    <s v="PRÊMIO PAES/ESCOLA QUE COLABORA"/>
    <s v="Promoção de intercâmbio pedagógico entre escolas que apresentam bons resultados ( Escolas premiadas) com escolas com desafios nos indicadores educacionais( Escolas Apoiadas)"/>
    <s v="Sim"/>
    <s v="Não"/>
    <n v="8679"/>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2400000"/>
    <n v="0"/>
    <n v="2400000"/>
    <n v="0"/>
    <n v="2400000"/>
    <n v="0"/>
    <n v="2400000"/>
    <n v="0"/>
    <n v="0"/>
    <n v="0"/>
    <n v="0"/>
    <n v="0"/>
    <n v="0"/>
    <n v="0"/>
    <n v="0"/>
    <n v="0"/>
  </r>
  <r>
    <x v="35"/>
    <s v="gfigueiredo@sedu.es.gov.br"/>
    <n v="2113"/>
    <s v="PROETI"/>
    <s v="Estabelecer uma estratégia conjunta de expansão do Tempo Integral, desenvolvendo um modelo unificado e capixaba."/>
    <s v="Sim"/>
    <s v="Sim"/>
    <n v="4089"/>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Edital 001/2021  2021-BC4W3B       Edital 001/2022   2022-MT7MTJ               Edital 001/2023   2023-PQ69G3"/>
    <n v="45000000"/>
    <n v="45000000"/>
    <n v="20000000"/>
    <n v="20000000"/>
    <n v="0"/>
    <n v="0"/>
    <n v="0"/>
    <n v="0"/>
    <n v="0"/>
    <n v="0"/>
    <n v="0"/>
    <n v="0"/>
    <n v="0"/>
    <n v="0"/>
    <n v="0"/>
    <n v="0"/>
  </r>
  <r>
    <x v="35"/>
    <s v="gosoares@sedu.es.gov.br"/>
    <n v="2122"/>
    <s v="MODERNIZAÇÃO E REAPARELHAMENTO DAS UNIDADES ESCOLARES"/>
    <s v="Garantir bens móveis para as escolas estaduais (mobiliários, eletrodomésticos e outros equipamentos)"/>
    <s v="Não"/>
    <s v="Não"/>
    <n v="2703"/>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7040440"/>
    <n v="0"/>
    <n v="7392462"/>
    <n v="0"/>
    <n v="7762085.0999999996"/>
    <n v="0"/>
    <n v="8150189.3600000003"/>
    <n v="0"/>
    <n v="0"/>
    <n v="0"/>
    <n v="0"/>
    <n v="0"/>
    <n v="0"/>
    <n v="0"/>
    <n v="0"/>
    <n v="0"/>
  </r>
  <r>
    <x v="35"/>
    <s v="gosoares@sedu.es.gov.br"/>
    <n v="2122"/>
    <s v="MODERNIZAÇÃO E REAPARELHAMENTO DAS UNIDADES ESCOLARES"/>
    <s v="Garantir bens móveis para as escolas estaduais (mobiliários, eletrodomésticos e outros equipamentos)"/>
    <s v="Não"/>
    <s v="Não"/>
    <n v="2704"/>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10560660"/>
    <n v="0"/>
    <n v="11088693"/>
    <n v="0"/>
    <n v="11643127.65"/>
    <n v="0"/>
    <n v="12225284.029999999"/>
    <n v="0"/>
    <n v="0"/>
    <n v="0"/>
    <n v="0"/>
    <n v="0"/>
    <n v="0"/>
    <n v="0"/>
    <n v="0"/>
    <n v="0"/>
  </r>
  <r>
    <x v="35"/>
    <s v="gosoares@sedu.es.gov.br"/>
    <n v="2122"/>
    <s v="MODERNIZAÇÃO E REAPARELHAMENTO DAS UNIDADES ESCOLARES"/>
    <m/>
    <m/>
    <m/>
    <n v="1673"/>
    <m/>
    <m/>
    <m/>
    <m/>
    <s v="-"/>
    <n v="5000000"/>
    <n v="0"/>
    <n v="0"/>
    <n v="0"/>
    <n v="0"/>
    <n v="0"/>
    <n v="0"/>
    <n v="0"/>
    <n v="0"/>
    <n v="0"/>
    <n v="0"/>
    <n v="0"/>
    <n v="0"/>
    <n v="0"/>
    <n v="0"/>
    <n v="0"/>
  </r>
  <r>
    <x v="35"/>
    <s v="gosoares@sedu.es.gov.br"/>
    <n v="2122"/>
    <s v="MODERNIZAÇÃO E REAPARELHAMENTO DAS UNIDADES ESCOLARES"/>
    <m/>
    <m/>
    <m/>
    <n v="2347"/>
    <m/>
    <m/>
    <m/>
    <m/>
    <s v="-"/>
    <n v="500000"/>
    <n v="0"/>
    <n v="0"/>
    <n v="0"/>
    <n v="0"/>
    <n v="0"/>
    <n v="0"/>
    <n v="0"/>
    <n v="500000"/>
    <n v="0"/>
    <n v="0"/>
    <n v="0"/>
    <n v="0"/>
    <n v="0"/>
    <n v="0"/>
    <n v="0"/>
  </r>
  <r>
    <x v="35"/>
    <s v="gosoares@sedu.es.gov.br"/>
    <n v="2122"/>
    <s v="MODERNIZAÇÃO E REAPARELHAMENTO DAS UNIDADES ESCOLARES"/>
    <m/>
    <m/>
    <m/>
    <n v="8679"/>
    <m/>
    <m/>
    <m/>
    <m/>
    <s v="-"/>
    <n v="500000"/>
    <n v="0"/>
    <n v="0"/>
    <n v="0"/>
    <n v="0"/>
    <n v="0"/>
    <n v="0"/>
    <n v="0"/>
    <n v="500000"/>
    <n v="0"/>
    <n v="0"/>
    <n v="0"/>
    <n v="0"/>
    <n v="0"/>
    <n v="0"/>
    <n v="0"/>
  </r>
  <r>
    <x v="35"/>
    <s v="magoncalves@sedu.es.gov.br/ mdvolponi@sedu.es.gov.br"/>
    <n v="2123"/>
    <s v="MODERNIZAÇÃO E ADEQUAÇÃO DAS UNIDADES ADMINISTRATIVAS"/>
    <s v="REESTRUTURAR AS UNIDADES CENTRAL E REGIONAIS CONTEMPLANDO A CONTRATAÇÃO DE OBRAS E AQUISIÇÕES DE MOBILIÁRIOS, EQUIPAMENTOS E IMÓVEIS"/>
    <s v="Não"/>
    <s v="Não"/>
    <n v="1450"/>
    <n v="32"/>
    <s v="Vitória, Vila Velha, Cariacica, Serra, São Mateus, Cachoeiro de Itapemirim, Afonso Cláudio, Barra de São Francisco, Nova Venécia, Guaçuí, Colatina"/>
    <s v="00 - Estado"/>
    <s v="1. Educação, Cultura, Esporte e Lazer"/>
    <s v="CT 088/2022_x000a_CT 178/2022_x000a_CT 067/2023_x000a_CT 070/2023"/>
    <n v="45790569"/>
    <n v="9471801"/>
    <n v="25730340"/>
    <n v="5000000"/>
    <n v="26954913"/>
    <n v="0"/>
    <n v="27908323"/>
    <n v="0"/>
    <n v="35000000"/>
    <n v="0"/>
    <n v="0"/>
    <n v="0"/>
    <n v="0"/>
    <n v="0"/>
    <n v="0"/>
    <n v="0"/>
  </r>
  <r>
    <x v="35"/>
    <s v="mribeiro@sedu.es.gov.br"/>
    <n v="2124"/>
    <s v="MODERNIZAÇÃO DA TECNOLOGIA NA EDUCAÇÃO"/>
    <s v="AMPLIAÇÃO DE RECURSOS TECNOLÓGICOS, DOTANDO AS UNIDADES _x000a_ADMINISTRATIVAS E ESCOLARES DE TECNOLOGIA ADEQUADA, COM FOCO NA MELHORIA _x000a_DO ENSINO E NA INCLUSÃO DIGITAL."/>
    <s v="Não"/>
    <s v="Não"/>
    <n v="8651"/>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45000000"/>
    <n v="0"/>
    <n v="56000000"/>
    <n v="0"/>
    <n v="56000000"/>
    <n v="0"/>
    <n v="40000000"/>
    <n v="0"/>
    <n v="9930015"/>
    <n v="9930015"/>
    <n v="0"/>
    <n v="0"/>
    <n v="0"/>
    <n v="0"/>
    <n v="0"/>
    <n v="0"/>
  </r>
  <r>
    <x v="35"/>
    <s v="afdias@sedu.es.gov.br"/>
    <n v="2126"/>
    <s v="AMPLIAÇÃO E DESENVOLVIMENTO DA EDUCAÇÃO DO CAMPO"/>
    <s v="Valorizar e ofertar educação com qualidade aos estudantes residentes no campo, de acordo com as especificidades do contexto rural "/>
    <s v="Não"/>
    <s v="Não"/>
    <n v="2349"/>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13000000"/>
    <n v="0"/>
    <n v="2000000"/>
    <n v="0"/>
    <n v="5000000"/>
    <n v="0"/>
    <n v="7000000"/>
    <n v="0"/>
    <n v="1476375.01"/>
    <n v="0"/>
    <n v="0"/>
    <n v="0"/>
    <n v="0"/>
    <n v="0"/>
    <n v="0"/>
    <n v="0"/>
  </r>
  <r>
    <x v="35"/>
    <s v="gsbtonoli@sedu.es.gov.br"/>
    <n v="2617"/>
    <s v="PROMOÇÃO DA EDUCAÇÃO ESPECIAL"/>
    <s v="AMPLIAR O ATENDIMENTO EDUCACIONAL ESPECIALIZADO EM SALAS DE RECURSOS, VISANDO  ACOMPANHAR E APOIAR A APRENDIZAGEM EM SALAS DE AULA REGULARES DOS ALUNOS QUE APRESENTEM _x000a_DEFICIÊNCIAS, TRANSTORNOS GLOBAIS DO DESENVOLVIMENTO, ALTAS HABILIDADES E SUPERDOTAÇÃO NO ENSINO COMUM, BUSCANDO SUA AUTONOMIA POR MEIO DA INCLUSÃO."/>
    <s v="Não"/>
    <s v="Não"/>
    <n v="8668"/>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500000"/>
    <n v="0"/>
    <n v="1000000"/>
    <n v="0"/>
    <n v="1000000"/>
    <n v="0"/>
    <n v="1500000"/>
    <n v="0"/>
    <n v="0"/>
    <n v="0"/>
    <n v="0"/>
    <n v="0"/>
    <n v="0"/>
    <n v="0"/>
    <n v="0"/>
    <n v="0"/>
  </r>
  <r>
    <x v="35"/>
    <s v="gosoares@sedu.es.gov.br"/>
    <n v="2999"/>
    <s v="PETE - AQUISIÇÃO DE VEÍCULOS"/>
    <s v="Repasse de recursos para os municípios, visando a aquisição de veículos destinados ao transporte escolar através do programa PETE-Programa Estadual de Transporte Escolar."/>
    <s v="Não"/>
    <s v="Não"/>
    <n v="4345"/>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20000000"/>
    <n v="0"/>
    <n v="30000000"/>
    <n v="0"/>
    <n v="40000000"/>
    <n v="0"/>
    <n v="50000000"/>
    <n v="0"/>
    <n v="0"/>
    <n v="0"/>
    <n v="0"/>
    <n v="0"/>
    <n v="0"/>
    <n v="0"/>
    <n v="0"/>
    <n v="0"/>
  </r>
  <r>
    <x v="35"/>
    <s v="vlviggiano@sedu.es.gov.br"/>
    <n v="3000"/>
    <s v="PROGEFE"/>
    <s v="Garantir às escolas os recursos financeiros necessários ao seu funcionamento pleno. Os recursos de capital, assim como de custeio devem ser  empregados  no desenvolvimento do processo de ensino-aprendizagem, de acordo com as ações previstas no Plano de Aplicação aprovado pelo Conselho de Escola."/>
    <s v="Não"/>
    <s v="Não"/>
    <n v="2179"/>
    <n v="32"/>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50000000"/>
    <n v="0"/>
    <n v="55000000"/>
    <n v="0"/>
    <n v="60000000"/>
    <n v="0"/>
    <n v="65000000"/>
    <n v="0"/>
    <n v="0"/>
    <n v="0"/>
    <n v="0"/>
    <n v="0"/>
    <n v="0"/>
    <n v="0"/>
    <n v="0"/>
    <n v="0"/>
  </r>
  <r>
    <x v="35"/>
    <s v="vlviggiano@sedu.es.gov.br"/>
    <n v="3000"/>
    <s v="PROGEFE"/>
    <s v="Garantir às escolas os recursos financeiros necessários ao seu funcionamento pleno. Os recursos de capital, assim como de custeio devem ser  empregados  no desenvolvimento do processo de ensino-aprendizagem, de acordo com as ações previstas no Plano de Aplicação aprovado pelo Conselho de Escola."/>
    <s v="Não"/>
    <s v="Não"/>
    <n v="2206"/>
    <n v="32"/>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80000000"/>
    <n v="0"/>
    <n v="85000000"/>
    <n v="0"/>
    <n v="35000000"/>
    <n v="0"/>
    <n v="40000000"/>
    <n v="0"/>
    <n v="0"/>
    <n v="0"/>
    <n v="0"/>
    <n v="0"/>
    <n v="0"/>
    <n v="0"/>
    <n v="0"/>
    <n v="0"/>
  </r>
  <r>
    <x v="35"/>
    <s v="magoncalves@sedu.es.gov.br"/>
    <s v="000078 - EEEF Teotônio Brandão Vilela - Cariacica_x000a_003202 - MARIO GURGEL II_x000a_000082 - EEEFM Bernardo Horta - Irupi_x000a_000087 - EEEFM João Bley - Castelo_x000a_000088 - EEEFM João Crisóstomo Belesa - Cariacica_x000a_000092 - CEEFMTI Nair Miranda_x000a_000887 - EEEF Córrego do Cedro_x000a_000894 - Obra na Escola Arlindo Ferreira Lopes_x000a_001094 - ESCOLA DE TEMPO INTEGRAL DOM JOÃO BATISTA DA MOTTA E ALBUQUERQUE_x000a_001217 - ESCOLA EM TEMPO INTEGRAL FRANCISCO COELHO AVILA JUNIOR_x000a_001220 - Escola Viva – Unidade Joaquim Beato_x000a_001283 - Escola Viva - Unidade CEEMTI Afonso Cláudio_x000a_001288 - Escola Viva – Unidade Assisolina Assis Andrade_x000a_001289 - Escola Viva – Unidade Marita Motta Santos _x000a_001336 - Escola Viva &quot;Itagiba Escobar&quot; - Cariacica_x000a_001339 - Escola Viva &quot;Antônio Acha&quot; - Mimoso do Sul_x000a_001340 - Escola Viva &quot;Aristeu de Aguiar&quot; - Alegre_x000a_001479 - Escola Santissima Trindade_x000a_001485 - Escola Ecoporanga_x000a_001509 - Gerenciadora Sedu _x000a_001622 - EEEFM LARANJEIRAS_x000a_001626 - EEEFM SÃO JOÃO BATISTA_x000a_001629 - ESCOLA DE TEMPO INTEGRAL CEIER ÁGUIA BRANCA_x000a_001630 - EEEFM FRANCISCO NASCIMENTO_x000a_001631 - EEEFM JOSÉ DE CALDAS BRITO_x000a_001639 - EEEF ANTONIO CARNEIRO RIBEIRO_x000a_001641 - EEEFM WALLACE CASTELLO DUTRA_x000a_001647 - EEEFM NÉA SALLES NUNES PEREIRA_x000a_001649 - EEEFM PROF.ª MARIA OLINDA DE OLIVEIRA MENEZES_x000a_001659 - ESCOLA DE TEMPO INTEGRAL LYRA RIBEIRO SANTOS_x000a_001661 - EEEFM IRMA TEREZA ALTOÉ_x000a_001662 - EEEFM LUIZ MANOEL VELLOZO_x000a_001685 - EEEFM JOSE CARLOS CASTRO _x000a_001723 - ESCOLA DE TEMPO INTEGRAL SILVIO ROCIO _x000a_001806 - EEEFM ADOLFINA ZAMPROGNO _x000a_001811 - ESCOLA DE TEMPO INTEGRAL DOMINGOS PERIM_x000a_001812 - ESCOLA DE TEMPO INTEGRAL JOB PIMENTEL _x000a_001834 - EEEFM VIRGINIA NOVA_x000a_001841 - EEEFM JACARAIPE_x000a_001843 - EEEFM CAMPINHO _x000a_001855 - EEEFM CANDIDO PORTINARI_x000a_001856 - EEEFM MARIA DE LOURDES POYARES LABUTO_x000a_001857 - EEEFM ROSA MARIA REIS_x000a_001889 - EEEFM JOSE CUPERTINO_x000a_001897 - EEEFM PROFª REGINA BANHOS PAIXÃO_x000a_001899 - EEEFM ANTONIO DOS SANTOS NEVES_x000a_001902 - CONSTRUÇÃO DA ESCOLA EEEFM ALICE HOLZMEISTER_x000a_001915 - REFORMA E AMPLIAÇÃO DA EEEFM CLOTILDE RATO_x000a_001949 - EEEFM NEWTRO FERREIRA DE ALMEIDA_x000a_001987 - ESCOLA NOSSA SENHORA APARECIDA_x000a_001989 - ESCOLA EEEFM TEOFILO PAULINO_x000a_002098 - ESCOLA PROF CARLOS MENDES_x000a_002104 - CONSTRUÇÃO DE QUADRA POLIESPORTIVA DA EEEFM ALTO JATIBOCAS_x000a_002111 - EEEF JUDITH LEAO CASTELLO RIBEIRO_x000a_002317 - EEEFM PROF PETRONILHA VIDIGAL_x000a_002325 - EEEFM ÉLICE BATISTA GAUDIO_x000a_002425 - ELABORAÇÃO DE PROJETOS DE ARQUITETURA E COMPLEMENTARES DE ENGENHARIA_x000a_002434 - OBRAS NAS ESCOLAS DE ASSENTAMENTO_x000a_002546 - EEEFM AGOSTINHO AGRIZZI_x000a_002548 - EEEFM AGENOR DE SOUZA LE_x000a_002592 - EEEFM FABIANO FRANCISCO TOMASINI_x000a_002596 - EEEFM FRATERNIDADE E LUZ_x000a_002605 - EEEFM PROFESSORA FILOMENA QUITIBA_x000a_002637 - EEEFM ZENOBIA LEAO_x000a_002663 - EEEF MANOEL LOPES_x000a_002664 - EEEFM MARIA JOSE ZOUAIN DE MIRANDA_x000a_002669 - EEEF ANTÔNIO CIRILO_x000a_002727 - ENGENHARIA CONSULTIVA DER_x000a_002751 - EEEFM OLAVO RODRIGUES DA COSTA_x000a_002752 - EEEFM PRIMO BITTI_x000a_002753 - EEEFM JOSÉ VITOR FILHO_x000a_002754 - EEEFM DYLIO PENEDO_x000a_002755 - EEEFM PEDRA AZUL_x000a_002902 - EEEFM CAMILA MOTTA_x000a_002909 - REFORMA E AMPLIAÇÃO DA EEEFM DR EMILIO ROBERTO ZANOTTI_x000a_002997 - EEEFM ATILIO VIVACQUA_x000a_003001 - EEEF PATRIMÔNIO PRATA DOS BAIANOS_x000a_003019 - EEEFM SERRA SEDE_x000a_003035 - EEEFM JOASSUBA SR ANTÔNIO PATRICIO DE FONTOURA_x000a_001643 - ESCOLA DE TEMPO INTEGRAL AUGUSTO DE OLIVEIRA_x000a_002590 - EEEFM VILA REGENCIA_x000a_000887 - EEEF Córrego do Cedro_x000a_000894 - Obra na Escola Arlindo Ferreira Lopes_x000a_001094 - ESCOLA DE TEMPO INTEGRAL DOM JOÃO BATISTA DA MOTTA E ALBUQUERQUE_x000a_001340 - Escola Viva &quot;Aristeu de Aguiar&quot; - Alegre_x000a_001509 - Gerenciadora Sedu _x000a_001625 - EEEF VIRGINIO PEREIRA _x000a_001628 - EEEFM MESTRE ALVARO_x000a_001631 - EEEFM JOSÉ DE CALDAS BRITO_x000a_001636 - EEEFM PROF MANOEL ABREU_x000a_001661 - EEEFM IRMA TEREZA ALTOÉ_x000a_001685 - EEEFM JOSE CARLOS CASTRO _x000a_001807 - EEEFM PROF JURACI MACHADO _x000a_001901 - EEEFM GETÚLIO PIMENTEL LOUREIRO - REFORMA E AMPLIAÇÃO_x000a_001915 - REFORMA E AMPLIAÇÃO DA EEEFM CLOTILDE RATO_x000a_001988 - EEEFM MARIA PENEDO - SERRA_x000a_002752 - EEEFM PRIMO BITTI_x000a_001643 - ESCOLA DE TEMPO INTEGRAL AUGUSTO DE OLIVEIRA_x000a_002590 - EEEFM VILA REGENCIA_x000a_000086 - Obra na EEEFM Hunney Everest Piovesan - Cariacica_x000a_000087 - EEEFM João Bley - Castelo_x000a_000088 - EEEFM João Crisóstomo Belesa - Cariacica_x000a_000092 - CEEFMTI Nair Miranda_x000a_000094 - EEEFM Ormanda Gonçalves - Vila Velha_x000a_000096 - EEEFM Presidente Getúlio Vargas - Cachoeiro de Itapemirim_x000a_000105 - Obra na EEEM Prof.º João Loyola - Serra_x000a_000635 - Obra na EEEFM Domingos José Martins – Marataízes_x000a_000894 - Obra na Escola Arlindo Ferreira Lopes_x000a_001094 - ESCOLA DE TEMPO INTEGRAL DOM JOÃO BATISTA DA MOTTA E ALBUQUERQUE_x000a_001217 - ESCOLA EM TEMPO INTEGRAL FRANCISCO COELHO AVILA JUNIOR_x000a_001220 - Escola Viva – Unidade Joaquim Beato_x000a_001283 - Escola Viva - Unidade CEEMTI Afonso Cláudio_x000a_001288 - Escola Viva – Unidade Assisolina Assis Andrade_x000a_001289 - Escola Viva – Unidade Marita Motta Santos _x000a_001334 - Escola Viva &quot;Prof. Fernando Duarte Rabelo&quot; - Vitória_x000a_001340 - Escola Viva &quot;Aristeu de Aguiar&quot; - Alegre_x000a_001357 - Escola Viva &quot;Washington Pinheiro Meirelles&quot; - Itapemirim_x000a_001479 - Escola Santissima Trindade_x000a_001485 - Escola Ecoporanga_x000a_001509 - Gerenciadora Sedu _x000a_001622 - EEEFM LARANJEIRAS_x000a_001626 - EEEFM SÃO JOÃO BATISTA_x000a_001627 - EEEFM PRESIDENTE KENNEDY_x000a_001629 - ESCOLA DE TEMPO INTEGRAL CEIER ÁGUIA BRANCA_x000a_001630 - EEEFM FRANCISCO NASCIMENTO_x000a_001631 - EEEFM JOSÉ DE CALDAS BRITO_x000a_001634 - EEEFM LEANDRO ESCOBAR_x000a_001639 - EEEF ANTONIO CARNEIRO RIBEIRO_x000a_001641 - EEEFM WALLACE CASTELLO DUTRA_x000a_001646 - EEEFM GOVERNADOR LINDENBERG_x000a_001647 - EEEFM NÉA SALLES NUNES PEREIRA_x000a_001648 - EEEM CECILIANO ABEL DE ALMEIDA_x000a_001649 - EEEFM PROF.ª MARIA OLINDA DE OLIVEIRA MENEZES_x000a_001651 - EEEFM DESEMBARGADOR CARLOS XAVIER PAES BARRETO_x000a_001659 - ESCOLA DE TEMPO INTEGRAL LYRA RIBEIRO SANTOS_x000a_001661 - EEEFM IRMA TEREZA ALTOÉ_x000a_001662 - EEEFM LUIZ MANOEL VELLOZO_x000a_001685 - EEEFM JOSE CARLOS CASTRO _x000a_001714 - ESCOLA DE TEMPO INTEGRAL GOMES CARDIM_x000a_001723 - ESCOLA DE TEMPO INTEGRAL SILVIO ROCIO _x000a_001806 - EEEFM ADOLFINA ZAMPROGNO _x000a_001811 - ESCOLA DE TEMPO INTEGRAL DOMINGOS PERIM_x000a_001812 - ESCOLA DE TEMPO INTEGRAL JOB PIMENTEL _x000a_001833 - EEEM PROF JOSE VEIGA DA SILVA_x000a_001834 - EEEFM VIRGINIA NOVA_x000a_001841 - EEEFM JACARAIPE_x000a_001843 - EEEFM CAMPINHO _x000a_001855 - EEEFM CANDIDO PORTINARI_x000a_001856 - EEEFM MARIA DE LOURDES POYARES LABUTO_x000a_001889 - EEEFM JOSE CUPERTINO_x000a_001896 - EEEM PROF JOAQUIM FONSECA _x000a_001897 - EEEFM PROFª REGINA BANHOS PAIXÃO_x000a_001902 - CONSTRUÇÃO DA ESCOLA EEEFM ALICE HOLZMEISTER_x000a_001915 - REFORMA E AMPLIAÇÃO DA EEEFM CLOTILDE RATO_x000a_001949 - EEEFM NEWTRO FERREIRA DE ALMEIDA_x000a_001987 - ESCOLA NOSSA SENHORA APARECIDA_x000a_001989 - ESCOLA EEEFM TEOFILO PAULINO_x000a_001991 - EEEFM MARIA ORTIZ_x000a_002098 - ESCOLA PROF CARLOS MENDES_x000a_002104 - CONSTRUÇÃO DE QUADRA POLIESPORTIVA DA EEEFM ALTO JATIBOCAS_x000a_002303 - EEEFM PALMERINDO VIEIRA CAMPOS_x000a_002315 - EEEM PEDRO PAULO GROBERIO_x000a_002317 - EEEFM PROF PETRONILHA VIDIGAL_x000a_002325 - EEEFM ÉLICE BATISTA GAUDIO_x000a_002425 - ELABORAÇÃO DE PROJETOS DE ARQUITETURA E COMPLEMENTARES DE ENGENHARIA_x000a_002546 - EEEFM AGOSTINHO AGRIZZI_x000a_002548 - EEEFM AGENOR DE SOUZA LE_x000a_002592 - EEEFM FABIANO FRANCISCO TOMASINI_x000a_002595 - EEEFM ANTONIO JACQUES SOARES_x000a_002596 - EEEFM FRATERNIDADE E LUZ_x000a_002605 - EEEFM PROFESSORA FILOMENA QUITIBA_x000a_002637 - EEEFM ZENOBIA LEAO_x000a_002727 - ENGENHARIA CONSULTIVA DER_x000a_002751 - EEEFM OLAVO RODRIGUES DA COSTA_x000a_002752 - EEEFM PRIMO BITTI_x000a_002753 - EEEFM JOSÉ VITOR FILHO_x000a_002754 - EEEFM DYLIO PENEDO_x000a_002755 - EEEFM PEDRA AZUL_x000a_002902 - EEEFM CAMILA MOTTA_x000a_003017 - EEEFM ALMIRANTE BARROSO_x000a_003019 - EEEFM SERRA SEDE_x000a_003035 - EEEFM JOASSUBA SR ANTÔNIO PATRICIO DE FONTOURA_x000a_003090 - AQUISIÇÃO DE TERRENOS E/OU CONSTRUÇÃO DE MUROS PARA NOVAS ESCOLAS ESTADUAIS_x000a_001643 - ESCOLA DE TEMPO INTEGRAL AUGUSTO DE OLIVEIRA_x000a_001896 - EEEM PROF JOAQUIM FONSECA _x000a_003045 - EEEFM ARMANDO BARBOSA QUITIBA_x000a_000894 - Obra na Escola Arlindo Ferreira Lopes_x000a_001094 - ESCOLA DE TEMPO INTEGRAL DOM JOÃO BATISTA DA MOTTA E ALBUQUERQUE_x000a_001340 - Escola Viva &quot;Aristeu de Aguiar&quot; - Alegre_x000a_001628 - EEEFM MESTRE ALVARO_x000a_001631 - EEEFM JOSÉ DE CALDAS BRITO_x000a_001636 - EEEFM PROF MANOEL ABREU_x000a_001661 - EEEFM IRMA TEREZA ALTOÉ_x000a_001685 - EEEFM JOSE CARLOS CASTRO _x000a_001915 - REFORMA E AMPLIAÇÃO DA EEEFM CLOTILDE RATO_x000a_001988 - EEEFM MARIA PENEDO - SERRA_x000a_001283 - Escola Viva - Unidade CEEMTI Afonso Cláudio_x000a_001285 - Escola Viva – Unidade Monsenhor Miguel de Sanctis_x000a_001358 - Escola Viva &quot;Monsenhor Guilherme Schmitz&quot; - Aracruz_x000a_002752 - EEEFM PRIMO BITTI_x000a_003017 - EEEFM ALMIRANTE BARROSO_x000a_001643 - ESCOLA DE TEMPO INTEGRAL AUGUSTO DE OLIVEIRA_x000a_001896 - EEEM PROF JOAQUIM FONSECA _x000a_003045 - EEEFM ARMANDO BARBOSA QUITIBA"/>
    <s v="REESTRUTURAÇÃO DA REDE FÍSICA ESCOLAR"/>
    <s v="Reforma/Ampliação de escolas da rede estadual de educação do Espírito Santo"/>
    <s v="Sim"/>
    <s v="Não"/>
    <s v="1672 / 1673"/>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089/2020_x000a_029/2021_x000a_042/2021_x000a_072/2020_x000a_017/2021_x000a_046/2020_x000a_146/2021_x000a_097/2022_x000a_160/2021_x000a_166/2020_x000a_074/2021_x000a_117/2022_x000a_028/2023_x000a_112/2021_x000a_079/2021_x000a_018/2022_x000a_098/2022_x000a_092/2021_x000a_109/2021_x000a_165/2021_x000a_110/2022_x000a_166/2021_x000a_016/2021_x000a_169/2022_x000a_087/2022_x000a_140/2022_x000a_105/2021_x000a_043/2021_x000a_134/2021_x000a_083/2021_x000a_161/2021_x000a_066/2021_x000a_068/2021_x000a_088/2022_x000a_095/2022_x000a_096/2022_x000a_017/2022_x000a_012/2022_x000a_016/2022_x000a_002/2023_x000a_114/2022_x000a_141/2022_x000a_130/2022_x000a_178/2022_x000a_138/2022_x000a_115/2022_x000a_025/2022_x000a_142/2022_x000a_134/2022_x000a_139/2022_x000a_136/2022_x000a_044/2023_x000a_176/2022_x000a_006/2023_x000a_137/2022_x000a_177/2022_x000a_024/2023_x000a_042/2023_x000a_093/2022_x000a_072/2022_x000a_120/2023_x000a_041/2023_x000a_026/2023_x000a_097/2023_x000a_015/2023_x000a_029/2023_x000a_035/2023_x000a_016/2023_x000a_032/2023_x000a_084/2023_x000a_028/2023_x000a_074/2023_x000a_025/2023_x000a_069/2023_x000a_110/2023_x000a_121/2023_x000a_086/2023_x000a_080/2023_x000a_068/2023_x000a_082/2023_x000a_070/2023_x000a_117/2023_x000a_052/2023_x000a_102/2023_x000a_100/2023_x000a_110/2023_x000a_075/2023_x000a_076/2023_x000a_067/2023_x000a_070/2023_x000a_105/2023_x000a_022/2024_x000a_124/2023_x000a_119/2023_x000a_052/2024_x000a_107/2023_x000a_125/2023_x000a_118/2023_x000a_103/2023_x000a_112/2023_x000a_073/2023_x000a_026/2024"/>
    <n v="200000000"/>
    <n v="125000000"/>
    <n v="204112316.78999999"/>
    <n v="106054103"/>
    <n v="174297091.74000001"/>
    <n v="100000000"/>
    <n v="108742380.61"/>
    <n v="0"/>
    <n v="128184825.42"/>
    <n v="128184825.42"/>
    <n v="70000000"/>
    <n v="50000000"/>
    <n v="75000000"/>
    <n v="40000000"/>
    <n v="50000000"/>
    <n v="30000000"/>
  </r>
  <r>
    <x v="35"/>
    <s v="magoncalves@sedu.es.gov.br"/>
    <n v="3009"/>
    <s v="CONVÊNIOS MUNICÍPIOS - FUNDAMENTAL"/>
    <s v="PROMOVER AÇÕES DE COOPERAÇÃO MÚTUA ENTRE ESTADO/MUNICÍPIOS, VISANDO A IMPLEMENTAÇÃO DAS POLÍTICAS PÚBLICAS DA EDUCAÇÃO"/>
    <s v="Não"/>
    <s v="Não"/>
    <n v="4089"/>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CONVÊNIOS: 007/2020, 008/2020, 002/2021, 001/2022, 005/2022                                               TERMOS DE FOMENTO: 043/201, 170/2023"/>
    <n v="5000000"/>
    <n v="4180460.01"/>
    <n v="6000000"/>
    <n v="1652095.66"/>
    <n v="6500000"/>
    <n v="0"/>
    <n v="7000000"/>
    <n v="0"/>
    <n v="0"/>
    <n v="0"/>
    <n v="0"/>
    <n v="0"/>
    <n v="0"/>
    <n v="0"/>
    <n v="0"/>
    <n v="0"/>
  </r>
  <r>
    <x v="35"/>
    <s v="magoncalves@sedu.es.gov.br"/>
    <n v="3010"/>
    <s v="CONVÊNIOS MUNICÍPIOS - CRECHES"/>
    <s v="PROMOVER AÇÕES DE COOPERAÇÃO MÚTUA ENTRE ESTADO/MUNICÍPIOS, VISANDO A IMPLEMENTAÇÃO DAS POLÍTICAS PÚBLICAS DA EDUCAÇÃO"/>
    <s v="Não"/>
    <s v="Não"/>
    <n v="2014"/>
    <n v="32"/>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2000000"/>
    <n v="0"/>
    <n v="2300000"/>
    <n v="0"/>
    <n v="2500000"/>
    <n v="0"/>
    <n v="3000000"/>
    <n v="0"/>
    <n v="0"/>
    <n v="0"/>
    <n v="0"/>
    <n v="0"/>
    <n v="0"/>
    <n v="0"/>
    <n v="0"/>
    <n v="0"/>
  </r>
  <r>
    <x v="35"/>
    <s v="magoncalves@sedu.es.gov.br"/>
    <n v="3011"/>
    <s v="CONVÊNIOS MUNICÍPIOS - PRÉ-ESCOLA"/>
    <s v="PROMOVER AÇÕES DE COOPERAÇÃO MÚTUA ENTRE ESTADO/MUNICÍPIOS, VISANDO A IMPLEMENTAÇÃO DAS POLÍTICAS PÚBLICAS DA EDUCAÇÃO"/>
    <s v="Não"/>
    <s v="Não"/>
    <n v="2014"/>
    <n v="32"/>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1500000"/>
    <n v="0"/>
    <n v="1700000"/>
    <n v="0"/>
    <n v="2000000"/>
    <n v="0"/>
    <n v="2500000"/>
    <n v="0"/>
    <n v="0"/>
    <n v="0"/>
    <n v="0"/>
    <n v="0"/>
    <n v="0"/>
    <n v="0"/>
    <n v="0"/>
    <n v="0"/>
  </r>
  <r>
    <x v="35"/>
    <s v=" wsafilho@sedu.es.gov.br"/>
    <n v="3048"/>
    <s v="SEGURANÇA ELETRÔNICA"/>
    <s v="Direcionar os esforços de segurança para o desenvolvimento de ações de prevenção e enfrentamento à violência nas escolas da rede pública estadual"/>
    <s v="Não"/>
    <s v="Não"/>
    <n v="1450"/>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360000"/>
    <n v="0"/>
    <n v="150000"/>
    <n v="0"/>
    <n v="90000"/>
    <n v="0"/>
    <n v="90000"/>
    <n v="0"/>
    <n v="0"/>
    <n v="0"/>
    <n v="0"/>
    <n v="0"/>
    <n v="0"/>
    <n v="0"/>
    <n v="0"/>
    <n v="0"/>
  </r>
  <r>
    <x v="35"/>
    <s v=" wsafilho@sedu.es.gov.br"/>
    <n v="3048"/>
    <s v="SEGURANÇA ELETRÔNICA"/>
    <s v="Direcionar os esforços de segurança para o desenvolvimento de ações de prevenção e enfrentamento à violência nas escolas da rede pública estadual"/>
    <s v="Não"/>
    <s v="Não"/>
    <n v="2703"/>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5040000"/>
    <n v="0"/>
    <n v="2100000"/>
    <n v="0"/>
    <n v="1260000"/>
    <n v="0"/>
    <n v="1260000"/>
    <n v="0"/>
    <n v="0"/>
    <n v="0"/>
    <n v="0"/>
    <n v="0"/>
    <n v="0"/>
    <n v="0"/>
    <n v="0"/>
    <n v="0"/>
  </r>
  <r>
    <x v="35"/>
    <s v=" wsafilho@sedu.es.gov.br"/>
    <n v="3048"/>
    <s v="SEGURANÇA ELETRÔNICA"/>
    <s v="Direcionar os esforços de segurança para o desenvolvimento de ações de prevenção e enfrentamento à violência nas escolas da rede pública estadual"/>
    <s v="Não"/>
    <s v="Não"/>
    <n v="2704"/>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6600000"/>
    <n v="0"/>
    <n v="2750000"/>
    <n v="0"/>
    <n v="1650000"/>
    <n v="0"/>
    <n v="1650000"/>
    <n v="0"/>
    <n v="0"/>
    <n v="0"/>
    <n v="0"/>
    <n v="0"/>
    <n v="0"/>
    <n v="0"/>
    <n v="0"/>
    <n v="0"/>
  </r>
  <r>
    <x v="35"/>
    <s v="mlema@sedu.es.gov.br"/>
    <n v="3049"/>
    <s v="ESCOLA DO FUTURO"/>
    <s v="Desenvolvimento da_x000a_cultura digital a partir do uso de metodologias pedagógicas inovadoras e de tecnologias educacionais no cotidiano escolar."/>
    <s v="Sim"/>
    <s v="Não"/>
    <n v="2703"/>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500000"/>
    <n v="0"/>
    <n v="1870000"/>
    <n v="0"/>
    <n v="2550000"/>
    <n v="0"/>
    <n v="3400000"/>
    <n v="0"/>
    <n v="0"/>
    <n v="0"/>
    <n v="0"/>
    <n v="0"/>
    <n v="0"/>
    <n v="0"/>
    <n v="0"/>
    <n v="0"/>
  </r>
  <r>
    <x v="35"/>
    <s v="mlema@sedu.es.gov.br"/>
    <n v="3049"/>
    <s v="ESCOLA DO FUTURO"/>
    <s v="Desenvolvimento da_x000a_cultura digital a partir do uso de metodologias pedagógicas inovadoras e de tecnologias educacionais no cotidiano escolar."/>
    <s v="Sim"/>
    <s v="Não"/>
    <n v="2704"/>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1000000"/>
    <n v="0"/>
    <n v="2970000"/>
    <n v="0"/>
    <n v="4050000"/>
    <n v="0"/>
    <n v="5400000"/>
    <n v="0"/>
    <n v="0"/>
    <n v="0"/>
    <n v="0"/>
    <n v="0"/>
    <n v="0"/>
    <n v="0"/>
    <n v="0"/>
    <n v="0"/>
  </r>
  <r>
    <x v="35"/>
    <s v="mlema@sedu.es.gov.br"/>
    <n v="3049"/>
    <s v="ESCOLA DO FUTURO"/>
    <s v="Desenvolvimento da_x000a_cultura digital a partir do uso de metodologias pedagógicas inovadoras e de tecnologias educacionais no cotidiano escolar."/>
    <s v="Sim"/>
    <s v="Não"/>
    <n v="8651"/>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2500000"/>
    <n v="0"/>
    <n v="6160000"/>
    <n v="0"/>
    <n v="8400000"/>
    <n v="0"/>
    <n v="11200000"/>
    <n v="0"/>
    <n v="0"/>
    <n v="0"/>
    <n v="0"/>
    <n v="0"/>
    <n v="0"/>
    <n v="0"/>
    <n v="0"/>
    <n v="0"/>
  </r>
  <r>
    <x v="36"/>
    <s v="sandreon@sedu.es.gov.br"/>
    <n v="3005"/>
    <s v="FUNPAES - ENSINO FUNDAMENTAL"/>
    <s v="Aquisição de bens e Construção, reforma e ampliação de unidades escolares do Ensino Fundamental"/>
    <s v="Sim"/>
    <s v="Não"/>
    <n v="4089"/>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EDITAIS_x000a_Edital nº 001/2021, publicado 29/06/21_x000a_Edital nº 001/2022, publicado 23/02/22_x000a_Edital nº 001/2023, publicado 18/05/23_x000a_Edital nº 01/2024, publicado 03/04/2024"/>
    <n v="100800000"/>
    <n v="100800000"/>
    <n v="61600000"/>
    <n v="0"/>
    <n v="61600000"/>
    <n v="0"/>
    <n v="61600000"/>
    <n v="0"/>
    <n v="0"/>
    <n v="0"/>
    <n v="0"/>
    <n v="0"/>
    <n v="0"/>
    <n v="0"/>
    <n v="0"/>
    <n v="0"/>
  </r>
  <r>
    <x v="36"/>
    <s v="sandreon@sedu.es.gov.br"/>
    <n v="3007"/>
    <s v="FUNPAES - CRECHES "/>
    <s v="Aquisições de bens e Construção,reforma e ampliação de creches  "/>
    <s v="Sim"/>
    <s v="Não"/>
    <n v="2014"/>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EDITAIS_x000a_Edital nº 001/2021, publicado 29/06/21_x000a_Edital nº 001/2022, publicado 23/02/22_x000a_Edital nº 001/2023, publicado 18/05/23_x000a_Edital nº 01/2024, publicado 03/04/2024"/>
    <n v="61200000"/>
    <n v="61200000"/>
    <n v="37400000"/>
    <n v="0"/>
    <n v="37400000"/>
    <n v="0"/>
    <n v="37400000"/>
    <n v="0"/>
    <n v="0"/>
    <n v="0"/>
    <n v="0"/>
    <n v="0"/>
    <n v="0"/>
    <n v="0"/>
    <n v="0"/>
    <n v="0"/>
  </r>
  <r>
    <x v="36"/>
    <s v="sandreon@sedu.es.gov.br"/>
    <n v="3008"/>
    <s v="FUNPAES - PRÉ ESCOLA"/>
    <s v="Aquisição de bens e Construção,reforma e ampliação de Pré Escolas  "/>
    <s v="Sim"/>
    <s v="Não"/>
    <n v="2014"/>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EDITAIS_x000a_Edital nº 001/2021, publicado 29/06/21_x000a_Edital nº 001/2022, publicado 23/02/22_x000a_Edital nº 001/2023, publicado 18/05/23_x000a_Edital nº 01/2024, publicado 03/04/2024"/>
    <n v="10800000"/>
    <n v="10800000"/>
    <n v="6600000"/>
    <n v="0"/>
    <n v="6600000"/>
    <n v="0"/>
    <n v="6600000"/>
    <n v="0"/>
    <n v="0"/>
    <n v="0"/>
    <n v="0"/>
    <n v="0"/>
    <n v="0"/>
    <n v="0"/>
    <n v="0"/>
    <n v="0"/>
  </r>
  <r>
    <x v="35"/>
    <s v="mribeiro@sedu.es.gov.br"/>
    <m/>
    <s v="ES DIGITAL"/>
    <s v="Implantação de uma rede de fibra óptica que _x000a_permita conexão para 113 (cento e treze) novos pontos de presença em escolas da Rede Estadual de Ensino. "/>
    <s v="Não"/>
    <s v="Não"/>
    <n v="8651"/>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23500000"/>
    <n v="0"/>
    <n v="0"/>
    <n v="0"/>
    <n v="0"/>
    <n v="0"/>
    <n v="0"/>
    <n v="0"/>
    <n v="0"/>
    <n v="0"/>
    <n v="0"/>
    <n v="0"/>
    <n v="0"/>
    <n v="0"/>
    <n v="0"/>
    <n v="0"/>
  </r>
  <r>
    <x v="37"/>
    <s v="jocilene.silva@fames.es.gov.br"/>
    <n v="2139"/>
    <s v="REFORMA DO PRÉDIO DA FAMES"/>
    <s v="Reforma geral do prédio, como adequações das fachadas e muro, reconstrução do telhado, troca de piso, troca de janela, instalação de grades, melhoria da acústica, realização de pintura, rebaixamento de gesso, dentre outros."/>
    <s v="Não"/>
    <s v="Não"/>
    <n v="2688"/>
    <n v="152"/>
    <s v="Vitória"/>
    <s v="50 - Metropolitana"/>
    <s v="1. Educação, Cultura, Esporte e Lazer"/>
    <s v="001/2023"/>
    <n v="1800000"/>
    <n v="1800000"/>
    <n v="900000"/>
    <n v="765640.35"/>
    <n v="500000"/>
    <n v="0"/>
    <n v="500000"/>
    <n v="0"/>
    <n v="0"/>
    <n v="0"/>
    <n v="0"/>
    <n v="0"/>
    <n v="0"/>
    <n v="0"/>
    <n v="0"/>
    <n v="0"/>
  </r>
  <r>
    <x v="37"/>
    <s v="jocilene.silva@fames.es.gov.br"/>
    <n v="2721"/>
    <s v="REAPARELHAMENTO E MODERNIZAÇÃO DOS EQUIPAMENTOS DA FAMES"/>
    <s v="Aquisição de ar condicionado, instrumentos musicais, equipamentos de sons e acessorios, pela necessidade em melhor atender as demandas de aulas, estudos, projetos de extensão e eventos que ocorrem simultaneamente na FAMES."/>
    <s v="Não"/>
    <s v="Não"/>
    <n v="2688"/>
    <n v="152"/>
    <s v="Vitória"/>
    <s v="50 - Metropolitana"/>
    <s v="1. Educação, Cultura, Esporte e Lazer"/>
    <s v="-"/>
    <n v="350000"/>
    <n v="92000"/>
    <n v="600000"/>
    <n v="0"/>
    <n v="650000"/>
    <n v="0"/>
    <n v="650000"/>
    <n v="0"/>
    <n v="0"/>
    <n v="0"/>
    <n v="0"/>
    <n v="0"/>
    <n v="0"/>
    <n v="0"/>
    <n v="0"/>
    <n v="0"/>
  </r>
  <r>
    <x v="38"/>
    <s v="julianasilva@saude.es.gov.br / SSEC"/>
    <n v="923"/>
    <s v=" Reforma e ampliação e equipamentos / _x000a_Hospital Estadual de Urgência e Emergência"/>
    <s v="Obra e Equipamentos"/>
    <s v="Sim"/>
    <s v="Não"/>
    <n v="1051"/>
    <n v="61"/>
    <s v="Vitória"/>
    <s v="50 - Metropolitana"/>
    <s v="3. Proteção Social, Saúde e Direitos Humanos"/>
    <s v="Contrato de Gestão 001/2023"/>
    <n v="13451664.74"/>
    <n v="0"/>
    <n v="405507"/>
    <n v="0"/>
    <n v="5000000"/>
    <n v="0"/>
    <n v="5000000"/>
    <n v="0"/>
    <n v="0"/>
    <n v="0"/>
    <n v="0"/>
    <n v="0"/>
    <n v="0"/>
    <n v="0"/>
    <n v="0"/>
    <n v="0"/>
  </r>
  <r>
    <x v="38"/>
    <s v="julianasilva@saude.es.gov.br / SSEC"/>
    <n v="924"/>
    <s v=" Reforma e ampliação e equipamentos / _x000a_Hospital Estadual Central"/>
    <s v="Obra e Equipamentos"/>
    <s v="Sim"/>
    <s v="Não"/>
    <n v="1051"/>
    <n v="61"/>
    <s v="Vitória"/>
    <s v="50 - Metropolitana"/>
    <s v="3. Proteção Social, Saúde e Direitos Humanos"/>
    <s v="Contrato de Gestão 003/2020"/>
    <n v="7550770.6500000004"/>
    <n v="0"/>
    <n v="56774"/>
    <n v="0"/>
    <n v="5000000"/>
    <n v="0"/>
    <n v="5000000"/>
    <n v="0"/>
    <n v="0"/>
    <n v="0"/>
    <n v="0"/>
    <n v="0"/>
    <n v="0"/>
    <n v="0"/>
    <n v="0"/>
    <n v="0"/>
  </r>
  <r>
    <x v="38"/>
    <s v="julianasilva@saude.es.gov.br / SSEC"/>
    <n v="925"/>
    <s v=" Reforma e ampliação e equipamentos / _x000a_Hospital Estadual Jayme Santos Neves"/>
    <s v="Obra e Equipamentos"/>
    <s v="Não"/>
    <s v="Não"/>
    <n v="1051"/>
    <n v="61"/>
    <s v="Serra"/>
    <s v="50 - Metropolitana"/>
    <s v="3. Proteção Social, Saúde e Direitos Humanos"/>
    <s v="Contrato de Gestão 001/2012"/>
    <n v="14627917.81666667"/>
    <n v="0"/>
    <n v="2578825.4966666671"/>
    <n v="0"/>
    <n v="5000000"/>
    <n v="0"/>
    <n v="5000000"/>
    <n v="0"/>
    <n v="0"/>
    <n v="0"/>
    <n v="0"/>
    <n v="0"/>
    <n v="0"/>
    <n v="0"/>
    <n v="0"/>
    <n v="0"/>
  </r>
  <r>
    <x v="38"/>
    <s v="gilbertorezende@saude.es.gov.br / SSEPLANTS"/>
    <n v="932"/>
    <s v="Construção do Hospital Geral de Cariacica / _x000a_Hospital Geral de Cariacica"/>
    <s v="Gerenciamento de Obras e Construção"/>
    <s v="Sim"/>
    <s v="Sim"/>
    <n v="1092"/>
    <n v="61"/>
    <s v="Cariacica"/>
    <s v="50 - Metropolitana"/>
    <s v="3. Proteção Social, Saúde e Direitos Humanos"/>
    <s v=" Contrato DER 074/23 (obra) e Contrato DER 116/23 (gerenciadora)"/>
    <n v="62222278.259999998"/>
    <n v="62222278.259999998"/>
    <n v="36487185.219999999"/>
    <n v="6487185.2199999997"/>
    <n v="910886.24"/>
    <n v="910886.24"/>
    <n v="0"/>
    <n v="0"/>
    <n v="40000000"/>
    <n v="40000000"/>
    <n v="20000000"/>
    <n v="20000000"/>
    <n v="0"/>
    <n v="0"/>
    <n v="0"/>
    <n v="0"/>
  </r>
  <r>
    <x v="38"/>
    <s v="gilbertorezende@saude.es.gov.br / SSEPLANTS"/>
    <n v="933"/>
    <s v="Ampliação do Hospital Estadual São Lucas (Bloco 5) / _x000a_Hospital de Urgência e Emergência"/>
    <s v="Construção"/>
    <s v="Sim"/>
    <s v="Sim"/>
    <n v="1051"/>
    <n v="61"/>
    <s v="Vitória"/>
    <s v="50 - Metropolitana"/>
    <s v="3. Proteção Social, Saúde e Direitos Humanos"/>
    <s v="-"/>
    <n v="700000"/>
    <n v="0"/>
    <n v="10500000"/>
    <n v="0"/>
    <n v="3000000"/>
    <n v="0"/>
    <n v="0"/>
    <n v="0"/>
    <n v="0"/>
    <n v="0"/>
    <n v="0"/>
    <n v="0"/>
    <n v="0"/>
    <n v="0"/>
    <n v="0"/>
    <n v="0"/>
  </r>
  <r>
    <x v="38"/>
    <s v=" alessandralyrio@saude.es.gov.br / SSAFAS"/>
    <n v="1019"/>
    <s v="Implantação da Central de Aquisição e Logística Integrada de Armazenamento e Distribuição de Medicamentos e Insumos de Saúde"/>
    <s v="Implantação do Centro Integrado de Logística de Medicamentos e insumos em saúde"/>
    <s v="Sim"/>
    <s v="Sim"/>
    <n v="1051"/>
    <n v="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1500000"/>
    <n v="0"/>
    <n v="0"/>
    <n v="0"/>
    <n v="0"/>
    <n v="0"/>
    <n v="0"/>
    <n v="0"/>
    <n v="0"/>
    <n v="0"/>
    <n v="0"/>
    <n v="0"/>
    <n v="0"/>
    <n v="0"/>
    <n v="0"/>
    <n v="0"/>
  </r>
  <r>
    <x v="38"/>
    <s v="julianasilva@saude.es.gov.br / SSEC"/>
    <n v="1303"/>
    <s v=" Reforma e ampliação e equipamentos / _x000a_Hospital Infantil e Maternidade Alzir Bernardino Alves "/>
    <s v="Obra e Equipamentos"/>
    <s v="Não"/>
    <s v="Não"/>
    <n v="1051"/>
    <n v="61"/>
    <s v="Vila Velha"/>
    <s v="50 - Metropolitana"/>
    <s v="3. Proteção Social, Saúde e Direitos Humanos"/>
    <s v="Contrato de Gestão 001/2021"/>
    <n v="21561836.57"/>
    <n v="0"/>
    <n v="478368.78"/>
    <n v="0"/>
    <n v="5000000"/>
    <n v="0"/>
    <n v="5000000"/>
    <n v="0"/>
    <n v="61540"/>
    <n v="0"/>
    <n v="0"/>
    <n v="0"/>
    <n v="0"/>
    <n v="0"/>
    <n v="0"/>
    <n v="0"/>
  </r>
  <r>
    <x v="38"/>
    <s v="cristinacampos@saude.es.gov.br / SSAS"/>
    <n v="2157"/>
    <s v="AQUISIÇÃO DE EQUIPAMENTOS E MATERIAIS MÉDICOS HOSPITALARES"/>
    <s v="Equipamentos para Rede Hospitalar própria"/>
    <s v="Não"/>
    <s v="Não"/>
    <n v="1051"/>
    <n v="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20000000"/>
    <n v="0"/>
    <n v="30000000"/>
    <n v="0"/>
    <n v="20000000"/>
    <n v="0"/>
    <n v="30000000"/>
    <n v="0"/>
    <n v="3260000"/>
    <n v="0"/>
    <n v="0"/>
    <n v="0"/>
    <n v="0"/>
    <n v="0"/>
    <n v="0"/>
    <n v="0"/>
  </r>
  <r>
    <x v="38"/>
    <s v="alinearaujo@saude.es.gov.br / SSEPLANTS"/>
    <n v="2158"/>
    <s v="Construção do Complexo de Saúde para o Norte do Estado do Espírito Santo/ CONSTRUÇÃO DO COMPLEXO DE SAÚDE DO NORTE DO ES"/>
    <s v="Hospital, CRE, Farmácia, Superintendência e Hemoes Construídos e em funcionamento"/>
    <s v="Sim"/>
    <s v="Sim"/>
    <n v="1127"/>
    <n v="61"/>
    <s v="São Mateus"/>
    <s v="58 - Nordeste"/>
    <s v="3. Proteção Social, Saúde e Direitos Humanos"/>
    <s v="Contrato DER 086/2022 - Termo de Cooperação SESA-DER 004/2022"/>
    <n v="166622447.97999999"/>
    <n v="166622447.97999999"/>
    <n v="114962116.61522231"/>
    <n v="84962116.615222305"/>
    <n v="0"/>
    <n v="0"/>
    <n v="0"/>
    <n v="0"/>
    <n v="0"/>
    <n v="0"/>
    <n v="0"/>
    <n v="0"/>
    <n v="0"/>
    <n v="0"/>
    <n v="0"/>
    <n v="0"/>
  </r>
  <r>
    <x v="38"/>
    <s v="alinearaujo@saude.es.gov.br / SSEPLANTS"/>
    <n v="2159"/>
    <s v="Supervisora das Obras do Complexo de Saúde do Norte do ES/ CONTRATAÇÃO DA GERENCIADORA DAS OBRAS DO COMPLEXO DE SAÚDE DO NORTE DO ES "/>
    <s v="Supervisora contratada e relatórios mensais e final entregues"/>
    <s v="Sim"/>
    <s v="Sim"/>
    <n v="1127"/>
    <n v="61"/>
    <s v="São Mateus"/>
    <s v="58 - Nordeste"/>
    <s v="3. Proteção Social, Saúde e Direitos Humanos"/>
    <s v="Contrato DER 083/2023 - Termo de Cooperação SESA-DER 006/2022"/>
    <n v="2374898.7799999998"/>
    <n v="2374898.7799999998"/>
    <n v="2412335.46"/>
    <n v="2412335.46"/>
    <n v="2093489.5"/>
    <n v="2093489.5"/>
    <n v="152878.9"/>
    <n v="152878.9"/>
    <n v="0"/>
    <n v="0"/>
    <n v="0"/>
    <n v="0"/>
    <n v="0"/>
    <n v="0"/>
    <n v="0"/>
    <n v="0"/>
  </r>
  <r>
    <x v="38"/>
    <s v="alessandralyrio@saude.es.gov.br / SSAFAS"/>
    <n v="2160"/>
    <s v="GERENCIADORA PARA ACOMPANHAMENTO E FISCALIZAÇÃO DAS OBRAS DE ADEQUAÇÃO/REESTRUTURAÇÃO e REFORMA DOS HOSPITAIS"/>
    <s v="GERENCIAMENTO, ELABORAÇÃO DE PROJETOS E FISCALIZAÇÃO DE OBRAS NA REDE SESA e Gerenciamento Reestruturação da Rede Física "/>
    <s v="Sim"/>
    <s v="Sim"/>
    <n v="1051"/>
    <n v="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Contrato 0071/2022"/>
    <n v="13141705.12820513"/>
    <n v="4211000"/>
    <n v="20420256.410256408"/>
    <n v="0"/>
    <n v="20420256.410256408"/>
    <n v="0"/>
    <n v="18184423.07692308"/>
    <n v="0"/>
    <n v="0"/>
    <n v="0"/>
    <n v="0"/>
    <n v="0"/>
    <n v="0"/>
    <n v="0"/>
    <n v="0"/>
    <n v="0"/>
  </r>
  <r>
    <x v="38"/>
    <s v="alessandralyrio@saude.es.gov.br / SSAFAS"/>
    <n v="2162"/>
    <s v="CONSTRUÇÃO DE NOVO CENTRO CIRÚRGICO e CME DO HOSPITAL ROBERTO ARNIZAUT SILVARES - HRAS"/>
    <s v="CONSTRUÇÃO DE NOVO CENTRO CIRÚRGICO e CME DO HOSPITAL ROBERTO ARNIZAUT SILVARES - HRAS"/>
    <s v="Sim"/>
    <s v="Sim"/>
    <n v="1051"/>
    <n v="61"/>
    <s v="São Mateus"/>
    <s v="58 - Nordeste"/>
    <s v="3. Proteção Social, Saúde e Direitos Humanos"/>
    <s v="Contrato 147/2023"/>
    <n v="15960884.6"/>
    <n v="14000000"/>
    <n v="0"/>
    <n v="0"/>
    <n v="0"/>
    <n v="0"/>
    <n v="0"/>
    <n v="0"/>
    <n v="0"/>
    <n v="0"/>
    <n v="0"/>
    <n v="0"/>
    <n v="0"/>
    <n v="0"/>
    <n v="0"/>
    <n v="0"/>
  </r>
  <r>
    <x v="38"/>
    <s v="alessandralyrio@saude.es.gov.br / SSAFAS, _x000a_gabrielasilva@saude.es.gov.br  / SSERAS "/>
    <n v="2383"/>
    <s v="Reestruturação da rede física dos hospitais proprios_x000a_CONSTRUÇÃO, REFORMA E ADEQUAÇÃO DA REDE DE SAÚDE"/>
    <s v="Resstruturação da rede física dos hospitais proprios_x000a_CONSTRUÇÃO, REFORMA E ADEQUAÇÃO DA REDE DE SAÚDE"/>
    <s v="Sim"/>
    <s v="Sim"/>
    <n v="1051"/>
    <n v="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92812.5"/>
    <n v="0"/>
    <n v="0"/>
    <n v="0"/>
    <n v="74891211.010000005"/>
    <n v="0"/>
    <n v="107240141.58"/>
    <n v="0"/>
    <n v="4344814.88"/>
    <n v="0"/>
    <n v="8689629.7599999998"/>
    <n v="0"/>
    <n v="0"/>
    <n v="0"/>
    <n v="0"/>
    <n v="0"/>
  </r>
  <r>
    <x v="38"/>
    <s v="cristinacampos@saude.es.gov.br / SSAS, alessandralyrio@saude.es.gov.br / SSAFAS, _x000a_gabrielasilva@saude.es.gov.br - SSERAS, julianasilva@saude.es.gov.br / SSEC, eidagoncalves@saude.es.gov.br / SSVS"/>
    <n v="2384"/>
    <s v="EQUIPAMENTOS E MATERIAIS PARA REDE DE SAÚDE"/>
    <s v="Equipamentos para rede de serviços de saúde"/>
    <s v="Não"/>
    <s v="Não"/>
    <n v="1051"/>
    <n v="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17646264.620000001"/>
    <n v="0"/>
    <n v="16964810.25"/>
    <n v="0"/>
    <n v="5409664.9800000004"/>
    <n v="0"/>
    <n v="5409664.9800000004"/>
    <n v="0"/>
    <n v="9000000"/>
    <n v="0"/>
    <n v="0"/>
    <n v="0"/>
    <n v="0"/>
    <n v="0"/>
    <n v="0"/>
    <n v="0"/>
  </r>
  <r>
    <x v="38"/>
    <s v="alessandralyrio@saude.es.gov.br / SSAFAS"/>
    <n v="2384"/>
    <s v="EQUIPAMENTOS E MATERIAIS PARA REDE DE SAÚDE"/>
    <s v="Equipamentos de TI para rede de serviços de saúde "/>
    <s v="Não"/>
    <s v="Não"/>
    <n v="2127"/>
    <n v="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1000000"/>
    <n v="0"/>
    <n v="0"/>
    <n v="0"/>
    <n v="0"/>
    <n v="0"/>
    <n v="0"/>
    <n v="0"/>
    <n v="0"/>
    <n v="0"/>
    <n v="0"/>
    <n v="0"/>
    <n v="0"/>
    <n v="0"/>
    <n v="0"/>
    <n v="0"/>
  </r>
  <r>
    <x v="38"/>
    <s v="alessandralyrio@saude.es.gov.br / SSAFAS"/>
    <n v="2385"/>
    <s v="REPASSE DE RECURSOS A ENTES E INSTITUIÇÕES PARCEIRAS"/>
    <s v="REPASSE DE RECURSOS À ENTIDADES, MUNICÍPIOS CONTEMPLADOS COM EMENDAS PARLAMENTARES E OUTROS, ATRAVÉS DE CONVÊNIOS, TERMO DE FOMENTO OU REPASSE FUNDO A FUNDO"/>
    <s v="Não"/>
    <s v="Não"/>
    <s v="2209       2037"/>
    <n v="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12752640.699999999"/>
    <n v="0"/>
    <n v="0"/>
    <n v="0"/>
    <n v="0"/>
    <n v="0"/>
    <n v="0"/>
    <n v="0"/>
    <n v="9652500"/>
    <n v="0"/>
    <n v="0"/>
    <n v="0"/>
    <n v="0"/>
    <n v="0"/>
    <n v="0"/>
    <n v="0"/>
  </r>
  <r>
    <x v="38"/>
    <s v="alessandralyrio@saude.es.gov.br / SSAFAS"/>
    <n v="2416"/>
    <s v="UNIDADE DE PRONTO ATENDIMENTO EM SOORETAMA"/>
    <s v="Unidade de Pronto Atendimento em Sooretama em funcionamento"/>
    <s v="Não"/>
    <s v="Não"/>
    <n v="2209"/>
    <n v="61"/>
    <s v="Sooretama"/>
    <s v="56 - Rio Doce"/>
    <s v="3. Proteção Social, Saúde e Direitos Humanos"/>
    <s v="-"/>
    <n v="3083000"/>
    <n v="0"/>
    <n v="0"/>
    <n v="0"/>
    <n v="0"/>
    <n v="0"/>
    <n v="0"/>
    <n v="0"/>
    <n v="0"/>
    <n v="0"/>
    <n v="0"/>
    <n v="0"/>
    <n v="0"/>
    <n v="0"/>
    <n v="0"/>
    <n v="0"/>
  </r>
  <r>
    <x v="38"/>
    <s v="simonebarni@saude.es.gov.br / SSEPLANTS"/>
    <n v="2561"/>
    <s v=" REVIVA APS"/>
    <s v="Repasse de recursos financeiros para 52 municípios do Estado do ES construírem 111 Unidades Básicas de Saúde para até 6 equipes de saúde da família."/>
    <s v="Sim"/>
    <s v="Sim"/>
    <n v="2037"/>
    <n v="61"/>
    <s v="Afonso Cláudio, Água Doce do Norte, Águia Branca, Anchieta, Apiacá, Aracruz, Atilio Vivacqua, Baixo Guandu, Barra de São Francisco, Bom Jesus do Norte, Cachoeiro de Itapemirim, Cariacica, Colatina, Conceição da Barra, Conceição do Castelo, Divino de São Lourenço, Dores do Rio Preto, Ecoporanga, Fundão, Guaçuí, Ibitirama, Iconha, Itaguaçu, Iúna, Jaguaré, João Neiva, Linhares, Mantenópolis, Marataízes, Marechal Floriano, Marilândia, Mimoso do Sul, Montanha, Muniz Freire, Nova Venécia, Pancas, Pinheiros, Ponto Belo, Rio Bananal, Rio Novo do Sul, Santa Leopoldina, Santa Maria de Jetibá, São Domingos do Norte, São Gabriel da Palha, São José do Calçado, São Mateus, São Roque do Canaã, Serra, Sooretama, Vila Pavão, Vila Valério, Vila Velha"/>
    <s v="00 - Estado"/>
    <s v="3. Proteção Social, Saúde e Direitos Humanos"/>
    <s v="-"/>
    <n v="184230000"/>
    <n v="0"/>
    <n v="31700219.98"/>
    <n v="0"/>
    <n v="0"/>
    <n v="0"/>
    <n v="0"/>
    <n v="0"/>
    <n v="0"/>
    <n v="0"/>
    <n v="0"/>
    <n v="0"/>
    <n v="0"/>
    <n v="0"/>
    <n v="0"/>
    <n v="0"/>
  </r>
  <r>
    <x v="38"/>
    <s v="alessandralyrio@saude.es.gov.br / SSAFAS"/>
    <n v="2756"/>
    <s v="SESA DIGITAL"/>
    <s v="Atualização do parque tecnologico de TI da SESA"/>
    <s v="Sim"/>
    <s v="Não"/>
    <n v="2127"/>
    <n v="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31981940"/>
    <n v="0"/>
    <n v="1728195"/>
    <n v="0"/>
    <n v="1728195"/>
    <n v="0"/>
    <n v="0"/>
    <n v="0"/>
    <n v="0"/>
    <n v="0"/>
    <n v="0"/>
    <n v="0"/>
    <n v="0"/>
    <n v="0"/>
    <n v="0"/>
    <n v="0"/>
  </r>
  <r>
    <x v="38"/>
    <s v="alessandralyrio@saude.es.gov.br / SSAFAS"/>
    <n v="2942"/>
    <s v="REFORMA E ADEQUAÇÃO DO HOSPITAL JOÃO DOS SANTOS NEVES"/>
    <s v="Hospital adequado e com leitos ampliados"/>
    <s v="Sim"/>
    <s v="Sim"/>
    <n v="1051"/>
    <n v="61"/>
    <s v="Baixo Guandú"/>
    <s v="57 - Centro-Oeste"/>
    <s v="3. Proteção Social, Saúde e Direitos Humanos"/>
    <s v="-"/>
    <n v="4344814.92"/>
    <n v="0"/>
    <n v="8689629.7200000025"/>
    <n v="0"/>
    <n v="0"/>
    <n v="0"/>
    <n v="0"/>
    <n v="0"/>
    <n v="0"/>
    <n v="0"/>
    <n v="0"/>
    <n v="0"/>
    <n v="0"/>
    <n v="0"/>
    <n v="0"/>
    <n v="0"/>
  </r>
  <r>
    <x v="38"/>
    <s v="cristinacampos@saude.es.gov.br / SSAS"/>
    <n v="2943"/>
    <s v="NOVO HOSPITAL REGIONAL DE COLATINA"/>
    <s v="Hospital construído"/>
    <s v="Sim"/>
    <s v="Sim"/>
    <n v="1139"/>
    <n v="61"/>
    <s v="Colatina"/>
    <s v="57 - Centro-Oeste"/>
    <s v="3. Proteção Social, Saúde e Direitos Humanos"/>
    <s v="-"/>
    <n v="3000000"/>
    <n v="0"/>
    <n v="60000000"/>
    <n v="0"/>
    <n v="70000000"/>
    <n v="0"/>
    <n v="52000000"/>
    <n v="0"/>
    <n v="0"/>
    <n v="0"/>
    <n v="0"/>
    <n v="0"/>
    <n v="0"/>
    <n v="0"/>
    <n v="0"/>
    <n v="0"/>
  </r>
  <r>
    <x v="38"/>
    <s v="alessandralyrio@saude.es.gov.br / SSAFAS"/>
    <n v="2944"/>
    <s v="NOVO CENTRO CIRÚRGICO DO DÓRIO SILVA"/>
    <s v="NOVO CENTRO CIRÚGICO DO DÓRIO SILVA"/>
    <s v="Sim"/>
    <s v="Sim"/>
    <n v="1051"/>
    <n v="61"/>
    <s v="Serra"/>
    <s v="50 - Metropolitana"/>
    <s v="3. Proteção Social, Saúde e Direitos Humanos"/>
    <s v="-"/>
    <n v="21603493.386565998"/>
    <n v="0"/>
    <n v="4777619.5534340004"/>
    <n v="0"/>
    <n v="0"/>
    <n v="0"/>
    <n v="0"/>
    <n v="0"/>
    <n v="0"/>
    <n v="0"/>
    <n v="0"/>
    <n v="0"/>
    <n v="0"/>
    <n v="0"/>
    <n v="0"/>
    <n v="0"/>
  </r>
  <r>
    <x v="38"/>
    <s v="alessandralyrio@saude.es.gov.br / SSAFAS"/>
    <n v="2945"/>
    <s v="AMPLIAÇÃO DE LEITOS DO HOSPITAL INFANTIL E MATERNIDADE ALZIR BERNARDINO ALVES (HIMABA)"/>
    <s v="Obras"/>
    <s v="Sim"/>
    <s v="Sim"/>
    <n v="1051"/>
    <n v="61"/>
    <s v="Vila Velha"/>
    <s v="50 - Metropolitana"/>
    <s v="3. Proteção Social, Saúde e Direitos Humanos"/>
    <s v="Contrato 065/2023"/>
    <n v="1442248.016901487"/>
    <n v="1442248.016901487"/>
    <n v="3398738.3399588251"/>
    <n v="3398738.3399588251"/>
    <n v="1275060.6031396859"/>
    <n v="1275060.6031396859"/>
    <n v="0"/>
    <n v="0"/>
    <n v="5822908.9400000004"/>
    <n v="5822908.9400000004"/>
    <n v="12084008.98559827"/>
    <n v="12084008.98559827"/>
    <n v="4533400.9989450863"/>
    <n v="4533400.9989450863"/>
    <n v="0"/>
    <n v="0"/>
  </r>
  <r>
    <x v="38"/>
    <s v="simonebarni@saude.es.gov.br / SSEPLANTS"/>
    <n v="2561"/>
    <s v=" REVIVA APS"/>
    <s v="Repasse de recursos financeiros para obras de reforma e/ou_x000a_ampliação de Unidades Básicas de Saúde da Rede de_x000a_Atenção Primária à Saúde nos municípios do Estado_x000a_do Espírito Santo."/>
    <s v="Não"/>
    <s v="Não"/>
    <n v="2037"/>
    <n v="61"/>
    <s v="São Domingos do Norte, Boa Esperança e Ponto Belo     "/>
    <s v="00 - Estado"/>
    <s v="3. Proteção Social, Saúde e Direitos Humanos"/>
    <s v="-"/>
    <n v="1442248.016901487"/>
    <n v="1442248.016901487"/>
    <n v="3398738.3399588251"/>
    <n v="0"/>
    <n v="1275060.6031396859"/>
    <n v="1275060.6031396859"/>
    <n v="0"/>
    <n v="0"/>
    <n v="5822908.9400000004"/>
    <n v="5822908.9400000004"/>
    <n v="12084008.98559827"/>
    <n v="12084008.98559827"/>
    <n v="4533400.9989450863"/>
    <n v="4533400.9989450863"/>
    <n v="0"/>
    <n v="0"/>
  </r>
  <r>
    <x v="39"/>
    <s v="joao.nascimento@sesp.es.gov.br"/>
    <n v="2550"/>
    <s v="PROJETO ESTADO PRESENTE: SEGURANÇA CIDADÃ – FÁBRICA DE SOFTWARE"/>
    <s v="Sustentação operacional de infraestrutura, manutenção corretiva, adaptativa e evolutiva dos sistemas, desenvolvimento de novos sistemas e arquitetura de informação e implantação, suporte e operação continuada do ambiente tecnológico"/>
    <s v="Sim"/>
    <s v="Não"/>
    <n v="2097"/>
    <n v="561"/>
    <s v="Vitória"/>
    <s v="50 - Metropolitana"/>
    <s v="2. Segurança Pública e Justiça"/>
    <s v="-"/>
    <n v="4984782.25"/>
    <n v="0"/>
    <n v="4984782.25"/>
    <n v="0"/>
    <n v="4984782.25"/>
    <n v="0"/>
    <n v="4984782.25"/>
    <n v="0"/>
    <n v="0"/>
    <n v="0"/>
    <n v="0"/>
    <n v="0"/>
    <n v="0"/>
    <n v="0"/>
    <n v="0"/>
    <n v="0"/>
  </r>
  <r>
    <x v="39"/>
    <s v="angelo.cunha@sesp.es.gov.br"/>
    <n v="1681"/>
    <s v="EXPANSÃO DA SEDE DA SESP "/>
    <s v="Expandir a sede da SESP para atender todas as necessidades de equipe e estrutura do órgão"/>
    <s v="Sim"/>
    <s v="Não"/>
    <n v="1780"/>
    <n v="561"/>
    <s v="Vitória"/>
    <s v="50 - Metropolitana"/>
    <s v="2. Segurança Pública e Justiça"/>
    <s v="-"/>
    <n v="2946601.12"/>
    <n v="0"/>
    <n v="0"/>
    <n v="0"/>
    <n v="0"/>
    <n v="0"/>
    <n v="0"/>
    <n v="0"/>
    <n v="0"/>
    <n v="0"/>
    <n v="0"/>
    <n v="0"/>
    <n v="0"/>
    <n v="0"/>
    <n v="0"/>
    <n v="0"/>
  </r>
  <r>
    <x v="39"/>
    <s v="sga@sesp.es.gov.br"/>
    <n v="2420"/>
    <s v="MODERNIZAÇÃO E REAPARELHAMENTO BÉLICO E TECNOLÓGICO – BNDES"/>
    <s v="Ampliar e renovar o parque tecnológico e de materiais bélicos"/>
    <s v="Não"/>
    <s v="Não"/>
    <n v="178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0"/>
    <n v="0"/>
    <n v="0"/>
    <n v="0"/>
    <n v="0"/>
    <n v="0"/>
    <n v="0"/>
    <n v="0"/>
    <n v="15402342.5"/>
    <n v="0"/>
    <n v="0"/>
    <n v="0"/>
    <n v="0"/>
    <n v="0"/>
    <n v="0"/>
    <n v="0"/>
  </r>
  <r>
    <x v="39"/>
    <s v="sga@sesp.es.gov.br"/>
    <n v="2421"/>
    <s v="CONSTRUÇÃO E REFORMA DE UNIDADES DE SEGURANÇA PÚBLICA – BNDES "/>
    <s v="Construção e reforma de unidades"/>
    <s v="Não"/>
    <s v="Não"/>
    <n v="1780"/>
    <n v="561"/>
    <s v="Guarapari, Domingos Martins, Anchieta e Vitória"/>
    <s v="00 - Estado"/>
    <s v="2. Segurança Pública e Justiça"/>
    <s v="-"/>
    <n v="0"/>
    <n v="0"/>
    <n v="0"/>
    <n v="0"/>
    <n v="0"/>
    <n v="0"/>
    <n v="0"/>
    <n v="0"/>
    <n v="3300000"/>
    <n v="0"/>
    <n v="0"/>
    <n v="0"/>
    <n v="0"/>
    <n v="0"/>
    <n v="0"/>
    <n v="0"/>
  </r>
  <r>
    <x v="39"/>
    <s v="karolayne.piassi@sesp.es.gov.br"/>
    <n v="2482"/>
    <s v="MODERNIZAÇÃO DAS INSTITUIÇÕES DE SEGURANÇA PÚBLICA E DEFESA SOCIAL - CONVÊNIOS FEDERAIS"/>
    <s v="Estruturar / Equipar /Reaparelhar o 13.º BPM"/>
    <s v="Não"/>
    <s v="Não"/>
    <n v="1780"/>
    <n v="561"/>
    <s v="São Mateus"/>
    <s v="58 - Nordeste"/>
    <s v="2. Segurança Pública e Justiça"/>
    <s v="-"/>
    <n v="82074.820000000007"/>
    <n v="0"/>
    <n v="0"/>
    <n v="0"/>
    <n v="0"/>
    <n v="0"/>
    <n v="0"/>
    <n v="0"/>
    <n v="334250"/>
    <n v="0"/>
    <n v="0"/>
    <n v="0"/>
    <n v="0"/>
    <n v="0"/>
    <n v="0"/>
    <n v="0"/>
  </r>
  <r>
    <x v="39"/>
    <s v="karolayne.piassi@sesp.es.gov.br"/>
    <n v="2482"/>
    <s v="MODERNIZAÇÃO DAS INSTITUIÇÕES DE SEGURANÇA PÚBLICA E DEFESA SOCIAL - CONVÊNIOS FEDERAIS"/>
    <s v="Estruturar / Equipar /Reaparelhar as instituições (PMES, PCES)"/>
    <s v="Não"/>
    <s v="Não"/>
    <n v="178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341090.5"/>
    <n v="0"/>
    <n v="0"/>
    <n v="0"/>
    <n v="0"/>
    <n v="0"/>
    <n v="0"/>
    <n v="0"/>
    <n v="921436.35"/>
    <n v="0"/>
    <n v="0"/>
    <n v="0"/>
    <n v="0"/>
    <n v="0"/>
    <n v="0"/>
    <n v="0"/>
  </r>
  <r>
    <x v="39"/>
    <s v="karolayne.piassi@sesp.es.gov.br"/>
    <n v="2482"/>
    <s v="MODERNIZAÇÃO DAS INSTITUIÇÕES DE SEGURANÇA PÚBLICA E DEFESA SOCIAL - CONVÊNIOS FEDERAIS"/>
    <s v="Estruturar / Equipar /Reaparelha o CBMES"/>
    <s v="Não"/>
    <s v="Não"/>
    <n v="1781"/>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499000"/>
    <n v="0"/>
    <n v="0"/>
    <n v="0"/>
    <n v="0"/>
    <n v="0"/>
    <n v="0"/>
    <n v="0"/>
    <n v="349271"/>
    <n v="0"/>
    <n v="0"/>
    <n v="0"/>
    <n v="0"/>
    <n v="0"/>
    <n v="0"/>
    <n v="0"/>
  </r>
  <r>
    <x v="40"/>
    <s v="karolayne.piassi@sesp.es.gov.br"/>
    <n v="2422"/>
    <s v="MODERNIZAÇÃO DAS INSTITUIÇÕES DE SEGURANÇA PÚBLICA E DEFESA SOCIAL - FESP"/>
    <s v="Modernizar as instituições de segurança pública por meio de investimentos diversos nas áreas de frota, tecnologia e capacitação da SESP, PMES e PCES"/>
    <s v="Não"/>
    <s v="Não"/>
    <n v="178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0"/>
    <n v="0"/>
    <n v="0"/>
    <n v="0"/>
    <n v="0"/>
    <n v="0"/>
    <n v="0"/>
    <n v="0"/>
    <n v="20000000"/>
    <n v="0"/>
    <n v="0"/>
    <n v="0"/>
    <n v="0"/>
    <n v="0"/>
    <n v="0"/>
    <n v="0"/>
  </r>
  <r>
    <x v="40"/>
    <s v="karolayne.piassi@sesp.es.gov.br"/>
    <n v="2422"/>
    <s v="MODERNIZAÇÃO DAS INSTITUIÇÕES DE SEGURANÇA PÚBLICA E DEFESA SOCIAL - FESP"/>
    <s v="Modernizar as instituições de segurança pública por meio de investimentos diversos nas áreas de frota, tecnologia e capacitação do CBMES"/>
    <s v="Não"/>
    <s v="Não"/>
    <n v="1781"/>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0"/>
    <n v="0"/>
    <n v="0"/>
    <n v="0"/>
    <n v="0"/>
    <n v="0"/>
    <n v="0"/>
    <n v="0"/>
    <n v="3500000"/>
    <n v="0"/>
    <n v="0"/>
    <n v="0"/>
    <n v="0"/>
    <n v="0"/>
    <n v="0"/>
    <n v="0"/>
  </r>
  <r>
    <x v="41"/>
    <s v="pcferreira@pc.es.gov.br              alexandre.vieira@pc.es.gov.br_x000a__x000a_ _x000a_claudia.dematte@pc.es.gov.br_x000a_ _x000a_jeremias.santos@pc.es.gov.br_x000a_alessandro.victoria@pc.es.gov.br_x000a_"/>
    <n v="2477"/>
    <s v="REAPARELHAMENTO E MODERNIZAÇÃO DOS EQUIPAMENTOS E DO PARQUE TECNOLÓGICO DAS UNIDADES"/>
    <s v="*Aquisição de Equipamentos de Proteção e Atuação Individual para os policiais civis                                         * Aquisição de câmeras para captação, transmissão, armazenamento, gestão e custódia de evidências digitais obtidas por câmeras corporais operacionais e câmeras veiculares embarcadas (2023-TRC0S)                                                  _x000a_* Aquisição de microcomputadores para recomposição e modernização do parque tecnológico da PCES                                                 _x000a_* Recomposição do mobiliário de escritório/Mobiliario em geral das delegacias de polícia da pces                                                                                                                                                                 * Substituição de aparelhos de ar condicionado velhos ou defeituosos da PCES_x000a_* Purificadores de água/bebedouros                                                                                                                  * Cofres Balísticos                                                                                                                                                        * Geladeiras e Microondas_x000a_* Homem que é Homem                                                        _x000a_* Delegacia Especializada de Atendimento à Mulher Itinerante_x000a_* PCES Digital_x000a_* Papo de Responsa"/>
    <s v="Sim"/>
    <s v="Não"/>
    <n v="178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ATA DE REGISTRO DE PREÇOS 0026/2023"/>
    <n v="5292245.5599999996"/>
    <n v="5292245.5599999996"/>
    <n v="4600000"/>
    <n v="4600000"/>
    <n v="4500000"/>
    <n v="0"/>
    <n v="3500000"/>
    <n v="0"/>
    <n v="0"/>
    <n v="0"/>
    <n v="0"/>
    <n v="0"/>
    <n v="0"/>
    <n v="0"/>
    <n v="0"/>
    <n v="0"/>
  </r>
  <r>
    <x v="41"/>
    <s v="michel.azeredo@pc.es.gov.br_x000a_"/>
    <n v="2365"/>
    <s v="REFORMA DO EDIFÍCIO CENTRAL2"/>
    <s v="* Reforma da fachada da Central 2 (2021-9J5KG)                                                                                   * Reforma do Térreo e 1º andar da Central 2 (2021-NVBLV)"/>
    <s v="Sim"/>
    <s v="Não"/>
    <n v="1780"/>
    <n v="561"/>
    <s v="Vitória"/>
    <s v="50 - Metropolitana"/>
    <s v="2. Segurança Pública e Justiça"/>
    <s v="285-2021"/>
    <n v="1897874.39"/>
    <n v="1897874.39"/>
    <n v="1462420.04"/>
    <n v="1462420.04"/>
    <n v="0"/>
    <n v="0"/>
    <n v="0"/>
    <n v="0"/>
    <n v="0"/>
    <n v="0"/>
    <n v="0"/>
    <n v="0"/>
    <n v="0"/>
    <n v="0"/>
    <n v="0"/>
    <n v="0"/>
  </r>
  <r>
    <x v="41"/>
    <s v="michel.azeredo@pc.es.gov.br_x000a_"/>
    <n v="2665"/>
    <s v="Reforma da Central 1 - Chefatura da PCES (2022-ZQVB8)"/>
    <s v="Reforma da Central 1 - Chefatura da PCES"/>
    <s v="Sim"/>
    <s v="Não"/>
    <n v="1780"/>
    <n v="561"/>
    <s v="Vitória"/>
    <s v="50 - Metropolitana"/>
    <s v="2. Segurança Pública e Justiça"/>
    <s v="090-2023"/>
    <n v="3591428.76"/>
    <n v="3591428.76"/>
    <n v="397982.93"/>
    <n v="397982.93"/>
    <n v="0"/>
    <n v="0"/>
    <n v="0"/>
    <n v="0"/>
    <n v="0"/>
    <n v="0"/>
    <n v="0"/>
    <n v="0"/>
    <n v="0"/>
    <n v="0"/>
    <n v="0"/>
    <n v="0"/>
  </r>
  <r>
    <x v="41"/>
    <s v="michel.azeredo@pc.es.gov.br_x000a_"/>
    <n v="2169"/>
    <s v="Construção do 17º Distrito Policial - JARDIM AMERICA"/>
    <s v="DELEGACIA DE JARDIM AMERICA"/>
    <s v="Sim"/>
    <s v="Não"/>
    <n v="1780"/>
    <n v="561"/>
    <s v="Cariacica"/>
    <s v="50 - Metropolitana"/>
    <s v="2. Segurança Pública e Justiça"/>
    <s v="Obra do DER"/>
    <n v="802812.73"/>
    <n v="802812.73"/>
    <n v="852321.55"/>
    <n v="852321.55"/>
    <n v="0"/>
    <n v="0"/>
    <n v="0"/>
    <n v="0"/>
    <n v="0"/>
    <n v="0"/>
    <n v="0"/>
    <n v="0"/>
    <n v="0"/>
    <n v="0"/>
    <n v="0"/>
    <n v="0"/>
  </r>
  <r>
    <x v="41"/>
    <s v="michel.azeredo@pc.es.gov.br_x000a_"/>
    <n v="2177"/>
    <s v="REFORMA DA 6ª DELEGACIA REGIONAL - ALEGRE"/>
    <s v="Recuperação do Muro da fachada da delegacia de ALEGRE"/>
    <s v="Sim"/>
    <s v="Não"/>
    <n v="1780"/>
    <n v="561"/>
    <s v="Alegre"/>
    <s v="55 - Caparaó"/>
    <s v="2. Segurança Pública e Justiça"/>
    <s v="N°.290/2021"/>
    <n v="274247.09000000003"/>
    <n v="274247.09000000003"/>
    <n v="0"/>
    <n v="0"/>
    <n v="0"/>
    <n v="0"/>
    <n v="0"/>
    <n v="0"/>
    <n v="0"/>
    <n v="0"/>
    <n v="0"/>
    <n v="0"/>
    <n v="0"/>
    <n v="0"/>
    <n v="0"/>
    <n v="0"/>
  </r>
  <r>
    <x v="41"/>
    <s v="michel.azeredo@pc.es.gov.br_x000a_"/>
    <n v="2367"/>
    <s v="Reforma da Distrito Policial de Novo México (2023-NZ7H0)"/>
    <s v="Reforma da Distrito Policial de Novo México"/>
    <s v="Sim"/>
    <s v="Não"/>
    <n v="1780"/>
    <n v="561"/>
    <s v="Vila Velha"/>
    <s v="50 - Metropolitana"/>
    <s v="2. Segurança Pública e Justiça"/>
    <s v="N°082/2023"/>
    <n v="567898.55000000005"/>
    <n v="567898.55000000005"/>
    <n v="0"/>
    <n v="0"/>
    <n v="0"/>
    <n v="0"/>
    <n v="0"/>
    <n v="0"/>
    <n v="0"/>
    <n v="0"/>
    <n v="0"/>
    <n v="0"/>
    <n v="0"/>
    <n v="0"/>
    <n v="0"/>
    <n v="0"/>
  </r>
  <r>
    <x v="41"/>
    <s v="pcferreira@pc.es.gov.br"/>
    <n v="890"/>
    <s v="EQUIPAMENTOS FINALÍSTICOS PARA ATIVIDADES POLICIAL"/>
    <s v="*Aquisição de Equipamentos de Proteção e Atuação Individual para os policiais civis          (2023-SNT8T)                                                                                                                                                                *Projeto para Armas de Fogo  ARP da PM /ES FUZIL CALIBRE 762"/>
    <s v="Sim"/>
    <s v="Não"/>
    <n v="178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Nº. 2024.000012.45102.01  ARP da PM /ES FUZIL CALIBRE 762 "/>
    <n v="6000000"/>
    <n v="6000000"/>
    <n v="1000000"/>
    <n v="0"/>
    <n v="1000000"/>
    <n v="0"/>
    <n v="1000000"/>
    <n v="0"/>
    <n v="0"/>
    <n v="0"/>
    <n v="0"/>
    <n v="0"/>
    <n v="0"/>
    <n v="0"/>
    <n v="0"/>
    <n v="0"/>
  </r>
  <r>
    <x v="41"/>
    <s v="josecarlos.chiari@pc.es.gov.br"/>
    <n v="831"/>
    <s v="AQUISIÇÃO DE FROTAS"/>
    <s v="* Aquisição de viaturas DESCARACTERIZADAS para reposição/substituição de viaturas que serão baixadas.                                                                                                          _x000a_* Recomposição da frota de viaturas CARACTERIZADAS da PCES"/>
    <s v="Sim"/>
    <s v="Não"/>
    <n v="178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ARP/PCES                         Nº. 036/2023                    ARP                                         Nº 0040/2023 "/>
    <n v="26000000"/>
    <n v="26000000"/>
    <n v="26000000"/>
    <n v="26000000"/>
    <n v="26000000"/>
    <n v="0"/>
    <n v="26000000"/>
    <n v="0"/>
    <n v="0"/>
    <n v="0"/>
    <n v="0"/>
    <n v="0"/>
    <n v="0"/>
    <n v="0"/>
    <n v="0"/>
    <n v="0"/>
  </r>
  <r>
    <x v="41"/>
    <s v="michel.azeredo@pc.es.gov.br_x000a_"/>
    <n v="2638"/>
    <s v="OBRAS, ADEQUAÇÕES E REFORMAS PARA AS UNIDADES DA POLICIA CIVIL/ES"/>
    <s v="* Contratação de projeto executivo de engenharia e arquitetura para reforma da *Delegacia de Muqui - imóvel histórico/tombado (2022-P22P5)_x000a_* Aquisição de sistema de micro e mini geração de energia elétrica (usina foto voltaica) a partir da fonte primária solar (2023-22RT5)_x000a_* Reforma da Delegacia de Ecoporanga (2023-NZ7H0)_x000a_* Reforma da Delegacia de Cobilândia (2022-N45T1)_x000a_* Reforma da Delegacia da Mulher de Vila Velha (2022-H460L)_x000a_* Reforma da Divisão de Homicídio de Cariacica (2022-H460L). _x000a_* Reforma da Delegacia de Afonso Cláudio (2022-H460L)_x000a_* Reforma da Delegacia de Santa Inês (2022-H460L)_x000a_* Construção de celas no Departamento de Homicídio (2021-HJWQJ)_x000a_* Reforma da 1ª Delegacia Regional Vitória (2022-Q4C3Z)_x000a_* Construção da Delegacia de ibiraçu (2021-2GZ1S)_x000a_* Reforma da Delegacia Domingos Martins (2023-NZ7H0)_x000a_* Reforma da Delegacia Regional de Guarapari (2023-NZ7H0)_x000a_* Reforma da Distrito Policial de Goiabeiras (2023-NZ7H0)_x000a_* Reforma da ACADEPOL (2023-NZ7H0)_x000a_* Reforma da Delegacia do Idoso (2023-NZ7H0)_x000a_*Contratação de projeto executivo para construção da sede própria da Divisão Especializada de Furtos e Roubos de Veículos (2023-TGLGV)_x000a_* Reforma da Delegacia da Mulher de Vila Velha (2022-H460L)                                                    * Reforma DHPP VILA VELA (2022-X1C9S)                                                                                          * Construção da delegacia de APIACÁ (2020-1TRDA)                                                                                       * Delegacia de SOORETAMA (2020-FG68D)                                                                                                * Prevenção e Combate à Incêndio para regularização da Edificação do DEIC                    (2022-n42fs)_x000a_* Construção da sede da Delegacia de Boa Esperança /ES (2024-2H79F)                                                                                    "/>
    <s v="Sim"/>
    <s v="Não"/>
    <n v="178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002/2023;     082/2023;     085/2023;    009/2023;     010/2023;      179/2023;      437/2022; 035/2023(OF) E DESC. DER-ES"/>
    <n v="17204794.07"/>
    <n v="14517514.99"/>
    <n v="3075262.34"/>
    <n v="3075262.34"/>
    <n v="2075262.34"/>
    <n v="2075262.34"/>
    <n v="3075262.35"/>
    <n v="0"/>
    <n v="0"/>
    <n v="0"/>
    <n v="0"/>
    <n v="0"/>
    <n v="0"/>
    <n v="0"/>
    <n v="0"/>
    <n v="0"/>
  </r>
  <r>
    <x v="41"/>
    <s v="pcferreira@pc.es.gov.br"/>
    <n v="2983"/>
    <s v="DESAPROPRIAÇÃO DE TERRENO PARA AMPLIAÇÃO DO DML DA PCES"/>
    <s v="Desapropriar terreno ao lado do Departamento Médico Legal de Vitória, para ampliação de sua capacidade de atendimento.Único terreno livre na quadra da Chefatura da PCES. (2023-JV757)"/>
    <s v="Sim"/>
    <s v="Não"/>
    <n v="178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DECRETO Nº 597-S, DE 02 DE ABRIL DE 2024"/>
    <n v="5733000"/>
    <n v="0"/>
    <n v="0"/>
    <n v="0"/>
    <n v="0"/>
    <n v="0"/>
    <n v="0"/>
    <n v="0"/>
    <n v="0"/>
    <n v="0"/>
    <n v="0"/>
    <n v="0"/>
    <n v="0"/>
    <n v="0"/>
    <n v="0"/>
    <n v="0"/>
  </r>
  <r>
    <x v="41"/>
    <s v="jeremias.santos@pc.es.gov.br"/>
    <n v="3026"/>
    <s v="CENTRO DE INTELIGÊNCIA E ANÁLISE CRIMINAL - CIAT_x000a_"/>
    <s v="Aquisição de novos equipamentos e softwares para entrega do Laboratório de Tecnologia contra Lavagem de Dinheiro e do Laboratório de Inteligência e Operações Cibernéticas "/>
    <s v="Sim"/>
    <s v="Não"/>
    <n v="178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EM ELABORAÇÃO "/>
    <n v="5000000"/>
    <n v="5000000"/>
    <n v="5000000"/>
    <n v="5000000"/>
    <n v="5000000"/>
    <n v="0"/>
    <n v="5000000"/>
    <n v="0"/>
    <n v="0"/>
    <n v="0"/>
    <n v="0"/>
    <n v="0"/>
    <n v="0"/>
    <n v="0"/>
    <n v="0"/>
    <n v="0"/>
  </r>
  <r>
    <x v="41"/>
    <s v="felix.junior@pc.es.gov.br"/>
    <n v="3027"/>
    <s v="TELEFLAGRANTE - APFD POR VIDEOCONFERÊNCIA"/>
    <s v="Otimizar o corpo de efetivo da polícia civil, dando dinamismo e celeridade as ocorrências policiais que são apresentadas ao plantão das Delegacias"/>
    <s v="Sim"/>
    <s v="Não"/>
    <n v="178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EM ANDAMENTO AGUARDANDO RECURSO FINANCEIRO    Processo            2024-RJ8H6"/>
    <n v="500000"/>
    <n v="500000"/>
    <n v="0"/>
    <n v="0"/>
    <n v="0"/>
    <n v="0"/>
    <n v="0"/>
    <n v="0"/>
    <n v="0"/>
    <n v="0"/>
    <n v="0"/>
    <n v="0"/>
    <n v="0"/>
    <n v="0"/>
    <n v="0"/>
    <n v="0"/>
  </r>
  <r>
    <x v="41"/>
    <s v="pcferreira@pc.es.gov.br"/>
    <n v="3028"/>
    <s v="PROJETO EXECUTIVO DE ARQUITETURA E ENGENHARIA PARA REFORMA DA CENTRAL 3 (SPP)"/>
    <s v="Contratação de Projeto Executivo de arquitetura e engenharia para reforma da &quot;Central 3&quot; (prédio da SPP)"/>
    <s v="Sim"/>
    <s v="Não"/>
    <n v="1780"/>
    <n v="561"/>
    <s v="Vitória"/>
    <s v="50 - Metropolitana"/>
    <s v="2. Segurança Pública e Justiça"/>
    <s v="CONTRATO Nº 119/2023               2023-4MW8K"/>
    <n v="69124.31"/>
    <n v="69124.31"/>
    <n v="1000000"/>
    <n v="0"/>
    <n v="1000000"/>
    <n v="0"/>
    <n v="1000000"/>
    <n v="0"/>
    <n v="0"/>
    <n v="0"/>
    <n v="0"/>
    <n v="0"/>
    <n v="0"/>
    <n v="0"/>
    <n v="0"/>
    <n v="0"/>
  </r>
  <r>
    <x v="41"/>
    <s v="pcferreira@pc.es.gov.br"/>
    <n v="3113"/>
    <s v="AMPLIAÇÃO DA DELEGACIA REGIONAL DE VITÓRIA"/>
    <s v="Desapropriar a casa localizada extamente ao lado da Delegacia Regional de Vitória (2023-GTW3G)"/>
    <s v="Sim"/>
    <s v="Não"/>
    <n v="1780"/>
    <n v="561"/>
    <s v="Vitória"/>
    <s v="50 - Metropolitana"/>
    <s v="2. Segurança Pública e Justiça"/>
    <s v="DECRETO Nº 372-S, DE 04 DE MARÇO DE 2024."/>
    <n v="1250000"/>
    <n v="1250000"/>
    <n v="0"/>
    <n v="0"/>
    <n v="0"/>
    <n v="0"/>
    <n v="0"/>
    <n v="0"/>
    <n v="0"/>
    <n v="0"/>
    <n v="0"/>
    <n v="0"/>
    <n v="0"/>
    <n v="0"/>
    <n v="0"/>
    <n v="0"/>
  </r>
  <r>
    <x v="42"/>
    <s v="warner.belem@pm.es.gov.br"/>
    <n v="831"/>
    <s v="Aquisição de frota"/>
    <s v="Aquisição de novos veículos automotores para a instituição, sejam eles carros de diversos portes, motocicletas, embarcações navais ou naves (drones e helicópteros)"/>
    <s v="Sim"/>
    <s v="Não"/>
    <n v="300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60310000"/>
    <n v="0"/>
    <n v="80250000"/>
    <n v="0"/>
    <n v="82250000"/>
    <n v="0"/>
    <n v="72000000"/>
    <n v="0"/>
    <n v="5682800"/>
    <n v="5682800"/>
    <n v="0"/>
    <n v="0"/>
    <n v="0"/>
    <n v="0"/>
    <n v="0"/>
    <n v="0"/>
  </r>
  <r>
    <x v="42"/>
    <s v="adriano.lovatt@pm.es.gov.br"/>
    <n v="835"/>
    <s v="MODERNIZAÇÃO DOS EQUIPAMENTOS EM TECNOLOGIA DA INFORMAÇÃO E COMUNICAÇÃO DA PMES"/>
    <s v="Aquisição de equipamentos e materiais de TI, de comunicação, de sistemas de informação, de softwares e equipamentos de midia, aúdio e foto"/>
    <s v="Sim"/>
    <s v="Não"/>
    <n v="300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28505359.100000001"/>
    <n v="14603092.66"/>
    <n v="62514000"/>
    <n v="0"/>
    <n v="35057240"/>
    <n v="0"/>
    <n v="32921819"/>
    <n v="0"/>
    <n v="0"/>
    <n v="0"/>
    <n v="0"/>
    <n v="0"/>
    <n v="0"/>
    <n v="0"/>
    <n v="0"/>
    <n v="0"/>
  </r>
  <r>
    <x v="42"/>
    <s v="weslley.romanha@pm.es.gov.br"/>
    <n v="874"/>
    <s v="EQUIPAMENTOS DE PROTEÇÃO E SEGURANÇA"/>
    <s v="Equipamentos de proteção individual, cofres, sistemas de video monitoramento, sistema CFTV"/>
    <s v="Sim"/>
    <s v="Não"/>
    <n v="300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25256778.280000001"/>
    <n v="56000000"/>
    <n v="35000000"/>
    <n v="0"/>
    <n v="39000000"/>
    <n v="0"/>
    <n v="45000000"/>
    <n v="0"/>
    <n v="0"/>
    <n v="0"/>
    <n v="0"/>
    <n v="0"/>
    <n v="0"/>
    <n v="0"/>
    <n v="0"/>
    <n v="0"/>
  </r>
  <r>
    <x v="42"/>
    <s v="ramon.calmon@pm.es.gov.br"/>
    <n v="875"/>
    <s v="MOBILIÁRIOS E ELETRODOMÉSTICOS"/>
    <s v="Aquisição de mobiliários eletrodomésticos para distribuição nas OME´s solicitantes. Os itens a serem adquiridos são: Geladeiras, micro-ondas, frigobar, Tv´s e suporte, sofás, longarinbas, poltronas base &quot;S&quot; e presidente, Containers contentores de 1000 e 240L, posta palets e pallets deck liso."/>
    <s v="Sim"/>
    <s v="Não"/>
    <n v="300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3489248.37"/>
    <n v="2900595"/>
    <n v="4107000"/>
    <n v="0"/>
    <n v="8215000"/>
    <n v="0"/>
    <n v="7530000"/>
    <n v="0"/>
    <n v="0"/>
    <n v="0"/>
    <n v="0"/>
    <n v="0"/>
    <n v="0"/>
    <n v="0"/>
    <n v="0"/>
    <n v="0"/>
  </r>
  <r>
    <x v="42"/>
    <s v="weslley.romanha@pm.es.gov.br"/>
    <n v="890"/>
    <s v="EQUIPAMENTOS FINALÍSTICOS PARA ATIVIDADES POLICIAL"/>
    <s v="Aquisição de equipamentos e materiais destinados a atividade fim da PMES, armamento legal e não letal, munições letais e não letais, equipamento para dispersão de multidão"/>
    <s v="Sim"/>
    <s v="Não"/>
    <n v="300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20750000"/>
    <n v="0"/>
    <n v="52100000"/>
    <n v="0"/>
    <n v="55500000"/>
    <n v="0"/>
    <n v="47100000"/>
    <n v="0"/>
    <n v="0"/>
    <n v="0"/>
    <n v="0"/>
    <n v="0"/>
    <n v="0"/>
    <n v="0"/>
    <n v="0"/>
    <n v="0"/>
  </r>
  <r>
    <x v="42"/>
    <s v="joabson.monteiro@pm.es.gov.br"/>
    <n v="893"/>
    <s v="Semoventes"/>
    <s v="Gastos relacionado ao plantel dos animais que existem na PMES, aquisição de novos animais e cuidados com os já existentes"/>
    <s v="Sim"/>
    <s v="Não"/>
    <n v="300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0"/>
    <n v="0"/>
    <n v="0"/>
    <n v="0"/>
    <n v="0"/>
    <n v="0"/>
    <n v="0"/>
    <n v="0"/>
    <n v="0"/>
    <n v="0"/>
    <n v="0"/>
    <n v="0"/>
    <n v="0"/>
    <n v="0"/>
    <n v="0"/>
    <n v="0"/>
  </r>
  <r>
    <x v="42"/>
    <s v="rafael.bonicen@pm.es.gov.br"/>
    <n v="2578"/>
    <s v="ELABORAÇÃO DE PROJETOS ARQUITETÔNICOS E COMPLEMENTARES DE UNIDADES PADRÃO DA PMES"/>
    <s v="Contratação de uma empresa para elaboração de projetos padrões das diversas frações da PMES, tais como Batalhão, Companhia Independente, Companhia, Pelotão e Destacamento, visando à possibilidade de ampliação e evolução da edificação, como por exemplo, a evolução de uma Companhia Independente em um Batalhão._x000a__x000a_Além dos projetos arquitetônicos padrões, a empresa contratada deverá fornecer os projetos complementares, bem como os memoriais descritivos, planilhas orçamentárias e memoriais de cálculo em arquivo físico, assinados e em mídia_x000a_digital. O mesmo projeto contempla a contratação de Projetos Complementares da 11° Cia Independente da PMES."/>
    <s v="Sim"/>
    <s v="Não"/>
    <n v="1736"/>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4137014.65"/>
    <n v="837014.65"/>
    <n v="6000000"/>
    <n v="0"/>
    <n v="8000000"/>
    <n v="0"/>
    <n v="0"/>
    <n v="0"/>
    <n v="0"/>
    <n v="0"/>
    <n v="0"/>
    <n v="0"/>
    <n v="0"/>
    <n v="0"/>
    <n v="0"/>
    <n v="0"/>
  </r>
  <r>
    <x v="42"/>
    <s v="rafael.bonicen@pm.es.gov.br"/>
    <n v="2578"/>
    <s v="Elaboração de Projetos Arquitetônicos Complementares de Unidades Padrão da PMES"/>
    <s v="Contratação de uma empresa para elaboração de projetos padrões das diversas frações da PMES, tais como Batalhão, Companhia Independente, Companhia, Pelotão e Destacamento, visando à possibilidade de ampliação e evolução da edificação, como por exemplo, a evolução de uma Companhia Independente em um Batalhão._x000a__x000a_Além dos projetos arquitetônicos padrões, a empresa contratada deverá fornecer os projetos complementares, bem como os memoriais descritivos, planilhas orçamentárias e memoriais de cálculo em arquivo físico, assinados e em mídia_x000a_digital. O mesmo projeto contempla a contratação de Projetos Complementares da 11° Cia Independente da PMES."/>
    <s v="Sim"/>
    <s v="Não"/>
    <n v="1736"/>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0"/>
    <n v="0"/>
    <n v="0"/>
    <n v="0"/>
    <n v="0"/>
    <n v="0"/>
    <n v="0"/>
    <n v="0"/>
    <n v="0"/>
    <n v="0"/>
    <n v="0"/>
    <n v="0"/>
    <n v="0"/>
    <n v="0"/>
    <n v="0"/>
    <n v="0"/>
  </r>
  <r>
    <x v="42"/>
    <s v="ramon.calmon@pm.es.gov.br"/>
    <n v="2653"/>
    <s v="MÁQUINAS E EQUIPAMENTOS DIVERSOS"/>
    <s v="Máquinas e equipamentos não específicos, comumente utilizados em atividas internas da organização diferente de sua atividade fim"/>
    <s v="Não"/>
    <s v="Não"/>
    <n v="300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0"/>
    <n v="0"/>
    <n v="1500000"/>
    <n v="0"/>
    <n v="2500000"/>
    <n v="0"/>
    <n v="2500000"/>
    <n v="0"/>
    <n v="0"/>
    <n v="0"/>
    <n v="0"/>
    <n v="0"/>
    <n v="0"/>
    <n v="0"/>
    <n v="0"/>
    <n v="0"/>
  </r>
  <r>
    <x v="42"/>
    <s v="rafael.bonicen@pm.es.gov.br"/>
    <n v="2725"/>
    <s v="REFORMA E MELHORIA DE INFRAESTRUTURAS DA SEGURANÇA PÚBLICA"/>
    <s v="Realização de obras de reformas, e implementação de novas instalações com o objetivo de melhorar a infraestrutura do imóvel"/>
    <s v="Não"/>
    <s v="Não"/>
    <n v="1736"/>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1139936.6399999999"/>
    <n v="439936.64"/>
    <n v="3000000"/>
    <n v="0"/>
    <n v="6000000"/>
    <n v="0"/>
    <n v="0"/>
    <n v="0"/>
    <n v="0"/>
    <n v="0"/>
    <n v="0"/>
    <n v="0"/>
    <n v="0"/>
    <n v="0"/>
    <n v="0"/>
    <n v="0"/>
  </r>
  <r>
    <x v="42"/>
    <s v="rafael.bonicen@pm.es.gov.br"/>
    <n v="2774"/>
    <s v="CONSTRUÇÕES DE UIP PARA A PMES"/>
    <s v="Construção das diversas frações da PMES, tais como Batalhão, Companhia Independente, Companhia, Pelotão e Destacamento, visando à possibilidade de ampliação e evolução da edificação, como por exemplo, a evolução de uma Companhia Independente em um Batalhão. de forma padronizada"/>
    <s v="Sim"/>
    <s v="Não"/>
    <n v="1736"/>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20137449.899999999"/>
    <n v="6233389.4100000001"/>
    <n v="40000000"/>
    <n v="0"/>
    <n v="45000000"/>
    <n v="0"/>
    <n v="0"/>
    <n v="0"/>
    <n v="0"/>
    <n v="0"/>
    <n v="0"/>
    <n v="0"/>
    <n v="0"/>
    <n v="0"/>
    <n v="0"/>
    <n v="0"/>
  </r>
  <r>
    <x v="42"/>
    <s v="rafael.bonicen@pm.es.gov.br"/>
    <n v="2780"/>
    <s v="Contratação de Obras para Contenção de Taludes"/>
    <s v="Construção da Contenção do Talude da 3ª CIA Independente de São Mateus,_x000a_compreendendo os serviços constantes na planilha orçamentária."/>
    <s v="Não"/>
    <s v="Não"/>
    <n v="1736"/>
    <n v="561"/>
    <s v="São Mateus"/>
    <s v="00 - Estado"/>
    <s v="2. Segurança Pública e Justiça"/>
    <s v="-"/>
    <n v="200000"/>
    <n v="200000"/>
    <n v="100000"/>
    <n v="0"/>
    <n v="0"/>
    <n v="0"/>
    <n v="0"/>
    <n v="0"/>
    <n v="0"/>
    <n v="0"/>
    <n v="0"/>
    <n v="0"/>
    <n v="0"/>
    <n v="0"/>
    <n v="0"/>
    <n v="0"/>
  </r>
  <r>
    <x v="42"/>
    <s v="rafael.bonicen@pm.es.gov.br"/>
    <n v="2898"/>
    <s v="AQUISIÇÃO DE SISTEMA DE MICRO E MINIGERAÇÃO DE ENERGIA ELÉTRICA_x000a_"/>
    <s v="Trata-se da aquisição de um Sistema de Microgeração / Minigeração de Energia Elétrica a_x000a_partir da fonte primária solar – ON GRID com tecnologia de microinversores"/>
    <s v="Sim"/>
    <s v="Não"/>
    <n v="1736"/>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0"/>
    <n v="0"/>
    <n v="0"/>
    <n v="0"/>
    <n v="0"/>
    <n v="0"/>
    <n v="0"/>
    <n v="0"/>
    <n v="0"/>
    <n v="0"/>
    <n v="0"/>
    <n v="0"/>
    <n v="0"/>
    <n v="0"/>
    <n v="0"/>
    <n v="0"/>
  </r>
  <r>
    <x v="42"/>
    <s v="wando.ribeiro@pm.es.gov.br"/>
    <n v="897"/>
    <s v="BANDA PMES"/>
    <s v="AQUISIÇÃO DE MATERIAIS E EQUIPAMENTOS DESTINADOS A BANDA DA PMES E AO PROJETO BANDA JUNIOR"/>
    <s v="Não"/>
    <s v="Não"/>
    <n v="1780"/>
    <n v="561"/>
    <s v="Vitória"/>
    <s v="00 - Estado"/>
    <s v="2. Segurança Pública e Justiça"/>
    <s v="-"/>
    <n v="632592.52"/>
    <n v="4004743.24"/>
    <n v="3000000"/>
    <n v="0"/>
    <n v="0"/>
    <n v="0"/>
    <n v="0"/>
    <n v="0"/>
    <n v="0"/>
    <n v="0"/>
    <n v="0"/>
    <n v="0"/>
    <n v="0"/>
    <n v="0"/>
    <n v="0"/>
    <n v="0"/>
  </r>
  <r>
    <x v="43"/>
    <s v="siwamy.anjos@bombeiros.es.gov.br"/>
    <n v="1500"/>
    <s v="CONSTRUÇÃO DO CENTRO DE TREINAMENTO DE BOMBEIROS E DEFESA CIVIL DE SERRA"/>
    <s v="Instalar o Centro de Treinamento e Capacitação de Bombeiros e Defesa Civil"/>
    <s v="Sim"/>
    <s v="Não"/>
    <n v="3005"/>
    <n v="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4750000"/>
    <n v="5063910.1900000004"/>
    <n v="6000000"/>
    <n v="8587764.5700000003"/>
    <n v="6000000"/>
    <n v="5963756.3499999996"/>
    <n v="6000000"/>
    <n v="0"/>
    <n v="0"/>
    <n v="0"/>
    <n v="0"/>
    <n v="0"/>
    <n v="0"/>
    <n v="0"/>
    <n v="0"/>
    <n v="0"/>
  </r>
  <r>
    <x v="43"/>
    <s v="siwamy.anjos@bombeiros.es.gov.br"/>
    <n v="1605"/>
    <s v="UNIDADE PADRÃO CACHOEIRO DE ITAPEMIRIM"/>
    <s v="Instalar a unidade padrão do Corpo de Bombeiros Militar no Município de Cachoeiro de Itapemirim"/>
    <s v="Sim"/>
    <s v="Sim"/>
    <n v="3005"/>
    <n v="59"/>
    <s v="Atilio Vivacqua, Cachoeiro de Itapemirim, Castelo, Itapemirim, Jerônimo Monteiro, Marataízes, Mimoso do Sul, Muqui, Presidente Kennedy, Rio Novo do Sul, Vargem Alta"/>
    <s v="00 - Estado"/>
    <s v="2. Segurança Pública e Justiça"/>
    <s v="-"/>
    <n v="3750000"/>
    <n v="3375446.27"/>
    <n v="3305327.7549999999"/>
    <n v="3305327.7549999999"/>
    <n v="0"/>
    <n v="0"/>
    <n v="0"/>
    <n v="0"/>
    <n v="0"/>
    <n v="0"/>
    <n v="0"/>
    <n v="0"/>
    <n v="0"/>
    <n v="0"/>
    <n v="0"/>
    <n v="0"/>
  </r>
  <r>
    <x v="44"/>
    <s v="siwamy.anjos@bombeiros.es.gov.br"/>
    <n v="831"/>
    <s v="AQUISIÇÃO DE FROTA"/>
    <s v="Aquisição de 127 viaturas leves; 26 Viaturas de Resgate e Atendimento Pré-Hospitalar; 22 (vinte e duas) Viaturas de Bomba Tanque  e Salvamento; 03 (três) Viaturas de produtos  Perigosos; 6 (seis) Kit's contendo Barco Inflável, motor e reboque; 6 (seis) Kit's Moto Aquatica (Moto Aquática e reboque); 04 (quatro) microonibus; 2 (duas )vans; 03 (três) caminhões 4x4; 04 (quatro) retroescavadeiras; 02 (duas) auto escada e/ou escada plataforma hidraulica."/>
    <s v="Sim"/>
    <s v="Sim"/>
    <n v="3004"/>
    <n v="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40940024"/>
    <n v="8800000"/>
    <n v="13823773.48"/>
    <n v="0"/>
    <n v="19023774.48"/>
    <n v="0"/>
    <n v="13587775.48"/>
    <n v="0"/>
    <n v="0"/>
    <n v="0"/>
    <n v="0"/>
    <n v="0"/>
    <n v="0"/>
    <n v="0"/>
    <n v="0"/>
    <n v="0"/>
  </r>
  <r>
    <x v="44"/>
    <s v="siwamy.anjos@bombeiros.es.gov.br"/>
    <n v="832"/>
    <s v="AQUISIÇÃO DE EQUIPAMENTOS DE TI"/>
    <s v="420 computadores, 200 monitores, 53 nobreak, 11 servidores, 15 switch, 01 scanner 3d, 20 notebooks"/>
    <s v="Não"/>
    <s v="Não"/>
    <n v="3004"/>
    <n v="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930000"/>
    <n v="374299.92"/>
    <n v="1019000"/>
    <n v="0"/>
    <n v="960000"/>
    <n v="0"/>
    <n v="1019000"/>
    <n v="0"/>
    <n v="0"/>
    <n v="0"/>
    <n v="0"/>
    <n v="0"/>
    <n v="0"/>
    <n v="0"/>
    <n v="0"/>
    <n v="0"/>
  </r>
  <r>
    <x v="44"/>
    <s v="siwamy.anjos@bombeiros.es.gov.br"/>
    <n v="834"/>
    <s v="AQUISIÇÃO DE EQUIPAMENTOS DE COMUNICAÇÃO"/>
    <s v="aquisição de 200 transceptores portáteis (HT); 2 repetidoras profissionais."/>
    <s v="Não"/>
    <s v="Não"/>
    <n v="3004"/>
    <n v="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600000"/>
    <n v="0"/>
    <n v="1820000"/>
    <n v="0"/>
    <n v="0"/>
    <n v="0"/>
    <n v="0"/>
    <n v="0"/>
    <n v="0"/>
    <n v="0"/>
    <n v="0"/>
    <n v="0"/>
    <n v="0"/>
    <n v="0"/>
    <n v="0"/>
    <n v="0"/>
  </r>
  <r>
    <x v="44"/>
    <s v="siwamy.anjos@bombeiros.es.gov.br"/>
    <n v="1604"/>
    <s v="UNIDADE PADRÃO COLATINA"/>
    <s v="Instalar a unidade padrão do Corpo de Bombeiros Militar no Município de Colatina"/>
    <s v="Sim"/>
    <s v="Sim"/>
    <n v="3005"/>
    <n v="59"/>
    <s v="Alto Rio Novo, Baixo Guandu, Colatina, Governador Lindenberg, Itaguaçu, Itarana, Mantenópolis, Marilândia, Pancas, São Domingos do Norte, São Roque do Canaã"/>
    <s v="00 - Estado"/>
    <s v="2. Segurança Pública e Justiça"/>
    <s v="-"/>
    <n v="0"/>
    <n v="0"/>
    <n v="5000000"/>
    <n v="0"/>
    <n v="5000000"/>
    <n v="0"/>
    <n v="0"/>
    <n v="0"/>
    <n v="0"/>
    <n v="0"/>
    <n v="0"/>
    <n v="0"/>
    <n v="0"/>
    <n v="0"/>
    <n v="0"/>
    <n v="0"/>
  </r>
  <r>
    <x v="44"/>
    <s v="siwamy.anjos@bombeiros.es.gov.br"/>
    <n v="1606"/>
    <s v="UNIDADE PADRÃO LINHARES"/>
    <s v="Instalar a unidade padrão do Corpo de Bombeiros Militar no Município de Linhares"/>
    <s v="Sim"/>
    <s v="Sim"/>
    <n v="3005"/>
    <n v="59"/>
    <s v="Linhares, Rio Bananal, Sooretama"/>
    <s v="56 - Rio Doce"/>
    <s v="2. Segurança Pública e Justiça"/>
    <s v="-"/>
    <n v="1000000"/>
    <n v="0"/>
    <n v="5000000"/>
    <n v="0"/>
    <n v="4000000"/>
    <n v="0"/>
    <n v="0"/>
    <n v="0"/>
    <n v="0"/>
    <n v="0"/>
    <n v="0"/>
    <n v="0"/>
    <n v="0"/>
    <n v="0"/>
    <n v="0"/>
    <n v="0"/>
  </r>
  <r>
    <x v="44"/>
    <s v="siwamy.anjos@bombeiros.es.gov.br"/>
    <n v="2136"/>
    <s v="POSTO AVANÇADO DE BOMBEIRO"/>
    <s v="Construção do posto avançado de Baixo Guandu, Santa Leopoldina, Iuna, Marataízes, Castelo, São Gabriel da Palha, Barra de São Francisco, Mimoso do Sul"/>
    <s v="Sim"/>
    <s v="Sim"/>
    <n v="3005"/>
    <n v="59"/>
    <s v="Afonso Cláudio, Brejetuba, Laranja da Terra, Santa Maria de Jetibá, Venda Nova do Imigrant, Conceição da Barra, Montanha, Mucurici, Pedro Canário, Pinheiros"/>
    <s v="00 - Estado"/>
    <s v="2. Segurança Pública e Justiça"/>
    <s v="-"/>
    <n v="1500000"/>
    <n v="0"/>
    <n v="5900000"/>
    <n v="0"/>
    <n v="700000"/>
    <n v="0"/>
    <n v="0"/>
    <n v="0"/>
    <n v="0"/>
    <n v="0"/>
    <n v="0"/>
    <n v="0"/>
    <n v="0"/>
    <n v="0"/>
    <n v="0"/>
    <n v="0"/>
  </r>
  <r>
    <x v="44"/>
    <s v="siwamy.anjos@bombeiros.es.gov.br"/>
    <n v="2337"/>
    <s v="BENFEITORIA DE EDIFICAÇÕES DO CBMES"/>
    <s v="Executar reforma para correção de patologias nas unidades operacionais de Guarapari, Vila Velha, Venda nova do imigrante, São Mateus, Cariacica, Serra, Marechal Floriano, Nova Venécia, Aracruz; Reforma do Comando Geral do CBMES; Colatina; Reforma do DEPMAT; Instalação de cobertura metálica em 07 (sete) Unidades Padrão do CBMES"/>
    <s v="Sim"/>
    <s v="Não"/>
    <n v="3005"/>
    <n v="59"/>
    <s v="Guarapari, Vila Velha, Venda nova do imigrante, São Mateus, Cariacica, Serra, Marechal Floriano, Nova Venécia, Aracruz"/>
    <s v="00 - Estado"/>
    <s v="2. Segurança Pública e Justiça"/>
    <s v="-"/>
    <n v="5700000"/>
    <n v="0"/>
    <n v="1200000"/>
    <n v="0"/>
    <n v="2400000"/>
    <n v="0"/>
    <n v="0"/>
    <n v="0"/>
    <n v="0"/>
    <n v="0"/>
    <n v="0"/>
    <n v="0"/>
    <n v="0"/>
    <n v="0"/>
    <n v="0"/>
    <n v="0"/>
  </r>
  <r>
    <x v="44"/>
    <s v="siwamy.anjos@bombeiros.es.gov.br"/>
    <n v="3012"/>
    <s v="GESTÃO DA EAD E CONSCIENTIZAÇÃO PREVENTIVA DA POPULAÇÃO"/>
    <s v="Melhorar a conscientização da população com disponibilização de conteúdos online preventivos que o CBMES é referência no assunto, visando assim evitar gastos com atendimentos e, principalmente, diminuir os números de acidentes. Para isso:_x000a_1. Estruturação da plataforma de educação a distância do CBMES.   _x000a_ - Aquisição câmeras as gravações._x000a_- Aquisição de microfones. _x000a_- Aquisição de iluminação para as gravações._x000a_- Aquisição de webcam._x000a_- Aquisição monitores/televisão._x000a_- Aquisição de computadores/notebooks. _x000a_2. Gestão e suporte para ampliação do sistema educacional online_x000a_- Suporte técnico de TI para redução de problemas._x000a_- Criação de ambientes e recursos mais usuais ."/>
    <s v="Não"/>
    <s v="Não"/>
    <n v="2077"/>
    <n v="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0"/>
    <n v="0"/>
    <n v="210000"/>
    <n v="0"/>
    <n v="0"/>
    <n v="0"/>
    <n v="0"/>
    <n v="0"/>
    <n v="0"/>
    <n v="0"/>
    <n v="0"/>
    <n v="0"/>
    <n v="0"/>
    <n v="0"/>
    <n v="0"/>
    <n v="0"/>
  </r>
  <r>
    <x v="44"/>
    <s v="siwamy.anjos@bombeiros.es.gov.br"/>
    <n v="3013"/>
    <s v="CONSTRUÇÃO DO CENTRO DE LOGÍSTICA DO CBMES"/>
    <s v="Construir Centro Logístico"/>
    <s v="Sim"/>
    <s v="Não"/>
    <n v="3005"/>
    <n v="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0"/>
    <n v="0"/>
    <n v="7200000"/>
    <n v="0"/>
    <n v="9600000"/>
    <n v="0"/>
    <n v="3200000"/>
    <n v="0"/>
    <n v="0"/>
    <n v="0"/>
    <n v="0"/>
    <n v="0"/>
    <n v="0"/>
    <n v="0"/>
    <n v="0"/>
    <n v="0"/>
  </r>
  <r>
    <x v="44"/>
    <s v="siwamy.anjos@bombeiros.es.gov.br"/>
    <n v="3014"/>
    <s v="CONSTRUÇÃO DO COMPLEXO ADMINISTRATIVO DO COMANDO GERAL"/>
    <s v="Executar reforma e reestruturação do Prédio do Comando Geral "/>
    <s v="Sim"/>
    <s v="Não"/>
    <n v="3005"/>
    <n v="59"/>
    <s v="Cariacica, Fundão, Guarapari, Serra, Viana, Vila Velha, Vitória"/>
    <s v="50 - Metropolitana"/>
    <s v="2. Segurança Pública e Justiça"/>
    <s v="-"/>
    <n v="0"/>
    <n v="0"/>
    <n v="5280000"/>
    <n v="0"/>
    <n v="10560000"/>
    <n v="0"/>
    <n v="6160000"/>
    <n v="0"/>
    <n v="0"/>
    <n v="0"/>
    <n v="0"/>
    <n v="0"/>
    <n v="0"/>
    <n v="0"/>
    <n v="0"/>
    <n v="0"/>
  </r>
  <r>
    <x v="44"/>
    <s v="siwamy.anjos@bombeiros.es.gov.br"/>
    <n v="3015"/>
    <s v="CONSTRUÇÃO DA UNIDADE DE SALVAMENTO AQUÁTICO"/>
    <s v="Construir uma Unidade Especializada de Salvamento Aquático para melhoria da infraestrutura de operações aquáticas de forma a proporcionar eficiência, rapidez e segurança no acesso ao mar com os equipamentos e embarcações do CBMES."/>
    <s v="Sim"/>
    <s v="Não"/>
    <n v="3005"/>
    <n v="59"/>
    <s v="Cariacica, Fundão, Guarapari, Serra, Viana, Vila Velha, Vitória"/>
    <s v="50 - Metropolitana"/>
    <s v="2. Segurança Pública e Justiça"/>
    <s v="-"/>
    <n v="0"/>
    <n v="0"/>
    <n v="600000"/>
    <n v="0"/>
    <n v="400000"/>
    <n v="0"/>
    <n v="0"/>
    <n v="0"/>
    <n v="0"/>
    <n v="0"/>
    <n v="0"/>
    <n v="0"/>
    <n v="0"/>
    <n v="0"/>
    <n v="0"/>
    <n v="0"/>
  </r>
  <r>
    <x v="45"/>
    <s v="siwamy.anjos@bombeiros.es.gov.br"/>
    <n v="2138"/>
    <s v="CONSTRUÇÃO DO CENTRO DE RESPOSTA A DESASTRES (CERD)"/>
    <s v="Instalar a Unidade de Intervenções Especializadas em Desastres."/>
    <s v="Sim"/>
    <s v="Não"/>
    <n v="3005"/>
    <n v="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4760640"/>
    <n v="0"/>
    <n v="9521280"/>
    <n v="0"/>
    <n v="9521280"/>
    <n v="0"/>
    <n v="0"/>
    <n v="0"/>
    <n v="0"/>
    <n v="0"/>
    <n v="0"/>
    <n v="0"/>
    <n v="0"/>
    <n v="0"/>
    <n v="0"/>
    <n v="0"/>
  </r>
  <r>
    <x v="45"/>
    <s v="siwamy.anjos@bombeiros.es.gov.br"/>
    <n v="2656"/>
    <s v="AUXÍLIO AOS MUNICÍPIOS AFETADOS POR DESASTRES"/>
    <s v="Realizar o repasse de recursos financeiro utilizando a modalidade fundo a fundo, conforme previsto no Parágrafo único, do Art. 20, do Decreto nº 3.681-R/14."/>
    <s v="Não"/>
    <s v="Sim"/>
    <n v="2149"/>
    <n v="59"/>
    <s v="Alegre, Aracruz, Cachoeiro de Itapemirim, Cariacica, Guaçuí, Jerônimo Monteiro, Marechal Floriano, Mimoso do Sul, São Domingos do Norte, São Gabriel da Palha, São José do Calçado, Vargem Alta, Viana, Vila Valério"/>
    <s v="00 - Estado"/>
    <s v="2. Segurança Pública e Justiça"/>
    <s v="-"/>
    <n v="0"/>
    <n v="0"/>
    <n v="0"/>
    <n v="0"/>
    <n v="0"/>
    <n v="0"/>
    <n v="0"/>
    <n v="0"/>
    <n v="0"/>
    <n v="0"/>
    <n v="0"/>
    <n v="0"/>
    <n v="0"/>
    <n v="0"/>
    <n v="0"/>
    <n v="0"/>
  </r>
  <r>
    <x v="46"/>
    <s v="luiz.uchoa@detran.es.gov.br"/>
    <n v="2127"/>
    <s v="Cerco Inteligente"/>
    <s v="Implantar o Cerco Inteligente em todo o Estado até 2021, iniciando com a implantação de 442 pontos de captura de fiscalização na RMGV em estradas federais com convênio com PRF e ANTT, estaduais, municipais e viscinais, e posterior ampliação para os demais municípios do estado com a implantação de 1058 pontos de captura de fiscalização, proporcionando integração das forças de segurança, redução do tempo de resposta a incidentes, redução do índice de furto e roubo de veículos, otimização do trabalho de fiscalização e redução do índice de inadimplência/irregularidades."/>
    <s v="Sim"/>
    <s v="Não"/>
    <n v="2187"/>
    <n v="3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055/2021"/>
    <n v="0"/>
    <n v="0"/>
    <n v="0"/>
    <n v="0"/>
    <n v="0"/>
    <n v="0"/>
    <n v="0"/>
    <n v="0"/>
    <n v="30592688.940000001"/>
    <n v="30592688.940000001"/>
    <n v="0"/>
    <n v="0"/>
    <n v="0"/>
    <n v="0"/>
    <n v="0"/>
    <n v="0"/>
  </r>
  <r>
    <x v="46"/>
    <s v="luiz.uchoa@detran.es.gov.br"/>
    <n v="3023"/>
    <s v="REGISTRO DE PREÇO PARA AQUISIÇÃO DE NOBREAKS"/>
    <s v="Aquisição de nobreaks para proteção do sistema de informática contra quedas de energia elétrica"/>
    <s v="Não"/>
    <s v="Não"/>
    <n v="2187"/>
    <n v="3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0"/>
    <n v="0"/>
    <n v="0"/>
    <n v="0"/>
    <n v="0"/>
    <n v="0"/>
    <n v="0"/>
    <n v="0"/>
    <n v="64956"/>
    <n v="64956"/>
    <n v="0"/>
    <n v="0"/>
    <n v="0"/>
    <n v="0"/>
    <n v="0"/>
    <n v="0"/>
  </r>
  <r>
    <x v="46"/>
    <s v="luiz.uchoa@detran.es.gov.br"/>
    <n v="3024"/>
    <s v="SISTEMA ÚNICO INTEGRADO DE TRÂNSITO - SUIT"/>
    <s v="Desenvolvimento de um software para otimização, modernização e gestão integrada em tecnologia da informação"/>
    <s v="Sim"/>
    <s v="Não"/>
    <n v="2187"/>
    <n v="3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0"/>
    <n v="0"/>
    <n v="0"/>
    <n v="0"/>
    <n v="0"/>
    <n v="0"/>
    <n v="0"/>
    <n v="0"/>
    <n v="17100000"/>
    <n v="5000000"/>
    <n v="0"/>
    <n v="0"/>
    <n v="0"/>
    <n v="0"/>
    <n v="0"/>
    <n v="0"/>
  </r>
  <r>
    <x v="46"/>
    <s v="fabiano.santos@detran.es.gov.br"/>
    <n v="2424"/>
    <s v="RENOVAÇÃO DA FROTA"/>
    <s v="AQUISIÇÃO DE 13(TREZE) VEICULOS PASSEIO; TIPO: AUTOMOVEL; MOTOR: 1.0 - 8V; CAPACIDADE PASSAGEIROS: 5 PASSAGEIROS; NUMERO PORTAS: 4 PORTAS; AR CONDICIONADO, DIRECAO HIDRAULICA, GRADE PROTETORA DE CARTER; MINIMO: 67CV; COR: BRANCO; TRANSMISSAO: MANUAL 5 MARCHAS FRENTE E 1 RE; COMBUSTIVEL: TOTAL FLEX; ANO FABRICACAO: DO ANO; UNIDADE FORNECIMENTO: UNIDADE; EQUIPAMENTO DE SEGURANCA OBRIGATORIOS; PNEUS ORIGINAIS DE FABRICA COM SOBRESSALENTE"/>
    <s v="Não"/>
    <s v="Não"/>
    <n v="2070"/>
    <n v="36"/>
    <s v="Aracruz, Barra de São Francisco, Cachoeiro de Itapemirim, Guarapari, Linhares, Marataízes, Nova Venécia, Santa Teresa, Serra, Venda Nova do Imigrante, Vila Velha, Vitória"/>
    <s v="00 - Estado"/>
    <s v="2. Segurança Pública e Justiça"/>
    <s v="-"/>
    <n v="0"/>
    <n v="0"/>
    <n v="0"/>
    <n v="0"/>
    <n v="0"/>
    <n v="0"/>
    <n v="0"/>
    <n v="0"/>
    <n v="1053182"/>
    <n v="0"/>
    <n v="0"/>
    <n v="0"/>
    <n v="0"/>
    <n v="0"/>
    <n v="0"/>
    <n v="0"/>
  </r>
  <r>
    <x v="47"/>
    <s v="leonardo.mazocco@pc.es.gov.br              yago.almeida@pc.es.gov.br"/>
    <n v="2477"/>
    <s v="REAPARELHAMENTO E MODERNIZAÇÃO DOS EQUIPAMENTOS E DO PARQUE TECNOLÓGICO DAS UNIDADES"/>
    <s v="*Aquisição de Equipamentos de Proteção e Atuação Individual para os policiais científicos                                                                                                                                                                               *Aquisição de microcomputadores para recomposição e modernização do parque tecnológico da PCIES                                                 _x000a_* Recomposição do mobiliário de escritório das unidades da PCIES                                                _x000a__x000a_*Ampliação do projeto Jovem Perito"/>
    <s v="Sim"/>
    <s v="Não"/>
    <n v="300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0"/>
    <n v="0"/>
    <n v="2000000"/>
    <n v="0"/>
    <n v="2000000"/>
    <n v="0"/>
    <n v="2000000"/>
    <n v="0"/>
    <n v="0"/>
    <n v="0"/>
    <n v="0"/>
    <n v="0"/>
    <n v="0"/>
    <n v="0"/>
    <n v="0"/>
    <n v="0"/>
  </r>
  <r>
    <x v="47"/>
    <s v="paula.silva@pc.es.gov.br_x000a_anna.vieira@pc.es.gov.br"/>
    <n v="2666"/>
    <s v="MODERNIZAÇÃO DA IDENTIFICAÇÃO CIVIL E CRIMINAL"/>
    <s v="* Identidade Solidária                                                        _x000a_* Modernização da Identificação Civil e Criminal (Identidade ES)"/>
    <s v="Sim"/>
    <s v="Não"/>
    <n v="300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262-2021"/>
    <n v="15000000"/>
    <n v="0"/>
    <n v="15000000"/>
    <n v="0"/>
    <n v="15000000"/>
    <n v="0"/>
    <n v="15000000"/>
    <n v="0"/>
    <n v="0"/>
    <n v="0"/>
    <n v="0"/>
    <n v="0"/>
    <n v="0"/>
    <n v="0"/>
    <n v="0"/>
    <n v="0"/>
  </r>
  <r>
    <x v="47"/>
    <s v="jose.chalub@pc.es.gov.br"/>
    <n v="890"/>
    <s v="EQUIPAMENTOS FINALÍSTICOS PARA ATIVIDADES POLICIAL"/>
    <s v="*Aquisição de armas, coletes e munições para os servidores da PCIES."/>
    <s v="Sim"/>
    <s v="Não"/>
    <n v="300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200000"/>
    <n v="0"/>
    <n v="0"/>
    <n v="0"/>
    <n v="1200000"/>
    <n v="0"/>
    <n v="0"/>
    <n v="0"/>
    <n v="0"/>
    <n v="0"/>
    <n v="0"/>
    <n v="0"/>
    <n v="0"/>
    <n v="0"/>
    <n v="0"/>
    <n v="0"/>
  </r>
  <r>
    <x v="47"/>
    <s v="antonio.lima@pc.es.gov.br"/>
    <n v="831"/>
    <s v="AQUISIÇÃO DE FROTAS"/>
    <s v="* Aquisição de viaturas DESCARACTERIZADAS.                                                                _x000a_* Aquisição de viaturas tipo RABECÃO para transporte de cadáveres.                                                 _x000a_* Recomposição da frota de viaturas CARACTERIZADAS da PCIES"/>
    <s v="Sim"/>
    <s v="Não"/>
    <n v="300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6000000"/>
    <n v="0"/>
    <n v="6000000"/>
    <n v="0"/>
    <n v="6000000"/>
    <n v="0"/>
    <n v="6000000"/>
    <n v="0"/>
    <n v="0"/>
    <n v="0"/>
    <n v="0"/>
    <n v="0"/>
    <n v="0"/>
    <n v="0"/>
    <n v="0"/>
    <n v="0"/>
  </r>
  <r>
    <x v="47"/>
    <s v="michel.azeredo@pc.es.gov.br_x000a_"/>
    <n v="3179"/>
    <s v="CONSTRUÇÃO DA UNIDADE REGIONAL DE PERÍCIA DE VENDA NOVA DO IMIGRANTE"/>
    <s v="*Construção da Unidade Regional de Perícia no município de de Venda Nova do Imigrante"/>
    <s v="Sim"/>
    <s v="Não"/>
    <n v="1736"/>
    <n v="561"/>
    <s v="Venda Nova do Imigrante"/>
    <s v="52 - Sudoeste Serrana"/>
    <s v="2. Segurança Pública e Justiça"/>
    <s v="-"/>
    <n v="0"/>
    <n v="0"/>
    <n v="2000000"/>
    <n v="0"/>
    <n v="2000000"/>
    <n v="0"/>
    <n v="0"/>
    <n v="0"/>
    <n v="0"/>
    <n v="0"/>
    <n v="0"/>
    <n v="0"/>
    <n v="0"/>
    <n v="0"/>
    <n v="0"/>
    <n v="0"/>
  </r>
  <r>
    <x v="47"/>
    <s v="daniela.paula@pc.es.gov.br"/>
    <n v="883"/>
    <s v="EQUIPAMENTOS PARA POLÍCIA TÉCNICO-CIENTÍFICA"/>
    <s v="*Aquisição do equipamento de Cromatografia Gasosa acoplada a dois detectores de Ionização em Chama e um detector de Nitrogênio-Fósforo                                                   _x000a_* Aquisição de Câmaras Frigoríficas mortuárias para conservação de cadáver"/>
    <s v="Sim"/>
    <s v="Não"/>
    <n v="300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0"/>
    <n v="0"/>
    <n v="1000000"/>
    <n v="0"/>
    <n v="1000000"/>
    <n v="0"/>
    <n v="0"/>
    <n v="0"/>
    <n v="0"/>
    <n v="0"/>
    <n v="0"/>
    <n v="0"/>
    <n v="0"/>
    <n v="0"/>
    <n v="0"/>
    <n v="0"/>
  </r>
  <r>
    <x v="48"/>
    <s v="brigida.simoes@sejus.es.gov.br"/>
    <n v="2131"/>
    <s v="GESTÃO DE BENS PATRIMONIAIS"/>
    <s v="AQUISIÇÃO DE BENS PATRIMONIAIS DE PRIMEIRA NECESSIDADE PARA AS UNIDADES PRISIONAIS E ADMINISTRATIVA"/>
    <s v="Não"/>
    <m/>
    <n v="3809"/>
    <n v="53"/>
    <s v="Aracruz, Cachoeiro de Itapemirim, Cariacica, Colatina, Guarapari, Itapemirim, Linhares, Marataízes, São Domingos do Norte, São Mateus, Serra, Viana, Vila Vilha, Vitória"/>
    <s v="00 - Estado"/>
    <s v="2. Segurança Pública e Justiça"/>
    <s v="-"/>
    <n v="2500000"/>
    <n v="0"/>
    <n v="2500000"/>
    <n v="0"/>
    <n v="2500000"/>
    <n v="0"/>
    <n v="2500000"/>
    <n v="0"/>
    <n v="0"/>
    <n v="0"/>
    <n v="0"/>
    <n v="0"/>
    <n v="0"/>
    <n v="0"/>
    <n v="0"/>
    <n v="0"/>
  </r>
  <r>
    <x v="48"/>
    <s v="digea@sejus.es.gov.br"/>
    <n v="2132"/>
    <s v="CONSTRUÇÃO E OPERACIONALIZAÇÃO DA PENITENCIÁRIA ESTADUAL DE VILA VELHA VI - PEVVVI"/>
    <s v="Geração de 800 novas vagas no Sistema Penitenciário Estadual."/>
    <s v="Sim"/>
    <m/>
    <s v="3803/1320"/>
    <n v="53"/>
    <s v="Vila Velha"/>
    <s v="50 - Metropolitana"/>
    <s v="2. Segurança Pública e Justiça"/>
    <s v="Contrato nº 2024.000019.46101.01"/>
    <n v="0"/>
    <n v="0"/>
    <n v="0"/>
    <n v="0"/>
    <n v="0"/>
    <n v="0"/>
    <n v="0"/>
    <n v="0"/>
    <n v="0"/>
    <n v="0"/>
    <n v="0"/>
    <n v="0"/>
    <n v="0"/>
    <n v="0"/>
    <n v="0"/>
    <n v="0"/>
  </r>
  <r>
    <x v="48"/>
    <s v="digea@sejus.es.gov.br"/>
    <n v="2273"/>
    <s v="IMPLANTAÇÃO DE ESTAÇÕES DE TRATAMENTO DE ESGOTO EM UNIDADES PRISIONAIS"/>
    <s v="Implantação de Estações de Tratamento de Esgoto nas Unidades de Colatina e Cachoeiro para atender às Normas Ambientais e aos Órgãos Reguladores, promovendo a correta destinação dos resíduos. O projeto contempla tanto os recursos necessários ao desenvolvimento dos projetos arquitetônicos e de engenharia, quanto a execução das obras."/>
    <s v="Não"/>
    <m/>
    <s v="3803/1320"/>
    <n v="53"/>
    <s v="Cachoeiro de Itapemirim, Colatinha"/>
    <s v="00 - Estado"/>
    <s v="2. Segurança Pública e Justiça"/>
    <s v="2021-DZ6S8 /  2021-66BSB"/>
    <n v="200000"/>
    <n v="0"/>
    <n v="800000"/>
    <n v="0"/>
    <n v="0"/>
    <n v="0"/>
    <n v="0"/>
    <n v="0"/>
    <n v="0"/>
    <n v="0"/>
    <n v="0"/>
    <n v="0"/>
    <n v="0"/>
    <n v="0"/>
    <n v="0"/>
    <n v="0"/>
  </r>
  <r>
    <x v="48"/>
    <s v="saude@sejus.es.gov.br"/>
    <n v="2278"/>
    <s v="PROJETOS ESPECIAIS DO CONTRATO DE GESTÃO"/>
    <s v="Aquisição de equipamentos/serviço de obras "/>
    <s v="Não"/>
    <m/>
    <s v="3803/1320"/>
    <n v="53"/>
    <s v="Cariacica, Vila Velha, Cachoeiro de Itapemirim, Marataízes"/>
    <s v="00 - Estado"/>
    <s v="2. Segurança Pública e Justiça"/>
    <s v="-"/>
    <n v="2921530"/>
    <n v="0"/>
    <n v="2344000"/>
    <n v="0"/>
    <n v="2344000"/>
    <n v="0"/>
    <n v="2344000"/>
    <n v="0"/>
    <n v="0"/>
    <n v="0"/>
    <n v="0"/>
    <n v="0"/>
    <n v="0"/>
    <n v="0"/>
    <n v="0"/>
    <n v="0"/>
  </r>
  <r>
    <x v="48"/>
    <s v="informatica@sejus.es.gov.br"/>
    <n v="2340"/>
    <s v="MODERNIZAÇÃO DAS UNIDADES ADMINISTRATIVAS E PRISIONAIS "/>
    <s v="Promover a modernização das Unidades Administrativas e Prisionais da SEJUS mediante renovação do parque tecnológico."/>
    <s v="Não"/>
    <m/>
    <s v="3803/1320"/>
    <n v="53"/>
    <s v="Aracruz, Barra de São Francisco, Cachoeiro de Itapemirim, Cariacica, Colatina, Guarapari, Linhares, Marataízes, São Domingos do Norte, Serra, Viana, Vila Velha, Vitória"/>
    <s v="00 - Estado"/>
    <s v="2. Segurança Pública e Justiça"/>
    <s v="-"/>
    <n v="500000"/>
    <n v="0"/>
    <n v="600000"/>
    <n v="0"/>
    <n v="600000"/>
    <n v="0"/>
    <n v="0"/>
    <n v="0"/>
    <n v="100000"/>
    <n v="0"/>
    <n v="0"/>
    <n v="0"/>
    <n v="0"/>
    <n v="0"/>
    <n v="0"/>
    <n v="0"/>
  </r>
  <r>
    <x v="49"/>
    <s v="rodolfo.nascimento@sejus.es.gov.br"/>
    <n v="2340"/>
    <s v="MODERNIZAÇÃO DAS UNIDADES ADMINISTRATIVAS E PRISIONAIS"/>
    <s v="Aquisição de Nobreaks para atender as Unidades Prisionais;"/>
    <s v="Não"/>
    <m/>
    <n v="3809"/>
    <n v="53"/>
    <s v="Aracruz, Barra de São Francisco, Cachoeiro de Itapemirim, Cariacica, Colatina, Guarapari, Linhares, Marataízes, São Domingos do Norte, Serra, Viana, Vila Velha, Vitória"/>
    <s v="00 - Estado"/>
    <m/>
    <s v="-"/>
    <n v="0"/>
    <n v="0"/>
    <n v="0"/>
    <n v="0"/>
    <n v="0"/>
    <n v="0"/>
    <n v="0"/>
    <n v="0"/>
    <n v="100000"/>
    <n v="0"/>
    <n v="0"/>
    <n v="0"/>
    <n v="0"/>
    <n v="0"/>
    <n v="0"/>
    <n v="0"/>
  </r>
  <r>
    <x v="48"/>
    <s v="get@sejus.es.gov.br"/>
    <n v="2381"/>
    <s v="PROJETOS DE RESSOCIALIZAÇÃO "/>
    <s v="O objetivo deste projeto é promover a ressocialização de indivíduos privados de liberdade, através da ampliação e aprimoramento das oportunidades educacionais e laborais disponíveis nas unidades prisionais. Isso inclui a implementação de projetos e parcerias voltadas para a educação, trabalho e atividades culturais, visando não apenas o cumprimento da Lei de Execução Penal, mas também a melhoria da qualidade de vida e a possibilidade de remição de pena para os presos. Almeja-se, com isso, facilitar a reintegração efetiva desses indivíduos na sociedade, contribuindo para a redução da reincidência e o fortalecimento de vínculos comunitários. (Fabrica de Alambrado, Nova Fabrica de costura, Novos Projetos)"/>
    <s v="Sim"/>
    <s v="Não"/>
    <s v="3803/1320"/>
    <n v="53"/>
    <s v="Vila Velha, Viana, Linhares, São Mateus, Colatina, Cariacica"/>
    <s v="00 - Estado"/>
    <s v="2. Segurança Pública e Justiça"/>
    <s v="-"/>
    <n v="12000000"/>
    <n v="0"/>
    <n v="0"/>
    <n v="0"/>
    <n v="0"/>
    <n v="0"/>
    <n v="0"/>
    <n v="0"/>
    <n v="0"/>
    <n v="0"/>
    <n v="0"/>
    <n v="0"/>
    <n v="0"/>
    <n v="0"/>
    <n v="0"/>
    <n v="0"/>
  </r>
  <r>
    <x v="50"/>
    <s v="get@sejus.es.gov.br_x000a_sub.ressocializacao@sejus.es.gov.br"/>
    <n v="2381"/>
    <s v="PROJETOS DE RESSOCIALIZAÇÃO"/>
    <s v="O objetivo deste projeto é promover a ressocialização de indivíduos privados de liberdade, através da ampliação e aprimoramento das oportunidades educacionais e laborais disponíveis nas unidades prisionais. Isso inclui a implementação de projetos e parcerias voltadas para a educação, trabalho e atividades culturais, visando não apenas o cumprimento da Lei de Execução Penal, mas também a melhoria da qualidade de vida e a possibilidade de remição de pena para os presos. Almeja-se, com isso, facilitar a reintegração efetiva desses indivíduos na sociedade, contribuindo para a redução da reincidência e o fortalecimento de vínculos comunitários."/>
    <s v="Não"/>
    <s v="Não"/>
    <n v="2832"/>
    <n v="53"/>
    <s v="Aracruz, Barra de São Francisco, Cachoeiro de Itapemirim, Cariacica, Colatina, Guarapari, Linhares, Marataízes, São Domingos do Norte, São Mateus, Serra, Viana, Vila Velha, Vitória"/>
    <s v="00 - Estado"/>
    <s v="2. Segurança Pública e Justiça"/>
    <s v="Processos: 2023-49R16 / 2023-GF2HC / 2023-LPQ74 / 2022-BKD75 / 2023-HBTSX / 2023-0WFXT / 2023-08H4Q / 2023-87LWR /  2023-DC0NX / 2024-G0M04 / 2023-R3TS8 / 2023-49R16 / 2023-2VDQH / 2023-Z6WZR / 2023-P8VCP"/>
    <n v="0"/>
    <n v="0"/>
    <n v="0"/>
    <n v="0"/>
    <n v="0"/>
    <n v="0"/>
    <n v="0"/>
    <n v="0"/>
    <n v="8709236.6199999992"/>
    <n v="0"/>
    <n v="0"/>
    <n v="0"/>
    <n v="0"/>
    <n v="0"/>
    <n v="0"/>
    <n v="0"/>
  </r>
  <r>
    <x v="49"/>
    <s v="sub.ressocializacao@sejus.es.gov.br"/>
    <n v="2381"/>
    <s v="PROJETOS DE RESSOCIALIZAÇÃO "/>
    <s v="Promoção e Cidadania das Pessoas Presas, internadas e egressas"/>
    <m/>
    <m/>
    <m/>
    <m/>
    <m/>
    <m/>
    <m/>
    <s v="-"/>
    <n v="0"/>
    <n v="0"/>
    <n v="0"/>
    <n v="0"/>
    <n v="0"/>
    <n v="0"/>
    <n v="0"/>
    <n v="0"/>
    <n v="7948312.79"/>
    <n v="0"/>
    <n v="0"/>
    <n v="0"/>
    <n v="0"/>
    <n v="0"/>
    <n v="0"/>
    <n v="0"/>
  </r>
  <r>
    <x v="48"/>
    <s v="dsp@sejus.es.gov.br"/>
    <n v="2480"/>
    <s v="AQUISIÇÃO DE COLETES BALÍSTICOS"/>
    <s v="Aquisição de Coletes Balísticos"/>
    <s v="Não"/>
    <m/>
    <n v="3809"/>
    <n v="53"/>
    <m/>
    <m/>
    <s v="2. Segurança Pública e Justiça"/>
    <s v="-"/>
    <n v="0"/>
    <n v="0"/>
    <n v="0"/>
    <n v="0"/>
    <n v="0"/>
    <n v="0"/>
    <n v="0"/>
    <n v="0"/>
    <n v="0"/>
    <n v="0"/>
    <n v="0"/>
    <n v="0"/>
    <n v="0"/>
    <n v="0"/>
    <n v="0"/>
    <n v="0"/>
  </r>
  <r>
    <x v="48"/>
    <s v="digea@sejus.es.gov.br"/>
    <n v="2584"/>
    <s v="MELHORIA DAS UNIDADES PRISIONAIS"/>
    <s v="O projeto contempla a aquisição de equipamentos e as contratações de serviços de engenharia destinados à instalação, conservação, manutenção, reforma ou ampliação de sistemas que compõe a infraestrutura das Unidades Prisionais, incluindo suas vias de acesso, perpassando por todas as disciplinas da engenharia: civil, elétrica, hidráulica, automação, hidrossanitária, cabeamento, estrutural, automação etc."/>
    <s v="Não"/>
    <m/>
    <s v="3803/1320"/>
    <n v="53"/>
    <s v="Aracruz, Barra de São Francisco, Cachoeiro de Itapemirim, Cariacica, Colatina, Guarapari, Linhares, Marataízes, São Domingos do Norte, Serra, Viana, Vila Velha, Vitória"/>
    <s v="00 - Estado"/>
    <s v="2. Segurança Pública e Justiça"/>
    <s v="-"/>
    <n v="7000000"/>
    <n v="0"/>
    <n v="10000000"/>
    <n v="0"/>
    <n v="5000000"/>
    <n v="0"/>
    <n v="0"/>
    <n v="0"/>
    <n v="0"/>
    <n v="0"/>
    <n v="0"/>
    <n v="0"/>
    <n v="0"/>
    <n v="0"/>
    <n v="0"/>
    <n v="0"/>
  </r>
  <r>
    <x v="48"/>
    <s v="ugp@sejus.es.gov.br"/>
    <n v="2584"/>
    <s v="PROGRAMA MODERNIZA-ES"/>
    <s v="Projeto e construção de dois CIR (estabelecimentos penais mistos constituídos por uma unidade fechada e uma semiaberta) que atendam aos padrões mínimos para a ressocialização, nos municípios de Cachoeiro de Itapemirim e Linhares"/>
    <s v="Sim"/>
    <s v="Não"/>
    <n v="1122"/>
    <n v="53"/>
    <s v="Aracruz, Barra de São Francisco, Cachoeiro de Itapemirim, Cariacica, Colatina, Guarapari, Linhares, Marataízes, São Domingos do Norte, Serra, Viana, Vila Velha, Vitória"/>
    <s v="00 - Estado"/>
    <s v="2. Segurança Pública e Justiça"/>
    <s v="-"/>
    <n v="0"/>
    <n v="0"/>
    <n v="0"/>
    <n v="0"/>
    <n v="0"/>
    <n v="0"/>
    <n v="0"/>
    <n v="0"/>
    <n v="0"/>
    <n v="0"/>
    <n v="579857"/>
    <n v="0"/>
    <n v="26666814"/>
    <n v="0"/>
    <n v="24444579"/>
    <n v="0"/>
  </r>
  <r>
    <x v="48"/>
    <s v="ugp@sejus.es.gov.br"/>
    <n v="2584"/>
    <s v="PROGRAMA MODERNIZA-ES"/>
    <s v="Projeto e construção do Centro Integrado de Comando e Controle (CICC)"/>
    <s v="Sim"/>
    <s v="Não"/>
    <n v="1122"/>
    <n v="53"/>
    <s v="Aracruz, Barra de São Francisco, Cachoeiro de Itapemirim, Cariacica, Colatina, Guarapari, Linhares, Marataízes, São Domingos do Norte, Serra, Viana, Vila Velha, Vitória"/>
    <s v="00 - Estado"/>
    <s v="2. Segurança Pública e Justiça"/>
    <s v="-"/>
    <n v="0"/>
    <n v="0"/>
    <n v="0"/>
    <n v="0"/>
    <n v="0"/>
    <n v="0"/>
    <n v="0"/>
    <n v="0"/>
    <n v="0"/>
    <n v="0"/>
    <n v="6250000"/>
    <n v="0"/>
    <n v="48720000"/>
    <n v="0"/>
    <n v="49420000"/>
    <n v="0"/>
  </r>
  <r>
    <x v="48"/>
    <s v="dsp@sejus.es.gov.br"/>
    <n v="2720"/>
    <s v="FORTALECIMENTO DA SEGURANÇA PRISIONAL"/>
    <s v="Utilização de armamento em escoltas de preso para transferências, escoltas hospitalares, entre outras. Considerando que o armamento a ser adquirido é de extrema importância para a atividade do Policial Penal, que envolve a guarda e segurança do preso, das muralhas, unidades prisionais, nas escoltas entre outras atividades.,"/>
    <s v="Não"/>
    <s v="Não"/>
    <n v="3809"/>
    <n v="53"/>
    <s v="Vitória"/>
    <s v="50 - Metropolitana"/>
    <s v="2. Segurança Pública e Justiça"/>
    <s v="-"/>
    <n v="0"/>
    <n v="0"/>
    <n v="0"/>
    <n v="0"/>
    <n v="0"/>
    <n v="0"/>
    <n v="0"/>
    <n v="0"/>
    <n v="0"/>
    <n v="0"/>
    <n v="0"/>
    <n v="0"/>
    <n v="0"/>
    <n v="0"/>
    <n v="0"/>
    <n v="0"/>
  </r>
  <r>
    <x v="49"/>
    <s v="digea@sejus.es.gov.br"/>
    <n v="2928"/>
    <s v="Estação de Tratamento de Esgoto (ETE)"/>
    <s v="Estação de Tratamento de Esgoto (ETE)"/>
    <s v="Não"/>
    <s v="Não"/>
    <n v="3803"/>
    <n v="53"/>
    <s v="Colatina"/>
    <s v="57 - Centro-Oeste"/>
    <m/>
    <s v="-"/>
    <n v="0"/>
    <n v="0"/>
    <n v="0"/>
    <n v="0"/>
    <n v="0"/>
    <n v="0"/>
    <n v="0"/>
    <n v="0"/>
    <n v="0"/>
    <n v="0"/>
    <n v="2413845.9"/>
    <n v="0"/>
    <n v="0"/>
    <n v="0"/>
    <n v="0"/>
    <n v="0"/>
  </r>
  <r>
    <x v="49"/>
    <m/>
    <n v="2929"/>
    <s v="CONSTRUÇÃO DE GALPÕES"/>
    <s v="Construção de galpões em unidades prisionais para oficina de trabalho de ressocialização e para guarda de materiais utilizados pelas equipes da DIGEA e GTI ao lado da Base da SPCON"/>
    <s v="Não"/>
    <s v="Não"/>
    <n v="3803"/>
    <n v="53"/>
    <s v="Vila Velha, Viana"/>
    <s v="50 - Metropolitana"/>
    <m/>
    <s v="-"/>
    <n v="300000"/>
    <n v="0"/>
    <n v="500000"/>
    <n v="0"/>
    <n v="0"/>
    <n v="0"/>
    <n v="0"/>
    <n v="0"/>
    <n v="4726147.1500000004"/>
    <n v="0"/>
    <n v="0"/>
    <n v="0"/>
    <n v="0"/>
    <n v="0"/>
    <n v="0"/>
    <n v="0"/>
  </r>
  <r>
    <x v="48"/>
    <s v="brigida.simoes@sejus.es.gov.br"/>
    <n v="2930"/>
    <s v="GESTÃO DE FROTAS - SEJUS"/>
    <s v="Modernização e substituição de parte de frota antiga para para melhor atender o sistema prisional"/>
    <s v="Não"/>
    <s v="Não"/>
    <n v="3809"/>
    <n v="5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11209003.23"/>
    <n v="0"/>
    <n v="11160000"/>
    <n v="0"/>
    <n v="7150000"/>
    <n v="0"/>
    <n v="11160000"/>
    <n v="0"/>
    <n v="440900.98"/>
    <n v="0"/>
    <n v="0"/>
    <n v="0"/>
    <n v="0"/>
    <n v="0"/>
    <n v="0"/>
    <n v="0"/>
  </r>
  <r>
    <x v="49"/>
    <m/>
    <n v="2930"/>
    <s v="GESTÃO DE FROTAS - SEJUS"/>
    <s v="Modernização e substituição de parte de frota antiga para para melhor atender o sistema prisional"/>
    <s v="Não"/>
    <s v="Não"/>
    <n v="3809"/>
    <n v="5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m/>
    <s v="-"/>
    <n v="0"/>
    <n v="0"/>
    <n v="0"/>
    <n v="0"/>
    <n v="0"/>
    <n v="0"/>
    <n v="0"/>
    <n v="0"/>
    <n v="0"/>
    <n v="0"/>
    <n v="0"/>
    <n v="0"/>
    <n v="0"/>
    <n v="0"/>
    <n v="0"/>
    <n v="0"/>
  </r>
  <r>
    <x v="49"/>
    <m/>
    <n v="2930"/>
    <s v="GESTÃO DE FROTAS - SEJUS"/>
    <s v="Aquisição de Viaturas para Unidades Prisionais"/>
    <s v="Não"/>
    <s v="Não"/>
    <n v="3809"/>
    <n v="5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m/>
    <s v="-"/>
    <n v="0"/>
    <n v="0"/>
    <n v="0"/>
    <n v="0"/>
    <n v="0"/>
    <n v="0"/>
    <n v="0"/>
    <n v="0"/>
    <n v="1152613.6299999999"/>
    <n v="0"/>
    <n v="0"/>
    <n v="0"/>
    <n v="0"/>
    <n v="0"/>
    <n v="0"/>
    <n v="0"/>
  </r>
  <r>
    <x v="48"/>
    <s v="digea@sejus.es.gov.br"/>
    <n v="2931"/>
    <s v="IMPLANTAÇÃO DE USINAS DE ENERGIA FOTOVOLTAICA"/>
    <s v="O presente projeto busca implementar mini usinas de energia fotovoltaica em todas as Unidades Prisionais geridas por esta Secretaria, nas Unidades Localizadas nos municípios de: Cachoeiro de Itapemirim (PRCI, CPFCI, CDPCI), Colatina (PSMCOL, PSMECOL, CDPCOL, CPFCOL), Cariacica (UCTP, CPFC), São Mateus (PSSM, PRSM, CDPSM), São Domingos do Norte (CDPSDN), Guarapari (CDPG), Marataízes (CDPM), Linhares (CDRL, PRL), Aracruz (CDPA), Barra de São Francisco (PRBSF) e Vila Velha (PSVV)."/>
    <s v="Não"/>
    <s v="Não"/>
    <s v="3803/1320"/>
    <n v="53"/>
    <s v="Aracruz, Barra de São Francisco, Cachoeiro de Itapemirim, Cariacica, Colatina, Guarapari, Linhares, Marataízes, São Domingos do Noter, São Matues, Vila Velha"/>
    <s v="00 - Estado"/>
    <s v="2. Segurança Pública e Justiça"/>
    <s v="-"/>
    <n v="5000000"/>
    <n v="0"/>
    <n v="5000000"/>
    <n v="0"/>
    <n v="0"/>
    <n v="0"/>
    <n v="0"/>
    <n v="0"/>
    <n v="0"/>
    <n v="0"/>
    <n v="0"/>
    <n v="0"/>
    <n v="0"/>
    <n v="0"/>
    <n v="0"/>
    <n v="0"/>
  </r>
  <r>
    <x v="48"/>
    <s v="sasp@sejus.es.gov.br"/>
    <n v="2932"/>
    <s v="MODERNIZAÇÃO DA ESCOLA PENITENCIÁRIA - ACADEPEN"/>
    <s v="Melhoria da estrutura física e aquisição de mobiliarios."/>
    <s v="Não"/>
    <s v="Não"/>
    <s v="3803/1320/3809"/>
    <n v="53"/>
    <s v="Viana"/>
    <s v="50 - Metropolitana"/>
    <s v="2. Segurança Pública e Justiça"/>
    <s v="-"/>
    <n v="750000"/>
    <n v="0"/>
    <n v="350000"/>
    <n v="0"/>
    <n v="350000"/>
    <n v="0"/>
    <n v="0"/>
    <n v="0"/>
    <n v="0"/>
    <n v="0"/>
    <n v="0"/>
    <n v="0"/>
    <n v="0"/>
    <n v="0"/>
    <n v="0"/>
    <n v="0"/>
  </r>
  <r>
    <x v="50"/>
    <m/>
    <n v="2932"/>
    <s v="MODERNIZAÇÃO DA ESCOLA PENITENCIÁRIA - ACADEPEN"/>
    <s v="Construção de Galpões e Aquisição de Equipamentos (Carteiras, Tablets e outros)"/>
    <s v="Não"/>
    <s v="Não"/>
    <n v="3809"/>
    <n v="53"/>
    <s v="Aracruz, Barra de São Francisco, Cachoeiro de Itapemirim, Cariacica, Colatina, Guarapari, Linhares, Marataízes, São Domingos do Norte, São Mateus, Serra, Viana, Vila Velha, Vitória"/>
    <s v="00 - Estado"/>
    <s v="2. Segurança Pública e Justiça"/>
    <s v="-"/>
    <n v="0"/>
    <n v="0"/>
    <n v="0"/>
    <n v="0"/>
    <n v="0"/>
    <n v="0"/>
    <n v="0"/>
    <n v="0"/>
    <n v="246115.38"/>
    <n v="0"/>
    <n v="0"/>
    <n v="0"/>
    <n v="0"/>
    <n v="0"/>
    <n v="0"/>
    <n v="0"/>
  </r>
  <r>
    <x v="48"/>
    <s v="digea@sejus.es.gov.br"/>
    <n v="2933"/>
    <s v="RECUPERAÇÃO, REESTRUTURAÇÃO E MODERNIZAÇÃO DOS SISTEMAS ELÉTRICOS"/>
    <s v="Realização de intervenções nos sistemas elétricos de mais de 40 edificações de responsabilidade da SEJUS, a fim de garantir maior eficiência enérgetica para estas instalações."/>
    <s v="Não"/>
    <s v="Não"/>
    <s v="3803/1320"/>
    <n v="53"/>
    <s v="Aracruz, Barra de São Francisco, Cachoeiro de Itapemirim, Cariacica, Colatina, Guarapari, Linhares, Marataízes, São Domingos do Noter, São Matues, Viana, Vila Velha"/>
    <s v="00 - Estado"/>
    <s v="2. Segurança Pública e Justiça"/>
    <s v="-"/>
    <n v="50000000"/>
    <n v="0"/>
    <n v="50000000"/>
    <n v="0"/>
    <n v="50000000"/>
    <n v="0"/>
    <n v="0"/>
    <n v="0"/>
    <n v="0"/>
    <n v="0"/>
    <n v="0"/>
    <n v="0"/>
    <n v="0"/>
    <n v="0"/>
    <n v="0"/>
    <n v="0"/>
  </r>
  <r>
    <x v="48"/>
    <s v="digea@sejus.es.gov.br"/>
    <n v="2934"/>
    <s v="PROJETOS DE ENGENHARIA DA SEJUS"/>
    <s v="Conforme art. 7º da Lei nº 8666/93, as obras só poderão ser licitadas quando houver projeto básico aprovado ou projeto executivo, contendo todos os elementos necessários e suficientes, com nível de precisão adequado, para caracterizar a obra ou serviço de engenharia. Assim sendo, considerando que esta Secretaria necessita realizar reformas e requalificações em diversas edificações, faz-se necessária a contratação de projetos para tal."/>
    <s v="Não"/>
    <s v="Não"/>
    <s v="3803/1320"/>
    <n v="53"/>
    <s v="Aracruz, Barra de São Francisco, Cachoeiro de Itapemirim, Cariacica, Colatina, Guarapari, Linhares, Marataízes, São Domingos do Noter, São Matues, Viana, Vila Velha"/>
    <s v="00 - Estado"/>
    <s v="2. Segurança Pública e Justiça"/>
    <s v="-"/>
    <n v="2000000"/>
    <n v="0"/>
    <n v="3000000"/>
    <n v="0"/>
    <n v="0"/>
    <n v="0"/>
    <n v="0"/>
    <n v="0"/>
    <n v="0"/>
    <n v="0"/>
    <n v="0"/>
    <n v="0"/>
    <n v="0"/>
    <n v="0"/>
    <n v="0"/>
    <n v="0"/>
  </r>
  <r>
    <x v="48"/>
    <s v="informatica@sejus.es.gov.br"/>
    <n v="2935"/>
    <s v="SEJUS DIGITAL"/>
    <s v="Projeto de Governo &quot;SEJUS DIGITAL&quot; - composto das ações e projetos inovadores no âmbito da SEJUS, contemplando os projetos de Radiocomunicação e Estações repetidoras; Ampliação rede wireless; Solução de Automatização de Processos; Solução Analítica de Processamento de Dados; Cabeamento Estruturado das unidades; Desktops para Unidades Prisionais e Polícia Penal; Solução Unificada de Segurança de Rede; Reconhecimento Facial; Solução de Segurança Analítico Perimetral para as UP's; Bodycam; Ativos de Rede; Escaneamento Corporal demais projetos relacionados ao provimento de Infraestrutura Tecnológica à SEJUS;"/>
    <s v="Sim"/>
    <s v="Não"/>
    <n v="3809"/>
    <n v="53"/>
    <s v="Aracruz, Barra de São Francisco, Cachoeiro de Itapemirim, Cariacica, Colatina, Guarapari, Linhares, Marataízes, São Domingos do Noter, São Matues, Viana, Vila Velha"/>
    <s v="00 - Estado"/>
    <s v="2. Segurança Pública e Justiça"/>
    <s v="2024-K0DX5  / 2023-S6QMD / 2024-Z9S3T"/>
    <n v="37030341.950000003"/>
    <n v="0"/>
    <n v="15000000"/>
    <n v="0"/>
    <n v="0"/>
    <n v="0"/>
    <n v="0"/>
    <n v="0"/>
    <n v="0"/>
    <n v="0"/>
    <n v="0"/>
    <n v="0"/>
    <n v="0"/>
    <n v="0"/>
    <n v="0"/>
    <n v="0"/>
  </r>
  <r>
    <x v="48"/>
    <s v="sub.ressocializacao@sejus.es.gov.br"/>
    <n v="2936"/>
    <s v="REFORMA E OPERACIONALIZAÇÃO DA ASSOCIAÇÃO DE PROTEÇÃO E ASSISTÊNCIA AOS CONDENADOS - APAC CACHOEIRO"/>
    <s v="Reforma e aquisição de equipamentos e mobiliarios para APAC."/>
    <s v="Sim"/>
    <s v="Não"/>
    <s v="3803/1320/3809"/>
    <n v="53"/>
    <s v="Cachoeiro de Itapemirim"/>
    <s v="54 - Central Sul"/>
    <s v="2. Segurança Pública e Justiça"/>
    <s v="PROCESSO 2022-DLMNB"/>
    <n v="2500000"/>
    <n v="0"/>
    <n v="0"/>
    <n v="0"/>
    <n v="0"/>
    <n v="0"/>
    <n v="0"/>
    <n v="0"/>
    <n v="0"/>
    <n v="0"/>
    <n v="0"/>
    <n v="0"/>
    <n v="0"/>
    <n v="0"/>
    <n v="0"/>
    <n v="0"/>
  </r>
  <r>
    <x v="48"/>
    <s v="digea@sejus.es.gov.br"/>
    <n v="2937"/>
    <s v="ADEQUAÇÃO ESPAÇO HOSPITALAR - SEJUS"/>
    <s v="Adequação de uma ala situada em hospital da Grande Vitória, com estrutura de segurança, para atender as pessoas privadas de liberdade enfermas do sistema penitenciciário capixaba. "/>
    <s v="Não"/>
    <s v="Não"/>
    <s v="3803/1320"/>
    <n v="53"/>
    <s v="Vila Velha, Viana, Cariacica, Serra"/>
    <s v="50 - Metropolitana"/>
    <s v="2. Segurança Pública e Justiça"/>
    <s v="-"/>
    <n v="1000000"/>
    <n v="0"/>
    <n v="0"/>
    <n v="0"/>
    <n v="0"/>
    <n v="0"/>
    <n v="0"/>
    <n v="0"/>
    <n v="0"/>
    <n v="0"/>
    <n v="0"/>
    <n v="0"/>
    <n v="0"/>
    <n v="0"/>
    <n v="0"/>
    <n v="0"/>
  </r>
  <r>
    <x v="48"/>
    <s v="sasp@sejus.es.gov.br"/>
    <n v="2938"/>
    <s v="CIRCUITO FECHADO DE TELEVISÃO - CFTV"/>
    <s v="Implantar Circuito Fechado de Televisão - CFTV em toda a Secretaria de Estado de Justiça - SEJUS."/>
    <s v="Não"/>
    <s v="Não"/>
    <n v="3809"/>
    <n v="53"/>
    <s v="Aracruz, Barra de São Francisco, Cachoeiro de Itapemirim, Cariacica, Colatina, Guarapari, Linhares, Marataízes, São Domingos do Norte, São Mateus, Serra, Viana, Vila Velha, Vitória"/>
    <s v="00 - Estado"/>
    <s v="2. Segurança Pública e Justiça"/>
    <s v="-"/>
    <n v="0"/>
    <n v="0"/>
    <n v="0"/>
    <n v="0"/>
    <n v="0"/>
    <n v="0"/>
    <n v="0"/>
    <n v="0"/>
    <n v="0"/>
    <n v="0"/>
    <n v="0"/>
    <n v="0"/>
    <n v="0"/>
    <n v="0"/>
    <n v="0"/>
    <n v="0"/>
  </r>
  <r>
    <x v="50"/>
    <s v="informatica@sejus.es.gov.br"/>
    <n v="2938"/>
    <s v="CIRCUITO FECHADO DE TELEVISÃO - CFTV"/>
    <s v="Implantar Circuito Fechado de Televisão - CFTV em toda a Secretaria de Estado de Justiça - SEJUS."/>
    <s v="Não"/>
    <s v="Não"/>
    <n v="3809"/>
    <n v="53"/>
    <s v="Aracruz, Barra de São Francisco, Cachoeiro de Itapemirim, Cariacica, Colatina, Guarapari, Linhares, Marataízes, São Domingos do Norte, São Mateus, Serra, Viana, Vila Velha, Vitória"/>
    <s v="00 - Estado"/>
    <s v="2. Segurança Pública e Justiça"/>
    <s v="-"/>
    <n v="300000"/>
    <n v="0"/>
    <n v="0"/>
    <n v="0"/>
    <n v="0"/>
    <n v="0"/>
    <n v="0"/>
    <n v="0"/>
    <n v="0"/>
    <n v="0"/>
    <n v="0"/>
    <n v="0"/>
    <n v="0"/>
    <n v="0"/>
    <n v="0"/>
    <n v="0"/>
  </r>
  <r>
    <x v="48"/>
    <s v="spcon@sejus.es.gov.br"/>
    <n v="2939"/>
    <s v="CONSTRUÇÃO DA BASE DA SPCON - VIANA"/>
    <s v="A Subsecretaria de Estado de Planejamento e Controle é responsável pela infraestrutura das unidades prisionais, abarcando tanto as questões envolvidas às disciplinas de engenharia e arquitetura, quanto à Tecnologia da Informação e neste contexto, necessita de uma base operacional para execução das manutenções, guarda dos materiais e equipamentos, bem como, possuir um rápido acesso às unidades. O projeto também abarca a estruturação da Base construída."/>
    <s v="Não"/>
    <s v="Não"/>
    <s v="3803/1320"/>
    <n v="53"/>
    <s v="Viana"/>
    <s v="50 - Metropolitana"/>
    <s v="2. Segurança Pública e Justiça"/>
    <s v="Contrato nº  2024.000021.46101.01"/>
    <n v="1621903.3600000001"/>
    <n v="0"/>
    <n v="0"/>
    <n v="0"/>
    <n v="0"/>
    <n v="0"/>
    <n v="0"/>
    <n v="0"/>
    <n v="0"/>
    <n v="0"/>
    <n v="0"/>
    <n v="0"/>
    <n v="0"/>
    <n v="0"/>
    <n v="0"/>
    <n v="0"/>
  </r>
  <r>
    <x v="48"/>
    <m/>
    <n v="2940"/>
    <s v="CONSTRUÇÃO DA BASE DA INTELIGÊNCIA"/>
    <s v="Construção de Edificação de aproximadamento 150m² no Complexo de Viana para a Agência de Inteligência de Viana (AIV)."/>
    <s v="Não"/>
    <s v="Não"/>
    <s v="3803/1320"/>
    <n v="53"/>
    <s v="Viana, Cachoeiro de Itapemirim, Colatina, São Mateus"/>
    <s v="00 - Estado"/>
    <s v="2. Segurança Pública e Justiça"/>
    <s v="-"/>
    <n v="1182818"/>
    <n v="0"/>
    <n v="0"/>
    <n v="0"/>
    <n v="0"/>
    <n v="0"/>
    <n v="0"/>
    <n v="0"/>
    <n v="0"/>
    <n v="0"/>
    <n v="0"/>
    <n v="0"/>
    <n v="0"/>
    <n v="0"/>
    <n v="0"/>
    <n v="0"/>
  </r>
  <r>
    <x v="48"/>
    <s v="digea@sejus.es.gov.br"/>
    <n v="2941"/>
    <s v="ESCOLAR ES"/>
    <s v="Execução da Obra para construção de 4 módulos escolares, sendo 1 no Centro Prisional Feminino de Cachoeiro de Itapemirim, 1 na Penitenciária de Segurança Média de Colatina, 1 no Centro de Detenção e Ressocialização de Linhares e 1 na Penitenciária Regional de São Mateus."/>
    <s v="Sim"/>
    <s v="Não"/>
    <s v="3803/1320"/>
    <n v="53"/>
    <s v="Linhares, São Mateus, Colatina, Cachoeiro de Itaperimim"/>
    <s v="00 - Estado"/>
    <s v="2. Segurança Pública e Justiça"/>
    <s v="-"/>
    <n v="1000000"/>
    <n v="0"/>
    <n v="1000000"/>
    <n v="0"/>
    <n v="1000000"/>
    <n v="0"/>
    <n v="0"/>
    <n v="0"/>
    <n v="0"/>
    <n v="0"/>
    <n v="0"/>
    <n v="0"/>
    <n v="0"/>
    <n v="0"/>
    <n v="0"/>
    <n v="0"/>
  </r>
  <r>
    <x v="48"/>
    <s v="digea@sejus.es.gov.br"/>
    <n v="3198"/>
    <s v="CONSTRUÇÃO DO CENTRO DE DISTRIBUIÇÃO E LOGÍSTICA DE BENS E MATERIAIS"/>
    <s v="Readequar a estrutura do antigo CDPC em Cariacica e estabelecer uma base operacional e administrativa eficiente para a guarda, controle e distribuição dos materiais de consumo e bens permanentes, bem como, estabelecer uma base de manutenção da frota da SEJUS"/>
    <s v="Sim"/>
    <m/>
    <n v="3803"/>
    <n v="53"/>
    <s v="Cariacica"/>
    <s v="50 - Metropolitana"/>
    <s v="2. Segurança Pública e Justiça"/>
    <s v="-"/>
    <n v="2500000"/>
    <n v="0"/>
    <n v="2500000"/>
    <n v="0"/>
    <n v="0"/>
    <n v="0"/>
    <n v="0"/>
    <n v="0"/>
    <n v="0"/>
    <n v="0"/>
    <n v="0"/>
    <n v="0"/>
    <n v="0"/>
    <n v="0"/>
    <n v="0"/>
    <n v="0"/>
  </r>
  <r>
    <x v="48"/>
    <s v="digea@sejus.es.gov.br"/>
    <n v="3199"/>
    <s v="CONSTRUÇÕES MODULARES"/>
    <s v="Construções Modulares para Pessoas privadas de Liberdade que cumprem pena no Regime Semiaberto, previsão de geração de 1200 vagas"/>
    <s v="Sim"/>
    <m/>
    <n v="3803"/>
    <n v="53"/>
    <s v="Cariacica, Viana, Barra de São Francisco"/>
    <s v="00 - Estado"/>
    <s v="2. Segurança Pública e Justiça"/>
    <s v="-"/>
    <n v="5000000"/>
    <n v="0"/>
    <n v="15000000"/>
    <n v="0"/>
    <n v="0"/>
    <n v="0"/>
    <n v="0"/>
    <n v="0"/>
    <n v="0"/>
    <n v="0"/>
    <n v="0"/>
    <n v="0"/>
    <n v="0"/>
    <n v="0"/>
    <n v="0"/>
    <n v="0"/>
  </r>
  <r>
    <x v="48"/>
    <s v="digea@sejus.es.gov.br"/>
    <n v="3200"/>
    <s v="REFORMA DO EDIFÍCIO CARAMURU"/>
    <s v="Reforma de 2 prédios localizados na Av. Caramuru, onde irá funcionar a sede da Secretaria de Estado da Justiça"/>
    <s v="Não"/>
    <m/>
    <n v="3803"/>
    <n v="53"/>
    <s v="Vitória"/>
    <s v="50 - Metropolitana"/>
    <s v="2. Segurança Pública e Justiça"/>
    <s v="-"/>
    <n v="1200000"/>
    <n v="0"/>
    <n v="8800000"/>
    <n v="0"/>
    <n v="0"/>
    <n v="0"/>
    <n v="0"/>
    <n v="0"/>
    <n v="0"/>
    <n v="0"/>
    <n v="0"/>
    <n v="0"/>
    <n v="0"/>
    <n v="0"/>
    <n v="0"/>
    <n v="0"/>
  </r>
  <r>
    <x v="48"/>
    <s v="digea@sejus.es.gov.br"/>
    <n v="3203"/>
    <s v="CONSTRUÇÃO DE NOVA UNIDADE PRISIONAL EM CARIACICA"/>
    <s v="Construção de 1 (uma) Unidade Prisional na Região Metropolitana"/>
    <m/>
    <m/>
    <m/>
    <m/>
    <s v="Cariacica"/>
    <s v="50 - Metropolitana"/>
    <s v="2. Segurança Pública e Justiça"/>
    <s v="-"/>
    <n v="10000000"/>
    <n v="0"/>
    <n v="40000000"/>
    <n v="0"/>
    <n v="0"/>
    <n v="0"/>
    <n v="0"/>
    <n v="0"/>
    <m/>
    <n v="0"/>
    <m/>
    <n v="0"/>
    <n v="0"/>
    <n v="0"/>
    <n v="0"/>
    <m/>
  </r>
  <r>
    <x v="51"/>
    <s v="policiapenal.ppes@gmail.com  julius.miranda@pp.es.gov.br"/>
    <n v="2131"/>
    <s v="GESTÃO DE BENS PATRIMONIAIS "/>
    <s v="Aquisição de Bens Patrimoniais de Primeira Necessidade para Sede Administrativa da Polícia Penal e suas Unidades Especializadas"/>
    <s v="Não"/>
    <s v="Não"/>
    <n v="1780"/>
    <n v="5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400206.4"/>
    <n v="0"/>
    <n v="1895541.16"/>
    <n v="0"/>
    <n v="1263694.1100000001"/>
    <n v="0"/>
    <n v="1263694.1100000001"/>
    <n v="0"/>
    <n v="0"/>
    <n v="0"/>
    <n v="0"/>
    <n v="0"/>
    <n v="0"/>
    <n v="0"/>
    <n v="0"/>
    <n v="0"/>
  </r>
  <r>
    <x v="51"/>
    <s v="gpo@pp.es.gov.br"/>
    <n v="2480"/>
    <s v="AQUISIÇÃO DE COLETES BALÍSTICOS"/>
    <s v="Aquisição de Coletas Balísticos"/>
    <s v="Não"/>
    <s v="Não"/>
    <n v="1780"/>
    <n v="5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8422645.3200000003"/>
    <n v="0"/>
    <n v="0"/>
    <n v="0"/>
    <n v="0"/>
    <n v="0"/>
    <n v="0"/>
    <n v="0"/>
    <n v="0"/>
    <n v="0"/>
    <n v="0"/>
    <n v="0"/>
    <n v="0"/>
    <n v="0"/>
    <n v="0"/>
    <n v="0"/>
  </r>
  <r>
    <x v="51"/>
    <s v="policiapenal.ppes@gmail.com  julius.miranda@pp.es.gov.br"/>
    <n v="2720"/>
    <s v="FORTALECIMENTO DA SEGURANÇA PRISIONAL "/>
    <s v="Utilização de armamento em escoltas de preso para transferências, escoltas hospitalares, entre outras. Considerando que o armamento a ser adquirido é de extrema importância para a atividade do Policial Penal, que envolve a guarda e segurança do preso, das muralhas, unidades prisionais, nas escoltas entre outras atividades."/>
    <m/>
    <m/>
    <m/>
    <m/>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500000"/>
    <n v="0"/>
    <n v="500000"/>
    <n v="0"/>
    <n v="500000"/>
    <n v="0"/>
    <n v="500000"/>
    <n v="0"/>
    <n v="0"/>
    <n v="0"/>
    <n v="0"/>
    <n v="0"/>
    <n v="0"/>
    <n v="0"/>
    <n v="0"/>
    <n v="0"/>
  </r>
  <r>
    <x v="51"/>
    <s v="policiapenal.ppes@gmail.com  julius.miranda@pp.es.gov.br"/>
    <n v="2930"/>
    <s v="GESTÃO DE FROTAS"/>
    <s v="Modernização e Substituição de Parte da Frota Antiga para Melhor Atendimento das Demandas da PPES"/>
    <s v="Não"/>
    <s v="Não"/>
    <n v="1780"/>
    <n v="5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14160654.1"/>
    <n v="0"/>
    <n v="250000"/>
    <n v="0"/>
    <n v="0"/>
    <n v="0"/>
    <n v="0"/>
    <n v="0"/>
    <n v="0"/>
    <n v="0"/>
    <n v="0"/>
    <n v="0"/>
    <n v="0"/>
    <n v="0"/>
    <n v="0"/>
    <n v="0"/>
  </r>
  <r>
    <x v="51"/>
    <s v="policiapenal.ppes@gmail.com  julius.miranda@pp.es.gov.br"/>
    <n v="2932"/>
    <s v="ACADEPPEN - MODERNIZAÇÃO DA ESCOLA PENITENCIÁRIA"/>
    <s v="Melhoria e Ampliação da Estrutura Física e Aquisição de Materiais e Mobiliários Voltados para a ACADEPPEN "/>
    <m/>
    <m/>
    <m/>
    <m/>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3200000"/>
    <n v="0"/>
    <n v="3200000"/>
    <n v="0"/>
    <n v="3200000"/>
    <n v="0"/>
    <n v="3200000"/>
    <n v="0"/>
    <n v="0"/>
    <n v="0"/>
    <n v="0"/>
    <n v="0"/>
    <n v="0"/>
    <n v="0"/>
    <n v="0"/>
    <n v="0"/>
  </r>
  <r>
    <x v="51"/>
    <s v="gpo@pp.es.gov.br"/>
    <n v="3209"/>
    <s v="PPES DIGITAL"/>
    <s v="Projetos Inovadores no Âmbito da PPES, Contemplando Ampliação da Rede de Wireless; Solução de Automatização de Processos; Cabeamento Estruturado das Unidades; Aquisição de Nobreak's, Computadores Desktops, Monitores, Notebooks, Tablets e demais Projetos Relacionados ao Provimento de Infraestrutura Tecnológica da PPES."/>
    <s v="Não"/>
    <s v="Não"/>
    <n v="1780"/>
    <n v="5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1025466.55"/>
    <n v="0"/>
    <n v="0"/>
    <n v="0"/>
    <n v="0"/>
    <n v="0"/>
    <n v="0"/>
    <n v="0"/>
    <n v="0"/>
    <n v="0"/>
    <n v="0"/>
    <n v="0"/>
    <n v="0"/>
    <n v="0"/>
    <n v="0"/>
    <n v="0"/>
  </r>
  <r>
    <x v="52"/>
    <s v="hanna.coutinho@procon.es.gov.br e miria.scholz@procon.es.gov.br"/>
    <n v="3072"/>
    <s v="Consumidor Cidadão – Procon Itinerante"/>
    <s v="Prestar atendimento aos consumidores, por meio de informações, orientações e registro de reclamações acerca de produtos adquiridos e serviços contratados, de forma itinerante, utilizando tendas ou unidade móvel, desta forma faz se necessário que haja recursos tecnológicos para execução do projeto tais como aquisição de aparelhos de informática (notebook e computadores)."/>
    <s v="Sim"/>
    <s v="Não"/>
    <n v="4847"/>
    <n v="6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152500"/>
    <n v="0"/>
    <n v="0"/>
    <n v="0"/>
    <n v="0"/>
    <n v="0"/>
    <n v="0"/>
    <n v="0"/>
    <n v="61500"/>
    <n v="0"/>
    <n v="0"/>
    <n v="0"/>
    <n v="0"/>
    <n v="0"/>
    <n v="0"/>
    <n v="0"/>
  </r>
  <r>
    <x v="52"/>
    <s v="hanna.coutinho@procon.es.gov.br e miria.scholz@procon.es.gov.br"/>
    <n v="832"/>
    <s v="Modernização Administrativa do Procon-ES"/>
    <s v="Prestar um melhor atendimento aos consumidores atendidos diariamente na sede do Procon-ES, por meio de informações, orientações e registro de reclamações acerca de produtos adquiridos e serviços contratados. Assim, faz se necessário que haja a inclusão de novos recursos tecnológicos e substituição de aparelhos obsoletos e quebrados (aparelhos de informática, nobreaks, sistema de wi-fi e licenças office)."/>
    <s v="Não"/>
    <s v="Não"/>
    <n v="4847"/>
    <n v="68"/>
    <s v="Vitória"/>
    <s v="50 - Metropolitana"/>
    <s v="2. Segurança Pública e Justiça"/>
    <s v="-"/>
    <n v="1227500"/>
    <n v="0"/>
    <n v="0"/>
    <n v="0"/>
    <n v="0"/>
    <n v="0"/>
    <n v="0"/>
    <n v="0"/>
    <n v="0"/>
    <n v="0"/>
    <n v="0"/>
    <n v="0"/>
    <n v="0"/>
    <n v="0"/>
    <n v="0"/>
    <n v="0"/>
  </r>
  <r>
    <x v="53"/>
    <s v="subaad@setades.es.gov.br"/>
    <n v="2949"/>
    <s v="AQUISIÇÃO DE SOFTWARES, SISTEMAS E LICENÇAS PARA A SETADES"/>
    <s v="Aquisição de Office para atender a SETADES"/>
    <s v="Não"/>
    <s v="Não"/>
    <n v="2070"/>
    <n v="80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0"/>
    <n v="0"/>
    <n v="0"/>
    <n v="0"/>
    <n v="0"/>
    <n v="0"/>
    <n v="0"/>
    <n v="0"/>
    <n v="0"/>
    <n v="0"/>
    <n v="0"/>
    <n v="0"/>
    <n v="0"/>
    <n v="0"/>
    <n v="0"/>
    <n v="0"/>
  </r>
  <r>
    <x v="53"/>
    <s v="subaad@setades.es.gov.br"/>
    <n v="2953"/>
    <s v="AQUISIÇÃO DE EQUIPAMENTOS E MATERIAL PERMANENTE - SETADES"/>
    <s v="Restruturação da SETADES com aquisição de equipamentos e material permanente tais como: Ar condicionado, computadores, aquisição de Van, mobiliário  e outros"/>
    <s v="Não"/>
    <s v="Não"/>
    <n v="2070"/>
    <n v="80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2000000"/>
    <n v="0"/>
    <n v="1000000"/>
    <n v="0"/>
    <n v="2000000"/>
    <n v="0"/>
    <n v="0"/>
    <n v="0"/>
    <n v="0"/>
    <n v="0"/>
    <n v="0"/>
    <n v="0"/>
    <n v="0"/>
    <n v="0"/>
    <n v="0"/>
    <n v="0"/>
  </r>
  <r>
    <x v="54"/>
    <s v="subaad@setades.es.gov.br"/>
    <n v="2950"/>
    <s v="SISTEMA ESTADUAL DE INFORMAÇÃO E GESTÃO DO SISTEMA ÚNICA DE ASSISTÊNCIA SOCIAL - SEIGSUAS"/>
    <s v="Implantação de sistema para migração de dados dos 78 municípios do Estado do Espirito Santo, dados de famílias em situação de extrema pobreza inscritas no Cadastro Único para Programas Sociais do Governo (Cadastro Único), nos municípios e referente ao funcionamento dos equipamentos públicos para apuração de serviços em funcionamento para realização do repasse de recurso para aprimorar a Gestão do SUAS no ES."/>
    <s v="Não"/>
    <s v="Não"/>
    <n v="4875"/>
    <n v="19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9000000"/>
    <n v="0"/>
    <n v="9000000"/>
    <n v="0"/>
    <n v="0"/>
    <n v="0"/>
    <n v="0"/>
    <n v="0"/>
    <n v="0"/>
    <n v="0"/>
    <n v="0"/>
    <n v="0"/>
    <n v="0"/>
    <n v="0"/>
    <n v="0"/>
    <n v="0"/>
  </r>
  <r>
    <x v="54"/>
    <s v="gpsb@setades.es.gov.br"/>
    <n v="2954"/>
    <s v="CONSTRUÇÃO - CENTRO DE REFERÊNCIA DE ASSISTÊNCIA SOCIAL - CRAS"/>
    <s v="Aumento da capacidade de atendimento dos municípios, potencializando a Proteção Social e promovendo o acesso aos direitos da população em situação de_x000a_vulnerabilidade"/>
    <s v="Sim"/>
    <s v="Sim"/>
    <n v="1094"/>
    <n v="19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13200000"/>
    <n v="600000"/>
    <n v="10560000"/>
    <n v="0"/>
    <n v="0"/>
    <n v="0"/>
    <n v="0"/>
    <n v="0"/>
    <n v="0"/>
    <n v="0"/>
    <n v="0"/>
    <n v="0"/>
    <n v="0"/>
    <n v="0"/>
    <n v="0"/>
    <n v="0"/>
  </r>
  <r>
    <x v="54"/>
    <s v="pse@setades.es.gov.br"/>
    <n v="2955"/>
    <s v="CONSTRUÇÃO - CENTRO DE REFERÊNCIA ESPECIALIZADO DE ASSISTÊNCIA SOCIAL - CREAS"/>
    <s v="Aumento da capacidade de atendimento dos municípios, potencializando a Proteção Social e promovendo o acesso aos direitos da população em situação de_x000a_vulnerabilidade"/>
    <s v="Sim"/>
    <s v="Sim"/>
    <n v="1094"/>
    <n v="19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13200000"/>
    <n v="1200000"/>
    <n v="10560000"/>
    <n v="0"/>
    <n v="0"/>
    <n v="0"/>
    <n v="0"/>
    <n v="0"/>
    <n v="0"/>
    <n v="0"/>
    <n v="0"/>
    <n v="0"/>
    <n v="0"/>
    <n v="0"/>
    <n v="0"/>
    <n v="0"/>
  </r>
  <r>
    <x v="54"/>
    <s v="pse@setades.es.gov.br"/>
    <n v="2956"/>
    <s v="CONSTRUÇÃO - CENTRO POP"/>
    <s v="Aumento da capacidade de atendimento dos municípios, potencializando a Proteção Social e promovendo o acesso aos direitos da população em situação de_x000a_vulnerabilidade"/>
    <s v="Sim"/>
    <s v="Sim"/>
    <n v="1094"/>
    <n v="19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3000000"/>
    <n v="120000"/>
    <n v="2400000"/>
    <n v="0"/>
    <n v="0"/>
    <n v="0"/>
    <n v="0"/>
    <n v="0"/>
    <n v="0"/>
    <n v="0"/>
    <n v="0"/>
    <n v="0"/>
    <n v="0"/>
    <n v="0"/>
    <n v="0"/>
    <n v="0"/>
  </r>
  <r>
    <x v="54"/>
    <s v="gpsb@setades.es.gov.br"/>
    <n v="2957"/>
    <s v="CONSTRUÇÃO - CENTROS DE CONVIVÊNCIA E FORTALECIMENTO DE VÍNCULOS - SCFV"/>
    <s v="Aumento da capacidade de atendimento dos municípios, potencializando a Proteção Social e promovendo o acesso aos direitos da população em situação de_x000a_vulnerabilidade"/>
    <s v="Sim"/>
    <s v="Sim"/>
    <n v="1094"/>
    <n v="19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7200000"/>
    <n v="2280000"/>
    <n v="5760000"/>
    <n v="0"/>
    <n v="0"/>
    <n v="0"/>
    <n v="0"/>
    <n v="0"/>
    <n v="0"/>
    <n v="0"/>
    <n v="0"/>
    <n v="0"/>
    <n v="0"/>
    <n v="0"/>
    <n v="0"/>
    <n v="0"/>
  </r>
  <r>
    <x v="54"/>
    <s v="pse@setades.es.gov.br"/>
    <n v="2958"/>
    <s v="CONSTRUÇÃO - ACOLHIMENTO INSTITUCIONAL"/>
    <s v="Aumento da capacidade de atendimento dos municípios, potencializando a Proteção Social e promovendo o acesso aos direitos da população em situação de_x000a_vulnerabilidade"/>
    <s v="Sim"/>
    <s v="Sim"/>
    <n v="1094"/>
    <n v="19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3000000"/>
    <n v="2040000"/>
    <n v="2400000"/>
    <n v="0"/>
    <n v="0"/>
    <n v="0"/>
    <n v="0"/>
    <n v="0"/>
    <n v="0"/>
    <n v="0"/>
    <n v="0"/>
    <n v="0"/>
    <n v="0"/>
    <n v="0"/>
    <n v="0"/>
    <n v="0"/>
  </r>
  <r>
    <x v="54"/>
    <s v="gpsb@setades.es.gov.br"/>
    <n v="2959"/>
    <s v="REFORMA/AMPLIAÇÃO - CENTRO DE REFERÊNCIA DE ASSISTÊNCIA SOCIAL - CRAS"/>
    <s v="Aumento da capacidade de atendimento dos municípios, potencializando a Proteção Social e promovendo o acesso aos direitos da população em situação de_x000a_vulnerabilidade"/>
    <s v="Sim"/>
    <s v="Sim"/>
    <n v="1094"/>
    <n v="19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0"/>
    <n v="1500000"/>
    <n v="0"/>
    <n v="0"/>
    <n v="0"/>
    <n v="0"/>
    <n v="0"/>
    <n v="0"/>
    <n v="0"/>
    <n v="0"/>
    <n v="0"/>
    <n v="0"/>
    <n v="0"/>
    <n v="0"/>
    <n v="0"/>
    <n v="0"/>
  </r>
  <r>
    <x v="54"/>
    <s v="pse@setades.es.gov.br"/>
    <n v="2960"/>
    <s v="REFORMA/AMPLIAÇÃO - CENTRO DE REFERÊNCIA ESPECIALIZADO DE ASSISTÊNCIA SOCIAL - CREAS"/>
    <s v="Aumento da capacidade de atendimento dos municípios, potencializando a Proteção Social e promovendo o acesso aos direitos da população em situação de_x000a_vulnerabilidade"/>
    <s v="Sim"/>
    <s v="Sim"/>
    <n v="1094"/>
    <n v="19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0"/>
    <n v="150000"/>
    <n v="0"/>
    <n v="0"/>
    <n v="0"/>
    <n v="0"/>
    <n v="0"/>
    <n v="0"/>
    <n v="0"/>
    <n v="0"/>
    <n v="0"/>
    <n v="0"/>
    <n v="0"/>
    <n v="0"/>
    <n v="0"/>
    <n v="0"/>
  </r>
  <r>
    <x v="54"/>
    <s v="pse@setades.es.gov.br"/>
    <n v="2961"/>
    <s v="REFORMA/AMPLIAÇÃO - CENTRO POP"/>
    <s v="Aumento da capacidade de atendimento dos municípios, potencializando a Proteção Social e promovendo o acesso aos direitos da população em situação de_x000a_vulnerabilidade"/>
    <s v="Sim"/>
    <s v="Sim"/>
    <n v="1094"/>
    <n v="19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0"/>
    <n v="0"/>
    <n v="0"/>
    <n v="0"/>
    <n v="0"/>
    <n v="0"/>
    <n v="0"/>
    <n v="0"/>
    <n v="0"/>
    <n v="0"/>
    <n v="0"/>
    <n v="0"/>
    <n v="0"/>
    <n v="0"/>
    <n v="0"/>
    <n v="0"/>
  </r>
  <r>
    <x v="54"/>
    <s v="gpsb@setades.es.gov.br"/>
    <n v="2962"/>
    <s v="REFORMA/AMPLIAÇÃO - CENTROS DE CONVIVÊNCIA E FORTALECIMENTO DE VÍNCULOS - SCFV"/>
    <s v="Aumento da capacidade de atendimento dos municípios, potencializando a Proteção Social e promovendo o acesso aos direitos da população em situação de_x000a_vulnerabilidade"/>
    <s v="Sim"/>
    <s v="Sim"/>
    <n v="1094"/>
    <n v="19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0"/>
    <n v="600000"/>
    <n v="0"/>
    <n v="0"/>
    <n v="0"/>
    <n v="0"/>
    <n v="0"/>
    <n v="0"/>
    <n v="0"/>
    <n v="0"/>
    <n v="0"/>
    <n v="0"/>
    <n v="0"/>
    <n v="0"/>
    <n v="0"/>
    <n v="0"/>
  </r>
  <r>
    <x v="54"/>
    <s v="pse@setades.es.gov.br"/>
    <n v="2963"/>
    <s v="REFORMA/AMPLIAÇÃO - ACOLHIMENTO INSTITUCIONAL"/>
    <s v="Aumento da capacidade de atendimento dos municípios, potencializando a Proteção Social e promovendo o acesso aos direitos da população em situação de_x000a_vulnerabilidade"/>
    <s v="Sim"/>
    <s v="Sim"/>
    <n v="1094"/>
    <n v="19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0"/>
    <n v="300000"/>
    <n v="0"/>
    <n v="0"/>
    <n v="0"/>
    <n v="0"/>
    <n v="0"/>
    <n v="0"/>
    <n v="0"/>
    <n v="0"/>
    <n v="0"/>
    <n v="0"/>
    <n v="0"/>
    <n v="0"/>
    <n v="0"/>
    <n v="0"/>
  </r>
  <r>
    <x v="55"/>
    <s v="subapi@setades.es.gov.br"/>
    <n v="2129"/>
    <s v="BRINQUEDOPRAÇA"/>
    <s v="Construir e/ou revitalizar praças já existentes para a implantação de brinquedos adequados para o atendimento às crianças de 0 a 6 anos (Primeira Infância) e com acessibilidade, possibilitando um espaço de inclusão da criança e sua família na comunidade, bem como, requalificar os espaços existentes, que assegurem às crianças o direito de brincar, com vistas ao desenvolvimento infantil integral e integrado."/>
    <s v="Sim"/>
    <s v="Não"/>
    <n v="2240"/>
    <n v="2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9. Redução das Desigualdades Sociais"/>
    <s v="-"/>
    <n v="22400000"/>
    <n v="0"/>
    <n v="5000000"/>
    <n v="0"/>
    <n v="0"/>
    <n v="0"/>
    <n v="0"/>
    <n v="0"/>
    <n v="0"/>
    <n v="0"/>
    <n v="0"/>
    <n v="0"/>
    <n v="0"/>
    <n v="0"/>
    <n v="0"/>
    <n v="0"/>
  </r>
  <r>
    <x v="55"/>
    <s v="subades@setades.es.gov.br"/>
    <n v="2951"/>
    <s v="CONSTRUÇÃO IMPLANTAÇÃO E EQUIPAMENTOS - SEGURANÇA ALIMENTAR E NUTRICIONAL - CIESAN"/>
    <s v="Conhecer os projetos comunitários que atuam localmente para diminuir a vulnerabilidade alimentar da população local, de forma a dar condições de atendimento para a aquisição/doações e produção de alimentos para posterior capacitação e orientação permanente, tornando estes projetos pontos de Educação Nutricional e Alimentar e distribuição. Destinação de recursos aos municípios para repasse às pessoas em situação de insegurança alimentar, assegurando a elas autonomia para aquisição dos bens alimentícios. 'Incentivar a abertura de Bancos de Alimentos, Centros de Distribuição de Alimentos e Cozinhas Comunitárias"/>
    <s v="Sim"/>
    <s v="Sim"/>
    <n v="2240"/>
    <n v="2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9. Redução das Desigualdades Sociais"/>
    <s v="-"/>
    <n v="6000000"/>
    <n v="0"/>
    <n v="6000000"/>
    <n v="0"/>
    <n v="6000000"/>
    <n v="0"/>
    <n v="0"/>
    <n v="0"/>
    <n v="0"/>
    <n v="0"/>
    <n v="0"/>
    <n v="0"/>
    <n v="0"/>
    <n v="0"/>
    <n v="0"/>
    <n v="0"/>
  </r>
  <r>
    <x v="56"/>
    <s v="gabinete@setades.es.gov.br"/>
    <n v="3137"/>
    <s v="BLOCO DE GESTÃO DA REDE DE ATENDIMENTO DO SINE (PROJETO CASA DO TRABALHADOR)."/>
    <s v="Implantação de uma unidade modelo no município de Linhares da Casa do Trabalhador (Projeto Casa do Trabalhador e adequação espaço, aquisição de mobiliários e equipamentos)"/>
    <s v="Sim"/>
    <m/>
    <n v="2360"/>
    <n v="26"/>
    <s v="Linhares"/>
    <s v="56 - Rio Doce"/>
    <s v="9. Redução das Desigualdades Sociais"/>
    <s v="-"/>
    <n v="0"/>
    <n v="0"/>
    <n v="0"/>
    <n v="0"/>
    <n v="0"/>
    <n v="0"/>
    <n v="0"/>
    <n v="671416"/>
    <n v="0"/>
    <n v="0"/>
    <n v="0"/>
    <n v="0"/>
    <n v="0"/>
    <n v="0"/>
    <n v="0"/>
    <n v="0"/>
  </r>
  <r>
    <x v="57"/>
    <m/>
    <m/>
    <m/>
    <m/>
    <m/>
    <m/>
    <m/>
    <m/>
    <m/>
    <m/>
    <m/>
    <m/>
    <m/>
    <m/>
    <m/>
    <m/>
    <m/>
    <m/>
    <m/>
    <m/>
    <m/>
    <m/>
    <m/>
    <m/>
    <m/>
    <m/>
    <m/>
    <m/>
  </r>
  <r>
    <x v="54"/>
    <s v="subaad@setades.es.gov.br"/>
    <n v="2949"/>
    <s v="AQUISIÇÃO DE SOFTWARES, SISTEMAS E LICENÇAS PARA A SETADES"/>
    <s v="Aquisição de Office para atender a SETADES"/>
    <s v="Não"/>
    <s v="Não"/>
    <n v="2070"/>
    <n v="80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643064"/>
    <n v="0"/>
    <n v="0"/>
    <n v="0"/>
    <n v="0"/>
    <n v="0"/>
    <n v="0"/>
    <n v="0"/>
    <n v="0"/>
    <n v="0"/>
    <n v="0"/>
    <n v="0"/>
    <n v="0"/>
    <n v="0"/>
    <n v="0"/>
    <n v="0"/>
  </r>
  <r>
    <x v="58"/>
    <s v="marcelo.leitao@sedh.es.gov.br"/>
    <n v="2120"/>
    <s v="MODERNIZAÇÃO DO PROCESSO DE RESSOCIALIZAÇÃO"/>
    <s v="Atender as 13 unidades Socioeducativas do IASES "/>
    <s v="Não"/>
    <s v="Não"/>
    <n v="1102"/>
    <n v="561"/>
    <s v="Vitória"/>
    <s v="50 - Metropolitana"/>
    <s v="2. Segurança Pública e Justiça"/>
    <s v="-"/>
    <n v="0"/>
    <n v="0"/>
    <n v="0"/>
    <n v="0"/>
    <n v="0"/>
    <n v="0"/>
    <n v="0"/>
    <n v="0"/>
    <n v="0"/>
    <n v="0"/>
    <n v="0"/>
    <n v="0"/>
    <n v="0"/>
    <n v="0"/>
    <n v="0"/>
    <n v="0"/>
  </r>
  <r>
    <x v="58"/>
    <s v="marcelo.leitao@sedh.es.gov.br"/>
    <n v="2550"/>
    <s v="PROJETO ESTADO PRESENTE: SEGURANÇA CIDADÃ – BID – SISTEMA DEON"/>
    <s v="CONTRATAÇÃO DE EMPRESA PARA O DESENVOLVIMENTO DE SOFTWARES PARA A DDHPC E DAF."/>
    <s v="Não"/>
    <s v="Não"/>
    <n v="1102"/>
    <n v="561"/>
    <s v="Vitória"/>
    <s v="50 - Metropolitana"/>
    <s v="2. Segurança Pública e Justiça"/>
    <s v="-"/>
    <n v="0"/>
    <n v="0"/>
    <n v="500000"/>
    <n v="0"/>
    <n v="0"/>
    <n v="0"/>
    <n v="0"/>
    <n v="0"/>
    <n v="1765680.13"/>
    <n v="0"/>
    <n v="0"/>
    <n v="0"/>
    <n v="0"/>
    <n v="0"/>
    <n v="0"/>
    <n v="0"/>
  </r>
  <r>
    <x v="58"/>
    <s v="marcelo.leitao@sedh.es.gov.br"/>
    <n v="2552"/>
    <s v="PROJETO ESTADO PRESENTE: SEGURANÇA CIDADÃ – BID – MELHORIA DOS ESPAÇOS"/>
    <s v="Contratação de empresa especializada para obra de reforma e ampliação dos espaços de formação da Polícia Militar voltados à capacitação do efetivo em policiamento comunitário da PMES."/>
    <s v="Não"/>
    <s v="Não"/>
    <n v="1102"/>
    <n v="561"/>
    <s v="Vitória"/>
    <s v="50 - Metropolitana"/>
    <s v="2. Segurança Pública e Justiça"/>
    <s v="-"/>
    <n v="2346806.41"/>
    <n v="2346806.41"/>
    <n v="0"/>
    <n v="0"/>
    <n v="0"/>
    <n v="0"/>
    <n v="0"/>
    <n v="0"/>
    <n v="2027901.04"/>
    <n v="0"/>
    <n v="0"/>
    <n v="0"/>
    <n v="0"/>
    <n v="0"/>
    <n v="0"/>
    <n v="0"/>
  </r>
  <r>
    <x v="58"/>
    <s v="marcelo.leitao@sedh.es.gov.br"/>
    <n v="2553"/>
    <s v="PROJETO ESTADO PRESENTE: SEGURANÇA CIDADÃ – BID – SISTEMA DEON"/>
    <s v="Efetuar manutenção da rede elétrica e de dados das Unidades da Polícia Militar objetivando a operacionalização do Batalhão Online (BAON) com foco nos municípios de Vitória, Serra, Vila Velha, Cariacica, Guarapari, São Mateus, Linhares, Colatina, Aracruz e Cachoeiro de Itapemirim."/>
    <s v="Não"/>
    <s v="Não"/>
    <n v="1102"/>
    <n v="561"/>
    <s v="Vitória"/>
    <s v="50 - Metropolitana"/>
    <s v="2. Segurança Pública e Justiça"/>
    <s v="-"/>
    <n v="0"/>
    <n v="0"/>
    <n v="0"/>
    <n v="0"/>
    <n v="0"/>
    <n v="0"/>
    <n v="0"/>
    <n v="0"/>
    <n v="300000"/>
    <n v="0"/>
    <n v="0"/>
    <n v="0"/>
    <n v="0"/>
    <n v="0"/>
    <n v="0"/>
    <n v="0"/>
  </r>
  <r>
    <x v="58"/>
    <s v="marcelo.leitao@sedh.es.gov.br"/>
    <n v="2757"/>
    <s v="CONSTRUÇÃO DO CENTRO DE PERÍCIA TÉCNICA CIENTÍFICA DO ES"/>
    <s v="Contratação de empresa para construção do Centro de Perícia Técnico Científica, e aquisição de equipamentos."/>
    <s v="Sim"/>
    <s v="Não"/>
    <n v="1102"/>
    <n v="561"/>
    <s v="Vitória"/>
    <s v="50 - Metropolitana"/>
    <s v="2. Segurança Pública e Justiça"/>
    <s v="-"/>
    <n v="0"/>
    <n v="0"/>
    <n v="33089667.489999998"/>
    <n v="0"/>
    <n v="0"/>
    <n v="0"/>
    <n v="0"/>
    <n v="0"/>
    <n v="7645826.6200000001"/>
    <n v="0"/>
    <n v="47714505.890000001"/>
    <n v="0"/>
    <n v="0"/>
    <n v="0"/>
    <n v="0"/>
    <n v="0"/>
  </r>
  <r>
    <x v="58"/>
    <s v="marcelo.leitao@sedh.es.gov.br"/>
    <n v="2758"/>
    <s v="AQUISIÇÃO DE EQUIPAMENTOS PARA O CENTRO DE REFERÊNCIA DA JUVENTUDE - CRJ"/>
    <s v="Realizar atividades nas áreas da educação, do trabalho, da arte, da cultura, da cidadania_x000a_e dos direitos humanos visando fortalecer e ampliar os canais de aproximação com a juventude,_x000a_promovendo o acesso à inclusão social e produtiva de jovens conforme o Estatuto da_x000a_Juventude de modo a prevenir a violência sofrida e cometida por jovens de 15 a 24."/>
    <s v="Não"/>
    <s v="Não"/>
    <n v="1102"/>
    <n v="561"/>
    <s v="Vitória"/>
    <s v="50 - Metropolitana"/>
    <s v="2. Segurança Pública e Justiça"/>
    <s v="-"/>
    <n v="0"/>
    <n v="0"/>
    <n v="0"/>
    <n v="0"/>
    <n v="0"/>
    <n v="0"/>
    <n v="0"/>
    <n v="0"/>
    <n v="0"/>
    <n v="0"/>
    <n v="0"/>
    <n v="0"/>
    <n v="0"/>
    <n v="0"/>
    <n v="0"/>
    <n v="0"/>
  </r>
  <r>
    <x v="58"/>
    <s v="marcelo.leitao@sedh.es.gov.br"/>
    <n v="2892"/>
    <s v="ELABORAÇÃO DE SISTEMA PARA GESTÃO, MONITORAMENTO E AVALIAÇÃO DA REDE CENTROS DE REFERÊNCIA DAS JUVENTUDES"/>
    <s v="Realizar atividades nas áreas da educação, do trabalho, da arte, da cultura, da cidadania_x000a_e dos direitos humanos visando fortalecer e ampliar os canais de aproximação com a juventude,_x000a_promovendo o acesso à inclusão social e produtiva de jovens conforme o Estatuto da_x000a_Juventude de modo a prevenir a violência sofrida e cometida por jovens de 15 a 24."/>
    <s v="Não"/>
    <s v="Não"/>
    <n v="1102"/>
    <n v="561"/>
    <s v="Vitória"/>
    <s v="50 - Metropolitana"/>
    <s v="2. Segurança Pública e Justiça"/>
    <s v="-"/>
    <n v="216082.37"/>
    <n v="216082.37"/>
    <n v="0"/>
    <n v="0"/>
    <n v="0"/>
    <n v="0"/>
    <n v="0"/>
    <n v="0"/>
    <n v="0"/>
    <n v="0"/>
    <n v="0"/>
    <n v="0"/>
    <n v="0"/>
    <n v="0"/>
    <n v="0"/>
    <n v="0"/>
  </r>
  <r>
    <x v="58"/>
    <s v="marcelo.leitao@sedh.es.gov.br"/>
    <n v="2899"/>
    <s v="AQUISIÇÃO DE MATERIAL DE SEGURANÇA (REVISTA HUMANIZADA)"/>
    <s v="Auxiliar as equipes de segurança durante a realização dos procedimentos de controle da entrada de pessoas e objetos, reduzindo a margem de erros a percentuais mínimos, garantindo que um quantitativo imensurável de substâncias ilícitas venha a adentrar nas Unidades do IASES"/>
    <s v="Não"/>
    <s v="Não"/>
    <n v="1102"/>
    <n v="561"/>
    <s v="Vitória"/>
    <s v="50 - Metropolitana"/>
    <s v="2. Segurança Pública e Justiça"/>
    <s v="-"/>
    <n v="0"/>
    <n v="0"/>
    <n v="0"/>
    <n v="0"/>
    <n v="0"/>
    <n v="0"/>
    <n v="0"/>
    <n v="0"/>
    <n v="0"/>
    <n v="0"/>
    <n v="0"/>
    <n v="0"/>
    <n v="0"/>
    <n v="0"/>
    <n v="0"/>
    <n v="0"/>
  </r>
  <r>
    <x v="58"/>
    <s v="marcelo.leitao@sedh.es.gov.br"/>
    <n v="2971"/>
    <s v="PROJETO ESTADO PRESENTE: SEGURANÇA CIDADÃ – BID - ATUALIZAÇÃO E AQUISIÇÃO DE LICENÇAS DE SOFTWARES DE SISTEMA DE INFORMAÇÕES GEOGRÁFICAS – SIG - ARCGIS"/>
    <s v="Aquisição de licenças de softwares de sistema de informações geográficas (SIG) nos níveis desktop e servidor da Environmental Sistems Research Institute – ESRI, bem como serviços de capacitação e suporte técnico especializado para a SESP e instituições subordinadas e IJNS, para cumprimento da meta prevista no item 2.09 da versão 6 do Plano de Aquisições do Projeto Estado Presente: Segurança Cidadã"/>
    <s v="Não"/>
    <s v="Não"/>
    <n v="1102"/>
    <n v="561"/>
    <s v="Vitória"/>
    <s v="50 - Metropolitana"/>
    <s v="2. Segurança Pública e Justiça"/>
    <s v="-"/>
    <n v="0"/>
    <n v="0"/>
    <n v="0"/>
    <n v="0"/>
    <n v="0"/>
    <n v="0"/>
    <n v="0"/>
    <n v="0"/>
    <n v="0"/>
    <n v="0"/>
    <n v="0"/>
    <n v="0"/>
    <n v="0"/>
    <n v="0"/>
    <n v="0"/>
    <n v="0"/>
  </r>
  <r>
    <x v="58"/>
    <s v="marcelo.leitao@sedh.es.gov.br"/>
    <n v="2972"/>
    <s v="AQUISIÇÃO DE MOBILIÁRIOS PARA AS UNIDADES SOCIOEDUCATIVAS E SETORES ADMINISTRATIVOS - IASES"/>
    <s v="Equipar as 13 Unidades Socioeducativas do Iases "/>
    <s v="Não"/>
    <s v="Não"/>
    <n v="1102"/>
    <n v="561"/>
    <s v="Vitória"/>
    <s v="50 - Metropolitana"/>
    <s v="2. Segurança Pública e Justiça"/>
    <s v="-"/>
    <n v="0"/>
    <n v="0"/>
    <n v="0"/>
    <n v="0"/>
    <n v="0"/>
    <n v="0"/>
    <n v="0"/>
    <n v="0"/>
    <n v="0"/>
    <n v="0"/>
    <n v="0"/>
    <n v="0"/>
    <n v="0"/>
    <n v="0"/>
    <n v="0"/>
    <n v="0"/>
  </r>
  <r>
    <x v="58"/>
    <s v="marcelo.leitao@sedh.es.gov.br"/>
    <n v="2973"/>
    <s v="CONSTRUÇÃO REDE ELÉTRICA IASES - REGIÃO METROPOLITANA"/>
    <s v="Equipar as 13 Unidades Socioeducativas do Iases "/>
    <s v="Não"/>
    <s v="Não"/>
    <n v="1102"/>
    <n v="561"/>
    <s v="Vitória"/>
    <s v="50 - Metropolitana"/>
    <s v="2. Segurança Pública e Justiça"/>
    <s v="-"/>
    <n v="0"/>
    <n v="0"/>
    <n v="0"/>
    <n v="0"/>
    <n v="0"/>
    <n v="0"/>
    <n v="0"/>
    <n v="0"/>
    <n v="718727.3"/>
    <n v="0"/>
    <n v="718727.3"/>
    <n v="0"/>
    <n v="0"/>
    <n v="0"/>
    <n v="0"/>
    <n v="0"/>
  </r>
  <r>
    <x v="58"/>
    <s v="marcelo.leitao@sedh.es.gov.br"/>
    <n v="2976"/>
    <s v="AQUISIÇÃO DE GERADORES PARA AS UNIDADES SOCIOEDUCATIVAS "/>
    <s v="Manter o bom funcionamento das unidades socioeducativas a que se fizer necessário a aquisição. (aguardando avaliação do engenheiro eletricista - UGP que terá a resposta para dar.)"/>
    <s v="Não"/>
    <s v="Não"/>
    <n v="1102"/>
    <n v="561"/>
    <s v="Vitória"/>
    <s v="50 - Metropolitana"/>
    <s v="2. Segurança Pública e Justiça"/>
    <s v="-"/>
    <n v="0"/>
    <n v="0"/>
    <n v="0"/>
    <n v="0"/>
    <n v="0"/>
    <n v="0"/>
    <n v="0"/>
    <n v="0"/>
    <n v="0"/>
    <n v="0"/>
    <n v="0"/>
    <n v="0"/>
    <n v="0"/>
    <n v="0"/>
    <n v="0"/>
    <n v="0"/>
  </r>
  <r>
    <x v="58"/>
    <s v="marcelo.leitao@sedh.es.gov.br"/>
    <n v="2978"/>
    <s v="REGIONAL SUL: CONSTRUÇÃO DE ESPAÇO PARA OS SERVIDORES E PORTARIA; PAVIMENTAÇÃO E CERCAMENTO DOS ESPAÇOS EXTERNOS DA UNIDADE"/>
    <s v="Construir os espaços para os servidores e pavimentar e cercar os espaços externos_x000a_"/>
    <s v="Não"/>
    <s v="Não"/>
    <n v="1102"/>
    <n v="561"/>
    <s v="Vitória"/>
    <s v="50 - Metropolitana"/>
    <s v="2. Segurança Pública e Justiça"/>
    <s v="-"/>
    <n v="0"/>
    <n v="0"/>
    <n v="500000"/>
    <n v="0"/>
    <n v="0"/>
    <n v="0"/>
    <n v="0"/>
    <n v="0"/>
    <n v="0"/>
    <n v="0"/>
    <n v="0"/>
    <n v="0"/>
    <n v="0"/>
    <n v="0"/>
    <n v="0"/>
    <n v="0"/>
  </r>
  <r>
    <x v="58"/>
    <s v="marcelo.leitao@sedh.es.gov.br"/>
    <n v="2980"/>
    <s v="CONTRATAÇÃO DE CONSULTORIA PARA ELABORAÇÃO DOS PROJETOS EXECUTIVOS PARA: CONSTRUCÃO DE ESPAÇO PARA OS SERVIDORES (LINHARES, CACHOEIRO DE ITAPEMIRIM E CARIACICA SEDE) E DAS PORTARIAS NORTE, SUL E CARIACICA"/>
    <s v="Contratar a consultoria"/>
    <s v="Não"/>
    <s v="Não"/>
    <n v="1102"/>
    <n v="561"/>
    <s v="Vitória"/>
    <s v="50 - Metropolitana"/>
    <s v="2. Segurança Pública e Justiça"/>
    <s v="-"/>
    <n v="0"/>
    <n v="0"/>
    <n v="0"/>
    <n v="0"/>
    <n v="0"/>
    <n v="0"/>
    <n v="0"/>
    <n v="0"/>
    <n v="0"/>
    <n v="0"/>
    <n v="0"/>
    <n v="0"/>
    <n v="0"/>
    <n v="0"/>
    <n v="0"/>
    <n v="0"/>
  </r>
  <r>
    <x v="58"/>
    <s v="marcelo.leitao@sedh.es.gov.br"/>
    <n v="2981"/>
    <s v="CONSTRUÇÃO DA NOVA UNIS"/>
    <s v="Construir nova Unidade de Internação"/>
    <s v="Sim"/>
    <s v="Não"/>
    <n v="1102"/>
    <n v="561"/>
    <s v="Vitória"/>
    <s v="50 - Metropolitana"/>
    <s v="2. Segurança Pública e Justiça"/>
    <s v="-"/>
    <n v="0"/>
    <n v="0"/>
    <n v="0"/>
    <n v="0"/>
    <n v="0"/>
    <n v="0"/>
    <n v="0"/>
    <n v="0"/>
    <n v="726796.61"/>
    <n v="0"/>
    <n v="0"/>
    <n v="0"/>
    <n v="0"/>
    <n v="0"/>
    <n v="0"/>
    <n v="0"/>
  </r>
  <r>
    <x v="58"/>
    <s v="marcelo.leitao@sedh.es.gov.br"/>
    <n v="2982"/>
    <s v="ESTUDOS AMBIENTAIS E URBANÍSTICOS - EIV"/>
    <s v="Elaboração de Estudos Ambientais e Urbanísticos"/>
    <s v="Sim"/>
    <s v="Não"/>
    <n v="1102"/>
    <n v="561"/>
    <s v="Vitória"/>
    <s v="50 - Metropolitana"/>
    <s v="2. Segurança Pública e Justiça"/>
    <s v="-"/>
    <n v="0"/>
    <n v="0"/>
    <n v="0"/>
    <n v="0"/>
    <n v="0"/>
    <n v="0"/>
    <n v="0"/>
    <n v="0"/>
    <n v="50000"/>
    <n v="0"/>
    <n v="0"/>
    <n v="0"/>
    <n v="0"/>
    <n v="0"/>
    <n v="0"/>
    <n v="0"/>
  </r>
  <r>
    <x v="58"/>
    <s v="marcelo.leitao@sedh.es.gov.br"/>
    <n v="2990"/>
    <s v="REGIONAL NORTE: CONSTRUÇÃO DE ESPAÇO PARA OS SERVIDORES E PORTARIA; PAVIMENTAÇÃO E CERCAMENTO DOS ESPAÇOS EXTERNOS DA UNIDADE"/>
    <s v="Construção do espaço"/>
    <s v="Não"/>
    <s v="Não"/>
    <n v="1102"/>
    <n v="561"/>
    <s v="Vitória"/>
    <s v="50 - Metropolitana"/>
    <s v="2. Segurança Pública e Justiça"/>
    <s v="-"/>
    <n v="0"/>
    <n v="0"/>
    <n v="500000"/>
    <n v="0"/>
    <n v="0"/>
    <n v="0"/>
    <n v="0"/>
    <n v="0"/>
    <n v="0"/>
    <n v="0"/>
    <n v="0"/>
    <n v="0"/>
    <n v="0"/>
    <n v="0"/>
    <n v="0"/>
    <n v="0"/>
  </r>
  <r>
    <x v="58"/>
    <s v="marcelo.leitao@sedh.es.gov.br"/>
    <n v="2991"/>
    <s v="REGIONAL METROPOLITANA: CONSTRUÇÃO DE ESPAÇO PARA OS SERVIDORES E PORTARIA"/>
    <s v="Construção do espaço"/>
    <s v="Não"/>
    <s v="Não"/>
    <n v="1102"/>
    <n v="561"/>
    <s v="Vitória"/>
    <s v="50 - Metropolitana"/>
    <s v="2. Segurança Pública e Justiça"/>
    <s v="-"/>
    <n v="0"/>
    <n v="0"/>
    <n v="0"/>
    <n v="0"/>
    <n v="0"/>
    <n v="0"/>
    <n v="0"/>
    <n v="0"/>
    <n v="0"/>
    <n v="0"/>
    <n v="500000"/>
    <n v="0"/>
    <n v="0"/>
    <n v="0"/>
    <n v="0"/>
    <n v="0"/>
  </r>
  <r>
    <x v="58"/>
    <s v="marcelo.leitao@sedh.es.gov.br"/>
    <n v="2252"/>
    <s v="CONSULTORIA SUPERVISORA BID"/>
    <s v="Contratação de empresa paraserviços especializados de engenharia para supervisão e fiscalização de projetos e obras do Projeto Estado Presente: Segurança Cidadã do ES._x000a_"/>
    <s v="Sim"/>
    <s v="Não"/>
    <n v="1102"/>
    <n v="561"/>
    <s v="Vitória"/>
    <s v="50 - Metropolitana"/>
    <s v="2. Segurança Pública e Justiça"/>
    <s v="-"/>
    <n v="0"/>
    <n v="0"/>
    <n v="0"/>
    <n v="0"/>
    <n v="0"/>
    <n v="0"/>
    <n v="0"/>
    <n v="0"/>
    <n v="1707509.65"/>
    <n v="0"/>
    <n v="6196851.8700000001"/>
    <n v="0"/>
    <n v="0"/>
    <n v="0"/>
    <n v="0"/>
    <n v="0"/>
  </r>
  <r>
    <x v="58"/>
    <s v="marcelo.leitao@sedh.es.gov.br"/>
    <n v="831"/>
    <s v="AQUISIÇÃO DE VEÍCULOS SUV - IASES"/>
    <s v="Aquisição de Veículo SUV caracterizado, para suprir as necessidades do Instituto de Atendimento Socioeducativo do Estado do Espirito Santo – IASES em cumprimento da meta 2.109 prevista no Plano de Aquisições do Projeto Estado Presente: Segurança Cidadã, conforme contrato de empréstimo Nº 3279/OC-BR do Banco Interamericano de Desenvolvimento – BID"/>
    <s v="Não"/>
    <s v="Não"/>
    <n v="1102"/>
    <n v="561"/>
    <s v="Vitória"/>
    <s v="50 - Metropolitana"/>
    <s v="2. Segurança Pública e Justiça"/>
    <s v="-"/>
    <n v="3604623"/>
    <n v="3604623"/>
    <n v="0"/>
    <n v="0"/>
    <n v="0"/>
    <n v="0"/>
    <n v="0"/>
    <n v="0"/>
    <n v="0"/>
    <n v="0"/>
    <n v="0"/>
    <n v="0"/>
    <n v="0"/>
    <n v="0"/>
    <n v="0"/>
    <n v="0"/>
  </r>
  <r>
    <x v="59"/>
    <s v="grace.silva@iases.es.gov.br_x000a_gesp@iases.es.gov.br"/>
    <n v="1591"/>
    <s v="CENTRO SOCIOEDUCATIVO DE ATENDIMENTO AO ADOLESCENTE EM CONFLITO COM A LEI - CSE"/>
    <s v="- Instalação de Sistema de Proteção contra Descargas Atmosféricas - SPDA, no CSE;_x000a_- Construção de um Centro para Capacitação dos Servidores e base da equipe da GESP;_x000a_-Aquisição de tecnologia e mobiliário estruturante para atender ao Centro de Treinamento da GESP (CT);_x000a_- Melhoria da reestruturação elétrica da rede de média tensão do CSE."/>
    <s v="Não"/>
    <s v="Não"/>
    <n v="1908"/>
    <n v="14"/>
    <s v="Cariacica"/>
    <s v="50 - Metropolitana"/>
    <s v="3. Proteção Social, Saúde e Direitos Humanos"/>
    <s v="-"/>
    <n v="1465853.59"/>
    <n v="0"/>
    <n v="2449923.88"/>
    <n v="0"/>
    <n v="0"/>
    <n v="0"/>
    <n v="0"/>
    <n v="0"/>
    <n v="0"/>
    <n v="0"/>
    <n v="0"/>
    <n v="0"/>
    <n v="0"/>
    <n v="0"/>
    <n v="0"/>
    <n v="0"/>
  </r>
  <r>
    <x v="59"/>
    <s v="grace.silva@iases.es.gov.br"/>
    <n v="1927"/>
    <s v="UNIDADE DE INTERNAÇÃO PROVISÓRIA I - UNIP I - CARIACICA"/>
    <s v="- Instalação de Sistema de Proteção contra Descargas Atmosféricas - SPDA, na UNIP I - Cariacica;"/>
    <s v="Não"/>
    <s v="Não"/>
    <n v="1908"/>
    <n v="14"/>
    <s v="Cariacica"/>
    <s v="50 - Metropolitana"/>
    <s v="3. Proteção Social, Saúde e Direitos Humanos"/>
    <s v="-"/>
    <n v="278525.69"/>
    <n v="0"/>
    <n v="0"/>
    <n v="0"/>
    <n v="0"/>
    <n v="0"/>
    <n v="0"/>
    <n v="0"/>
    <n v="0"/>
    <n v="0"/>
    <n v="0"/>
    <n v="0"/>
    <n v="0"/>
    <n v="0"/>
    <n v="0"/>
    <n v="0"/>
  </r>
  <r>
    <x v="59"/>
    <s v="grace.silva@iases.es.gov.br"/>
    <n v="1928"/>
    <s v="UNIDADE DE INTERNAÇÃO PROVISÓRIA II - UNIP II - CARIACICA"/>
    <s v="- Instalação de Sistema de Proteção contra Descargas Atmosféricas - SPDA, na UNIP II - Cariacica;"/>
    <s v="Não"/>
    <s v="Não"/>
    <n v="1908"/>
    <n v="14"/>
    <s v="Cariacica"/>
    <s v="50 - Metropolitana"/>
    <s v="3. Proteção Social, Saúde e Direitos Humanos"/>
    <s v="-"/>
    <n v="278525.69"/>
    <n v="0"/>
    <n v="0"/>
    <n v="0"/>
    <n v="0"/>
    <n v="0"/>
    <n v="0"/>
    <n v="0"/>
    <n v="0"/>
    <n v="0"/>
    <n v="0"/>
    <n v="0"/>
    <n v="0"/>
    <n v="0"/>
    <n v="0"/>
    <n v="0"/>
  </r>
  <r>
    <x v="59"/>
    <s v="grace.silva@iases.es.gov.br"/>
    <n v="1929"/>
    <s v="UNIDADE DE INTERNAÇÃO SOCIOEDUCATIVA - UNIS - CARIACICA"/>
    <s v="- Instalação de Sistema de Proteção contra Descargas Atmosféricas - SPDA, na UNIS - Cariacica;_x000a_- Demolição do Bloco C da UNIS (Estrutura desativada);"/>
    <s v="Não"/>
    <s v="Não"/>
    <n v="1908"/>
    <n v="14"/>
    <s v="Cariacica"/>
    <s v="50 - Metropolitana"/>
    <s v="3. Proteção Social, Saúde e Direitos Humanos"/>
    <s v="-"/>
    <n v="722521.28"/>
    <n v="0"/>
    <n v="0"/>
    <n v="0"/>
    <n v="0"/>
    <n v="0"/>
    <n v="0"/>
    <n v="0"/>
    <n v="0"/>
    <n v="0"/>
    <n v="0"/>
    <n v="0"/>
    <n v="0"/>
    <n v="0"/>
    <n v="0"/>
    <n v="0"/>
  </r>
  <r>
    <x v="59"/>
    <s v="m.carvalho@iases.es.gov.br"/>
    <n v="1225"/>
    <s v="ABASTECIMENTO DO ALMOXARIFADO"/>
    <s v="Aquisição de Equipamentos e Mobiliário para o prédio Administrativo/Escritório"/>
    <s v="Não"/>
    <s v="Não"/>
    <n v="1908"/>
    <n v="14"/>
    <s v="Vitória"/>
    <s v="50 - Metropolitana"/>
    <s v="3. Proteção Social, Saúde e Direitos Humanos"/>
    <s v="-"/>
    <n v="702796.46"/>
    <n v="0"/>
    <n v="0"/>
    <n v="0"/>
    <n v="0"/>
    <n v="0"/>
    <n v="0"/>
    <n v="0"/>
    <n v="0"/>
    <n v="0"/>
    <n v="0"/>
    <n v="0"/>
    <n v="0"/>
    <n v="0"/>
    <n v="0"/>
    <n v="0"/>
  </r>
  <r>
    <x v="59"/>
    <s v="grace.silva@iases.es.gov.br"/>
    <n v="1590"/>
    <s v="UNIDADE DE INTERNAÇÃO METROPOLITANA - UNIMETRO"/>
    <s v="Execução da reestruturação elétrica da rede de média tensão na Unimetro"/>
    <s v="Não"/>
    <s v="Não"/>
    <n v="1908"/>
    <n v="14"/>
    <s v="Vila Velha"/>
    <s v="50 - Metropolitana"/>
    <s v="3. Proteção Social, Saúde e Direitos Humanos"/>
    <s v="-"/>
    <n v="845175.36"/>
    <n v="0"/>
    <n v="0"/>
    <n v="0"/>
    <n v="0"/>
    <n v="0"/>
    <n v="0"/>
    <n v="0"/>
    <n v="0"/>
    <n v="0"/>
    <n v="0"/>
    <n v="0"/>
    <n v="0"/>
    <n v="0"/>
    <n v="0"/>
    <n v="0"/>
  </r>
  <r>
    <x v="59"/>
    <s v="grace.silva@iases.es.gov.br"/>
    <n v="1585"/>
    <s v="UNIDADES DE INTERNAÇÃO PROVISÓRIA E DE INTERNAÇÃO - LINHARES"/>
    <s v="Execução da reestruturação elétrica da rede de média tensão nas Unidades de Internação Provisória e de Internação - Linhares"/>
    <s v="Não"/>
    <s v="Não"/>
    <n v="1908"/>
    <n v="14"/>
    <s v="Linhares"/>
    <s v="56 - Rio Doce"/>
    <s v="3. Proteção Social, Saúde e Direitos Humanos"/>
    <s v="-"/>
    <n v="612970.32999999996"/>
    <n v="0"/>
    <n v="0"/>
    <n v="0"/>
    <n v="0"/>
    <n v="0"/>
    <n v="0"/>
    <n v="0"/>
    <n v="0"/>
    <n v="0"/>
    <n v="0"/>
    <n v="0"/>
    <n v="0"/>
    <n v="0"/>
    <n v="0"/>
    <n v="0"/>
  </r>
  <r>
    <x v="59"/>
    <s v="grace.silva@iases.es.gov.br"/>
    <n v="1923"/>
    <s v="UNIDADE DE INTERNAÇÃO PROVISÓRIA - UNIP LINHARES"/>
    <s v="Execução da reestruturação elétrica da rede de média tensão na UNIP Linhares"/>
    <s v="Não"/>
    <s v="Não"/>
    <n v="1908"/>
    <n v="14"/>
    <s v="Linhares"/>
    <s v="56 - Rio Doce"/>
    <s v="3. Proteção Social, Saúde e Direitos Humanos"/>
    <s v="-"/>
    <n v="612970.32999999996"/>
    <n v="0"/>
    <n v="0"/>
    <n v="0"/>
    <n v="0"/>
    <n v="0"/>
    <n v="0"/>
    <n v="0"/>
    <n v="0"/>
    <n v="0"/>
    <n v="0"/>
    <n v="0"/>
    <n v="0"/>
    <n v="0"/>
    <n v="0"/>
    <n v="0"/>
  </r>
  <r>
    <x v="59"/>
    <s v="grace.silva@iases.es.gov.br"/>
    <n v="1924"/>
    <s v="UNIDADE DE INTERNAÇÃO - UNIS LINHARES"/>
    <s v="Execução da reestruturação elétrica da rede de média tensão na UNIS Linhares"/>
    <s v="Não"/>
    <s v="Não"/>
    <n v="1908"/>
    <n v="14"/>
    <s v="Linhares"/>
    <s v="56 - Rio Doce"/>
    <s v="3. Proteção Social, Saúde e Direitos Humanos"/>
    <s v="-"/>
    <n v="612970.32999999996"/>
    <n v="0"/>
    <n v="0"/>
    <n v="0"/>
    <n v="0"/>
    <n v="0"/>
    <n v="0"/>
    <n v="0"/>
    <n v="0"/>
    <n v="0"/>
    <n v="0"/>
    <n v="0"/>
    <n v="0"/>
    <n v="0"/>
    <n v="0"/>
    <n v="0"/>
  </r>
  <r>
    <x v="59"/>
    <s v="grace.silva@iases.es.gov.br"/>
    <n v="1586"/>
    <s v="UNIDADES DE INTERNAÇÃO PROVISÓRIA E DE INTERNAÇÃO - CACHOEIRO DE ITAPEMIRIM"/>
    <s v="Execução da reestruturação elétrica da rede de média tensão na Unidades de Internação Provisória e de Internação - Cachoeiro de Itapemirim"/>
    <s v="Não"/>
    <s v="Não"/>
    <n v="1908"/>
    <n v="14"/>
    <s v="Cachoeiro de Itapemirim"/>
    <s v="54 - Central Sul"/>
    <s v="3. Proteção Social, Saúde e Direitos Humanos"/>
    <s v="-"/>
    <n v="281725.12"/>
    <n v="0"/>
    <n v="0"/>
    <n v="0"/>
    <n v="0"/>
    <n v="0"/>
    <n v="0"/>
    <n v="0"/>
    <n v="0"/>
    <n v="0"/>
    <n v="0"/>
    <n v="0"/>
    <n v="0"/>
    <n v="0"/>
    <n v="0"/>
    <n v="0"/>
  </r>
  <r>
    <x v="59"/>
    <s v="grace.silva@iases.es.gov.br"/>
    <n v="1925"/>
    <s v="UNIDADE DE INTERNAÇÃO PROVISÓRIA - UNIP CACHOEIRO DE ITAPEMIRIM"/>
    <s v="Execução da reestruturação elétrica da rede de média tensão na UNIP Cachoeiro de Itapemirim"/>
    <s v="Não"/>
    <s v="Não"/>
    <n v="1908"/>
    <n v="14"/>
    <s v="Cachoeiro de Itapemirim"/>
    <s v="54 - Central Sul"/>
    <s v="3. Proteção Social, Saúde e Direitos Humanos"/>
    <s v="-"/>
    <n v="281725.12"/>
    <n v="0"/>
    <n v="0"/>
    <n v="0"/>
    <n v="0"/>
    <n v="0"/>
    <n v="0"/>
    <n v="0"/>
    <n v="0"/>
    <n v="0"/>
    <n v="0"/>
    <n v="0"/>
    <n v="0"/>
    <n v="0"/>
    <n v="0"/>
    <n v="0"/>
  </r>
  <r>
    <x v="59"/>
    <s v="grace.silva@iases.es.gov.br"/>
    <n v="1926"/>
    <s v="UNIDADE DE INTERNAÇÃO - UNIS CACHOEIRO DE ITAPEMIRIM"/>
    <s v="Execução da reestruturação elétrica da rede de média tensão na UNIS Cachoeiro de Itapemirim"/>
    <s v="Não"/>
    <s v="Não"/>
    <n v="1908"/>
    <n v="14"/>
    <s v="Cachoeiro de Itapemirim"/>
    <s v="54 - Central Sul"/>
    <s v="3. Proteção Social, Saúde e Direitos Humanos"/>
    <s v="-"/>
    <n v="281725.12"/>
    <n v="0"/>
    <n v="0"/>
    <n v="0"/>
    <n v="0"/>
    <n v="0"/>
    <n v="0"/>
    <n v="0"/>
    <n v="0"/>
    <n v="0"/>
    <n v="0"/>
    <n v="0"/>
    <n v="0"/>
    <n v="0"/>
    <n v="0"/>
    <n v="0"/>
  </r>
  <r>
    <x v="59"/>
    <s v="m.carvalho@iases.es.gov.br"/>
    <n v="2885"/>
    <s v="HUMANIZAÇÃO DA FROTA DE VEÍCULOS"/>
    <s v="Substituição da frota de veículos que atendem as 13 (treze) Unidades Socioeducativas do IASES, estes destinados ao transporte de adolescentes/jovens em cumprimento de medida socioeducativa, por veículos humanizados."/>
    <s v="Não"/>
    <s v="Não"/>
    <n v="1908"/>
    <n v="14"/>
    <s v="Cachoeiro de Itapemirim, Cariacica, Linhares, Serra, Vila Velha, Vitória"/>
    <s v="00 - Estado"/>
    <s v="3. Proteção Social, Saúde e Direitos Humanos"/>
    <s v="-"/>
    <n v="0"/>
    <n v="0"/>
    <n v="0"/>
    <n v="0"/>
    <n v="0"/>
    <n v="0"/>
    <n v="0"/>
    <n v="0"/>
    <n v="3160000"/>
    <n v="0"/>
    <n v="0"/>
    <n v="0"/>
    <n v="0"/>
    <n v="0"/>
    <n v="0"/>
    <n v="0"/>
  </r>
  <r>
    <x v="59"/>
    <s v="bruno.cesconetti@iases.es.gov.br"/>
    <n v="2895"/>
    <s v="REESTRUTURAÇÃO DO PARQUE TECNOLÓGICO DO IASES"/>
    <s v="- Aquisição de um conjunto de componentes de tecnologia, switches de distribuição, switches de acesso, módulos SFPs, do seu licenciamento e garantia, incluindo fornecimento de peças, com vistas à restruturação, revitalização e ampliação do ambiente de rede de comunicação de dados do IASES;_x000a_- Aquisição de Solução de Armazenamento Data Warehouse (Storage);_x000a_- Construção do Centro Integrado de Videomonitoramento (CIV);_x000a_- Aquisição de equipamento para Centro Integrado de Videomonitoramento (CIV);_x000a_- Aquisição de solução de videomonitoramento;_x000a_- Aquisição de servidores para estruturação da rede lógica das unidades e sede administrativa do IASES."/>
    <s v="Não"/>
    <s v="Não"/>
    <n v="1908"/>
    <n v="14"/>
    <s v="Cachoeiro de Itapemirim, Cariacica, Linhares, Serra, Vila Velha, Vitória"/>
    <s v="00 - Estado"/>
    <s v="3. Proteção Social, Saúde e Direitos Humanos"/>
    <s v="-"/>
    <n v="25260872.559999999"/>
    <n v="0"/>
    <n v="0"/>
    <n v="0"/>
    <n v="0"/>
    <n v="0"/>
    <n v="0"/>
    <n v="0"/>
    <n v="0"/>
    <n v="0"/>
    <n v="0"/>
    <n v="0"/>
    <n v="0"/>
    <n v="0"/>
    <n v="0"/>
    <n v="0"/>
  </r>
  <r>
    <x v="60"/>
    <s v="lucas.barbosa@sedes.es.gov.br"/>
    <n v="2277"/>
    <s v="OBRA DE INFRAESTRUTURA DO POLO INDUSTRIAL DE PIÚMA"/>
    <s v="Execução de obra de infraestrutura, destacando a limpeza das áreas destinadas as vias públicas, locação das vias públicas e quadras, execução de obra de terraplanagem, pavimentação, drenagem do sistema de esgotamento sanitário, do sistema de abastecimento de água, iluminação pública, rede de distribuição elétrica e obras complementares."/>
    <s v="Não"/>
    <s v="Não"/>
    <n v="1308"/>
    <n v="35"/>
    <s v="Piúma"/>
    <s v="53 - Litoral Sul"/>
    <s v="5. Desenv Econômico, Ciência, Tec, Inovação e Turismo"/>
    <s v="114/2023"/>
    <n v="11843967"/>
    <n v="11843967"/>
    <n v="0"/>
    <n v="0"/>
    <n v="0"/>
    <n v="0"/>
    <n v="0"/>
    <n v="0"/>
    <n v="0"/>
    <n v="0"/>
    <n v="0"/>
    <n v="0"/>
    <n v="0"/>
    <n v="0"/>
    <n v="0"/>
    <n v="0"/>
  </r>
  <r>
    <x v="60"/>
    <s v="lucas.barbosa@sedes.es.gov.br"/>
    <n v="2623"/>
    <s v="INFRAESTRUTURA DO POLO EMPRESARIAL DE BAIXO GUANDU"/>
    <s v="Execução de projetos e obras de infraestrutura."/>
    <s v="Não"/>
    <s v="Não"/>
    <n v="1308"/>
    <n v="35"/>
    <s v="Baixo Guandú"/>
    <s v="57 - Centro-Oeste"/>
    <s v="5. Desenv Econômico, Ciência, Tec, Inovação e Turismo"/>
    <s v="-"/>
    <n v="300726.67"/>
    <n v="0"/>
    <n v="0"/>
    <n v="0"/>
    <n v="0"/>
    <n v="0"/>
    <n v="0"/>
    <n v="0"/>
    <n v="0"/>
    <n v="0"/>
    <n v="0"/>
    <n v="0"/>
    <n v="0"/>
    <n v="0"/>
    <n v="0"/>
    <n v="0"/>
  </r>
  <r>
    <x v="60"/>
    <s v="karine.silva@sedes.es.gov.br"/>
    <n v="2964"/>
    <s v="MELHORIA DA INFRAESTRUTURA DA SEDES"/>
    <s v="Melhorar as condições de trabalho, adquirindo novos equipamentos e mobiliários, objetivando o melhor desempenho das demandas desta Secretaria."/>
    <s v="Não"/>
    <s v="Não"/>
    <n v="2070"/>
    <n v="35"/>
    <s v="Vitória"/>
    <s v="50 - Metropolitana"/>
    <s v="5. Desenv Econômico, Ciência, Tec, Inovação e Turismo"/>
    <s v="-"/>
    <n v="100000"/>
    <n v="0"/>
    <n v="200000"/>
    <n v="0"/>
    <n v="200000"/>
    <n v="0"/>
    <n v="200000"/>
    <n v="0"/>
    <n v="0"/>
    <n v="0"/>
    <n v="0"/>
    <n v="0"/>
    <n v="0"/>
    <n v="0"/>
    <n v="0"/>
    <n v="0"/>
  </r>
  <r>
    <x v="60"/>
    <s v="karine.silva@sedes.es.gov.br"/>
    <n v="3088"/>
    <s v="AQUISIÇÃO DE ÁREA PARA IMPLEMENTAÇÃO DO POLO EMPRESARIAL DE SOORETAMA."/>
    <s v="Desapropriação da área de 120.000 m² situada no município de Sooretama, na localidade denominada, Córrego Paciência, às margens da Rodovia BR - 101."/>
    <s v="Não"/>
    <s v="Não"/>
    <n v="1308"/>
    <n v="35"/>
    <s v="Sooretama"/>
    <s v="56 - Rio Doce"/>
    <s v="5. Desenv Econômico, Ciência, Tec, Inovação e Turismo"/>
    <s v="-"/>
    <n v="7200000"/>
    <n v="0"/>
    <n v="0"/>
    <n v="0"/>
    <n v="0"/>
    <n v="0"/>
    <n v="0"/>
    <n v="0"/>
    <n v="0"/>
    <n v="0"/>
    <n v="0"/>
    <n v="0"/>
    <n v="0"/>
    <n v="0"/>
    <n v="0"/>
    <n v="0"/>
  </r>
  <r>
    <x v="60"/>
    <s v="karine.silva@sedes.es.gov.br"/>
    <n v="3025"/>
    <s v="INFRAESTRUTURA DO POLO EMPRESARIAL DE SÃO MATEUS"/>
    <s v="Execução de Levantamento topografico planialtimétrico e Elaboração de projeto de desmembramento."/>
    <s v="Não"/>
    <s v="Não"/>
    <n v="1308"/>
    <n v="35"/>
    <s v="São Mateus"/>
    <s v="58 - Nordeste"/>
    <s v="5. Desenv Econômico, Ciência, Tec, Inovação e Turismo"/>
    <s v="-"/>
    <n v="63971"/>
    <n v="0"/>
    <n v="0"/>
    <n v="0"/>
    <n v="0"/>
    <n v="0"/>
    <n v="0"/>
    <n v="0"/>
    <n v="0"/>
    <n v="0"/>
    <n v="0"/>
    <n v="0"/>
    <n v="0"/>
    <n v="0"/>
    <n v="0"/>
    <n v="0"/>
  </r>
  <r>
    <x v="61"/>
    <s v="patricia.quirino@aderes.es.gov.br"/>
    <n v="2463"/>
    <s v="INOVA MERCADO"/>
    <s v="Aquisição de 03 containeres modular tipo loja para ser instalado as margens das principais rodovias do ES. "/>
    <s v="Não"/>
    <s v="Não"/>
    <n v="2062"/>
    <n v="35"/>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
    <n v="307500"/>
    <n v="0"/>
    <n v="0"/>
    <n v="0"/>
    <n v="0"/>
    <n v="0"/>
    <n v="0"/>
    <n v="0"/>
    <n v="0"/>
    <n v="0"/>
    <n v="0"/>
    <n v="0"/>
    <n v="0"/>
    <n v="0"/>
    <n v="0"/>
    <n v="0"/>
  </r>
  <r>
    <x v="61"/>
    <s v="ivenilton.junior@aderes.es.gov.br"/>
    <n v="2966"/>
    <s v="AQUISIÇÃO DE MOBILIÁRIO EM GERAL PARA ATENDER ÀS NECESSIDADES DA ADERES."/>
    <s v="AQUISIÇÃO DE ESTAÇÕES DE TRABALHO. MESAS DE REUNIÕES E CADEIRAS, CONFORME TERMO DE REFERÊNCIA E SEUS ANEXOS"/>
    <s v="Não"/>
    <s v="Não"/>
    <n v="2070"/>
    <n v="35"/>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
    <n v="100000"/>
    <n v="0"/>
    <n v="0"/>
    <n v="0"/>
    <n v="0"/>
    <n v="0"/>
    <n v="0"/>
    <n v="0"/>
    <n v="0"/>
    <n v="0"/>
    <n v="0"/>
    <n v="0"/>
    <n v="0"/>
    <n v="0"/>
    <n v="0"/>
    <n v="0"/>
  </r>
  <r>
    <x v="61"/>
    <s v="ivenilton.junior@aderes.es.gov.br"/>
    <n v="2967"/>
    <s v="AQUISIÇÃO DE EQUIPAMENTOS DE INFORMÁTICA PARA ATENDER ÀS NECESSIDADES DA ADERES."/>
    <s v="AQUISIÇÃO DE COMPUTADORES E NOTEBOOKS, CONFORME TERMO DE REFERÊNCIA E SEUS ANEXOS"/>
    <s v="Não"/>
    <s v="Não"/>
    <n v="2070"/>
    <n v="35"/>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
    <n v="150000"/>
    <n v="0"/>
    <n v="0"/>
    <n v="0"/>
    <n v="0"/>
    <n v="0"/>
    <n v="0"/>
    <n v="0"/>
    <n v="0"/>
    <n v="0"/>
    <n v="0"/>
    <n v="0"/>
    <n v="0"/>
    <n v="0"/>
    <n v="0"/>
    <n v="0"/>
  </r>
  <r>
    <x v="61"/>
    <s v="hugo.tofoli@aderes.es.gov.br"/>
    <n v="2968"/>
    <s v="AQUISIÇÃO DE EQUIPAMENTOS PARA MELHORIA DO TRABALHO DE GRUPOS E PRODUTIVOS E PEQUENOS EMPREENDEDORES"/>
    <s v="AQUISIÇÃO DE PRENSA, BALANÇA E MÁQUINAS DE COSTURA INDUSTRIAL DE ACORDO COM AS CONDIÇÕES ESTABELECIDAS NO TERMO DE REFERÊNCIA E SEUS ANEXOS + AQUISIÇÃO DE VEÍCULOS - TIPO  CAMINHÃO E CAMINHONETES CONFORME CONDIÇÕES ESTABELECIDAS NO TERMO DE REFERÊNCIA E SEUS ANEXOS"/>
    <s v="Sim"/>
    <s v="Sim"/>
    <n v="2062"/>
    <n v="35"/>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
    <n v="1500000"/>
    <n v="0"/>
    <n v="500000"/>
    <n v="0"/>
    <n v="0"/>
    <n v="0"/>
    <n v="0"/>
    <n v="0"/>
    <n v="0"/>
    <n v="0"/>
    <n v="0"/>
    <n v="0"/>
    <n v="0"/>
    <n v="0"/>
    <n v="0"/>
    <n v="0"/>
  </r>
  <r>
    <x v="61"/>
    <s v="hugo.tofoli@aderes.es.gov.br"/>
    <n v="2969"/>
    <s v="AQUISIÇÃO DE VEÍCULOS PARA ATENDIMENTO A EMPREENDEDORES"/>
    <s v="AQUISIÇÃO DE VEÍCULOS _x000a_- TIPO VAN, ONIBUS e CAMINHÃO CONFORME CONDIÇÕES ESTABELECIDAS NO TERMO DE REFERÊNCIA E SEUS ANEXOS"/>
    <s v="Sim"/>
    <s v="Sim"/>
    <n v="2062"/>
    <n v="35"/>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
    <n v="1000000"/>
    <n v="0"/>
    <n v="1000000"/>
    <n v="0"/>
    <n v="0"/>
    <n v="0"/>
    <n v="0"/>
    <n v="0"/>
    <n v="0"/>
    <n v="0"/>
    <n v="0"/>
    <n v="0"/>
    <n v="0"/>
    <n v="0"/>
    <n v="0"/>
    <n v="0"/>
  </r>
  <r>
    <x v="61"/>
    <s v="hugo.tofoli@aderes.es.gov.br"/>
    <n v="2970"/>
    <s v="AQUISIÇÃO DE EQUIPAMENTOS PARA QUALIFICAÇÃO EMPREENDEDORA E GERAÇÃO DE NOVOS NEGÓCIOS"/>
    <s v="AQUISIÇÃO DE KIT BELEZA, PANIFICAÇÃO E MODA PARA OS NÚCLEOS DE PRODUÇÃO."/>
    <s v="Sim"/>
    <s v="Sim"/>
    <n v="2064"/>
    <n v="35"/>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
    <n v="1000000"/>
    <n v="0"/>
    <n v="0"/>
    <n v="0"/>
    <n v="0"/>
    <n v="0"/>
    <n v="0"/>
    <n v="0"/>
    <n v="0"/>
    <n v="0"/>
    <n v="0"/>
    <n v="0"/>
    <n v="0"/>
    <n v="0"/>
    <n v="0"/>
    <n v="0"/>
  </r>
  <r>
    <x v="61"/>
    <s v="renato.jesus@aderes.es.gov.br"/>
    <n v="3181"/>
    <s v="APOIO A PROJETOS DE DESENVOLVIMENTO SUSTENTÁVEL LOCAL INTEGRADO - RP8 (CONVÊNIO GOVERNO FEDERAL - REPASSE CAIXA)"/>
    <s v="ADQUIRIR TRATORES DE PEQUENOS DE PORTE"/>
    <s v="Não"/>
    <s v="Não"/>
    <n v="2062"/>
    <n v="35"/>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
    <n v="960225"/>
    <n v="0"/>
    <n v="0"/>
    <n v="0"/>
    <n v="0"/>
    <n v="0"/>
    <n v="0"/>
    <n v="0"/>
    <n v="0"/>
    <n v="0"/>
    <n v="0"/>
    <n v="0"/>
    <n v="0"/>
    <n v="0"/>
    <n v="0"/>
    <n v="0"/>
  </r>
  <r>
    <x v="61"/>
    <s v="hugo.tofoli@aderes.es.gov.br"/>
    <n v="2968"/>
    <s v="AQUISIÇÃO DE EQUIPAMENTOS PARA MELHORIA DO TRABALHO DE GRUPOS E PRODUTIVOS E PEQUENOS EMPREENDEDORES"/>
    <m/>
    <s v="Sim"/>
    <s v="Sim"/>
    <n v="2062"/>
    <n v="35"/>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
    <n v="3000000"/>
    <n v="0"/>
    <n v="0"/>
    <n v="0"/>
    <n v="0"/>
    <n v="0"/>
    <n v="0"/>
    <n v="0"/>
    <n v="0"/>
    <n v="0"/>
    <n v="0"/>
    <n v="0"/>
    <n v="0"/>
    <n v="0"/>
    <n v="0"/>
    <n v="0"/>
  </r>
  <r>
    <x v="61"/>
    <s v="hugo.tofoli@aderes.es.gov.br"/>
    <n v="3180"/>
    <s v="AQUISIÇÃO DE GALPÃO PARA ATENDER EMPREENDEDORES "/>
    <s v="AQUISIÇÃO DE GALPÃO PARA ATENDER AS ASSOCIAÇÕES DE CATADORES DE MATERIAIS RECICLAVEIS "/>
    <s v="Não"/>
    <s v="Não"/>
    <n v="2062"/>
    <n v="35"/>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
    <n v="4500000"/>
    <n v="0"/>
    <n v="0"/>
    <n v="0"/>
    <n v="0"/>
    <n v="0"/>
    <n v="0"/>
    <n v="0"/>
    <n v="0"/>
    <n v="0"/>
    <n v="0"/>
    <n v="0"/>
    <n v="0"/>
    <n v="0"/>
    <n v="0"/>
    <n v="0"/>
  </r>
  <r>
    <x v="62"/>
    <s v="sonia.damasceno@mulheres.es.gov.br"/>
    <n v="2985"/>
    <s v="Estrutração e Modernização da SESM"/>
    <s v="Adquirir equipamentos/suprimentos entre outros bens duráveis que possam estruturar a Secretaria "/>
    <s v="Não"/>
    <s v="Não"/>
    <n v="2070"/>
    <n v="1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175000"/>
    <n v="0"/>
    <n v="200000"/>
    <n v="0"/>
    <n v="0"/>
    <n v="0"/>
    <n v="0"/>
    <n v="0"/>
    <n v="0"/>
    <n v="0"/>
    <n v="0"/>
    <n v="0"/>
    <n v="0"/>
    <n v="0"/>
    <n v="0"/>
    <n v="0"/>
  </r>
  <r>
    <x v="62"/>
    <s v="jaque.sanz@mulheres.es.gov.br"/>
    <n v="3110"/>
    <s v="Atlas das Mulheres do Estado do Espírito Santo"/>
    <s v="O presente projeto se insere no objetivo estratégico de produzir informações e conhecimento sobre a realidade das mulheres, visando contribuir tanto para o fortalecimento das políticas como instrumento estratégico, quanto para a democratização do acesso a informações elaboradas dentro de pressupostos técnico-científicos, seguindo metodologias consagradas em Atlas que consolidam referências geográficas, estatísticas, quanto perspectivas sociológicas, antropológicas, econômicas e socioculturais, aderindo a uma perspectiva de pesquisa quali-quanti, com utilização de diversos recursos visuais, tais como: mapas, fotos, infográficos, histórias de vida, indicadores, entre outros. O Atlas será disponibilizado em formato impresso (1000 exemplares) e digital interativo, com diversos recursos, em 2025."/>
    <s v="Não"/>
    <s v="Não"/>
    <n v="2333"/>
    <n v="1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0"/>
    <n v="0"/>
    <n v="0"/>
    <n v="0"/>
    <n v="0"/>
    <n v="0"/>
    <n v="0"/>
    <n v="0"/>
    <n v="0"/>
    <n v="0"/>
    <n v="0"/>
    <n v="0"/>
    <n v="0"/>
    <n v="0"/>
    <n v="0"/>
    <n v="0"/>
  </r>
  <r>
    <x v="62"/>
    <s v="cristiane.canto@mulheres.es.gov.br"/>
    <n v="3182"/>
    <s v="FORTALECE MULHERES"/>
    <s v="Aquisição de veículo e equipamentos de TI – Recurso Ministério das Mulheres"/>
    <s v="Sim"/>
    <s v="Não"/>
    <m/>
    <n v="1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250000"/>
    <n v="0"/>
    <n v="0"/>
    <n v="0"/>
    <n v="0"/>
    <n v="0"/>
    <n v="0"/>
    <n v="0"/>
    <n v="0"/>
    <n v="0"/>
    <n v="0"/>
    <n v="0"/>
    <n v="0"/>
    <n v="0"/>
    <n v="0"/>
    <n v="0"/>
  </r>
  <r>
    <x v="62"/>
    <s v="cristiane.canto@mulheres.es.gov.br"/>
    <n v="3182"/>
    <s v="FORTALECE MULHERES"/>
    <s v="Kit Mulher Viver Mais (Veiculos, Datashow e Notebooks), para ser entregue aos muncipios"/>
    <s v="Sim"/>
    <s v="Não"/>
    <n v="2346"/>
    <n v="1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1000000"/>
    <n v="0"/>
    <n v="1000000"/>
    <n v="0"/>
    <n v="1000000"/>
    <n v="0"/>
    <n v="1000000"/>
    <n v="0"/>
    <n v="0"/>
    <n v="0"/>
    <n v="0"/>
    <n v="0"/>
    <n v="0"/>
    <n v="0"/>
    <n v="0"/>
    <n v="0"/>
  </r>
  <r>
    <x v="62"/>
    <s v="marjorie.seidel@mulheres.es.gov.br"/>
    <m/>
    <s v="TEC MULHERES"/>
    <s v="Aquisição de computadores"/>
    <s v="Não"/>
    <s v="Não"/>
    <n v="2345"/>
    <n v="10"/>
    <s v="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180000"/>
    <n v="0"/>
    <n v="180000"/>
    <n v="0"/>
    <n v="180000"/>
    <n v="0"/>
    <n v="180000"/>
    <n v="0"/>
    <n v="0"/>
    <n v="0"/>
    <n v="0"/>
    <n v="0"/>
    <n v="0"/>
    <n v="0"/>
    <n v="0"/>
    <n v="0"/>
  </r>
  <r>
    <x v="62"/>
    <s v="fabiana.malheiros@mulheres.es.gov.br"/>
    <n v="3183"/>
    <s v="EQUIPAGEM DOS CENTROS DE REFERÊNCIA DE ATENDIMENTO À MULHER"/>
    <s v="Aquisição de Veiculos e Equipamentos de TI"/>
    <s v="Sim"/>
    <s v="Não"/>
    <n v="2331"/>
    <n v="1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250000"/>
    <n v="0"/>
    <n v="0"/>
    <n v="0"/>
    <n v="0"/>
    <n v="0"/>
    <n v="0"/>
    <n v="0"/>
    <n v="0"/>
    <n v="0"/>
    <n v="0"/>
    <n v="0"/>
    <n v="0"/>
    <n v="0"/>
    <n v="0"/>
    <n v="0"/>
  </r>
  <r>
    <x v="62"/>
    <s v="jaque.sanz@mulheres.es.gov.br "/>
    <n v="3184"/>
    <s v="FORTALECIMENTO DAS CADEIAS PRODUTIVAS DE MULHERES DE POVOS E COMUNIDADES TRADICIONAIS DA REGIÃO SUDENE DO ES"/>
    <s v="Infraestrutura produtiva e social (construção, adequação e aquisição de produtos; instação de unidades agroecológicas de produção para a sociobiodiversidade; reforma e construção de dois pontos de vendas; ampliação e reforma da casa de cerâmica, construção de espaço coletivo)"/>
    <s v="Não"/>
    <s v="Não"/>
    <m/>
    <n v="1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2500000"/>
    <n v="0"/>
    <n v="0"/>
    <n v="0"/>
    <n v="0"/>
    <n v="0"/>
    <n v="0"/>
    <n v="0"/>
    <n v="0"/>
    <n v="0"/>
    <n v="0"/>
    <n v="0"/>
    <n v="0"/>
    <n v="0"/>
    <n v="0"/>
    <n v="0"/>
  </r>
  <r>
    <x v="63"/>
    <s v="sonia.casotti@ipajm.es.gov.br"/>
    <n v="2696"/>
    <s v="MODERNIZAÇÃO E REAPARELHAMENTO DA INFRAESTRUTURA DO IPAJM"/>
    <s v="Aquisição de computadores vsiando suprir as necessidades internas em decorrência de novos servidores (Concurso Público - 2023 e Nova Reestrutração do IPAJM)."/>
    <s v="Não"/>
    <s v="Não"/>
    <n v="1116"/>
    <n v="2"/>
    <s v="Vitória"/>
    <s v="50 - Metropolitana"/>
    <s v="7. Gestão Pública Inovadora"/>
    <s v="-"/>
    <n v="0"/>
    <n v="0"/>
    <n v="0"/>
    <n v="0"/>
    <n v="0"/>
    <n v="0"/>
    <n v="0"/>
    <n v="0"/>
    <n v="1287000"/>
    <n v="0"/>
    <n v="0"/>
    <n v="0"/>
    <n v="0"/>
    <n v="0"/>
    <n v="0"/>
    <n v="0"/>
  </r>
  <r>
    <x v="63"/>
    <s v="sonia.casotti@ipajm.es.gov.br"/>
    <n v="2697"/>
    <s v="CONSTRUÇÃO DA NOVA SEDE DO IPAJM "/>
    <s v="Construção da nova sede do Instituto de Previdência dos Servidores do Estado do Espírito Santo"/>
    <s v="Não"/>
    <s v="Não"/>
    <n v="1887"/>
    <n v="2"/>
    <s v="Vitória"/>
    <s v="50 - Metropolitana"/>
    <s v="7. Gestão Pública Inovadora"/>
    <s v="-"/>
    <n v="0"/>
    <n v="0"/>
    <n v="0"/>
    <n v="0"/>
    <n v="0"/>
    <n v="0"/>
    <n v="0"/>
    <n v="0"/>
    <n v="15779620"/>
    <n v="0"/>
    <n v="10837068.85"/>
    <n v="0"/>
    <n v="10837068.85"/>
    <n v="0"/>
    <n v="10837068.85"/>
    <n v="0"/>
  </r>
  <r>
    <x v="63"/>
    <s v="renato.albert@ipajm.es.gov.br"/>
    <n v="3091"/>
    <s v="IPAJM DIGITAL"/>
    <s v=" Implantação de um Sistema Integrado de Gestão Previdenciária e atualização de base cadastral de todos os beneficiários do IPAJM, pertencentes aos Poderes e Órgãos Autônomos do Estado."/>
    <s v="Sim"/>
    <s v="Não"/>
    <n v="1133"/>
    <n v="2"/>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
    <n v="0"/>
    <n v="0"/>
    <n v="5806666.6699999999"/>
    <n v="0"/>
    <n v="6033333.3300000001"/>
    <n v="0"/>
    <n v="1200000"/>
    <n v="0"/>
    <n v="0"/>
    <n v="0"/>
    <n v="0"/>
    <n v="0"/>
    <n v="0"/>
    <n v="0"/>
    <n v="0"/>
    <n v="0"/>
  </r>
  <r>
    <x v="57"/>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Tabela dinâmica1" cacheId="3"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7:E70" firstHeaderRow="0" firstDataRow="1" firstDataCol="1"/>
  <pivotFields count="29">
    <pivotField axis="axisRow" showAll="0" sortType="ascending">
      <items count="68">
        <item x="0"/>
        <item x="1"/>
        <item m="1" x="64"/>
        <item x="2"/>
        <item x="3"/>
        <item x="4"/>
        <item x="6"/>
        <item h="1" x="5"/>
        <item x="7"/>
        <item x="8"/>
        <item x="9"/>
        <item x="10"/>
        <item x="11"/>
        <item x="12"/>
        <item x="16"/>
        <item x="17"/>
        <item x="13"/>
        <item x="15"/>
        <item x="14"/>
        <item x="18"/>
        <item x="19"/>
        <item x="20"/>
        <item x="21"/>
        <item x="22"/>
        <item x="23"/>
        <item x="24"/>
        <item x="25"/>
        <item x="26"/>
        <item x="27"/>
        <item x="28"/>
        <item m="1" x="65"/>
        <item x="29"/>
        <item x="30"/>
        <item x="33"/>
        <item x="34"/>
        <item x="31"/>
        <item x="32"/>
        <item x="35"/>
        <item x="37"/>
        <item x="36"/>
        <item x="38"/>
        <item x="39"/>
        <item x="41"/>
        <item x="42"/>
        <item x="43"/>
        <item x="47"/>
        <item x="46"/>
        <item x="44"/>
        <item x="45"/>
        <item x="40"/>
        <item m="1" x="66"/>
        <item x="48"/>
        <item x="51"/>
        <item x="52"/>
        <item x="50"/>
        <item x="49"/>
        <item x="53"/>
        <item x="54"/>
        <item x="55"/>
        <item x="56"/>
        <item x="58"/>
        <item x="59"/>
        <item x="60"/>
        <item x="61"/>
        <item x="62"/>
        <item x="63"/>
        <item h="1" x="5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s>
  <rowFields count="1">
    <field x="0"/>
  </rowFields>
  <rowItems count="63">
    <i>
      <x/>
    </i>
    <i>
      <x v="1"/>
    </i>
    <i>
      <x v="3"/>
    </i>
    <i>
      <x v="4"/>
    </i>
    <i>
      <x v="5"/>
    </i>
    <i>
      <x v="6"/>
    </i>
    <i>
      <x v="8"/>
    </i>
    <i>
      <x v="9"/>
    </i>
    <i>
      <x v="10"/>
    </i>
    <i>
      <x v="11"/>
    </i>
    <i>
      <x v="12"/>
    </i>
    <i>
      <x v="13"/>
    </i>
    <i>
      <x v="14"/>
    </i>
    <i>
      <x v="15"/>
    </i>
    <i>
      <x v="16"/>
    </i>
    <i>
      <x v="17"/>
    </i>
    <i>
      <x v="18"/>
    </i>
    <i>
      <x v="19"/>
    </i>
    <i>
      <x v="20"/>
    </i>
    <i>
      <x v="21"/>
    </i>
    <i>
      <x v="22"/>
    </i>
    <i>
      <x v="23"/>
    </i>
    <i>
      <x v="24"/>
    </i>
    <i>
      <x v="25"/>
    </i>
    <i>
      <x v="26"/>
    </i>
    <i>
      <x v="27"/>
    </i>
    <i>
      <x v="28"/>
    </i>
    <i>
      <x v="29"/>
    </i>
    <i>
      <x v="31"/>
    </i>
    <i>
      <x v="32"/>
    </i>
    <i>
      <x v="33"/>
    </i>
    <i>
      <x v="34"/>
    </i>
    <i>
      <x v="35"/>
    </i>
    <i>
      <x v="36"/>
    </i>
    <i>
      <x v="37"/>
    </i>
    <i>
      <x v="38"/>
    </i>
    <i>
      <x v="39"/>
    </i>
    <i>
      <x v="40"/>
    </i>
    <i>
      <x v="41"/>
    </i>
    <i>
      <x v="42"/>
    </i>
    <i>
      <x v="43"/>
    </i>
    <i>
      <x v="44"/>
    </i>
    <i>
      <x v="45"/>
    </i>
    <i>
      <x v="46"/>
    </i>
    <i>
      <x v="47"/>
    </i>
    <i>
      <x v="48"/>
    </i>
    <i>
      <x v="49"/>
    </i>
    <i>
      <x v="51"/>
    </i>
    <i>
      <x v="52"/>
    </i>
    <i>
      <x v="53"/>
    </i>
    <i>
      <x v="54"/>
    </i>
    <i>
      <x v="55"/>
    </i>
    <i>
      <x v="56"/>
    </i>
    <i>
      <x v="57"/>
    </i>
    <i>
      <x v="58"/>
    </i>
    <i>
      <x v="59"/>
    </i>
    <i>
      <x v="60"/>
    </i>
    <i>
      <x v="61"/>
    </i>
    <i>
      <x v="62"/>
    </i>
    <i>
      <x v="63"/>
    </i>
    <i>
      <x v="64"/>
    </i>
    <i>
      <x v="65"/>
    </i>
    <i t="grand">
      <x/>
    </i>
  </rowItems>
  <colFields count="1">
    <field x="-2"/>
  </colFields>
  <colItems count="4">
    <i>
      <x/>
    </i>
    <i i="1">
      <x v="1"/>
    </i>
    <i i="2">
      <x v="2"/>
    </i>
    <i i="3">
      <x v="3"/>
    </i>
  </colItems>
  <dataFields count="4">
    <dataField name="Soma de Previsto Caixa - 2024" fld="13" baseField="0" baseItem="0"/>
    <dataField name="Soma de Previsto Demais Fontes - 2024" fld="21" baseField="0" baseItem="0"/>
    <dataField name="Soma de Contratado Caixa - 2024" fld="14" baseField="0" baseItem="8"/>
    <dataField name="Soma de Contratado Demais Fontes - 2024" fld="22" baseField="0" baseItem="0"/>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Tabela dinâmica3"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H1:L87" firstHeaderRow="1" firstDataRow="2" firstDataCol="1"/>
  <pivotFields count="3">
    <pivotField axis="axisRow" showAll="0" sortType="ascending">
      <items count="180">
        <item x="0"/>
        <item m="1" x="84"/>
        <item x="1"/>
        <item m="1" x="85"/>
        <item x="2"/>
        <item m="1" x="86"/>
        <item x="3"/>
        <item m="1" x="87"/>
        <item x="4"/>
        <item m="1" x="88"/>
        <item x="5"/>
        <item m="1" x="89"/>
        <item x="6"/>
        <item m="1" x="90"/>
        <item x="7"/>
        <item m="1" x="91"/>
        <item x="8"/>
        <item m="1" x="92"/>
        <item x="9"/>
        <item m="1" x="93"/>
        <item x="10"/>
        <item m="1" x="94"/>
        <item x="11"/>
        <item m="1" x="95"/>
        <item x="12"/>
        <item m="1" x="96"/>
        <item x="13"/>
        <item m="1" x="97"/>
        <item m="1" x="168"/>
        <item x="14"/>
        <item m="1" x="98"/>
        <item m="1" x="169"/>
        <item x="15"/>
        <item m="1" x="99"/>
        <item x="16"/>
        <item m="1" x="100"/>
        <item m="1" x="170"/>
        <item x="17"/>
        <item m="1" x="101"/>
        <item x="18"/>
        <item m="1" x="102"/>
        <item x="19"/>
        <item m="1" x="103"/>
        <item x="20"/>
        <item m="1" x="104"/>
        <item x="21"/>
        <item m="1" x="105"/>
        <item x="22"/>
        <item m="1" x="106"/>
        <item x="23"/>
        <item m="1" x="107"/>
        <item x="24"/>
        <item m="1" x="108"/>
        <item x="25"/>
        <item m="1" x="109"/>
        <item x="26"/>
        <item m="1" x="110"/>
        <item x="27"/>
        <item m="1" x="111"/>
        <item x="28"/>
        <item m="1" x="112"/>
        <item x="29"/>
        <item m="1" x="113"/>
        <item x="30"/>
        <item m="1" x="114"/>
        <item x="31"/>
        <item m="1" x="115"/>
        <item x="32"/>
        <item m="1" x="116"/>
        <item x="33"/>
        <item m="1" x="117"/>
        <item x="34"/>
        <item m="1" x="118"/>
        <item x="35"/>
        <item m="1" x="119"/>
        <item x="36"/>
        <item m="1" x="120"/>
        <item x="37"/>
        <item m="1" x="121"/>
        <item x="38"/>
        <item m="1" x="122"/>
        <item x="39"/>
        <item m="1" x="123"/>
        <item x="40"/>
        <item m="1" x="124"/>
        <item x="41"/>
        <item m="1" x="125"/>
        <item x="42"/>
        <item m="1" x="126"/>
        <item x="43"/>
        <item m="1" x="127"/>
        <item x="44"/>
        <item m="1" x="128"/>
        <item x="45"/>
        <item m="1" x="129"/>
        <item x="46"/>
        <item m="1" x="130"/>
        <item x="47"/>
        <item m="1" x="131"/>
        <item x="48"/>
        <item m="1" x="132"/>
        <item x="49"/>
        <item m="1" x="133"/>
        <item x="50"/>
        <item m="1" x="134"/>
        <item x="51"/>
        <item m="1" x="135"/>
        <item x="52"/>
        <item m="1" x="136"/>
        <item x="53"/>
        <item m="1" x="137"/>
        <item x="54"/>
        <item m="1" x="138"/>
        <item x="55"/>
        <item m="1" x="139"/>
        <item x="56"/>
        <item m="1" x="140"/>
        <item x="57"/>
        <item m="1" x="141"/>
        <item x="58"/>
        <item m="1" x="142"/>
        <item x="59"/>
        <item m="1" x="143"/>
        <item x="60"/>
        <item m="1" x="144"/>
        <item x="61"/>
        <item m="1" x="145"/>
        <item x="62"/>
        <item m="1" x="146"/>
        <item x="63"/>
        <item m="1" x="147"/>
        <item x="64"/>
        <item m="1" x="148"/>
        <item x="65"/>
        <item m="1" x="149"/>
        <item x="66"/>
        <item m="1" x="150"/>
        <item x="67"/>
        <item m="1" x="151"/>
        <item x="68"/>
        <item m="1" x="152"/>
        <item x="69"/>
        <item m="1" x="153"/>
        <item x="70"/>
        <item m="1" x="154"/>
        <item x="71"/>
        <item m="1" x="155"/>
        <item x="72"/>
        <item m="1" x="156"/>
        <item x="73"/>
        <item m="1" x="157"/>
        <item m="1" x="171"/>
        <item x="74"/>
        <item m="1" x="158"/>
        <item x="75"/>
        <item m="1" x="159"/>
        <item m="1" x="172"/>
        <item m="1" x="173"/>
        <item m="1" x="174"/>
        <item x="76"/>
        <item m="1" x="160"/>
        <item x="77"/>
        <item m="1" x="161"/>
        <item x="78"/>
        <item m="1" x="162"/>
        <item x="79"/>
        <item m="1" x="163"/>
        <item x="80"/>
        <item m="1" x="164"/>
        <item x="81"/>
        <item m="1" x="165"/>
        <item m="1" x="175"/>
        <item m="1" x="176"/>
        <item m="1" x="177"/>
        <item m="1" x="178"/>
        <item x="82"/>
        <item m="1" x="166"/>
        <item m="1" x="167"/>
        <item x="83"/>
        <item t="default"/>
      </items>
    </pivotField>
    <pivotField axis="axisCol" showAll="0">
      <items count="4">
        <item x="0"/>
        <item x="1"/>
        <item x="2"/>
        <item t="default"/>
      </items>
    </pivotField>
    <pivotField dataField="1" numFmtId="164" showAll="0"/>
  </pivotFields>
  <rowFields count="1">
    <field x="0"/>
  </rowFields>
  <rowItems count="85">
    <i>
      <x/>
    </i>
    <i>
      <x v="2"/>
    </i>
    <i>
      <x v="4"/>
    </i>
    <i>
      <x v="6"/>
    </i>
    <i>
      <x v="8"/>
    </i>
    <i>
      <x v="10"/>
    </i>
    <i>
      <x v="12"/>
    </i>
    <i>
      <x v="14"/>
    </i>
    <i>
      <x v="16"/>
    </i>
    <i>
      <x v="18"/>
    </i>
    <i>
      <x v="20"/>
    </i>
    <i>
      <x v="22"/>
    </i>
    <i>
      <x v="24"/>
    </i>
    <i>
      <x v="26"/>
    </i>
    <i>
      <x v="29"/>
    </i>
    <i>
      <x v="32"/>
    </i>
    <i>
      <x v="34"/>
    </i>
    <i>
      <x v="37"/>
    </i>
    <i>
      <x v="39"/>
    </i>
    <i>
      <x v="41"/>
    </i>
    <i>
      <x v="43"/>
    </i>
    <i>
      <x v="45"/>
    </i>
    <i>
      <x v="47"/>
    </i>
    <i>
      <x v="49"/>
    </i>
    <i>
      <x v="51"/>
    </i>
    <i>
      <x v="53"/>
    </i>
    <i>
      <x v="55"/>
    </i>
    <i>
      <x v="57"/>
    </i>
    <i>
      <x v="59"/>
    </i>
    <i>
      <x v="61"/>
    </i>
    <i>
      <x v="63"/>
    </i>
    <i>
      <x v="65"/>
    </i>
    <i>
      <x v="67"/>
    </i>
    <i>
      <x v="69"/>
    </i>
    <i>
      <x v="71"/>
    </i>
    <i>
      <x v="73"/>
    </i>
    <i>
      <x v="75"/>
    </i>
    <i>
      <x v="77"/>
    </i>
    <i>
      <x v="79"/>
    </i>
    <i>
      <x v="81"/>
    </i>
    <i>
      <x v="83"/>
    </i>
    <i>
      <x v="85"/>
    </i>
    <i>
      <x v="87"/>
    </i>
    <i>
      <x v="89"/>
    </i>
    <i>
      <x v="91"/>
    </i>
    <i>
      <x v="93"/>
    </i>
    <i>
      <x v="95"/>
    </i>
    <i>
      <x v="97"/>
    </i>
    <i>
      <x v="99"/>
    </i>
    <i>
      <x v="101"/>
    </i>
    <i>
      <x v="103"/>
    </i>
    <i>
      <x v="105"/>
    </i>
    <i>
      <x v="107"/>
    </i>
    <i>
      <x v="109"/>
    </i>
    <i>
      <x v="111"/>
    </i>
    <i>
      <x v="113"/>
    </i>
    <i>
      <x v="115"/>
    </i>
    <i>
      <x v="117"/>
    </i>
    <i>
      <x v="119"/>
    </i>
    <i>
      <x v="121"/>
    </i>
    <i>
      <x v="123"/>
    </i>
    <i>
      <x v="125"/>
    </i>
    <i>
      <x v="127"/>
    </i>
    <i>
      <x v="129"/>
    </i>
    <i>
      <x v="131"/>
    </i>
    <i>
      <x v="133"/>
    </i>
    <i>
      <x v="135"/>
    </i>
    <i>
      <x v="137"/>
    </i>
    <i>
      <x v="139"/>
    </i>
    <i>
      <x v="141"/>
    </i>
    <i>
      <x v="143"/>
    </i>
    <i>
      <x v="145"/>
    </i>
    <i>
      <x v="147"/>
    </i>
    <i>
      <x v="149"/>
    </i>
    <i>
      <x v="152"/>
    </i>
    <i>
      <x v="154"/>
    </i>
    <i>
      <x v="159"/>
    </i>
    <i>
      <x v="161"/>
    </i>
    <i>
      <x v="163"/>
    </i>
    <i>
      <x v="165"/>
    </i>
    <i>
      <x v="167"/>
    </i>
    <i>
      <x v="169"/>
    </i>
    <i>
      <x v="175"/>
    </i>
    <i>
      <x v="178"/>
    </i>
    <i t="grand">
      <x/>
    </i>
  </rowItems>
  <colFields count="1">
    <field x="1"/>
  </colFields>
  <colItems count="4">
    <i>
      <x/>
    </i>
    <i>
      <x v="1"/>
    </i>
    <i>
      <x v="2"/>
    </i>
    <i t="grand">
      <x/>
    </i>
  </colItems>
  <dataFields count="1">
    <dataField name="Soma de Total" fld="2" baseField="0" baseItem="0"/>
  </dataFields>
  <formats count="2">
    <format>
      <pivotArea collapsedLevelsAreSubtotals="1" fieldPosition="0">
        <references count="1">
          <reference field="0" count="0"/>
        </references>
      </pivotArea>
    </format>
    <format>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0C2313C-8952-47F5-A221-2472DAFFCFF7}" name="Tabela dinâmica3" cacheId="2"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H1:K89" firstHeaderRow="1" firstDataRow="2" firstDataCol="1"/>
  <pivotFields count="3">
    <pivotField axis="axisRow" showAll="0" sortType="ascending">
      <items count="8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axis="axisCol" showAll="0">
      <items count="3">
        <item x="0"/>
        <item x="1"/>
        <item t="default"/>
      </items>
    </pivotField>
    <pivotField dataField="1" numFmtId="164" showAll="0"/>
  </pivotFields>
  <rowFields count="1">
    <field x="0"/>
  </rowFields>
  <rowItems count="8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t="grand">
      <x/>
    </i>
  </rowItems>
  <colFields count="1">
    <field x="1"/>
  </colFields>
  <colItems count="3">
    <i>
      <x/>
    </i>
    <i>
      <x v="1"/>
    </i>
    <i t="grand">
      <x/>
    </i>
  </colItems>
  <dataFields count="1">
    <dataField name="Soma de Total" fld="2" baseField="0" baseItem="0"/>
  </dataFields>
  <formats count="1">
    <format>
      <pivotArea collapsedLevelsAreSubtotals="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600-000003000000}" name="Tabela dinâmica1"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G1:J79" firstHeaderRow="1" firstDataRow="2" firstDataCol="1"/>
  <pivotFields count="3">
    <pivotField axis="axisRow" showAll="0">
      <items count="7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axis="axisCol" showAll="0">
      <items count="3">
        <item x="0"/>
        <item x="1"/>
        <item t="default"/>
      </items>
    </pivotField>
    <pivotField dataField="1" showAll="0"/>
  </pivotFields>
  <rowFields count="1">
    <field x="0"/>
  </rowFields>
  <rowItems count="7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t="grand">
      <x/>
    </i>
  </rowItems>
  <colFields count="1">
    <field x="1"/>
  </colFields>
  <colItems count="3">
    <i>
      <x/>
    </i>
    <i>
      <x v="1"/>
    </i>
    <i t="grand">
      <x/>
    </i>
  </colItems>
  <dataFields count="1">
    <dataField name="Soma de Total" fld="2" baseField="0" baseItem="0"/>
  </dataFields>
  <formats count="2">
    <format>
      <pivotArea collapsedLevelsAreSubtotals="1" fieldPosition="0">
        <references count="2">
          <reference field="0" count="0"/>
          <reference field="1" count="0" selected="0"/>
        </references>
      </pivotArea>
    </format>
    <format>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711"/>
  <sheetViews>
    <sheetView tabSelected="1" topLeftCell="N598" zoomScaleNormal="100" workbookViewId="0">
      <selection activeCell="Z623" sqref="Z623"/>
    </sheetView>
  </sheetViews>
  <sheetFormatPr defaultRowHeight="15" x14ac:dyDescent="0.25"/>
  <cols>
    <col min="1" max="1" width="17" customWidth="1"/>
    <col min="2" max="2" width="9.140625" customWidth="1"/>
    <col min="4" max="4" width="93.85546875" customWidth="1"/>
    <col min="5" max="5" width="51.28515625" style="19" customWidth="1"/>
    <col min="6" max="6" width="12" customWidth="1"/>
    <col min="7" max="7" width="16.140625" customWidth="1"/>
    <col min="8" max="8" width="27.5703125" style="1" customWidth="1"/>
    <col min="9" max="26" width="19.5703125" customWidth="1"/>
  </cols>
  <sheetData>
    <row r="1" spans="1:26" ht="42" customHeight="1" x14ac:dyDescent="0.25">
      <c r="A1" s="2" t="s">
        <v>1</v>
      </c>
      <c r="B1" s="3" t="s">
        <v>2</v>
      </c>
      <c r="C1" s="2" t="s">
        <v>3</v>
      </c>
      <c r="D1" s="2" t="s">
        <v>4</v>
      </c>
      <c r="E1" s="86" t="s">
        <v>5</v>
      </c>
      <c r="F1" s="2" t="s">
        <v>11</v>
      </c>
      <c r="G1" s="2" t="s">
        <v>2491</v>
      </c>
      <c r="H1" s="5" t="s">
        <v>16</v>
      </c>
      <c r="I1" s="7" t="s">
        <v>3161</v>
      </c>
      <c r="J1" s="7" t="s">
        <v>3162</v>
      </c>
      <c r="K1" s="6" t="s">
        <v>2492</v>
      </c>
      <c r="L1" s="7" t="s">
        <v>2493</v>
      </c>
      <c r="M1" s="76" t="s">
        <v>2588</v>
      </c>
      <c r="N1" s="6" t="s">
        <v>2494</v>
      </c>
      <c r="O1" s="6" t="s">
        <v>2495</v>
      </c>
      <c r="P1" s="6" t="s">
        <v>2496</v>
      </c>
      <c r="Q1" s="6" t="s">
        <v>2497</v>
      </c>
      <c r="R1" s="3" t="s">
        <v>3163</v>
      </c>
      <c r="S1" s="2" t="s">
        <v>3164</v>
      </c>
      <c r="T1" s="3" t="s">
        <v>2498</v>
      </c>
      <c r="U1" s="2" t="s">
        <v>2499</v>
      </c>
      <c r="V1" s="77" t="s">
        <v>2589</v>
      </c>
      <c r="W1" s="4" t="s">
        <v>2500</v>
      </c>
      <c r="X1" s="2" t="s">
        <v>2501</v>
      </c>
      <c r="Y1" s="2" t="s">
        <v>2502</v>
      </c>
      <c r="Z1" s="2" t="s">
        <v>2503</v>
      </c>
    </row>
    <row r="2" spans="1:26" ht="16.5" customHeight="1" x14ac:dyDescent="0.25">
      <c r="A2" s="8" t="s">
        <v>32</v>
      </c>
      <c r="B2" s="8" t="s">
        <v>33</v>
      </c>
      <c r="C2" s="8">
        <v>875</v>
      </c>
      <c r="D2" s="8" t="s">
        <v>56</v>
      </c>
      <c r="E2" s="84" t="s">
        <v>57</v>
      </c>
      <c r="F2" s="8" t="s">
        <v>38</v>
      </c>
      <c r="G2" s="8" t="s">
        <v>39</v>
      </c>
      <c r="H2" s="79" t="s">
        <v>2504</v>
      </c>
      <c r="I2" s="80">
        <v>750000</v>
      </c>
      <c r="J2" s="80">
        <v>0</v>
      </c>
      <c r="K2" s="80">
        <v>0</v>
      </c>
      <c r="L2" s="80">
        <v>0</v>
      </c>
      <c r="M2" s="80">
        <v>0</v>
      </c>
      <c r="N2" s="80">
        <v>0</v>
      </c>
      <c r="O2" s="80">
        <v>0</v>
      </c>
      <c r="P2" s="80">
        <v>0</v>
      </c>
      <c r="Q2" s="80">
        <v>0</v>
      </c>
      <c r="R2" s="80">
        <v>0</v>
      </c>
      <c r="S2" s="80">
        <v>0</v>
      </c>
      <c r="T2" s="80">
        <v>0</v>
      </c>
      <c r="U2" s="80">
        <v>0</v>
      </c>
      <c r="V2" s="80">
        <v>0</v>
      </c>
      <c r="W2" s="80">
        <v>0</v>
      </c>
      <c r="X2" s="80">
        <v>0</v>
      </c>
      <c r="Y2" s="80">
        <v>0</v>
      </c>
      <c r="Z2" s="80">
        <v>0</v>
      </c>
    </row>
    <row r="3" spans="1:26" ht="16.5" customHeight="1" x14ac:dyDescent="0.25">
      <c r="A3" s="8" t="s">
        <v>32</v>
      </c>
      <c r="B3" s="8" t="s">
        <v>33</v>
      </c>
      <c r="C3" s="8">
        <v>2389</v>
      </c>
      <c r="D3" s="8" t="s">
        <v>34</v>
      </c>
      <c r="E3" s="84" t="s">
        <v>35</v>
      </c>
      <c r="F3" s="8" t="s">
        <v>38</v>
      </c>
      <c r="G3" s="8" t="s">
        <v>39</v>
      </c>
      <c r="H3" s="79" t="s">
        <v>40</v>
      </c>
      <c r="I3" s="80">
        <v>0</v>
      </c>
      <c r="J3" s="80">
        <v>0</v>
      </c>
      <c r="K3" s="80">
        <v>1010000</v>
      </c>
      <c r="L3" s="80">
        <v>0</v>
      </c>
      <c r="M3" s="80">
        <v>0</v>
      </c>
      <c r="N3" s="80">
        <v>1010000</v>
      </c>
      <c r="O3" s="80">
        <v>0</v>
      </c>
      <c r="P3" s="80">
        <v>0</v>
      </c>
      <c r="Q3" s="80">
        <v>0</v>
      </c>
      <c r="R3" s="80">
        <v>0</v>
      </c>
      <c r="S3" s="80">
        <v>0</v>
      </c>
      <c r="T3" s="80">
        <v>0</v>
      </c>
      <c r="U3" s="80">
        <v>0</v>
      </c>
      <c r="V3" s="80">
        <v>0</v>
      </c>
      <c r="W3" s="80">
        <v>0</v>
      </c>
      <c r="X3" s="80">
        <v>0</v>
      </c>
      <c r="Y3" s="80">
        <v>0</v>
      </c>
      <c r="Z3" s="80">
        <v>0</v>
      </c>
    </row>
    <row r="4" spans="1:26" ht="16.5" customHeight="1" x14ac:dyDescent="0.25">
      <c r="A4" s="8" t="s">
        <v>32</v>
      </c>
      <c r="B4" s="8" t="s">
        <v>33</v>
      </c>
      <c r="C4" s="8">
        <v>2423</v>
      </c>
      <c r="D4" s="8" t="s">
        <v>45</v>
      </c>
      <c r="E4" s="84" t="s">
        <v>46</v>
      </c>
      <c r="F4" s="8" t="s">
        <v>38</v>
      </c>
      <c r="G4" s="8" t="s">
        <v>39</v>
      </c>
      <c r="H4" s="79" t="s">
        <v>44</v>
      </c>
      <c r="I4" s="80">
        <v>0</v>
      </c>
      <c r="J4" s="80">
        <v>0</v>
      </c>
      <c r="K4" s="80">
        <v>250000</v>
      </c>
      <c r="L4" s="80">
        <v>0</v>
      </c>
      <c r="M4" s="80">
        <v>0</v>
      </c>
      <c r="N4" s="80">
        <v>0</v>
      </c>
      <c r="O4" s="80">
        <v>0</v>
      </c>
      <c r="P4" s="80">
        <v>0</v>
      </c>
      <c r="Q4" s="80">
        <v>0</v>
      </c>
      <c r="R4" s="80">
        <v>0</v>
      </c>
      <c r="S4" s="80">
        <v>0</v>
      </c>
      <c r="T4" s="80">
        <v>0</v>
      </c>
      <c r="U4" s="80">
        <v>0</v>
      </c>
      <c r="V4" s="80">
        <v>0</v>
      </c>
      <c r="W4" s="80">
        <v>0</v>
      </c>
      <c r="X4" s="80">
        <v>0</v>
      </c>
      <c r="Y4" s="80">
        <v>0</v>
      </c>
      <c r="Z4" s="80">
        <v>0</v>
      </c>
    </row>
    <row r="5" spans="1:26" ht="16.5" customHeight="1" x14ac:dyDescent="0.25">
      <c r="A5" s="8" t="s">
        <v>32</v>
      </c>
      <c r="B5" s="8" t="s">
        <v>33</v>
      </c>
      <c r="C5" s="8">
        <v>2424</v>
      </c>
      <c r="D5" s="81" t="s">
        <v>42</v>
      </c>
      <c r="E5" s="84" t="s">
        <v>43</v>
      </c>
      <c r="F5" s="8" t="s">
        <v>38</v>
      </c>
      <c r="G5" s="8" t="s">
        <v>39</v>
      </c>
      <c r="H5" s="79" t="s">
        <v>44</v>
      </c>
      <c r="I5" s="80">
        <v>0</v>
      </c>
      <c r="J5" s="80">
        <v>0</v>
      </c>
      <c r="K5" s="80">
        <v>0</v>
      </c>
      <c r="L5" s="80">
        <v>0</v>
      </c>
      <c r="M5" s="80">
        <v>0</v>
      </c>
      <c r="N5" s="80">
        <v>0</v>
      </c>
      <c r="O5" s="80">
        <v>0</v>
      </c>
      <c r="P5" s="80">
        <v>0</v>
      </c>
      <c r="Q5" s="80">
        <v>0</v>
      </c>
      <c r="R5" s="80">
        <v>0</v>
      </c>
      <c r="S5" s="80">
        <v>0</v>
      </c>
      <c r="T5" s="80">
        <v>0</v>
      </c>
      <c r="U5" s="80">
        <v>0</v>
      </c>
      <c r="V5" s="80">
        <v>0</v>
      </c>
      <c r="W5" s="80">
        <v>0</v>
      </c>
      <c r="X5" s="80">
        <v>0</v>
      </c>
      <c r="Y5" s="80">
        <v>0</v>
      </c>
      <c r="Z5" s="80">
        <v>0</v>
      </c>
    </row>
    <row r="6" spans="1:26" ht="16.5" customHeight="1" x14ac:dyDescent="0.25">
      <c r="A6" s="8" t="s">
        <v>32</v>
      </c>
      <c r="B6" s="8" t="s">
        <v>33</v>
      </c>
      <c r="C6" s="8">
        <v>2435</v>
      </c>
      <c r="D6" s="8" t="s">
        <v>47</v>
      </c>
      <c r="E6" s="84" t="s">
        <v>48</v>
      </c>
      <c r="F6" s="8" t="s">
        <v>38</v>
      </c>
      <c r="G6" s="8" t="s">
        <v>39</v>
      </c>
      <c r="H6" s="79" t="s">
        <v>44</v>
      </c>
      <c r="I6" s="80">
        <v>750000</v>
      </c>
      <c r="J6" s="80">
        <v>0</v>
      </c>
      <c r="K6" s="80">
        <v>0</v>
      </c>
      <c r="L6" s="80">
        <v>0</v>
      </c>
      <c r="M6" s="80">
        <v>0</v>
      </c>
      <c r="N6" s="80">
        <v>0</v>
      </c>
      <c r="O6" s="80">
        <v>0</v>
      </c>
      <c r="P6" s="80">
        <v>0</v>
      </c>
      <c r="Q6" s="80">
        <v>0</v>
      </c>
      <c r="R6" s="80">
        <v>0</v>
      </c>
      <c r="S6" s="80">
        <v>0</v>
      </c>
      <c r="T6" s="80">
        <v>0</v>
      </c>
      <c r="U6" s="80">
        <v>0</v>
      </c>
      <c r="V6" s="80">
        <v>0</v>
      </c>
      <c r="W6" s="80">
        <v>0</v>
      </c>
      <c r="X6" s="80">
        <v>0</v>
      </c>
      <c r="Y6" s="80">
        <v>0</v>
      </c>
      <c r="Z6" s="80">
        <v>0</v>
      </c>
    </row>
    <row r="7" spans="1:26" ht="16.5" customHeight="1" x14ac:dyDescent="0.25">
      <c r="A7" s="8" t="s">
        <v>32</v>
      </c>
      <c r="B7" s="8" t="s">
        <v>33</v>
      </c>
      <c r="C7" s="8">
        <v>2436</v>
      </c>
      <c r="D7" s="8" t="s">
        <v>49</v>
      </c>
      <c r="E7" s="84" t="s">
        <v>50</v>
      </c>
      <c r="F7" s="8" t="s">
        <v>38</v>
      </c>
      <c r="G7" s="8" t="s">
        <v>39</v>
      </c>
      <c r="H7" s="79" t="s">
        <v>44</v>
      </c>
      <c r="I7" s="80">
        <v>0</v>
      </c>
      <c r="J7" s="80">
        <v>0</v>
      </c>
      <c r="K7" s="80">
        <v>8000000</v>
      </c>
      <c r="L7" s="80">
        <v>0</v>
      </c>
      <c r="M7" s="80">
        <v>0</v>
      </c>
      <c r="N7" s="80">
        <v>0</v>
      </c>
      <c r="O7" s="80">
        <v>0</v>
      </c>
      <c r="P7" s="80">
        <v>0</v>
      </c>
      <c r="Q7" s="80">
        <v>0</v>
      </c>
      <c r="R7" s="80">
        <v>0</v>
      </c>
      <c r="S7" s="80">
        <v>0</v>
      </c>
      <c r="T7" s="80">
        <v>0</v>
      </c>
      <c r="U7" s="80">
        <v>0</v>
      </c>
      <c r="V7" s="80">
        <v>0</v>
      </c>
      <c r="W7" s="80">
        <v>0</v>
      </c>
      <c r="X7" s="80">
        <v>0</v>
      </c>
      <c r="Y7" s="80">
        <v>0</v>
      </c>
      <c r="Z7" s="80">
        <v>0</v>
      </c>
    </row>
    <row r="8" spans="1:26" ht="16.5" customHeight="1" x14ac:dyDescent="0.25">
      <c r="A8" s="8" t="s">
        <v>32</v>
      </c>
      <c r="B8" s="8" t="s">
        <v>33</v>
      </c>
      <c r="C8" s="8">
        <v>2437</v>
      </c>
      <c r="D8" s="8" t="s">
        <v>51</v>
      </c>
      <c r="E8" s="84" t="s">
        <v>52</v>
      </c>
      <c r="F8" s="8" t="s">
        <v>38</v>
      </c>
      <c r="G8" s="8" t="s">
        <v>39</v>
      </c>
      <c r="H8" s="79" t="s">
        <v>44</v>
      </c>
      <c r="I8" s="80">
        <v>18000000</v>
      </c>
      <c r="J8" s="80">
        <v>0</v>
      </c>
      <c r="K8" s="80">
        <v>0</v>
      </c>
      <c r="L8" s="80">
        <v>0</v>
      </c>
      <c r="M8" s="80">
        <v>0</v>
      </c>
      <c r="N8" s="80">
        <v>0</v>
      </c>
      <c r="O8" s="80">
        <v>0</v>
      </c>
      <c r="P8" s="80">
        <v>0</v>
      </c>
      <c r="Q8" s="80">
        <v>0</v>
      </c>
      <c r="R8" s="80">
        <v>0</v>
      </c>
      <c r="S8" s="80">
        <v>0</v>
      </c>
      <c r="T8" s="80">
        <v>0</v>
      </c>
      <c r="U8" s="80">
        <v>0</v>
      </c>
      <c r="V8" s="80">
        <v>0</v>
      </c>
      <c r="W8" s="80">
        <v>0</v>
      </c>
      <c r="X8" s="80">
        <v>0</v>
      </c>
      <c r="Y8" s="80">
        <v>0</v>
      </c>
      <c r="Z8" s="80">
        <v>0</v>
      </c>
    </row>
    <row r="9" spans="1:26" ht="16.5" customHeight="1" x14ac:dyDescent="0.25">
      <c r="A9" s="8" t="s">
        <v>32</v>
      </c>
      <c r="B9" s="8" t="s">
        <v>33</v>
      </c>
      <c r="C9" s="8">
        <v>2438</v>
      </c>
      <c r="D9" s="8" t="s">
        <v>53</v>
      </c>
      <c r="E9" s="84" t="s">
        <v>50</v>
      </c>
      <c r="F9" s="8" t="s">
        <v>38</v>
      </c>
      <c r="G9" s="8" t="s">
        <v>39</v>
      </c>
      <c r="H9" s="79" t="s">
        <v>44</v>
      </c>
      <c r="I9" s="80">
        <v>0</v>
      </c>
      <c r="J9" s="80">
        <v>0</v>
      </c>
      <c r="K9" s="80">
        <v>500000</v>
      </c>
      <c r="L9" s="80">
        <v>0</v>
      </c>
      <c r="M9" s="80">
        <v>0</v>
      </c>
      <c r="N9" s="80">
        <v>0</v>
      </c>
      <c r="O9" s="80">
        <v>0</v>
      </c>
      <c r="P9" s="80">
        <v>0</v>
      </c>
      <c r="Q9" s="80">
        <v>0</v>
      </c>
      <c r="R9" s="80">
        <v>0</v>
      </c>
      <c r="S9" s="80">
        <v>0</v>
      </c>
      <c r="T9" s="80">
        <v>0</v>
      </c>
      <c r="U9" s="80">
        <v>0</v>
      </c>
      <c r="V9" s="80">
        <v>0</v>
      </c>
      <c r="W9" s="80">
        <v>0</v>
      </c>
      <c r="X9" s="80">
        <v>0</v>
      </c>
      <c r="Y9" s="80">
        <v>0</v>
      </c>
      <c r="Z9" s="80">
        <v>0</v>
      </c>
    </row>
    <row r="10" spans="1:26" ht="16.5" customHeight="1" x14ac:dyDescent="0.25">
      <c r="A10" s="8" t="s">
        <v>32</v>
      </c>
      <c r="B10" s="8" t="s">
        <v>33</v>
      </c>
      <c r="C10" s="8">
        <v>2897</v>
      </c>
      <c r="D10" s="8" t="s">
        <v>54</v>
      </c>
      <c r="E10" s="85" t="s">
        <v>55</v>
      </c>
      <c r="F10" s="8" t="s">
        <v>38</v>
      </c>
      <c r="G10" s="8" t="s">
        <v>39</v>
      </c>
      <c r="H10" s="79" t="s">
        <v>2504</v>
      </c>
      <c r="I10" s="80">
        <v>300000</v>
      </c>
      <c r="J10" s="80">
        <v>0</v>
      </c>
      <c r="K10" s="80">
        <v>0</v>
      </c>
      <c r="L10" s="80">
        <v>0</v>
      </c>
      <c r="M10" s="80">
        <v>0</v>
      </c>
      <c r="N10" s="80">
        <v>0</v>
      </c>
      <c r="O10" s="80">
        <v>0</v>
      </c>
      <c r="P10" s="80">
        <v>0</v>
      </c>
      <c r="Q10" s="80">
        <v>0</v>
      </c>
      <c r="R10" s="80">
        <v>0</v>
      </c>
      <c r="S10" s="80">
        <v>0</v>
      </c>
      <c r="T10" s="80">
        <v>0</v>
      </c>
      <c r="U10" s="80">
        <v>0</v>
      </c>
      <c r="V10" s="80">
        <v>0</v>
      </c>
      <c r="W10" s="80">
        <v>0</v>
      </c>
      <c r="X10" s="80">
        <v>0</v>
      </c>
      <c r="Y10" s="80">
        <v>0</v>
      </c>
      <c r="Z10" s="80">
        <v>0</v>
      </c>
    </row>
    <row r="11" spans="1:26" ht="16.5" customHeight="1" x14ac:dyDescent="0.25">
      <c r="A11" s="8" t="s">
        <v>59</v>
      </c>
      <c r="B11" s="8" t="s">
        <v>60</v>
      </c>
      <c r="C11" s="8">
        <v>1677</v>
      </c>
      <c r="D11" s="8" t="s">
        <v>61</v>
      </c>
      <c r="E11" s="84" t="s">
        <v>62</v>
      </c>
      <c r="F11" s="8" t="s">
        <v>38</v>
      </c>
      <c r="G11" s="8" t="s">
        <v>39</v>
      </c>
      <c r="H11" s="79" t="s">
        <v>64</v>
      </c>
      <c r="I11" s="80">
        <v>1250511</v>
      </c>
      <c r="J11" s="80">
        <v>1250511</v>
      </c>
      <c r="K11" s="80">
        <v>7889000</v>
      </c>
      <c r="L11" s="80">
        <v>0</v>
      </c>
      <c r="M11" s="80">
        <v>350000</v>
      </c>
      <c r="N11" s="80">
        <v>0</v>
      </c>
      <c r="O11" s="80">
        <v>0</v>
      </c>
      <c r="P11" s="80">
        <v>0</v>
      </c>
      <c r="Q11" s="80">
        <v>0</v>
      </c>
      <c r="R11" s="80">
        <v>0</v>
      </c>
      <c r="S11" s="80">
        <v>0</v>
      </c>
      <c r="T11" s="80">
        <v>0</v>
      </c>
      <c r="U11" s="80">
        <v>0</v>
      </c>
      <c r="V11" s="80">
        <v>0</v>
      </c>
      <c r="W11" s="80">
        <v>0</v>
      </c>
      <c r="X11" s="80">
        <v>0</v>
      </c>
      <c r="Y11" s="80">
        <v>0</v>
      </c>
      <c r="Z11" s="80">
        <v>0</v>
      </c>
    </row>
    <row r="12" spans="1:26" ht="16.5" customHeight="1" x14ac:dyDescent="0.25">
      <c r="A12" s="8" t="s">
        <v>59</v>
      </c>
      <c r="B12" s="8" t="s">
        <v>65</v>
      </c>
      <c r="C12" s="8">
        <v>2142</v>
      </c>
      <c r="D12" s="8" t="s">
        <v>66</v>
      </c>
      <c r="E12" s="84" t="s">
        <v>67</v>
      </c>
      <c r="F12" s="8" t="s">
        <v>38</v>
      </c>
      <c r="G12" s="8" t="s">
        <v>39</v>
      </c>
      <c r="H12" s="79" t="s">
        <v>69</v>
      </c>
      <c r="I12" s="80">
        <v>17702322.129999999</v>
      </c>
      <c r="J12" s="80">
        <v>9954300</v>
      </c>
      <c r="K12" s="80">
        <v>2886063.9400000009</v>
      </c>
      <c r="L12" s="80">
        <v>2886063.9400000009</v>
      </c>
      <c r="M12" s="80">
        <v>2536064</v>
      </c>
      <c r="N12" s="80">
        <v>0</v>
      </c>
      <c r="O12" s="80">
        <v>0</v>
      </c>
      <c r="P12" s="80">
        <v>0</v>
      </c>
      <c r="Q12" s="80">
        <v>0</v>
      </c>
      <c r="R12" s="80">
        <v>0</v>
      </c>
      <c r="S12" s="80">
        <v>0</v>
      </c>
      <c r="T12" s="80">
        <v>0</v>
      </c>
      <c r="U12" s="80">
        <v>0</v>
      </c>
      <c r="V12" s="80">
        <v>0</v>
      </c>
      <c r="W12" s="80">
        <v>0</v>
      </c>
      <c r="X12" s="80">
        <v>0</v>
      </c>
      <c r="Y12" s="80">
        <v>0</v>
      </c>
      <c r="Z12" s="80">
        <v>0</v>
      </c>
    </row>
    <row r="13" spans="1:26" ht="16.5" customHeight="1" x14ac:dyDescent="0.25">
      <c r="A13" s="8" t="s">
        <v>59</v>
      </c>
      <c r="B13" s="8" t="s">
        <v>84</v>
      </c>
      <c r="C13" s="8">
        <v>3111</v>
      </c>
      <c r="D13" s="8" t="s">
        <v>85</v>
      </c>
      <c r="E13" s="84" t="s">
        <v>86</v>
      </c>
      <c r="F13" s="8" t="s">
        <v>75</v>
      </c>
      <c r="G13" s="8" t="s">
        <v>87</v>
      </c>
      <c r="H13" s="79" t="s">
        <v>88</v>
      </c>
      <c r="I13" s="80">
        <v>800000</v>
      </c>
      <c r="J13" s="80">
        <v>800000</v>
      </c>
      <c r="K13" s="80">
        <v>800000</v>
      </c>
      <c r="L13" s="80">
        <v>0</v>
      </c>
      <c r="M13" s="80">
        <v>0</v>
      </c>
      <c r="N13" s="80">
        <v>0</v>
      </c>
      <c r="O13" s="80">
        <v>0</v>
      </c>
      <c r="P13" s="80">
        <v>0</v>
      </c>
      <c r="Q13" s="80">
        <v>0</v>
      </c>
      <c r="R13" s="80">
        <v>0</v>
      </c>
      <c r="S13" s="80">
        <v>0</v>
      </c>
      <c r="T13" s="80">
        <v>0</v>
      </c>
      <c r="U13" s="80">
        <v>0</v>
      </c>
      <c r="V13" s="80">
        <v>0</v>
      </c>
      <c r="W13" s="80">
        <v>0</v>
      </c>
      <c r="X13" s="80">
        <v>0</v>
      </c>
      <c r="Y13" s="80">
        <v>0</v>
      </c>
      <c r="Z13" s="80">
        <v>0</v>
      </c>
    </row>
    <row r="14" spans="1:26" ht="16.5" customHeight="1" x14ac:dyDescent="0.25">
      <c r="A14" s="8" t="s">
        <v>70</v>
      </c>
      <c r="B14" s="8" t="s">
        <v>71</v>
      </c>
      <c r="C14" s="8">
        <v>2344</v>
      </c>
      <c r="D14" s="8" t="s">
        <v>72</v>
      </c>
      <c r="E14" s="84" t="s">
        <v>73</v>
      </c>
      <c r="F14" s="8" t="s">
        <v>75</v>
      </c>
      <c r="G14" s="8" t="s">
        <v>76</v>
      </c>
      <c r="H14" s="79" t="s">
        <v>77</v>
      </c>
      <c r="I14" s="80">
        <v>102510894.34</v>
      </c>
      <c r="J14" s="80">
        <v>102510894.34</v>
      </c>
      <c r="K14" s="80">
        <v>12526388.07</v>
      </c>
      <c r="L14" s="80">
        <v>12526388.07</v>
      </c>
      <c r="M14" s="80">
        <v>24750000</v>
      </c>
      <c r="N14" s="80">
        <v>240000000</v>
      </c>
      <c r="O14" s="80">
        <v>0</v>
      </c>
      <c r="P14" s="80">
        <v>240000000</v>
      </c>
      <c r="Q14" s="80">
        <v>0</v>
      </c>
      <c r="R14" s="80">
        <v>0</v>
      </c>
      <c r="S14" s="80">
        <v>0</v>
      </c>
      <c r="T14" s="80">
        <v>0</v>
      </c>
      <c r="U14" s="80">
        <v>0</v>
      </c>
      <c r="V14" s="80">
        <v>0</v>
      </c>
      <c r="W14" s="80">
        <v>0</v>
      </c>
      <c r="X14" s="80">
        <v>0</v>
      </c>
      <c r="Y14" s="80">
        <v>0</v>
      </c>
      <c r="Z14" s="80">
        <v>0</v>
      </c>
    </row>
    <row r="15" spans="1:26" ht="16.5" customHeight="1" x14ac:dyDescent="0.25">
      <c r="A15" s="8" t="s">
        <v>70</v>
      </c>
      <c r="B15" s="8" t="s">
        <v>80</v>
      </c>
      <c r="C15" s="8">
        <v>2893</v>
      </c>
      <c r="D15" s="8" t="s">
        <v>81</v>
      </c>
      <c r="E15" s="84" t="s">
        <v>82</v>
      </c>
      <c r="F15" s="8" t="s">
        <v>75</v>
      </c>
      <c r="G15" s="8" t="s">
        <v>76</v>
      </c>
      <c r="H15" s="79" t="s">
        <v>77</v>
      </c>
      <c r="I15" s="80">
        <v>240000000</v>
      </c>
      <c r="J15" s="80">
        <v>169914702.86000001</v>
      </c>
      <c r="K15" s="80">
        <v>240000000</v>
      </c>
      <c r="L15" s="80">
        <v>38485600.590000004</v>
      </c>
      <c r="M15" s="80">
        <v>105962317</v>
      </c>
      <c r="N15" s="80">
        <v>0</v>
      </c>
      <c r="O15" s="80">
        <v>0</v>
      </c>
      <c r="P15" s="80">
        <v>0</v>
      </c>
      <c r="Q15" s="80">
        <v>0</v>
      </c>
      <c r="R15" s="80">
        <v>0</v>
      </c>
      <c r="S15" s="80">
        <v>0</v>
      </c>
      <c r="T15" s="80">
        <v>0</v>
      </c>
      <c r="U15" s="80">
        <v>0</v>
      </c>
      <c r="V15" s="80">
        <v>0</v>
      </c>
      <c r="W15" s="80">
        <v>0</v>
      </c>
      <c r="X15" s="80">
        <v>0</v>
      </c>
      <c r="Y15" s="80">
        <v>0</v>
      </c>
      <c r="Z15" s="80">
        <v>0</v>
      </c>
    </row>
    <row r="16" spans="1:26" ht="16.5" customHeight="1" x14ac:dyDescent="0.25">
      <c r="A16" s="8" t="s">
        <v>98</v>
      </c>
      <c r="B16" s="8" t="s">
        <v>99</v>
      </c>
      <c r="C16" s="8">
        <v>2141</v>
      </c>
      <c r="D16" s="8" t="s">
        <v>100</v>
      </c>
      <c r="E16" s="84" t="s">
        <v>101</v>
      </c>
      <c r="F16" s="8" t="s">
        <v>75</v>
      </c>
      <c r="G16" s="8" t="s">
        <v>39</v>
      </c>
      <c r="H16" s="79" t="s">
        <v>102</v>
      </c>
      <c r="I16" s="80">
        <v>0</v>
      </c>
      <c r="J16" s="80">
        <v>0</v>
      </c>
      <c r="K16" s="80">
        <v>0</v>
      </c>
      <c r="L16" s="80">
        <v>0</v>
      </c>
      <c r="M16" s="80">
        <v>0</v>
      </c>
      <c r="N16" s="80">
        <v>0</v>
      </c>
      <c r="O16" s="80">
        <v>0</v>
      </c>
      <c r="P16" s="80">
        <v>0</v>
      </c>
      <c r="Q16" s="80">
        <v>0</v>
      </c>
      <c r="R16" s="80">
        <v>1104000</v>
      </c>
      <c r="S16" s="80">
        <v>686666</v>
      </c>
      <c r="T16" s="80">
        <v>0</v>
      </c>
      <c r="U16" s="80">
        <v>0</v>
      </c>
      <c r="V16" s="80">
        <v>0</v>
      </c>
      <c r="W16" s="80">
        <v>0</v>
      </c>
      <c r="X16" s="80">
        <v>0</v>
      </c>
      <c r="Y16" s="80">
        <v>0</v>
      </c>
      <c r="Z16" s="80">
        <v>0</v>
      </c>
    </row>
    <row r="17" spans="1:26" ht="16.5" customHeight="1" x14ac:dyDescent="0.25">
      <c r="A17" s="8" t="s">
        <v>98</v>
      </c>
      <c r="B17" s="8" t="s">
        <v>103</v>
      </c>
      <c r="C17" s="8">
        <v>2889</v>
      </c>
      <c r="D17" s="8" t="s">
        <v>104</v>
      </c>
      <c r="E17" s="84" t="s">
        <v>105</v>
      </c>
      <c r="F17" s="8" t="s">
        <v>75</v>
      </c>
      <c r="G17" s="8" t="s">
        <v>39</v>
      </c>
      <c r="H17" s="79" t="s">
        <v>106</v>
      </c>
      <c r="I17" s="80">
        <v>0</v>
      </c>
      <c r="J17" s="80">
        <v>0</v>
      </c>
      <c r="K17" s="80">
        <v>0</v>
      </c>
      <c r="L17" s="80">
        <v>0</v>
      </c>
      <c r="M17" s="80">
        <v>0</v>
      </c>
      <c r="N17" s="80">
        <v>0</v>
      </c>
      <c r="O17" s="80">
        <v>0</v>
      </c>
      <c r="P17" s="80">
        <v>0</v>
      </c>
      <c r="Q17" s="80">
        <v>0</v>
      </c>
      <c r="R17" s="80">
        <v>18028603</v>
      </c>
      <c r="S17" s="80">
        <v>500000</v>
      </c>
      <c r="T17" s="80">
        <v>19184303</v>
      </c>
      <c r="U17" s="80">
        <v>0</v>
      </c>
      <c r="V17" s="80">
        <v>20990103</v>
      </c>
      <c r="W17" s="80">
        <v>19222030</v>
      </c>
      <c r="X17" s="80">
        <v>0</v>
      </c>
      <c r="Y17" s="80">
        <v>19250103</v>
      </c>
      <c r="Z17" s="80">
        <v>0</v>
      </c>
    </row>
    <row r="18" spans="1:26" ht="16.5" customHeight="1" x14ac:dyDescent="0.25">
      <c r="A18" s="8" t="s">
        <v>107</v>
      </c>
      <c r="B18" s="8" t="s">
        <v>108</v>
      </c>
      <c r="C18" s="8">
        <v>2266</v>
      </c>
      <c r="D18" s="8" t="s">
        <v>109</v>
      </c>
      <c r="E18" s="84" t="s">
        <v>110</v>
      </c>
      <c r="F18" s="8" t="s">
        <v>75</v>
      </c>
      <c r="G18" s="8" t="s">
        <v>39</v>
      </c>
      <c r="H18" s="79" t="s">
        <v>111</v>
      </c>
      <c r="I18" s="80">
        <v>3092000</v>
      </c>
      <c r="J18" s="80">
        <v>1000000</v>
      </c>
      <c r="K18" s="80">
        <v>3000000</v>
      </c>
      <c r="L18" s="80">
        <v>0</v>
      </c>
      <c r="M18" s="80">
        <v>3000000</v>
      </c>
      <c r="N18" s="80">
        <v>11000000</v>
      </c>
      <c r="O18" s="80">
        <v>0</v>
      </c>
      <c r="P18" s="80">
        <v>1500000</v>
      </c>
      <c r="Q18" s="80">
        <v>0</v>
      </c>
      <c r="R18" s="80">
        <v>0</v>
      </c>
      <c r="S18" s="80">
        <v>0</v>
      </c>
      <c r="T18" s="80">
        <v>11000000</v>
      </c>
      <c r="U18" s="80">
        <v>0</v>
      </c>
      <c r="V18" s="80">
        <v>0</v>
      </c>
      <c r="W18" s="80">
        <v>1500000</v>
      </c>
      <c r="X18" s="80">
        <v>0</v>
      </c>
      <c r="Y18" s="80">
        <v>1500000</v>
      </c>
      <c r="Z18" s="80">
        <v>0</v>
      </c>
    </row>
    <row r="19" spans="1:26" ht="16.5" customHeight="1" x14ac:dyDescent="0.25">
      <c r="A19" s="8" t="s">
        <v>107</v>
      </c>
      <c r="B19" s="8" t="s">
        <v>112</v>
      </c>
      <c r="C19" s="8">
        <v>2396</v>
      </c>
      <c r="D19" s="8" t="s">
        <v>136</v>
      </c>
      <c r="E19" s="84" t="s">
        <v>137</v>
      </c>
      <c r="F19" s="8" t="s">
        <v>75</v>
      </c>
      <c r="G19" s="8" t="s">
        <v>39</v>
      </c>
      <c r="H19" s="79" t="s">
        <v>44</v>
      </c>
      <c r="I19" s="80">
        <v>0</v>
      </c>
      <c r="J19" s="80">
        <v>0</v>
      </c>
      <c r="K19" s="80">
        <v>0</v>
      </c>
      <c r="L19" s="80">
        <v>0</v>
      </c>
      <c r="M19" s="80">
        <v>0</v>
      </c>
      <c r="N19" s="80">
        <v>0</v>
      </c>
      <c r="O19" s="80">
        <v>0</v>
      </c>
      <c r="P19" s="80">
        <v>0</v>
      </c>
      <c r="Q19" s="80">
        <v>0</v>
      </c>
      <c r="R19" s="80">
        <v>0</v>
      </c>
      <c r="S19" s="80">
        <v>0</v>
      </c>
      <c r="T19" s="80">
        <v>0</v>
      </c>
      <c r="U19" s="80">
        <v>0</v>
      </c>
      <c r="V19" s="80">
        <v>0</v>
      </c>
      <c r="W19" s="80">
        <v>0</v>
      </c>
      <c r="X19" s="80">
        <v>0</v>
      </c>
      <c r="Y19" s="80">
        <v>0</v>
      </c>
      <c r="Z19" s="80">
        <v>0</v>
      </c>
    </row>
    <row r="20" spans="1:26" ht="16.5" customHeight="1" x14ac:dyDescent="0.25">
      <c r="A20" s="8" t="s">
        <v>107</v>
      </c>
      <c r="B20" s="8" t="s">
        <v>139</v>
      </c>
      <c r="C20" s="8">
        <v>2444</v>
      </c>
      <c r="D20" s="8" t="s">
        <v>140</v>
      </c>
      <c r="E20" s="84" t="s">
        <v>2506</v>
      </c>
      <c r="F20" s="8" t="s">
        <v>75</v>
      </c>
      <c r="G20" s="8" t="s">
        <v>39</v>
      </c>
      <c r="H20" s="79" t="s">
        <v>44</v>
      </c>
      <c r="I20" s="80">
        <v>0</v>
      </c>
      <c r="J20" s="80">
        <v>0</v>
      </c>
      <c r="K20" s="80">
        <v>0</v>
      </c>
      <c r="L20" s="80">
        <v>0</v>
      </c>
      <c r="M20" s="80">
        <v>0</v>
      </c>
      <c r="N20" s="80">
        <v>0</v>
      </c>
      <c r="O20" s="80">
        <v>0</v>
      </c>
      <c r="P20" s="80">
        <v>0</v>
      </c>
      <c r="Q20" s="80">
        <v>0</v>
      </c>
      <c r="R20" s="80">
        <v>0</v>
      </c>
      <c r="S20" s="80">
        <v>0</v>
      </c>
      <c r="T20" s="80">
        <v>0</v>
      </c>
      <c r="U20" s="80">
        <v>0</v>
      </c>
      <c r="V20" s="80">
        <v>0</v>
      </c>
      <c r="W20" s="80">
        <v>0</v>
      </c>
      <c r="X20" s="80">
        <v>0</v>
      </c>
      <c r="Y20" s="80">
        <v>0</v>
      </c>
      <c r="Z20" s="80">
        <v>0</v>
      </c>
    </row>
    <row r="21" spans="1:26" ht="16.5" customHeight="1" x14ac:dyDescent="0.25">
      <c r="A21" s="8" t="s">
        <v>107</v>
      </c>
      <c r="B21" s="8" t="s">
        <v>112</v>
      </c>
      <c r="C21" s="8">
        <v>2445</v>
      </c>
      <c r="D21" s="8" t="s">
        <v>113</v>
      </c>
      <c r="E21" s="84" t="s">
        <v>114</v>
      </c>
      <c r="F21" s="8" t="s">
        <v>75</v>
      </c>
      <c r="G21" s="8" t="s">
        <v>39</v>
      </c>
      <c r="H21" s="79" t="s">
        <v>44</v>
      </c>
      <c r="I21" s="80">
        <v>1800000</v>
      </c>
      <c r="J21" s="80">
        <v>0</v>
      </c>
      <c r="K21" s="80">
        <v>2000000</v>
      </c>
      <c r="L21" s="80">
        <v>0</v>
      </c>
      <c r="M21" s="80">
        <v>500000</v>
      </c>
      <c r="N21" s="80">
        <v>2000000</v>
      </c>
      <c r="O21" s="80">
        <v>0</v>
      </c>
      <c r="P21" s="80">
        <v>2000000</v>
      </c>
      <c r="Q21" s="80">
        <v>0</v>
      </c>
      <c r="R21" s="80">
        <v>0</v>
      </c>
      <c r="S21" s="80">
        <v>0</v>
      </c>
      <c r="T21" s="80">
        <v>0</v>
      </c>
      <c r="U21" s="80">
        <v>0</v>
      </c>
      <c r="V21" s="80">
        <v>0</v>
      </c>
      <c r="W21" s="80">
        <v>0</v>
      </c>
      <c r="X21" s="80">
        <v>0</v>
      </c>
      <c r="Y21" s="80">
        <v>0</v>
      </c>
      <c r="Z21" s="80">
        <v>0</v>
      </c>
    </row>
    <row r="22" spans="1:26" ht="16.5" customHeight="1" x14ac:dyDescent="0.25">
      <c r="A22" s="8" t="s">
        <v>107</v>
      </c>
      <c r="B22" s="8" t="s">
        <v>146</v>
      </c>
      <c r="C22" s="8">
        <v>2446</v>
      </c>
      <c r="D22" s="8" t="s">
        <v>147</v>
      </c>
      <c r="E22" s="84" t="s">
        <v>2507</v>
      </c>
      <c r="F22" s="8" t="s">
        <v>75</v>
      </c>
      <c r="G22" s="8" t="s">
        <v>39</v>
      </c>
      <c r="H22" s="79" t="s">
        <v>44</v>
      </c>
      <c r="I22" s="80">
        <v>0</v>
      </c>
      <c r="J22" s="80">
        <v>0</v>
      </c>
      <c r="K22" s="80">
        <v>0</v>
      </c>
      <c r="L22" s="80">
        <v>0</v>
      </c>
      <c r="M22" s="80">
        <v>0</v>
      </c>
      <c r="N22" s="80">
        <v>0</v>
      </c>
      <c r="O22" s="80">
        <v>0</v>
      </c>
      <c r="P22" s="80">
        <v>0</v>
      </c>
      <c r="Q22" s="80">
        <v>0</v>
      </c>
      <c r="R22" s="80">
        <v>0</v>
      </c>
      <c r="S22" s="80">
        <v>0</v>
      </c>
      <c r="T22" s="80">
        <v>0</v>
      </c>
      <c r="U22" s="80">
        <v>0</v>
      </c>
      <c r="V22" s="80">
        <v>0</v>
      </c>
      <c r="W22" s="80">
        <v>0</v>
      </c>
      <c r="X22" s="80">
        <v>0</v>
      </c>
      <c r="Y22" s="80">
        <v>0</v>
      </c>
      <c r="Z22" s="80">
        <v>0</v>
      </c>
    </row>
    <row r="23" spans="1:26" ht="16.5" customHeight="1" x14ac:dyDescent="0.25">
      <c r="A23" s="8" t="s">
        <v>107</v>
      </c>
      <c r="B23" s="8" t="s">
        <v>115</v>
      </c>
      <c r="C23" s="8">
        <v>2448</v>
      </c>
      <c r="D23" s="8" t="s">
        <v>116</v>
      </c>
      <c r="E23" s="84" t="s">
        <v>117</v>
      </c>
      <c r="F23" s="8" t="s">
        <v>75</v>
      </c>
      <c r="G23" s="8" t="s">
        <v>39</v>
      </c>
      <c r="H23" s="79" t="s">
        <v>118</v>
      </c>
      <c r="I23" s="80">
        <v>9552826</v>
      </c>
      <c r="J23" s="80">
        <v>9362826</v>
      </c>
      <c r="K23" s="80">
        <v>3270600</v>
      </c>
      <c r="L23" s="80">
        <v>0</v>
      </c>
      <c r="M23" s="80">
        <v>13654208</v>
      </c>
      <c r="N23" s="80">
        <v>3116920</v>
      </c>
      <c r="O23" s="80">
        <v>0</v>
      </c>
      <c r="P23" s="80">
        <v>190000</v>
      </c>
      <c r="Q23" s="80">
        <v>0</v>
      </c>
      <c r="R23" s="80">
        <v>9362826</v>
      </c>
      <c r="S23" s="80">
        <v>9362826</v>
      </c>
      <c r="T23" s="80">
        <v>3080600</v>
      </c>
      <c r="U23" s="80">
        <v>0</v>
      </c>
      <c r="V23" s="80">
        <v>120953554</v>
      </c>
      <c r="W23" s="80">
        <v>0</v>
      </c>
      <c r="X23" s="80">
        <v>0</v>
      </c>
      <c r="Y23" s="80">
        <v>0</v>
      </c>
      <c r="Z23" s="80">
        <v>0</v>
      </c>
    </row>
    <row r="24" spans="1:26" ht="16.5" customHeight="1" x14ac:dyDescent="0.25">
      <c r="A24" s="8" t="s">
        <v>107</v>
      </c>
      <c r="B24" s="8" t="s">
        <v>108</v>
      </c>
      <c r="C24" s="8">
        <v>2450</v>
      </c>
      <c r="D24" s="8" t="s">
        <v>120</v>
      </c>
      <c r="E24" s="84" t="s">
        <v>121</v>
      </c>
      <c r="F24" s="8" t="s">
        <v>75</v>
      </c>
      <c r="G24" s="8" t="s">
        <v>39</v>
      </c>
      <c r="H24" s="79" t="s">
        <v>122</v>
      </c>
      <c r="I24" s="80">
        <v>2924000</v>
      </c>
      <c r="J24" s="80">
        <v>0</v>
      </c>
      <c r="K24" s="80">
        <v>2924000</v>
      </c>
      <c r="L24" s="80">
        <v>0</v>
      </c>
      <c r="M24" s="80">
        <v>0</v>
      </c>
      <c r="N24" s="80">
        <v>2942400</v>
      </c>
      <c r="O24" s="80">
        <v>0</v>
      </c>
      <c r="P24" s="80">
        <v>2942400</v>
      </c>
      <c r="Q24" s="80">
        <v>0</v>
      </c>
      <c r="R24" s="80">
        <v>0</v>
      </c>
      <c r="S24" s="80">
        <v>0</v>
      </c>
      <c r="T24" s="80">
        <v>0</v>
      </c>
      <c r="U24" s="80">
        <v>0</v>
      </c>
      <c r="V24" s="80">
        <v>0</v>
      </c>
      <c r="W24" s="80">
        <v>0</v>
      </c>
      <c r="X24" s="80">
        <v>0</v>
      </c>
      <c r="Y24" s="80">
        <v>0</v>
      </c>
      <c r="Z24" s="80">
        <v>0</v>
      </c>
    </row>
    <row r="25" spans="1:26" ht="16.5" customHeight="1" x14ac:dyDescent="0.25">
      <c r="A25" s="8" t="s">
        <v>107</v>
      </c>
      <c r="B25" s="8" t="s">
        <v>130</v>
      </c>
      <c r="C25" s="8">
        <v>2574</v>
      </c>
      <c r="D25" s="8" t="s">
        <v>131</v>
      </c>
      <c r="E25" s="84" t="s">
        <v>3147</v>
      </c>
      <c r="F25" s="8" t="s">
        <v>75</v>
      </c>
      <c r="G25" s="8" t="s">
        <v>39</v>
      </c>
      <c r="H25" s="79" t="s">
        <v>44</v>
      </c>
      <c r="I25" s="80">
        <v>0</v>
      </c>
      <c r="J25" s="80">
        <v>0</v>
      </c>
      <c r="K25" s="80">
        <v>0</v>
      </c>
      <c r="L25" s="80">
        <v>0</v>
      </c>
      <c r="M25" s="80">
        <v>0</v>
      </c>
      <c r="N25" s="80">
        <v>0</v>
      </c>
      <c r="O25" s="80">
        <v>0</v>
      </c>
      <c r="P25" s="80">
        <v>0</v>
      </c>
      <c r="Q25" s="80">
        <v>0</v>
      </c>
      <c r="R25" s="80">
        <v>0</v>
      </c>
      <c r="S25" s="80">
        <v>0</v>
      </c>
      <c r="T25" s="80">
        <v>0</v>
      </c>
      <c r="U25" s="80">
        <v>0</v>
      </c>
      <c r="V25" s="80">
        <v>0</v>
      </c>
      <c r="W25" s="80">
        <v>0</v>
      </c>
      <c r="X25" s="80">
        <v>0</v>
      </c>
      <c r="Y25" s="80">
        <v>0</v>
      </c>
      <c r="Z25" s="80">
        <v>0</v>
      </c>
    </row>
    <row r="26" spans="1:26" ht="16.5" customHeight="1" x14ac:dyDescent="0.25">
      <c r="A26" s="8" t="s">
        <v>107</v>
      </c>
      <c r="B26" s="8" t="s">
        <v>133</v>
      </c>
      <c r="C26" s="8">
        <v>2872</v>
      </c>
      <c r="D26" s="8" t="s">
        <v>134</v>
      </c>
      <c r="E26" s="84" t="s">
        <v>2505</v>
      </c>
      <c r="F26" s="8" t="s">
        <v>75</v>
      </c>
      <c r="G26" s="8" t="s">
        <v>39</v>
      </c>
      <c r="H26" s="79" t="s">
        <v>44</v>
      </c>
      <c r="I26" s="80">
        <v>0</v>
      </c>
      <c r="J26" s="80">
        <v>0</v>
      </c>
      <c r="K26" s="80">
        <v>0</v>
      </c>
      <c r="L26" s="80">
        <v>0</v>
      </c>
      <c r="M26" s="80">
        <v>0</v>
      </c>
      <c r="N26" s="80">
        <v>0</v>
      </c>
      <c r="O26" s="80">
        <v>0</v>
      </c>
      <c r="P26" s="80">
        <v>0</v>
      </c>
      <c r="Q26" s="80">
        <v>0</v>
      </c>
      <c r="R26" s="80">
        <v>0</v>
      </c>
      <c r="S26" s="80">
        <v>0</v>
      </c>
      <c r="T26" s="80">
        <v>0</v>
      </c>
      <c r="U26" s="80">
        <v>0</v>
      </c>
      <c r="V26" s="80">
        <v>0</v>
      </c>
      <c r="W26" s="80">
        <v>0</v>
      </c>
      <c r="X26" s="80">
        <v>0</v>
      </c>
      <c r="Y26" s="80">
        <v>0</v>
      </c>
      <c r="Z26" s="80">
        <v>0</v>
      </c>
    </row>
    <row r="27" spans="1:26" ht="16.5" customHeight="1" x14ac:dyDescent="0.25">
      <c r="A27" s="8" t="s">
        <v>107</v>
      </c>
      <c r="B27" s="8" t="s">
        <v>108</v>
      </c>
      <c r="C27" s="8">
        <v>2986</v>
      </c>
      <c r="D27" s="8" t="s">
        <v>123</v>
      </c>
      <c r="E27" s="84" t="s">
        <v>124</v>
      </c>
      <c r="F27" s="8" t="s">
        <v>75</v>
      </c>
      <c r="G27" s="8" t="s">
        <v>39</v>
      </c>
      <c r="H27" s="79" t="s">
        <v>125</v>
      </c>
      <c r="I27" s="80">
        <v>3525606.6</v>
      </c>
      <c r="J27" s="80">
        <v>0</v>
      </c>
      <c r="K27" s="80">
        <v>3500000</v>
      </c>
      <c r="L27" s="80">
        <v>0</v>
      </c>
      <c r="M27" s="80">
        <v>0</v>
      </c>
      <c r="N27" s="80">
        <v>3500000</v>
      </c>
      <c r="O27" s="80">
        <v>0</v>
      </c>
      <c r="P27" s="80">
        <v>3500000</v>
      </c>
      <c r="Q27" s="80">
        <v>0</v>
      </c>
      <c r="R27" s="80">
        <v>0</v>
      </c>
      <c r="S27" s="80">
        <v>0</v>
      </c>
      <c r="T27" s="80">
        <v>0</v>
      </c>
      <c r="U27" s="80">
        <v>0</v>
      </c>
      <c r="V27" s="80">
        <v>0</v>
      </c>
      <c r="W27" s="80">
        <v>0</v>
      </c>
      <c r="X27" s="80">
        <v>0</v>
      </c>
      <c r="Y27" s="80">
        <v>0</v>
      </c>
      <c r="Z27" s="80">
        <v>0</v>
      </c>
    </row>
    <row r="28" spans="1:26" ht="16.5" customHeight="1" x14ac:dyDescent="0.25">
      <c r="A28" s="8" t="s">
        <v>107</v>
      </c>
      <c r="B28" s="8" t="s">
        <v>108</v>
      </c>
      <c r="C28" s="8">
        <v>2987</v>
      </c>
      <c r="D28" s="8" t="s">
        <v>126</v>
      </c>
      <c r="E28" s="84" t="s">
        <v>127</v>
      </c>
      <c r="F28" s="8" t="s">
        <v>75</v>
      </c>
      <c r="G28" s="8" t="s">
        <v>39</v>
      </c>
      <c r="H28" s="79" t="s">
        <v>125</v>
      </c>
      <c r="I28" s="80">
        <v>1900000</v>
      </c>
      <c r="J28" s="80">
        <v>0</v>
      </c>
      <c r="K28" s="80">
        <v>1900000</v>
      </c>
      <c r="L28" s="80">
        <v>0</v>
      </c>
      <c r="M28" s="80">
        <v>0</v>
      </c>
      <c r="N28" s="80">
        <v>1900000</v>
      </c>
      <c r="O28" s="80">
        <v>0</v>
      </c>
      <c r="P28" s="80">
        <v>1900000</v>
      </c>
      <c r="Q28" s="80">
        <v>0</v>
      </c>
      <c r="R28" s="80">
        <v>0</v>
      </c>
      <c r="S28" s="80">
        <v>0</v>
      </c>
      <c r="T28" s="80">
        <v>0</v>
      </c>
      <c r="U28" s="80">
        <v>0</v>
      </c>
      <c r="V28" s="80">
        <v>0</v>
      </c>
      <c r="W28" s="80">
        <v>0</v>
      </c>
      <c r="X28" s="80">
        <v>0</v>
      </c>
      <c r="Y28" s="80">
        <v>0</v>
      </c>
      <c r="Z28" s="80">
        <v>0</v>
      </c>
    </row>
    <row r="29" spans="1:26" ht="16.5" customHeight="1" x14ac:dyDescent="0.25">
      <c r="A29" s="8" t="s">
        <v>107</v>
      </c>
      <c r="B29" s="8" t="s">
        <v>108</v>
      </c>
      <c r="C29" s="8">
        <v>2988</v>
      </c>
      <c r="D29" s="8" t="s">
        <v>128</v>
      </c>
      <c r="E29" s="84" t="s">
        <v>3148</v>
      </c>
      <c r="F29" s="8" t="s">
        <v>75</v>
      </c>
      <c r="G29" s="8" t="s">
        <v>39</v>
      </c>
      <c r="H29" s="79" t="s">
        <v>125</v>
      </c>
      <c r="I29" s="80">
        <v>500000</v>
      </c>
      <c r="J29" s="80">
        <v>0</v>
      </c>
      <c r="K29" s="80">
        <v>500000</v>
      </c>
      <c r="L29" s="80">
        <v>0</v>
      </c>
      <c r="M29" s="80">
        <v>0</v>
      </c>
      <c r="N29" s="80">
        <v>500000</v>
      </c>
      <c r="O29" s="80">
        <v>0</v>
      </c>
      <c r="P29" s="80">
        <v>0</v>
      </c>
      <c r="Q29" s="80">
        <v>0</v>
      </c>
      <c r="R29" s="80">
        <v>0</v>
      </c>
      <c r="S29" s="80">
        <v>0</v>
      </c>
      <c r="T29" s="80">
        <v>0</v>
      </c>
      <c r="U29" s="80">
        <v>0</v>
      </c>
      <c r="V29" s="80">
        <v>0</v>
      </c>
      <c r="W29" s="80">
        <v>0</v>
      </c>
      <c r="X29" s="80">
        <v>0</v>
      </c>
      <c r="Y29" s="80">
        <v>0</v>
      </c>
      <c r="Z29" s="80">
        <v>0</v>
      </c>
    </row>
    <row r="30" spans="1:26" ht="16.5" customHeight="1" x14ac:dyDescent="0.25">
      <c r="A30" s="8" t="s">
        <v>150</v>
      </c>
      <c r="B30" s="8" t="s">
        <v>162</v>
      </c>
      <c r="C30" s="8">
        <v>875</v>
      </c>
      <c r="D30" s="8" t="s">
        <v>56</v>
      </c>
      <c r="E30" s="84" t="s">
        <v>163</v>
      </c>
      <c r="F30" s="8" t="s">
        <v>38</v>
      </c>
      <c r="G30" s="8" t="s">
        <v>76</v>
      </c>
      <c r="H30" s="79" t="s">
        <v>44</v>
      </c>
      <c r="I30" s="80">
        <v>1000000</v>
      </c>
      <c r="J30" s="80">
        <v>0</v>
      </c>
      <c r="K30" s="80">
        <v>1000000</v>
      </c>
      <c r="L30" s="80">
        <v>0</v>
      </c>
      <c r="M30" s="80">
        <v>0</v>
      </c>
      <c r="N30" s="80">
        <v>0</v>
      </c>
      <c r="O30" s="80">
        <v>0</v>
      </c>
      <c r="P30" s="80">
        <v>0</v>
      </c>
      <c r="Q30" s="80">
        <v>0</v>
      </c>
      <c r="R30" s="80">
        <v>0</v>
      </c>
      <c r="S30" s="80">
        <v>0</v>
      </c>
      <c r="T30" s="80">
        <v>0</v>
      </c>
      <c r="U30" s="80">
        <v>0</v>
      </c>
      <c r="V30" s="80">
        <v>0</v>
      </c>
      <c r="W30" s="80">
        <v>0</v>
      </c>
      <c r="X30" s="80">
        <v>0</v>
      </c>
      <c r="Y30" s="80">
        <v>0</v>
      </c>
      <c r="Z30" s="80">
        <v>0</v>
      </c>
    </row>
    <row r="31" spans="1:26" ht="16.5" customHeight="1" x14ac:dyDescent="0.25">
      <c r="A31" s="8" t="s">
        <v>150</v>
      </c>
      <c r="B31" s="8" t="s">
        <v>151</v>
      </c>
      <c r="C31" s="8">
        <v>2716</v>
      </c>
      <c r="D31" s="8" t="s">
        <v>152</v>
      </c>
      <c r="E31" s="84" t="s">
        <v>153</v>
      </c>
      <c r="F31" s="8" t="s">
        <v>75</v>
      </c>
      <c r="G31" s="8" t="s">
        <v>76</v>
      </c>
      <c r="H31" s="79" t="s">
        <v>154</v>
      </c>
      <c r="I31" s="80">
        <v>0</v>
      </c>
      <c r="J31" s="80">
        <v>0</v>
      </c>
      <c r="K31" s="80">
        <v>0</v>
      </c>
      <c r="L31" s="80">
        <v>0</v>
      </c>
      <c r="M31" s="80">
        <v>0</v>
      </c>
      <c r="N31" s="80">
        <v>0</v>
      </c>
      <c r="O31" s="80">
        <v>0</v>
      </c>
      <c r="P31" s="80">
        <v>0</v>
      </c>
      <c r="Q31" s="80">
        <v>0</v>
      </c>
      <c r="R31" s="80">
        <v>5000000</v>
      </c>
      <c r="S31" s="80">
        <v>920000</v>
      </c>
      <c r="T31" s="80">
        <v>2040000</v>
      </c>
      <c r="U31" s="80">
        <v>0</v>
      </c>
      <c r="V31" s="80">
        <v>2850000</v>
      </c>
      <c r="W31" s="80">
        <v>2040000</v>
      </c>
      <c r="X31" s="80">
        <v>0</v>
      </c>
      <c r="Y31" s="80">
        <v>0</v>
      </c>
      <c r="Z31" s="80">
        <v>0</v>
      </c>
    </row>
    <row r="32" spans="1:26" ht="16.5" customHeight="1" x14ac:dyDescent="0.25">
      <c r="A32" s="8" t="s">
        <v>150</v>
      </c>
      <c r="B32" s="8" t="s">
        <v>155</v>
      </c>
      <c r="C32" s="8">
        <v>2718</v>
      </c>
      <c r="D32" s="8" t="s">
        <v>156</v>
      </c>
      <c r="E32" s="84" t="s">
        <v>157</v>
      </c>
      <c r="F32" s="8" t="s">
        <v>75</v>
      </c>
      <c r="G32" s="8" t="s">
        <v>76</v>
      </c>
      <c r="H32" s="79" t="s">
        <v>44</v>
      </c>
      <c r="I32" s="80">
        <v>0</v>
      </c>
      <c r="J32" s="80">
        <v>0</v>
      </c>
      <c r="K32" s="80">
        <v>0</v>
      </c>
      <c r="L32" s="80">
        <v>0</v>
      </c>
      <c r="M32" s="80">
        <v>0</v>
      </c>
      <c r="N32" s="80">
        <v>0</v>
      </c>
      <c r="O32" s="80">
        <v>0</v>
      </c>
      <c r="P32" s="80">
        <v>0</v>
      </c>
      <c r="Q32" s="80">
        <v>0</v>
      </c>
      <c r="R32" s="80">
        <v>1200000</v>
      </c>
      <c r="S32" s="80">
        <v>0</v>
      </c>
      <c r="T32" s="80">
        <v>1000000</v>
      </c>
      <c r="U32" s="80">
        <v>0</v>
      </c>
      <c r="V32" s="80">
        <v>600000</v>
      </c>
      <c r="W32" s="80">
        <v>0</v>
      </c>
      <c r="X32" s="80">
        <v>0</v>
      </c>
      <c r="Y32" s="80">
        <v>0</v>
      </c>
      <c r="Z32" s="80">
        <v>0</v>
      </c>
    </row>
    <row r="33" spans="1:26" ht="16.5" customHeight="1" x14ac:dyDescent="0.25">
      <c r="A33" s="8" t="s">
        <v>150</v>
      </c>
      <c r="B33" s="8" t="s">
        <v>155</v>
      </c>
      <c r="C33" s="8">
        <v>2719</v>
      </c>
      <c r="D33" s="8" t="s">
        <v>158</v>
      </c>
      <c r="E33" s="84" t="s">
        <v>159</v>
      </c>
      <c r="F33" s="8" t="s">
        <v>38</v>
      </c>
      <c r="G33" s="8" t="s">
        <v>76</v>
      </c>
      <c r="H33" s="79" t="s">
        <v>161</v>
      </c>
      <c r="I33" s="80">
        <v>0</v>
      </c>
      <c r="J33" s="80">
        <v>0</v>
      </c>
      <c r="K33" s="80">
        <v>0</v>
      </c>
      <c r="L33" s="80">
        <v>0</v>
      </c>
      <c r="M33" s="80">
        <v>0</v>
      </c>
      <c r="N33" s="80">
        <v>0</v>
      </c>
      <c r="O33" s="80">
        <v>0</v>
      </c>
      <c r="P33" s="80">
        <v>0</v>
      </c>
      <c r="Q33" s="80">
        <v>0</v>
      </c>
      <c r="R33" s="80">
        <v>765000</v>
      </c>
      <c r="S33" s="80">
        <v>580000</v>
      </c>
      <c r="T33" s="80">
        <v>0</v>
      </c>
      <c r="U33" s="80">
        <v>0</v>
      </c>
      <c r="V33" s="80">
        <v>100000</v>
      </c>
      <c r="W33" s="80">
        <v>280000</v>
      </c>
      <c r="X33" s="80">
        <v>0</v>
      </c>
      <c r="Y33" s="80">
        <v>0</v>
      </c>
      <c r="Z33" s="80">
        <v>0</v>
      </c>
    </row>
    <row r="34" spans="1:26" ht="16.5" customHeight="1" x14ac:dyDescent="0.25">
      <c r="A34" s="8" t="s">
        <v>142</v>
      </c>
      <c r="B34" s="8" t="s">
        <v>143</v>
      </c>
      <c r="C34" s="8">
        <v>2586</v>
      </c>
      <c r="D34" s="8" t="s">
        <v>144</v>
      </c>
      <c r="E34" s="84" t="s">
        <v>145</v>
      </c>
      <c r="F34" s="8" t="s">
        <v>75</v>
      </c>
      <c r="G34" s="8" t="s">
        <v>39</v>
      </c>
      <c r="H34" s="79" t="s">
        <v>44</v>
      </c>
      <c r="I34" s="80">
        <v>0</v>
      </c>
      <c r="J34" s="80">
        <v>0</v>
      </c>
      <c r="K34" s="80">
        <v>0</v>
      </c>
      <c r="L34" s="80">
        <v>0</v>
      </c>
      <c r="M34" s="80">
        <v>0</v>
      </c>
      <c r="N34" s="80">
        <v>0</v>
      </c>
      <c r="O34" s="80">
        <v>0</v>
      </c>
      <c r="P34" s="80">
        <v>0</v>
      </c>
      <c r="Q34" s="80">
        <v>0</v>
      </c>
      <c r="R34" s="80">
        <v>0</v>
      </c>
      <c r="S34" s="80">
        <v>0</v>
      </c>
      <c r="T34" s="80">
        <v>0</v>
      </c>
      <c r="U34" s="80">
        <v>0</v>
      </c>
      <c r="V34" s="80">
        <v>0</v>
      </c>
      <c r="W34" s="80">
        <v>0</v>
      </c>
      <c r="X34" s="80">
        <v>0</v>
      </c>
      <c r="Y34" s="80">
        <v>0</v>
      </c>
      <c r="Z34" s="80">
        <v>0</v>
      </c>
    </row>
    <row r="35" spans="1:26" ht="16.5" customHeight="1" x14ac:dyDescent="0.25">
      <c r="A35" s="8" t="s">
        <v>164</v>
      </c>
      <c r="B35" s="8" t="s">
        <v>165</v>
      </c>
      <c r="C35" s="8">
        <v>2473</v>
      </c>
      <c r="D35" s="8" t="s">
        <v>166</v>
      </c>
      <c r="E35" s="84" t="s">
        <v>167</v>
      </c>
      <c r="F35" s="8" t="s">
        <v>38</v>
      </c>
      <c r="G35" s="8" t="s">
        <v>39</v>
      </c>
      <c r="H35" s="79" t="s">
        <v>168</v>
      </c>
      <c r="I35" s="80">
        <v>219732.81</v>
      </c>
      <c r="J35" s="80">
        <v>219732.81</v>
      </c>
      <c r="K35" s="80">
        <v>219732.81</v>
      </c>
      <c r="L35" s="80">
        <v>0</v>
      </c>
      <c r="M35" s="80">
        <v>0</v>
      </c>
      <c r="N35" s="80">
        <v>0</v>
      </c>
      <c r="O35" s="80">
        <v>0</v>
      </c>
      <c r="P35" s="80">
        <v>0</v>
      </c>
      <c r="Q35" s="80">
        <v>0</v>
      </c>
      <c r="R35" s="80">
        <v>0</v>
      </c>
      <c r="S35" s="80">
        <v>0</v>
      </c>
      <c r="T35" s="80">
        <v>0</v>
      </c>
      <c r="U35" s="80">
        <v>0</v>
      </c>
      <c r="V35" s="80">
        <v>0</v>
      </c>
      <c r="W35" s="80">
        <v>0</v>
      </c>
      <c r="X35" s="80">
        <v>0</v>
      </c>
      <c r="Y35" s="80">
        <v>0</v>
      </c>
      <c r="Z35" s="80">
        <v>0</v>
      </c>
    </row>
    <row r="36" spans="1:26" ht="16.5" customHeight="1" x14ac:dyDescent="0.25">
      <c r="A36" s="8" t="s">
        <v>164</v>
      </c>
      <c r="B36" s="8" t="s">
        <v>165</v>
      </c>
      <c r="C36" s="8">
        <v>2608</v>
      </c>
      <c r="D36" s="8" t="s">
        <v>169</v>
      </c>
      <c r="E36" s="84" t="s">
        <v>170</v>
      </c>
      <c r="F36" s="8" t="s">
        <v>38</v>
      </c>
      <c r="G36" s="8" t="s">
        <v>39</v>
      </c>
      <c r="H36" s="79" t="s">
        <v>171</v>
      </c>
      <c r="I36" s="80">
        <v>200876</v>
      </c>
      <c r="J36" s="80">
        <v>200876</v>
      </c>
      <c r="K36" s="80">
        <v>200876</v>
      </c>
      <c r="L36" s="80">
        <v>0</v>
      </c>
      <c r="M36" s="80">
        <v>0</v>
      </c>
      <c r="N36" s="80">
        <v>0</v>
      </c>
      <c r="O36" s="80">
        <v>0</v>
      </c>
      <c r="P36" s="80">
        <v>0</v>
      </c>
      <c r="Q36" s="80">
        <v>0</v>
      </c>
      <c r="R36" s="80">
        <v>0</v>
      </c>
      <c r="S36" s="80">
        <v>0</v>
      </c>
      <c r="T36" s="80">
        <v>0</v>
      </c>
      <c r="U36" s="80">
        <v>0</v>
      </c>
      <c r="V36" s="80">
        <v>0</v>
      </c>
      <c r="W36" s="80">
        <v>0</v>
      </c>
      <c r="X36" s="80">
        <v>0</v>
      </c>
      <c r="Y36" s="80">
        <v>0</v>
      </c>
      <c r="Z36" s="80">
        <v>0</v>
      </c>
    </row>
    <row r="37" spans="1:26" ht="16.5" customHeight="1" x14ac:dyDescent="0.25">
      <c r="A37" s="8" t="s">
        <v>164</v>
      </c>
      <c r="B37" s="8" t="s">
        <v>172</v>
      </c>
      <c r="C37" s="8">
        <v>2611</v>
      </c>
      <c r="D37" s="8" t="s">
        <v>173</v>
      </c>
      <c r="E37" s="87" t="s">
        <v>3159</v>
      </c>
      <c r="F37" s="8" t="s">
        <v>38</v>
      </c>
      <c r="G37" s="8" t="s">
        <v>39</v>
      </c>
      <c r="H37" s="79" t="s">
        <v>44</v>
      </c>
      <c r="I37" s="80">
        <v>460000</v>
      </c>
      <c r="J37" s="80">
        <v>0</v>
      </c>
      <c r="K37" s="80">
        <v>0</v>
      </c>
      <c r="L37" s="80">
        <v>0</v>
      </c>
      <c r="M37" s="80">
        <v>0</v>
      </c>
      <c r="N37" s="80">
        <v>0</v>
      </c>
      <c r="O37" s="80">
        <v>0</v>
      </c>
      <c r="P37" s="80">
        <v>0</v>
      </c>
      <c r="Q37" s="80">
        <v>0</v>
      </c>
      <c r="R37" s="80">
        <v>0</v>
      </c>
      <c r="S37" s="80">
        <v>0</v>
      </c>
      <c r="T37" s="80">
        <v>0</v>
      </c>
      <c r="U37" s="80">
        <v>0</v>
      </c>
      <c r="V37" s="80">
        <v>0</v>
      </c>
      <c r="W37" s="80">
        <v>0</v>
      </c>
      <c r="X37" s="80">
        <v>0</v>
      </c>
      <c r="Y37" s="80">
        <v>0</v>
      </c>
      <c r="Z37" s="80">
        <v>0</v>
      </c>
    </row>
    <row r="38" spans="1:26" ht="16.5" customHeight="1" x14ac:dyDescent="0.25">
      <c r="A38" s="8" t="s">
        <v>164</v>
      </c>
      <c r="B38" s="8" t="s">
        <v>175</v>
      </c>
      <c r="C38" s="8">
        <v>2921</v>
      </c>
      <c r="D38" s="8" t="s">
        <v>176</v>
      </c>
      <c r="E38" s="84" t="s">
        <v>177</v>
      </c>
      <c r="F38" s="8" t="s">
        <v>38</v>
      </c>
      <c r="G38" s="8" t="s">
        <v>39</v>
      </c>
      <c r="H38" s="79" t="s">
        <v>178</v>
      </c>
      <c r="I38" s="80">
        <v>1322863.6499999999</v>
      </c>
      <c r="J38" s="80">
        <v>1322863.6499999999</v>
      </c>
      <c r="K38" s="80">
        <v>1322863.6499999999</v>
      </c>
      <c r="L38" s="80">
        <v>0</v>
      </c>
      <c r="M38" s="80">
        <v>0</v>
      </c>
      <c r="N38" s="80">
        <v>0</v>
      </c>
      <c r="O38" s="80">
        <v>0</v>
      </c>
      <c r="P38" s="80">
        <v>0</v>
      </c>
      <c r="Q38" s="80">
        <v>0</v>
      </c>
      <c r="R38" s="80">
        <v>0</v>
      </c>
      <c r="S38" s="80">
        <v>0</v>
      </c>
      <c r="T38" s="80">
        <v>0</v>
      </c>
      <c r="U38" s="80">
        <v>0</v>
      </c>
      <c r="V38" s="80">
        <v>0</v>
      </c>
      <c r="W38" s="80">
        <v>0</v>
      </c>
      <c r="X38" s="80">
        <v>0</v>
      </c>
      <c r="Y38" s="80">
        <v>0</v>
      </c>
      <c r="Z38" s="80">
        <v>0</v>
      </c>
    </row>
    <row r="39" spans="1:26" ht="16.5" customHeight="1" x14ac:dyDescent="0.25">
      <c r="A39" s="8" t="s">
        <v>164</v>
      </c>
      <c r="B39" s="8" t="s">
        <v>175</v>
      </c>
      <c r="C39" s="8">
        <v>2922</v>
      </c>
      <c r="D39" s="8" t="s">
        <v>179</v>
      </c>
      <c r="E39" s="84" t="s">
        <v>180</v>
      </c>
      <c r="F39" s="8" t="s">
        <v>38</v>
      </c>
      <c r="G39" s="8" t="s">
        <v>39</v>
      </c>
      <c r="H39" s="79" t="s">
        <v>44</v>
      </c>
      <c r="I39" s="80">
        <v>120000</v>
      </c>
      <c r="J39" s="80">
        <v>0</v>
      </c>
      <c r="K39" s="80">
        <v>0</v>
      </c>
      <c r="L39" s="80">
        <v>0</v>
      </c>
      <c r="M39" s="80">
        <v>0</v>
      </c>
      <c r="N39" s="80">
        <v>0</v>
      </c>
      <c r="O39" s="80">
        <v>0</v>
      </c>
      <c r="P39" s="80">
        <v>0</v>
      </c>
      <c r="Q39" s="80">
        <v>0</v>
      </c>
      <c r="R39" s="80">
        <v>0</v>
      </c>
      <c r="S39" s="80">
        <v>0</v>
      </c>
      <c r="T39" s="80">
        <v>0</v>
      </c>
      <c r="U39" s="80">
        <v>0</v>
      </c>
      <c r="V39" s="80">
        <v>0</v>
      </c>
      <c r="W39" s="80">
        <v>0</v>
      </c>
      <c r="X39" s="80">
        <v>0</v>
      </c>
      <c r="Y39" s="80">
        <v>0</v>
      </c>
      <c r="Z39" s="80">
        <v>0</v>
      </c>
    </row>
    <row r="40" spans="1:26" ht="16.5" customHeight="1" x14ac:dyDescent="0.25">
      <c r="A40" s="8" t="s">
        <v>181</v>
      </c>
      <c r="B40" s="8" t="s">
        <v>182</v>
      </c>
      <c r="C40" s="8">
        <v>787</v>
      </c>
      <c r="D40" s="8" t="s">
        <v>183</v>
      </c>
      <c r="E40" s="84" t="s">
        <v>184</v>
      </c>
      <c r="F40" s="8" t="s">
        <v>38</v>
      </c>
      <c r="G40" s="8" t="s">
        <v>39</v>
      </c>
      <c r="H40" s="79" t="s">
        <v>185</v>
      </c>
      <c r="I40" s="80">
        <v>8500000</v>
      </c>
      <c r="J40" s="80">
        <v>242999.5</v>
      </c>
      <c r="K40" s="80">
        <v>10000000</v>
      </c>
      <c r="L40" s="80">
        <v>0</v>
      </c>
      <c r="M40" s="80">
        <v>23040</v>
      </c>
      <c r="N40" s="80">
        <v>10500000</v>
      </c>
      <c r="O40" s="80">
        <v>0</v>
      </c>
      <c r="P40" s="80">
        <v>10500000</v>
      </c>
      <c r="Q40" s="80">
        <v>0</v>
      </c>
      <c r="R40" s="80">
        <v>0</v>
      </c>
      <c r="S40" s="80">
        <v>0</v>
      </c>
      <c r="T40" s="80">
        <v>0</v>
      </c>
      <c r="U40" s="80">
        <v>0</v>
      </c>
      <c r="V40" s="80">
        <v>0</v>
      </c>
      <c r="W40" s="80">
        <v>0</v>
      </c>
      <c r="X40" s="80">
        <v>0</v>
      </c>
      <c r="Y40" s="80">
        <v>0</v>
      </c>
      <c r="Z40" s="80">
        <v>0</v>
      </c>
    </row>
    <row r="41" spans="1:26" ht="16.5" customHeight="1" x14ac:dyDescent="0.25">
      <c r="A41" s="8" t="s">
        <v>181</v>
      </c>
      <c r="B41" s="8" t="s">
        <v>186</v>
      </c>
      <c r="C41" s="8">
        <v>1312</v>
      </c>
      <c r="D41" s="8" t="s">
        <v>187</v>
      </c>
      <c r="E41" s="84" t="s">
        <v>188</v>
      </c>
      <c r="F41" s="8" t="s">
        <v>75</v>
      </c>
      <c r="G41" s="8" t="s">
        <v>39</v>
      </c>
      <c r="H41" s="79" t="s">
        <v>189</v>
      </c>
      <c r="I41" s="80">
        <v>613407.98</v>
      </c>
      <c r="J41" s="80">
        <v>613407.98</v>
      </c>
      <c r="K41" s="80">
        <v>550000</v>
      </c>
      <c r="L41" s="80">
        <v>0</v>
      </c>
      <c r="M41" s="80">
        <v>1685775</v>
      </c>
      <c r="N41" s="80">
        <v>550000</v>
      </c>
      <c r="O41" s="80">
        <v>0</v>
      </c>
      <c r="P41" s="80">
        <v>550000</v>
      </c>
      <c r="Q41" s="80">
        <v>0</v>
      </c>
      <c r="R41" s="80">
        <v>0</v>
      </c>
      <c r="S41" s="80">
        <v>0</v>
      </c>
      <c r="T41" s="80">
        <v>0</v>
      </c>
      <c r="U41" s="80">
        <v>0</v>
      </c>
      <c r="V41" s="80">
        <v>0</v>
      </c>
      <c r="W41" s="80">
        <v>0</v>
      </c>
      <c r="X41" s="80">
        <v>0</v>
      </c>
      <c r="Y41" s="80">
        <v>0</v>
      </c>
      <c r="Z41" s="80">
        <v>0</v>
      </c>
    </row>
    <row r="42" spans="1:26" ht="16.5" customHeight="1" x14ac:dyDescent="0.25">
      <c r="A42" s="8" t="s">
        <v>181</v>
      </c>
      <c r="B42" s="8" t="s">
        <v>190</v>
      </c>
      <c r="C42" s="8">
        <v>2575</v>
      </c>
      <c r="D42" s="8" t="s">
        <v>191</v>
      </c>
      <c r="E42" s="84" t="s">
        <v>192</v>
      </c>
      <c r="F42" s="8" t="s">
        <v>38</v>
      </c>
      <c r="G42" s="8" t="s">
        <v>39</v>
      </c>
      <c r="H42" s="79" t="s">
        <v>193</v>
      </c>
      <c r="I42" s="80">
        <v>542400</v>
      </c>
      <c r="J42" s="80">
        <v>542400</v>
      </c>
      <c r="K42" s="80">
        <v>0</v>
      </c>
      <c r="L42" s="80">
        <v>0</v>
      </c>
      <c r="M42" s="80">
        <v>0</v>
      </c>
      <c r="N42" s="80">
        <v>0</v>
      </c>
      <c r="O42" s="80">
        <v>0</v>
      </c>
      <c r="P42" s="80">
        <v>0</v>
      </c>
      <c r="Q42" s="80">
        <v>0</v>
      </c>
      <c r="R42" s="80">
        <v>0</v>
      </c>
      <c r="S42" s="80">
        <v>0</v>
      </c>
      <c r="T42" s="80">
        <v>0</v>
      </c>
      <c r="U42" s="80">
        <v>0</v>
      </c>
      <c r="V42" s="80">
        <v>0</v>
      </c>
      <c r="W42" s="80">
        <v>0</v>
      </c>
      <c r="X42" s="80">
        <v>0</v>
      </c>
      <c r="Y42" s="80">
        <v>0</v>
      </c>
      <c r="Z42" s="80">
        <v>0</v>
      </c>
    </row>
    <row r="43" spans="1:26" ht="16.5" customHeight="1" x14ac:dyDescent="0.25">
      <c r="A43" s="8" t="s">
        <v>181</v>
      </c>
      <c r="B43" s="8" t="s">
        <v>194</v>
      </c>
      <c r="C43" s="8">
        <v>2912</v>
      </c>
      <c r="D43" s="8" t="s">
        <v>195</v>
      </c>
      <c r="E43" s="84" t="s">
        <v>196</v>
      </c>
      <c r="F43" s="8" t="s">
        <v>75</v>
      </c>
      <c r="G43" s="8" t="s">
        <v>39</v>
      </c>
      <c r="H43" s="79" t="s">
        <v>197</v>
      </c>
      <c r="I43" s="80">
        <v>3500000</v>
      </c>
      <c r="J43" s="80">
        <v>3500000</v>
      </c>
      <c r="K43" s="80">
        <v>54500000</v>
      </c>
      <c r="L43" s="80">
        <v>0</v>
      </c>
      <c r="M43" s="80">
        <v>0</v>
      </c>
      <c r="N43" s="80">
        <v>0</v>
      </c>
      <c r="O43" s="80">
        <v>0</v>
      </c>
      <c r="P43" s="80">
        <v>0</v>
      </c>
      <c r="Q43" s="80">
        <v>0</v>
      </c>
      <c r="R43" s="80">
        <v>30000000</v>
      </c>
      <c r="S43" s="80">
        <v>0</v>
      </c>
      <c r="T43" s="80">
        <v>18000000</v>
      </c>
      <c r="U43" s="80">
        <v>0</v>
      </c>
      <c r="V43" s="80">
        <v>0</v>
      </c>
      <c r="W43" s="80">
        <v>0</v>
      </c>
      <c r="X43" s="80">
        <v>0</v>
      </c>
      <c r="Y43" s="80">
        <v>0</v>
      </c>
      <c r="Z43" s="80">
        <v>0</v>
      </c>
    </row>
    <row r="44" spans="1:26" ht="16.5" customHeight="1" x14ac:dyDescent="0.25">
      <c r="A44" s="8" t="s">
        <v>181</v>
      </c>
      <c r="B44" s="8" t="s">
        <v>194</v>
      </c>
      <c r="C44" s="8">
        <v>2914</v>
      </c>
      <c r="D44" s="8" t="s">
        <v>200</v>
      </c>
      <c r="E44" s="84" t="s">
        <v>201</v>
      </c>
      <c r="F44" s="8" t="s">
        <v>75</v>
      </c>
      <c r="G44" s="8" t="s">
        <v>39</v>
      </c>
      <c r="H44" s="79" t="s">
        <v>202</v>
      </c>
      <c r="I44" s="80">
        <v>7520000</v>
      </c>
      <c r="J44" s="80">
        <v>7520000</v>
      </c>
      <c r="K44" s="80">
        <v>10695000</v>
      </c>
      <c r="L44" s="80">
        <v>10695000</v>
      </c>
      <c r="M44" s="80">
        <v>19125000</v>
      </c>
      <c r="N44" s="80">
        <v>5695000</v>
      </c>
      <c r="O44" s="80">
        <v>5695000</v>
      </c>
      <c r="P44" s="80">
        <v>5695000</v>
      </c>
      <c r="Q44" s="80">
        <v>5695000</v>
      </c>
      <c r="R44" s="80">
        <v>0</v>
      </c>
      <c r="S44" s="80">
        <v>0</v>
      </c>
      <c r="T44" s="80">
        <v>0</v>
      </c>
      <c r="U44" s="80">
        <v>0</v>
      </c>
      <c r="V44" s="80">
        <v>0</v>
      </c>
      <c r="W44" s="80">
        <v>0</v>
      </c>
      <c r="X44" s="80">
        <v>0</v>
      </c>
      <c r="Y44" s="80">
        <v>0</v>
      </c>
      <c r="Z44" s="80">
        <v>0</v>
      </c>
    </row>
    <row r="45" spans="1:26" ht="16.5" customHeight="1" x14ac:dyDescent="0.25">
      <c r="A45" s="8" t="s">
        <v>181</v>
      </c>
      <c r="B45" s="8" t="s">
        <v>194</v>
      </c>
      <c r="C45" s="8">
        <v>2915</v>
      </c>
      <c r="D45" s="8" t="s">
        <v>203</v>
      </c>
      <c r="E45" s="84" t="s">
        <v>204</v>
      </c>
      <c r="F45" s="8" t="s">
        <v>75</v>
      </c>
      <c r="G45" s="8" t="s">
        <v>39</v>
      </c>
      <c r="H45" s="79" t="s">
        <v>205</v>
      </c>
      <c r="I45" s="80">
        <v>12441295</v>
      </c>
      <c r="J45" s="80">
        <v>12441295</v>
      </c>
      <c r="K45" s="80">
        <v>0</v>
      </c>
      <c r="L45" s="80">
        <v>0</v>
      </c>
      <c r="M45" s="80">
        <v>11221185</v>
      </c>
      <c r="N45" s="80">
        <v>0</v>
      </c>
      <c r="O45" s="80">
        <v>0</v>
      </c>
      <c r="P45" s="80">
        <v>0</v>
      </c>
      <c r="Q45" s="80">
        <v>0</v>
      </c>
      <c r="R45" s="80">
        <v>0</v>
      </c>
      <c r="S45" s="80">
        <v>0</v>
      </c>
      <c r="T45" s="80">
        <v>0</v>
      </c>
      <c r="U45" s="80">
        <v>0</v>
      </c>
      <c r="V45" s="80">
        <v>0</v>
      </c>
      <c r="W45" s="80">
        <v>0</v>
      </c>
      <c r="X45" s="80">
        <v>0</v>
      </c>
      <c r="Y45" s="80">
        <v>0</v>
      </c>
      <c r="Z45" s="80">
        <v>0</v>
      </c>
    </row>
    <row r="46" spans="1:26" ht="16.5" customHeight="1" x14ac:dyDescent="0.25">
      <c r="A46" s="8" t="s">
        <v>209</v>
      </c>
      <c r="B46" s="8" t="s">
        <v>210</v>
      </c>
      <c r="C46" s="8">
        <v>2729</v>
      </c>
      <c r="D46" s="8" t="s">
        <v>211</v>
      </c>
      <c r="E46" s="84" t="s">
        <v>212</v>
      </c>
      <c r="F46" s="8" t="s">
        <v>38</v>
      </c>
      <c r="G46" s="8" t="s">
        <v>39</v>
      </c>
      <c r="H46" s="79" t="s">
        <v>44</v>
      </c>
      <c r="I46" s="80">
        <v>800000</v>
      </c>
      <c r="J46" s="80">
        <v>0</v>
      </c>
      <c r="K46" s="80">
        <v>0</v>
      </c>
      <c r="L46" s="80">
        <v>0</v>
      </c>
      <c r="M46" s="80">
        <v>0</v>
      </c>
      <c r="N46" s="80">
        <v>0</v>
      </c>
      <c r="O46" s="80">
        <v>0</v>
      </c>
      <c r="P46" s="80">
        <v>0</v>
      </c>
      <c r="Q46" s="80">
        <v>0</v>
      </c>
      <c r="R46" s="80">
        <v>0</v>
      </c>
      <c r="S46" s="80">
        <v>0</v>
      </c>
      <c r="T46" s="80">
        <v>0</v>
      </c>
      <c r="U46" s="80">
        <v>0</v>
      </c>
      <c r="V46" s="80">
        <v>0</v>
      </c>
      <c r="W46" s="80">
        <v>0</v>
      </c>
      <c r="X46" s="80">
        <v>0</v>
      </c>
      <c r="Y46" s="80">
        <v>0</v>
      </c>
      <c r="Z46" s="80">
        <v>0</v>
      </c>
    </row>
    <row r="47" spans="1:26" ht="16.5" customHeight="1" x14ac:dyDescent="0.25">
      <c r="A47" s="8" t="s">
        <v>213</v>
      </c>
      <c r="B47" s="8" t="s">
        <v>214</v>
      </c>
      <c r="C47" s="8">
        <v>792</v>
      </c>
      <c r="D47" s="8" t="s">
        <v>215</v>
      </c>
      <c r="E47" s="84" t="s">
        <v>216</v>
      </c>
      <c r="F47" s="8" t="s">
        <v>75</v>
      </c>
      <c r="G47" s="8" t="s">
        <v>39</v>
      </c>
      <c r="H47" s="79" t="s">
        <v>44</v>
      </c>
      <c r="I47" s="80">
        <v>10320979</v>
      </c>
      <c r="J47" s="80">
        <v>0</v>
      </c>
      <c r="K47" s="80">
        <v>26500000</v>
      </c>
      <c r="L47" s="80">
        <v>0</v>
      </c>
      <c r="M47" s="80">
        <v>0</v>
      </c>
      <c r="N47" s="80">
        <v>1500000</v>
      </c>
      <c r="O47" s="80">
        <v>0</v>
      </c>
      <c r="P47" s="80">
        <v>0</v>
      </c>
      <c r="Q47" s="80">
        <v>0</v>
      </c>
      <c r="R47" s="80">
        <v>0</v>
      </c>
      <c r="S47" s="80">
        <v>0</v>
      </c>
      <c r="T47" s="80">
        <v>0</v>
      </c>
      <c r="U47" s="80">
        <v>0</v>
      </c>
      <c r="V47" s="80">
        <v>100559</v>
      </c>
      <c r="W47" s="80">
        <v>0</v>
      </c>
      <c r="X47" s="80">
        <v>0</v>
      </c>
      <c r="Y47" s="80">
        <v>0</v>
      </c>
      <c r="Z47" s="80">
        <v>0</v>
      </c>
    </row>
    <row r="48" spans="1:26" ht="16.5" customHeight="1" x14ac:dyDescent="0.25">
      <c r="A48" s="8" t="s">
        <v>213</v>
      </c>
      <c r="B48" s="8" t="s">
        <v>214</v>
      </c>
      <c r="C48" s="8">
        <v>793</v>
      </c>
      <c r="D48" s="8" t="s">
        <v>217</v>
      </c>
      <c r="E48" s="84" t="s">
        <v>218</v>
      </c>
      <c r="F48" s="8" t="s">
        <v>75</v>
      </c>
      <c r="G48" s="8" t="s">
        <v>39</v>
      </c>
      <c r="H48" s="79" t="s">
        <v>44</v>
      </c>
      <c r="I48" s="80">
        <v>46664389.799999997</v>
      </c>
      <c r="J48" s="80">
        <v>0</v>
      </c>
      <c r="K48" s="80">
        <v>300000</v>
      </c>
      <c r="L48" s="80">
        <v>0</v>
      </c>
      <c r="M48" s="80">
        <v>327120</v>
      </c>
      <c r="N48" s="80">
        <v>300000</v>
      </c>
      <c r="O48" s="80">
        <v>0</v>
      </c>
      <c r="P48" s="80">
        <v>0</v>
      </c>
      <c r="Q48" s="80">
        <v>0</v>
      </c>
      <c r="R48" s="80">
        <v>1485000</v>
      </c>
      <c r="S48" s="80">
        <v>1485000</v>
      </c>
      <c r="T48" s="80">
        <v>1728574.61</v>
      </c>
      <c r="U48" s="80">
        <v>1728574.61</v>
      </c>
      <c r="V48" s="80">
        <v>3010000</v>
      </c>
      <c r="W48" s="80">
        <v>1728574.61</v>
      </c>
      <c r="X48" s="80">
        <v>1728574.61</v>
      </c>
      <c r="Y48" s="80">
        <v>0</v>
      </c>
      <c r="Z48" s="80">
        <v>0</v>
      </c>
    </row>
    <row r="49" spans="1:26" ht="16.5" customHeight="1" x14ac:dyDescent="0.25">
      <c r="A49" s="8" t="s">
        <v>213</v>
      </c>
      <c r="B49" s="8" t="s">
        <v>214</v>
      </c>
      <c r="C49" s="8">
        <v>794</v>
      </c>
      <c r="D49" s="8" t="s">
        <v>219</v>
      </c>
      <c r="E49" s="84"/>
      <c r="F49" s="8" t="s">
        <v>75</v>
      </c>
      <c r="G49" s="8" t="s">
        <v>39</v>
      </c>
      <c r="H49" s="79" t="s">
        <v>221</v>
      </c>
      <c r="I49" s="80">
        <v>1145296.28</v>
      </c>
      <c r="J49" s="80">
        <v>0</v>
      </c>
      <c r="K49" s="80">
        <v>0</v>
      </c>
      <c r="L49" s="80">
        <v>0</v>
      </c>
      <c r="M49" s="80">
        <v>0</v>
      </c>
      <c r="N49" s="80">
        <v>0</v>
      </c>
      <c r="O49" s="80">
        <v>0</v>
      </c>
      <c r="P49" s="80">
        <v>0</v>
      </c>
      <c r="Q49" s="80">
        <v>0</v>
      </c>
      <c r="R49" s="80">
        <v>800000</v>
      </c>
      <c r="S49" s="80">
        <v>209000</v>
      </c>
      <c r="T49" s="80">
        <v>0</v>
      </c>
      <c r="U49" s="80">
        <v>0</v>
      </c>
      <c r="V49" s="80">
        <v>800000</v>
      </c>
      <c r="W49" s="80">
        <v>0</v>
      </c>
      <c r="X49" s="80">
        <v>0</v>
      </c>
      <c r="Y49" s="80">
        <v>0</v>
      </c>
      <c r="Z49" s="80">
        <v>0</v>
      </c>
    </row>
    <row r="50" spans="1:26" ht="16.5" customHeight="1" x14ac:dyDescent="0.25">
      <c r="A50" s="8" t="s">
        <v>213</v>
      </c>
      <c r="B50" s="8" t="s">
        <v>214</v>
      </c>
      <c r="C50" s="8">
        <v>1022</v>
      </c>
      <c r="D50" s="8" t="s">
        <v>222</v>
      </c>
      <c r="E50" s="84" t="s">
        <v>223</v>
      </c>
      <c r="F50" s="8" t="s">
        <v>75</v>
      </c>
      <c r="G50" s="8" t="s">
        <v>39</v>
      </c>
      <c r="H50" s="79" t="s">
        <v>44</v>
      </c>
      <c r="I50" s="80">
        <v>5500000</v>
      </c>
      <c r="J50" s="80">
        <v>0</v>
      </c>
      <c r="K50" s="80">
        <v>0</v>
      </c>
      <c r="L50" s="80">
        <v>0</v>
      </c>
      <c r="M50" s="80">
        <v>0</v>
      </c>
      <c r="N50" s="80">
        <v>0</v>
      </c>
      <c r="O50" s="80">
        <v>0</v>
      </c>
      <c r="P50" s="80">
        <v>0</v>
      </c>
      <c r="Q50" s="80">
        <v>0</v>
      </c>
      <c r="R50" s="80">
        <v>0</v>
      </c>
      <c r="S50" s="80">
        <v>0</v>
      </c>
      <c r="T50" s="80">
        <v>0</v>
      </c>
      <c r="U50" s="80">
        <v>0</v>
      </c>
      <c r="V50" s="80">
        <v>0</v>
      </c>
      <c r="W50" s="80">
        <v>0</v>
      </c>
      <c r="X50" s="80">
        <v>0</v>
      </c>
      <c r="Y50" s="80">
        <v>0</v>
      </c>
      <c r="Z50" s="80">
        <v>0</v>
      </c>
    </row>
    <row r="51" spans="1:26" ht="16.5" customHeight="1" x14ac:dyDescent="0.25">
      <c r="A51" s="8" t="s">
        <v>2469</v>
      </c>
      <c r="B51" s="8" t="s">
        <v>1552</v>
      </c>
      <c r="C51" s="8">
        <v>2896</v>
      </c>
      <c r="D51" s="8" t="s">
        <v>1553</v>
      </c>
      <c r="E51" s="84" t="s">
        <v>1554</v>
      </c>
      <c r="F51" s="8" t="s">
        <v>38</v>
      </c>
      <c r="G51" s="8" t="s">
        <v>387</v>
      </c>
      <c r="H51" s="79" t="s">
        <v>1555</v>
      </c>
      <c r="I51" s="80">
        <v>490252.79</v>
      </c>
      <c r="J51" s="80">
        <v>490252.79</v>
      </c>
      <c r="K51" s="80">
        <v>0</v>
      </c>
      <c r="L51" s="80">
        <v>0</v>
      </c>
      <c r="M51" s="80">
        <v>0</v>
      </c>
      <c r="N51" s="80">
        <v>0</v>
      </c>
      <c r="O51" s="80">
        <v>0</v>
      </c>
      <c r="P51" s="80">
        <v>0</v>
      </c>
      <c r="Q51" s="80">
        <v>0</v>
      </c>
      <c r="R51" s="80">
        <v>0</v>
      </c>
      <c r="S51" s="80">
        <v>0</v>
      </c>
      <c r="T51" s="80">
        <v>0</v>
      </c>
      <c r="U51" s="80">
        <v>0</v>
      </c>
      <c r="V51" s="80">
        <v>0</v>
      </c>
      <c r="W51" s="80">
        <v>0</v>
      </c>
      <c r="X51" s="80">
        <v>0</v>
      </c>
      <c r="Y51" s="80">
        <v>0</v>
      </c>
      <c r="Z51" s="80">
        <v>0</v>
      </c>
    </row>
    <row r="52" spans="1:26" ht="16.5" customHeight="1" x14ac:dyDescent="0.25">
      <c r="A52" s="8" t="s">
        <v>2469</v>
      </c>
      <c r="B52" s="8" t="s">
        <v>1556</v>
      </c>
      <c r="C52" s="8">
        <v>3156</v>
      </c>
      <c r="D52" s="8" t="s">
        <v>1557</v>
      </c>
      <c r="E52" s="84" t="s">
        <v>1558</v>
      </c>
      <c r="F52" s="8" t="s">
        <v>38</v>
      </c>
      <c r="G52" s="8" t="s">
        <v>387</v>
      </c>
      <c r="H52" s="79" t="s">
        <v>44</v>
      </c>
      <c r="I52" s="80">
        <v>304200</v>
      </c>
      <c r="J52" s="80">
        <v>0</v>
      </c>
      <c r="K52" s="80">
        <v>0</v>
      </c>
      <c r="L52" s="80">
        <v>0</v>
      </c>
      <c r="M52" s="80">
        <v>0</v>
      </c>
      <c r="N52" s="80">
        <v>0</v>
      </c>
      <c r="O52" s="80">
        <v>0</v>
      </c>
      <c r="P52" s="80">
        <v>0</v>
      </c>
      <c r="Q52" s="80">
        <v>0</v>
      </c>
      <c r="R52" s="80">
        <v>0</v>
      </c>
      <c r="S52" s="80">
        <v>0</v>
      </c>
      <c r="T52" s="80">
        <v>0</v>
      </c>
      <c r="U52" s="80">
        <v>0</v>
      </c>
      <c r="V52" s="80">
        <v>0</v>
      </c>
      <c r="W52" s="80">
        <v>0</v>
      </c>
      <c r="X52" s="80">
        <v>0</v>
      </c>
      <c r="Y52" s="80">
        <v>0</v>
      </c>
      <c r="Z52" s="80">
        <v>0</v>
      </c>
    </row>
    <row r="53" spans="1:26" ht="16.5" customHeight="1" x14ac:dyDescent="0.25">
      <c r="A53" s="8" t="s">
        <v>230</v>
      </c>
      <c r="B53" s="8" t="s">
        <v>231</v>
      </c>
      <c r="C53" s="8">
        <v>1410</v>
      </c>
      <c r="D53" s="8" t="s">
        <v>232</v>
      </c>
      <c r="E53" s="84" t="s">
        <v>233</v>
      </c>
      <c r="F53" s="8" t="s">
        <v>38</v>
      </c>
      <c r="G53" s="8" t="s">
        <v>234</v>
      </c>
      <c r="H53" s="79" t="s">
        <v>235</v>
      </c>
      <c r="I53" s="80">
        <v>1200000</v>
      </c>
      <c r="J53" s="80">
        <v>1200000</v>
      </c>
      <c r="K53" s="80">
        <v>1200000</v>
      </c>
      <c r="L53" s="80">
        <v>1200000</v>
      </c>
      <c r="M53" s="80">
        <v>0</v>
      </c>
      <c r="N53" s="80">
        <v>1200000</v>
      </c>
      <c r="O53" s="80">
        <v>0</v>
      </c>
      <c r="P53" s="80">
        <v>0</v>
      </c>
      <c r="Q53" s="80">
        <v>0</v>
      </c>
      <c r="R53" s="80">
        <v>0</v>
      </c>
      <c r="S53" s="80">
        <v>0</v>
      </c>
      <c r="T53" s="80">
        <v>0</v>
      </c>
      <c r="U53" s="80">
        <v>0</v>
      </c>
      <c r="V53" s="80">
        <v>0</v>
      </c>
      <c r="W53" s="80">
        <v>0</v>
      </c>
      <c r="X53" s="80">
        <v>0</v>
      </c>
      <c r="Y53" s="80">
        <v>0</v>
      </c>
      <c r="Z53" s="80">
        <v>0</v>
      </c>
    </row>
    <row r="54" spans="1:26" ht="16.5" customHeight="1" x14ac:dyDescent="0.25">
      <c r="A54" s="8" t="s">
        <v>230</v>
      </c>
      <c r="B54" s="8" t="s">
        <v>236</v>
      </c>
      <c r="C54" s="8">
        <v>1870</v>
      </c>
      <c r="D54" s="8" t="s">
        <v>237</v>
      </c>
      <c r="E54" s="84" t="s">
        <v>238</v>
      </c>
      <c r="F54" s="8" t="s">
        <v>75</v>
      </c>
      <c r="G54" s="8" t="s">
        <v>234</v>
      </c>
      <c r="H54" s="79" t="s">
        <v>240</v>
      </c>
      <c r="I54" s="80">
        <v>112370192.7</v>
      </c>
      <c r="J54" s="80">
        <v>108570192.69</v>
      </c>
      <c r="K54" s="80">
        <v>8994010.1699999999</v>
      </c>
      <c r="L54" s="80">
        <v>0</v>
      </c>
      <c r="M54" s="80">
        <v>372481632</v>
      </c>
      <c r="N54" s="80">
        <v>3800000</v>
      </c>
      <c r="O54" s="80">
        <v>0</v>
      </c>
      <c r="P54" s="80">
        <v>3800000</v>
      </c>
      <c r="Q54" s="80">
        <v>0</v>
      </c>
      <c r="R54" s="80">
        <v>0</v>
      </c>
      <c r="S54" s="80">
        <v>0</v>
      </c>
      <c r="T54" s="80">
        <v>0</v>
      </c>
      <c r="U54" s="80">
        <v>0</v>
      </c>
      <c r="V54" s="80">
        <v>0</v>
      </c>
      <c r="W54" s="80">
        <v>0</v>
      </c>
      <c r="X54" s="80">
        <v>0</v>
      </c>
      <c r="Y54" s="80">
        <v>0</v>
      </c>
      <c r="Z54" s="80">
        <v>0</v>
      </c>
    </row>
    <row r="55" spans="1:26" ht="16.5" customHeight="1" x14ac:dyDescent="0.25">
      <c r="A55" s="8" t="s">
        <v>230</v>
      </c>
      <c r="B55" s="8" t="s">
        <v>236</v>
      </c>
      <c r="C55" s="8">
        <v>1872</v>
      </c>
      <c r="D55" s="8" t="s">
        <v>244</v>
      </c>
      <c r="E55" s="84" t="s">
        <v>245</v>
      </c>
      <c r="F55" s="8" t="s">
        <v>75</v>
      </c>
      <c r="G55" s="8" t="s">
        <v>234</v>
      </c>
      <c r="H55" s="79" t="s">
        <v>44</v>
      </c>
      <c r="I55" s="80">
        <v>8000000</v>
      </c>
      <c r="J55" s="80">
        <v>0</v>
      </c>
      <c r="K55" s="80">
        <v>10000000</v>
      </c>
      <c r="L55" s="80">
        <v>0</v>
      </c>
      <c r="M55" s="80">
        <v>1500000</v>
      </c>
      <c r="N55" s="80">
        <v>10000000</v>
      </c>
      <c r="O55" s="80">
        <v>0</v>
      </c>
      <c r="P55" s="80">
        <v>10000000</v>
      </c>
      <c r="Q55" s="80">
        <v>0</v>
      </c>
      <c r="R55" s="80">
        <v>0</v>
      </c>
      <c r="S55" s="80">
        <v>0</v>
      </c>
      <c r="T55" s="80">
        <v>0</v>
      </c>
      <c r="U55" s="80">
        <v>0</v>
      </c>
      <c r="V55" s="80">
        <v>0</v>
      </c>
      <c r="W55" s="80">
        <v>0</v>
      </c>
      <c r="X55" s="80">
        <v>0</v>
      </c>
      <c r="Y55" s="80">
        <v>0</v>
      </c>
      <c r="Z55" s="80">
        <v>0</v>
      </c>
    </row>
    <row r="56" spans="1:26" ht="16.5" customHeight="1" x14ac:dyDescent="0.25">
      <c r="A56" s="8" t="s">
        <v>230</v>
      </c>
      <c r="B56" s="8" t="s">
        <v>236</v>
      </c>
      <c r="C56" s="8">
        <v>1873</v>
      </c>
      <c r="D56" s="8" t="s">
        <v>246</v>
      </c>
      <c r="E56" s="84" t="s">
        <v>247</v>
      </c>
      <c r="F56" s="8" t="s">
        <v>75</v>
      </c>
      <c r="G56" s="8" t="s">
        <v>234</v>
      </c>
      <c r="H56" s="79" t="s">
        <v>44</v>
      </c>
      <c r="I56" s="80">
        <v>30000000</v>
      </c>
      <c r="J56" s="80">
        <v>0</v>
      </c>
      <c r="K56" s="80">
        <v>40000000</v>
      </c>
      <c r="L56" s="80">
        <v>0</v>
      </c>
      <c r="M56" s="80">
        <v>1500000</v>
      </c>
      <c r="N56" s="80">
        <v>40000000</v>
      </c>
      <c r="O56" s="80">
        <v>0</v>
      </c>
      <c r="P56" s="80">
        <v>40000000</v>
      </c>
      <c r="Q56" s="80">
        <v>0</v>
      </c>
      <c r="R56" s="80">
        <v>0</v>
      </c>
      <c r="S56" s="80">
        <v>0</v>
      </c>
      <c r="T56" s="80">
        <v>0</v>
      </c>
      <c r="U56" s="80">
        <v>0</v>
      </c>
      <c r="V56" s="80">
        <v>0</v>
      </c>
      <c r="W56" s="80">
        <v>0</v>
      </c>
      <c r="X56" s="80">
        <v>0</v>
      </c>
      <c r="Y56" s="80">
        <v>0</v>
      </c>
      <c r="Z56" s="80">
        <v>0</v>
      </c>
    </row>
    <row r="57" spans="1:26" ht="16.5" customHeight="1" x14ac:dyDescent="0.25">
      <c r="A57" s="8" t="s">
        <v>230</v>
      </c>
      <c r="B57" s="8" t="s">
        <v>231</v>
      </c>
      <c r="C57" s="8">
        <v>1931</v>
      </c>
      <c r="D57" s="8" t="s">
        <v>248</v>
      </c>
      <c r="E57" s="84" t="s">
        <v>249</v>
      </c>
      <c r="F57" s="8" t="s">
        <v>75</v>
      </c>
      <c r="G57" s="8" t="s">
        <v>234</v>
      </c>
      <c r="H57" s="79" t="s">
        <v>44</v>
      </c>
      <c r="I57" s="80">
        <v>6000000</v>
      </c>
      <c r="J57" s="80">
        <v>0</v>
      </c>
      <c r="K57" s="80">
        <v>6000000</v>
      </c>
      <c r="L57" s="80">
        <v>0</v>
      </c>
      <c r="M57" s="80">
        <v>1500000</v>
      </c>
      <c r="N57" s="80">
        <v>6000000</v>
      </c>
      <c r="O57" s="80">
        <v>0</v>
      </c>
      <c r="P57" s="80">
        <v>6000000</v>
      </c>
      <c r="Q57" s="80">
        <v>0</v>
      </c>
      <c r="R57" s="80">
        <v>0</v>
      </c>
      <c r="S57" s="80">
        <v>0</v>
      </c>
      <c r="T57" s="80">
        <v>0</v>
      </c>
      <c r="U57" s="80">
        <v>0</v>
      </c>
      <c r="V57" s="80">
        <v>0</v>
      </c>
      <c r="W57" s="80">
        <v>0</v>
      </c>
      <c r="X57" s="80">
        <v>0</v>
      </c>
      <c r="Y57" s="80">
        <v>0</v>
      </c>
      <c r="Z57" s="80">
        <v>0</v>
      </c>
    </row>
    <row r="58" spans="1:26" ht="16.5" customHeight="1" x14ac:dyDescent="0.25">
      <c r="A58" s="8" t="s">
        <v>230</v>
      </c>
      <c r="B58" s="8" t="s">
        <v>231</v>
      </c>
      <c r="C58" s="8">
        <v>1932</v>
      </c>
      <c r="D58" s="8" t="s">
        <v>250</v>
      </c>
      <c r="E58" s="84" t="s">
        <v>251</v>
      </c>
      <c r="F58" s="8" t="s">
        <v>75</v>
      </c>
      <c r="G58" s="8" t="s">
        <v>234</v>
      </c>
      <c r="H58" s="79" t="s">
        <v>44</v>
      </c>
      <c r="I58" s="80">
        <v>6000000</v>
      </c>
      <c r="J58" s="80">
        <v>0</v>
      </c>
      <c r="K58" s="80">
        <v>6000000</v>
      </c>
      <c r="L58" s="80">
        <v>0</v>
      </c>
      <c r="M58" s="80">
        <v>7200000</v>
      </c>
      <c r="N58" s="80">
        <v>6000000</v>
      </c>
      <c r="O58" s="80">
        <v>0</v>
      </c>
      <c r="P58" s="80">
        <v>6000000</v>
      </c>
      <c r="Q58" s="80">
        <v>0</v>
      </c>
      <c r="R58" s="80">
        <v>0</v>
      </c>
      <c r="S58" s="80">
        <v>0</v>
      </c>
      <c r="T58" s="80">
        <v>0</v>
      </c>
      <c r="U58" s="80">
        <v>0</v>
      </c>
      <c r="V58" s="80">
        <v>0</v>
      </c>
      <c r="W58" s="80">
        <v>0</v>
      </c>
      <c r="X58" s="80">
        <v>0</v>
      </c>
      <c r="Y58" s="80">
        <v>0</v>
      </c>
      <c r="Z58" s="80">
        <v>0</v>
      </c>
    </row>
    <row r="59" spans="1:26" ht="16.5" customHeight="1" x14ac:dyDescent="0.25">
      <c r="A59" s="8" t="s">
        <v>230</v>
      </c>
      <c r="B59" s="8" t="s">
        <v>282</v>
      </c>
      <c r="C59" s="8">
        <v>1933</v>
      </c>
      <c r="D59" s="8" t="s">
        <v>311</v>
      </c>
      <c r="E59" s="84" t="s">
        <v>312</v>
      </c>
      <c r="F59" s="8" t="s">
        <v>75</v>
      </c>
      <c r="G59" s="8" t="s">
        <v>234</v>
      </c>
      <c r="H59" s="79" t="s">
        <v>44</v>
      </c>
      <c r="I59" s="80">
        <v>20000000</v>
      </c>
      <c r="J59" s="80">
        <v>0</v>
      </c>
      <c r="K59" s="80">
        <v>0</v>
      </c>
      <c r="L59" s="80">
        <v>0</v>
      </c>
      <c r="M59" s="80">
        <v>0</v>
      </c>
      <c r="N59" s="80">
        <v>0</v>
      </c>
      <c r="O59" s="80">
        <v>0</v>
      </c>
      <c r="P59" s="80">
        <v>0</v>
      </c>
      <c r="Q59" s="80">
        <v>0</v>
      </c>
      <c r="R59" s="80">
        <v>0</v>
      </c>
      <c r="S59" s="80">
        <v>0</v>
      </c>
      <c r="T59" s="80">
        <v>0</v>
      </c>
      <c r="U59" s="80">
        <v>0</v>
      </c>
      <c r="V59" s="80">
        <v>0</v>
      </c>
      <c r="W59" s="80">
        <v>0</v>
      </c>
      <c r="X59" s="80">
        <v>0</v>
      </c>
      <c r="Y59" s="80">
        <v>0</v>
      </c>
      <c r="Z59" s="80">
        <v>0</v>
      </c>
    </row>
    <row r="60" spans="1:26" ht="16.5" customHeight="1" x14ac:dyDescent="0.25">
      <c r="A60" s="8" t="s">
        <v>230</v>
      </c>
      <c r="B60" s="8" t="s">
        <v>252</v>
      </c>
      <c r="C60" s="8">
        <v>2291</v>
      </c>
      <c r="D60" s="8" t="s">
        <v>260</v>
      </c>
      <c r="E60" s="84" t="s">
        <v>259</v>
      </c>
      <c r="F60" s="8" t="s">
        <v>75</v>
      </c>
      <c r="G60" s="8" t="s">
        <v>234</v>
      </c>
      <c r="H60" s="79" t="s">
        <v>44</v>
      </c>
      <c r="I60" s="80">
        <v>32254.02</v>
      </c>
      <c r="J60" s="80">
        <v>0</v>
      </c>
      <c r="K60" s="80">
        <v>0</v>
      </c>
      <c r="L60" s="80">
        <v>0</v>
      </c>
      <c r="M60" s="80">
        <v>0</v>
      </c>
      <c r="N60" s="80">
        <v>0</v>
      </c>
      <c r="O60" s="80">
        <v>0</v>
      </c>
      <c r="P60" s="80">
        <v>0</v>
      </c>
      <c r="Q60" s="80">
        <v>0</v>
      </c>
      <c r="R60" s="80">
        <v>1176998.1399999999</v>
      </c>
      <c r="S60" s="80">
        <v>0</v>
      </c>
      <c r="T60" s="80">
        <v>0</v>
      </c>
      <c r="U60" s="80">
        <v>0</v>
      </c>
      <c r="V60" s="80">
        <v>0</v>
      </c>
      <c r="W60" s="80">
        <v>0</v>
      </c>
      <c r="X60" s="80">
        <v>0</v>
      </c>
      <c r="Y60" s="80">
        <v>0</v>
      </c>
      <c r="Z60" s="80">
        <v>0</v>
      </c>
    </row>
    <row r="61" spans="1:26" ht="16.5" customHeight="1" x14ac:dyDescent="0.25">
      <c r="A61" s="8" t="s">
        <v>230</v>
      </c>
      <c r="B61" s="8" t="s">
        <v>252</v>
      </c>
      <c r="C61" s="8">
        <v>2292</v>
      </c>
      <c r="D61" s="8" t="s">
        <v>261</v>
      </c>
      <c r="E61" s="84" t="s">
        <v>259</v>
      </c>
      <c r="F61" s="8" t="s">
        <v>75</v>
      </c>
      <c r="G61" s="8" t="s">
        <v>234</v>
      </c>
      <c r="H61" s="79" t="s">
        <v>44</v>
      </c>
      <c r="I61" s="80">
        <v>83049.94</v>
      </c>
      <c r="J61" s="80">
        <v>0</v>
      </c>
      <c r="K61" s="80">
        <v>0</v>
      </c>
      <c r="L61" s="80">
        <v>0</v>
      </c>
      <c r="M61" s="80">
        <v>0</v>
      </c>
      <c r="N61" s="80">
        <v>0</v>
      </c>
      <c r="O61" s="80">
        <v>0</v>
      </c>
      <c r="P61" s="80">
        <v>0</v>
      </c>
      <c r="Q61" s="80">
        <v>0</v>
      </c>
      <c r="R61" s="80">
        <v>34451.46</v>
      </c>
      <c r="S61" s="80">
        <v>0</v>
      </c>
      <c r="T61" s="80">
        <v>0</v>
      </c>
      <c r="U61" s="80">
        <v>0</v>
      </c>
      <c r="V61" s="80">
        <v>0</v>
      </c>
      <c r="W61" s="80">
        <v>0</v>
      </c>
      <c r="X61" s="80">
        <v>0</v>
      </c>
      <c r="Y61" s="80">
        <v>0</v>
      </c>
      <c r="Z61" s="80">
        <v>0</v>
      </c>
    </row>
    <row r="62" spans="1:26" ht="16.5" customHeight="1" x14ac:dyDescent="0.25">
      <c r="A62" s="8" t="s">
        <v>230</v>
      </c>
      <c r="B62" s="8" t="s">
        <v>252</v>
      </c>
      <c r="C62" s="8">
        <v>2293</v>
      </c>
      <c r="D62" s="8" t="s">
        <v>262</v>
      </c>
      <c r="E62" s="84" t="s">
        <v>259</v>
      </c>
      <c r="F62" s="8" t="s">
        <v>75</v>
      </c>
      <c r="G62" s="8" t="s">
        <v>234</v>
      </c>
      <c r="H62" s="79" t="s">
        <v>44</v>
      </c>
      <c r="I62" s="80">
        <v>31384.16</v>
      </c>
      <c r="J62" s="80">
        <v>0</v>
      </c>
      <c r="K62" s="80">
        <v>0</v>
      </c>
      <c r="L62" s="80">
        <v>0</v>
      </c>
      <c r="M62" s="80">
        <v>0</v>
      </c>
      <c r="N62" s="80">
        <v>0</v>
      </c>
      <c r="O62" s="80">
        <v>0</v>
      </c>
      <c r="P62" s="80">
        <v>0</v>
      </c>
      <c r="Q62" s="80">
        <v>0</v>
      </c>
      <c r="R62" s="80">
        <v>370400.94</v>
      </c>
      <c r="S62" s="80">
        <v>0</v>
      </c>
      <c r="T62" s="80">
        <v>0</v>
      </c>
      <c r="U62" s="80">
        <v>0</v>
      </c>
      <c r="V62" s="80">
        <v>0</v>
      </c>
      <c r="W62" s="80">
        <v>0</v>
      </c>
      <c r="X62" s="80">
        <v>0</v>
      </c>
      <c r="Y62" s="80">
        <v>0</v>
      </c>
      <c r="Z62" s="80">
        <v>0</v>
      </c>
    </row>
    <row r="63" spans="1:26" ht="16.5" customHeight="1" x14ac:dyDescent="0.25">
      <c r="A63" s="8" t="s">
        <v>230</v>
      </c>
      <c r="B63" s="8" t="s">
        <v>265</v>
      </c>
      <c r="C63" s="8">
        <v>2347</v>
      </c>
      <c r="D63" s="8" t="s">
        <v>266</v>
      </c>
      <c r="E63" s="84" t="s">
        <v>267</v>
      </c>
      <c r="F63" s="8" t="s">
        <v>75</v>
      </c>
      <c r="G63" s="8" t="s">
        <v>234</v>
      </c>
      <c r="H63" s="79" t="s">
        <v>268</v>
      </c>
      <c r="I63" s="80">
        <v>2000000</v>
      </c>
      <c r="J63" s="80">
        <v>2000000</v>
      </c>
      <c r="K63" s="80">
        <v>12000000</v>
      </c>
      <c r="L63" s="80">
        <v>0</v>
      </c>
      <c r="M63" s="80">
        <v>1000000</v>
      </c>
      <c r="N63" s="80">
        <v>12000000</v>
      </c>
      <c r="O63" s="80">
        <v>0</v>
      </c>
      <c r="P63" s="80">
        <v>12000000</v>
      </c>
      <c r="Q63" s="80">
        <v>0</v>
      </c>
      <c r="R63" s="80">
        <v>0</v>
      </c>
      <c r="S63" s="80">
        <v>0</v>
      </c>
      <c r="T63" s="80">
        <v>0</v>
      </c>
      <c r="U63" s="80">
        <v>0</v>
      </c>
      <c r="V63" s="80">
        <v>2251800</v>
      </c>
      <c r="W63" s="80">
        <v>0</v>
      </c>
      <c r="X63" s="80">
        <v>0</v>
      </c>
      <c r="Y63" s="80">
        <v>0</v>
      </c>
      <c r="Z63" s="80">
        <v>0</v>
      </c>
    </row>
    <row r="64" spans="1:26" ht="16.5" customHeight="1" x14ac:dyDescent="0.25">
      <c r="A64" s="8" t="s">
        <v>230</v>
      </c>
      <c r="B64" s="8" t="s">
        <v>231</v>
      </c>
      <c r="C64" s="8">
        <v>2348</v>
      </c>
      <c r="D64" s="8" t="s">
        <v>269</v>
      </c>
      <c r="E64" s="84" t="s">
        <v>270</v>
      </c>
      <c r="F64" s="8" t="s">
        <v>38</v>
      </c>
      <c r="G64" s="8" t="s">
        <v>234</v>
      </c>
      <c r="H64" s="79" t="s">
        <v>272</v>
      </c>
      <c r="I64" s="80">
        <v>1070698.8400000001</v>
      </c>
      <c r="J64" s="80">
        <v>0</v>
      </c>
      <c r="K64" s="80">
        <v>0</v>
      </c>
      <c r="L64" s="80">
        <v>0</v>
      </c>
      <c r="M64" s="80">
        <v>0</v>
      </c>
      <c r="N64" s="80">
        <v>0</v>
      </c>
      <c r="O64" s="80">
        <v>0</v>
      </c>
      <c r="P64" s="80">
        <v>0</v>
      </c>
      <c r="Q64" s="80">
        <v>0</v>
      </c>
      <c r="R64" s="80">
        <v>0</v>
      </c>
      <c r="S64" s="80">
        <v>0</v>
      </c>
      <c r="T64" s="80">
        <v>0</v>
      </c>
      <c r="U64" s="80">
        <v>0</v>
      </c>
      <c r="V64" s="80">
        <v>0</v>
      </c>
      <c r="W64" s="80">
        <v>0</v>
      </c>
      <c r="X64" s="80">
        <v>0</v>
      </c>
      <c r="Y64" s="80">
        <v>0</v>
      </c>
      <c r="Z64" s="80">
        <v>0</v>
      </c>
    </row>
    <row r="65" spans="1:26" ht="16.5" customHeight="1" x14ac:dyDescent="0.25">
      <c r="A65" s="8" t="s">
        <v>230</v>
      </c>
      <c r="B65" s="8" t="s">
        <v>231</v>
      </c>
      <c r="C65" s="8">
        <v>2352</v>
      </c>
      <c r="D65" s="8" t="s">
        <v>273</v>
      </c>
      <c r="E65" s="84" t="s">
        <v>274</v>
      </c>
      <c r="F65" s="8" t="s">
        <v>75</v>
      </c>
      <c r="G65" s="8" t="s">
        <v>234</v>
      </c>
      <c r="H65" s="79" t="s">
        <v>44</v>
      </c>
      <c r="I65" s="80">
        <v>6557824.2699999996</v>
      </c>
      <c r="J65" s="80">
        <v>1442470.78</v>
      </c>
      <c r="K65" s="80">
        <v>13946397.460000001</v>
      </c>
      <c r="L65" s="80">
        <v>0</v>
      </c>
      <c r="M65" s="80">
        <v>10000000</v>
      </c>
      <c r="N65" s="80">
        <v>0</v>
      </c>
      <c r="O65" s="80">
        <v>0</v>
      </c>
      <c r="P65" s="80">
        <v>0</v>
      </c>
      <c r="Q65" s="80">
        <v>0</v>
      </c>
      <c r="R65" s="80">
        <v>0</v>
      </c>
      <c r="S65" s="80">
        <v>0</v>
      </c>
      <c r="T65" s="80">
        <v>0</v>
      </c>
      <c r="U65" s="80">
        <v>0</v>
      </c>
      <c r="V65" s="80">
        <v>0</v>
      </c>
      <c r="W65" s="80">
        <v>0</v>
      </c>
      <c r="X65" s="80">
        <v>0</v>
      </c>
      <c r="Y65" s="80">
        <v>0</v>
      </c>
      <c r="Z65" s="80">
        <v>0</v>
      </c>
    </row>
    <row r="66" spans="1:26" ht="16.5" customHeight="1" x14ac:dyDescent="0.25">
      <c r="A66" s="8" t="s">
        <v>230</v>
      </c>
      <c r="B66" s="8" t="s">
        <v>280</v>
      </c>
      <c r="C66" s="8">
        <v>2354</v>
      </c>
      <c r="D66" s="8" t="s">
        <v>281</v>
      </c>
      <c r="E66" s="84" t="s">
        <v>281</v>
      </c>
      <c r="F66" s="8" t="s">
        <v>75</v>
      </c>
      <c r="G66" s="8" t="s">
        <v>234</v>
      </c>
      <c r="H66" s="79" t="s">
        <v>44</v>
      </c>
      <c r="I66" s="80">
        <v>36404819</v>
      </c>
      <c r="J66" s="80">
        <v>0</v>
      </c>
      <c r="K66" s="80">
        <v>9000000</v>
      </c>
      <c r="L66" s="80">
        <v>0</v>
      </c>
      <c r="M66" s="80">
        <v>6882000</v>
      </c>
      <c r="N66" s="80">
        <v>10000000</v>
      </c>
      <c r="O66" s="80">
        <v>0</v>
      </c>
      <c r="P66" s="80">
        <v>2000000</v>
      </c>
      <c r="Q66" s="80">
        <v>0</v>
      </c>
      <c r="R66" s="80">
        <v>0</v>
      </c>
      <c r="S66" s="80">
        <v>0</v>
      </c>
      <c r="T66" s="80">
        <v>0</v>
      </c>
      <c r="U66" s="80">
        <v>0</v>
      </c>
      <c r="V66" s="80">
        <v>0</v>
      </c>
      <c r="W66" s="80">
        <v>0</v>
      </c>
      <c r="X66" s="80">
        <v>0</v>
      </c>
      <c r="Y66" s="80">
        <v>0</v>
      </c>
      <c r="Z66" s="80">
        <v>0</v>
      </c>
    </row>
    <row r="67" spans="1:26" ht="16.5" customHeight="1" x14ac:dyDescent="0.25">
      <c r="A67" s="8" t="s">
        <v>230</v>
      </c>
      <c r="B67" s="8" t="s">
        <v>231</v>
      </c>
      <c r="C67" s="8">
        <v>2355</v>
      </c>
      <c r="D67" s="8" t="s">
        <v>283</v>
      </c>
      <c r="E67" s="84" t="s">
        <v>284</v>
      </c>
      <c r="F67" s="8" t="s">
        <v>286</v>
      </c>
      <c r="G67" s="8" t="s">
        <v>234</v>
      </c>
      <c r="H67" s="79" t="s">
        <v>268</v>
      </c>
      <c r="I67" s="80">
        <v>1528423.56</v>
      </c>
      <c r="J67" s="80">
        <v>1528423.56</v>
      </c>
      <c r="K67" s="80">
        <v>0</v>
      </c>
      <c r="L67" s="80">
        <v>0</v>
      </c>
      <c r="M67" s="80">
        <v>708000</v>
      </c>
      <c r="N67" s="80">
        <v>0</v>
      </c>
      <c r="O67" s="80">
        <v>0</v>
      </c>
      <c r="P67" s="80">
        <v>0</v>
      </c>
      <c r="Q67" s="80">
        <v>0</v>
      </c>
      <c r="R67" s="80">
        <v>0</v>
      </c>
      <c r="S67" s="80">
        <v>0</v>
      </c>
      <c r="T67" s="80">
        <v>0</v>
      </c>
      <c r="U67" s="80">
        <v>0</v>
      </c>
      <c r="V67" s="80">
        <v>0</v>
      </c>
      <c r="W67" s="80">
        <v>0</v>
      </c>
      <c r="X67" s="80">
        <v>0</v>
      </c>
      <c r="Y67" s="80">
        <v>0</v>
      </c>
      <c r="Z67" s="80">
        <v>0</v>
      </c>
    </row>
    <row r="68" spans="1:26" ht="16.5" customHeight="1" x14ac:dyDescent="0.25">
      <c r="A68" s="8" t="s">
        <v>230</v>
      </c>
      <c r="B68" s="8" t="s">
        <v>252</v>
      </c>
      <c r="C68" s="8">
        <v>2675</v>
      </c>
      <c r="D68" s="8" t="s">
        <v>287</v>
      </c>
      <c r="E68" s="84" t="s">
        <v>259</v>
      </c>
      <c r="F68" s="8" t="s">
        <v>75</v>
      </c>
      <c r="G68" s="8" t="s">
        <v>234</v>
      </c>
      <c r="H68" s="79" t="s">
        <v>44</v>
      </c>
      <c r="I68" s="80">
        <v>40149.440000000002</v>
      </c>
      <c r="J68" s="80">
        <v>0</v>
      </c>
      <c r="K68" s="80">
        <v>0</v>
      </c>
      <c r="L68" s="80">
        <v>0</v>
      </c>
      <c r="M68" s="80">
        <v>0</v>
      </c>
      <c r="N68" s="80">
        <v>0</v>
      </c>
      <c r="O68" s="80">
        <v>0</v>
      </c>
      <c r="P68" s="80">
        <v>0</v>
      </c>
      <c r="Q68" s="80">
        <v>0</v>
      </c>
      <c r="R68" s="80">
        <v>1880698.44</v>
      </c>
      <c r="S68" s="80">
        <v>0</v>
      </c>
      <c r="T68" s="80">
        <v>0</v>
      </c>
      <c r="U68" s="80">
        <v>0</v>
      </c>
      <c r="V68" s="80">
        <v>0</v>
      </c>
      <c r="W68" s="80">
        <v>0</v>
      </c>
      <c r="X68" s="80">
        <v>0</v>
      </c>
      <c r="Y68" s="80">
        <v>0</v>
      </c>
      <c r="Z68" s="80">
        <v>0</v>
      </c>
    </row>
    <row r="69" spans="1:26" ht="16.5" customHeight="1" x14ac:dyDescent="0.25">
      <c r="A69" s="8" t="s">
        <v>230</v>
      </c>
      <c r="B69" s="8" t="s">
        <v>252</v>
      </c>
      <c r="C69" s="8">
        <v>2676</v>
      </c>
      <c r="D69" s="8" t="s">
        <v>288</v>
      </c>
      <c r="E69" s="84" t="s">
        <v>259</v>
      </c>
      <c r="F69" s="8" t="s">
        <v>75</v>
      </c>
      <c r="G69" s="8" t="s">
        <v>234</v>
      </c>
      <c r="H69" s="79" t="s">
        <v>44</v>
      </c>
      <c r="I69" s="80">
        <v>8211.6200000000008</v>
      </c>
      <c r="J69" s="80">
        <v>0</v>
      </c>
      <c r="K69" s="80">
        <v>0</v>
      </c>
      <c r="L69" s="80">
        <v>0</v>
      </c>
      <c r="M69" s="80">
        <v>0</v>
      </c>
      <c r="N69" s="80">
        <v>0</v>
      </c>
      <c r="O69" s="80">
        <v>0</v>
      </c>
      <c r="P69" s="80">
        <v>0</v>
      </c>
      <c r="Q69" s="80">
        <v>0</v>
      </c>
      <c r="R69" s="80">
        <v>228710.46</v>
      </c>
      <c r="S69" s="80">
        <v>0</v>
      </c>
      <c r="T69" s="80">
        <v>0</v>
      </c>
      <c r="U69" s="80">
        <v>0</v>
      </c>
      <c r="V69" s="80">
        <v>0</v>
      </c>
      <c r="W69" s="80">
        <v>0</v>
      </c>
      <c r="X69" s="80">
        <v>0</v>
      </c>
      <c r="Y69" s="80">
        <v>0</v>
      </c>
      <c r="Z69" s="80">
        <v>0</v>
      </c>
    </row>
    <row r="70" spans="1:26" ht="16.5" customHeight="1" x14ac:dyDescent="0.25">
      <c r="A70" s="8" t="s">
        <v>230</v>
      </c>
      <c r="B70" s="8" t="s">
        <v>252</v>
      </c>
      <c r="C70" s="8">
        <v>2677</v>
      </c>
      <c r="D70" s="8" t="s">
        <v>289</v>
      </c>
      <c r="E70" s="84" t="s">
        <v>259</v>
      </c>
      <c r="F70" s="8" t="s">
        <v>75</v>
      </c>
      <c r="G70" s="8" t="s">
        <v>234</v>
      </c>
      <c r="H70" s="79" t="s">
        <v>44</v>
      </c>
      <c r="I70" s="80">
        <v>163930.85</v>
      </c>
      <c r="J70" s="80">
        <v>0</v>
      </c>
      <c r="K70" s="80">
        <v>0</v>
      </c>
      <c r="L70" s="80">
        <v>0</v>
      </c>
      <c r="M70" s="80">
        <v>0</v>
      </c>
      <c r="N70" s="80">
        <v>0</v>
      </c>
      <c r="O70" s="80">
        <v>0</v>
      </c>
      <c r="P70" s="80">
        <v>0</v>
      </c>
      <c r="Q70" s="80">
        <v>0</v>
      </c>
      <c r="R70" s="80">
        <v>6457960.4699999997</v>
      </c>
      <c r="S70" s="80">
        <v>0</v>
      </c>
      <c r="T70" s="80">
        <v>0</v>
      </c>
      <c r="U70" s="80">
        <v>0</v>
      </c>
      <c r="V70" s="80">
        <v>0</v>
      </c>
      <c r="W70" s="80">
        <v>0</v>
      </c>
      <c r="X70" s="80">
        <v>0</v>
      </c>
      <c r="Y70" s="80">
        <v>0</v>
      </c>
      <c r="Z70" s="80">
        <v>0</v>
      </c>
    </row>
    <row r="71" spans="1:26" ht="16.5" customHeight="1" x14ac:dyDescent="0.25">
      <c r="A71" s="8" t="s">
        <v>230</v>
      </c>
      <c r="B71" s="8" t="s">
        <v>252</v>
      </c>
      <c r="C71" s="8">
        <v>2678</v>
      </c>
      <c r="D71" s="8" t="s">
        <v>290</v>
      </c>
      <c r="E71" s="84" t="s">
        <v>259</v>
      </c>
      <c r="F71" s="8" t="s">
        <v>75</v>
      </c>
      <c r="G71" s="8" t="s">
        <v>234</v>
      </c>
      <c r="H71" s="79" t="s">
        <v>44</v>
      </c>
      <c r="I71" s="80">
        <v>58603.31</v>
      </c>
      <c r="J71" s="80">
        <v>0</v>
      </c>
      <c r="K71" s="80">
        <v>0</v>
      </c>
      <c r="L71" s="80">
        <v>0</v>
      </c>
      <c r="M71" s="80">
        <v>0</v>
      </c>
      <c r="N71" s="80">
        <v>0</v>
      </c>
      <c r="O71" s="80">
        <v>0</v>
      </c>
      <c r="P71" s="80">
        <v>0</v>
      </c>
      <c r="Q71" s="80">
        <v>0</v>
      </c>
      <c r="R71" s="80">
        <v>1862160.67</v>
      </c>
      <c r="S71" s="80">
        <v>0</v>
      </c>
      <c r="T71" s="80">
        <v>0</v>
      </c>
      <c r="U71" s="80">
        <v>0</v>
      </c>
      <c r="V71" s="80">
        <v>0</v>
      </c>
      <c r="W71" s="80">
        <v>0</v>
      </c>
      <c r="X71" s="80">
        <v>0</v>
      </c>
      <c r="Y71" s="80">
        <v>0</v>
      </c>
      <c r="Z71" s="80">
        <v>0</v>
      </c>
    </row>
    <row r="72" spans="1:26" ht="16.5" customHeight="1" x14ac:dyDescent="0.25">
      <c r="A72" s="8" t="s">
        <v>230</v>
      </c>
      <c r="B72" s="8" t="s">
        <v>252</v>
      </c>
      <c r="C72" s="8">
        <v>2679</v>
      </c>
      <c r="D72" s="8" t="s">
        <v>291</v>
      </c>
      <c r="E72" s="84" t="s">
        <v>259</v>
      </c>
      <c r="F72" s="8" t="s">
        <v>75</v>
      </c>
      <c r="G72" s="8" t="s">
        <v>234</v>
      </c>
      <c r="H72" s="79" t="s">
        <v>44</v>
      </c>
      <c r="I72" s="80">
        <v>226858.06</v>
      </c>
      <c r="J72" s="80">
        <v>0</v>
      </c>
      <c r="K72" s="80">
        <v>0</v>
      </c>
      <c r="L72" s="80">
        <v>0</v>
      </c>
      <c r="M72" s="80">
        <v>0</v>
      </c>
      <c r="N72" s="80">
        <v>0</v>
      </c>
      <c r="O72" s="80">
        <v>0</v>
      </c>
      <c r="P72" s="80">
        <v>0</v>
      </c>
      <c r="Q72" s="80">
        <v>0</v>
      </c>
      <c r="R72" s="80">
        <v>8170899.6799999997</v>
      </c>
      <c r="S72" s="80">
        <v>0</v>
      </c>
      <c r="T72" s="80">
        <v>0</v>
      </c>
      <c r="U72" s="80">
        <v>0</v>
      </c>
      <c r="V72" s="80">
        <v>0</v>
      </c>
      <c r="W72" s="80">
        <v>0</v>
      </c>
      <c r="X72" s="80">
        <v>0</v>
      </c>
      <c r="Y72" s="80">
        <v>0</v>
      </c>
      <c r="Z72" s="80">
        <v>0</v>
      </c>
    </row>
    <row r="73" spans="1:26" ht="16.5" customHeight="1" x14ac:dyDescent="0.25">
      <c r="A73" s="8" t="s">
        <v>230</v>
      </c>
      <c r="B73" s="8" t="s">
        <v>252</v>
      </c>
      <c r="C73" s="8">
        <v>2886</v>
      </c>
      <c r="D73" s="8" t="s">
        <v>297</v>
      </c>
      <c r="E73" s="84" t="s">
        <v>298</v>
      </c>
      <c r="F73" s="8" t="s">
        <v>75</v>
      </c>
      <c r="G73" s="8" t="s">
        <v>234</v>
      </c>
      <c r="H73" s="79" t="s">
        <v>44</v>
      </c>
      <c r="I73" s="80">
        <v>5830.1</v>
      </c>
      <c r="J73" s="80">
        <v>0</v>
      </c>
      <c r="K73" s="80">
        <v>0</v>
      </c>
      <c r="L73" s="80">
        <v>0</v>
      </c>
      <c r="M73" s="80">
        <v>0</v>
      </c>
      <c r="N73" s="80">
        <v>0</v>
      </c>
      <c r="O73" s="80">
        <v>0</v>
      </c>
      <c r="P73" s="80">
        <v>0</v>
      </c>
      <c r="Q73" s="80">
        <v>0</v>
      </c>
      <c r="R73" s="80">
        <v>29150.47</v>
      </c>
      <c r="S73" s="80">
        <v>0</v>
      </c>
      <c r="T73" s="80">
        <v>0</v>
      </c>
      <c r="U73" s="80">
        <v>0</v>
      </c>
      <c r="V73" s="80">
        <v>0</v>
      </c>
      <c r="W73" s="80">
        <v>0</v>
      </c>
      <c r="X73" s="80">
        <v>0</v>
      </c>
      <c r="Y73" s="80">
        <v>0</v>
      </c>
      <c r="Z73" s="80">
        <v>0</v>
      </c>
    </row>
    <row r="74" spans="1:26" ht="16.5" customHeight="1" x14ac:dyDescent="0.25">
      <c r="A74" s="8" t="s">
        <v>230</v>
      </c>
      <c r="B74" s="8" t="s">
        <v>307</v>
      </c>
      <c r="C74" s="8">
        <v>3004</v>
      </c>
      <c r="D74" s="8" t="s">
        <v>308</v>
      </c>
      <c r="E74" s="84" t="s">
        <v>309</v>
      </c>
      <c r="F74" s="8" t="s">
        <v>286</v>
      </c>
      <c r="G74" s="8" t="s">
        <v>234</v>
      </c>
      <c r="H74" s="79" t="s">
        <v>44</v>
      </c>
      <c r="I74" s="80">
        <v>732935.73</v>
      </c>
      <c r="J74" s="80">
        <v>732935.73</v>
      </c>
      <c r="K74" s="80">
        <v>0</v>
      </c>
      <c r="L74" s="80">
        <v>0</v>
      </c>
      <c r="M74" s="80">
        <v>210000</v>
      </c>
      <c r="N74" s="80">
        <v>0</v>
      </c>
      <c r="O74" s="80">
        <v>0</v>
      </c>
      <c r="P74" s="80">
        <v>0</v>
      </c>
      <c r="Q74" s="80">
        <v>0</v>
      </c>
      <c r="R74" s="80">
        <v>0</v>
      </c>
      <c r="S74" s="80">
        <v>0</v>
      </c>
      <c r="T74" s="80">
        <v>0</v>
      </c>
      <c r="U74" s="80">
        <v>0</v>
      </c>
      <c r="V74" s="80">
        <v>0</v>
      </c>
      <c r="W74" s="80">
        <v>0</v>
      </c>
      <c r="X74" s="80">
        <v>0</v>
      </c>
      <c r="Y74" s="80">
        <v>0</v>
      </c>
      <c r="Z74" s="80">
        <v>0</v>
      </c>
    </row>
    <row r="75" spans="1:26" ht="16.5" customHeight="1" x14ac:dyDescent="0.25">
      <c r="A75" s="8" t="s">
        <v>230</v>
      </c>
      <c r="B75" s="8" t="s">
        <v>236</v>
      </c>
      <c r="C75" s="8">
        <v>3151</v>
      </c>
      <c r="D75" s="8" t="s">
        <v>316</v>
      </c>
      <c r="E75" s="84" t="s">
        <v>317</v>
      </c>
      <c r="F75" s="8" t="s">
        <v>75</v>
      </c>
      <c r="G75" s="8" t="s">
        <v>234</v>
      </c>
      <c r="H75" s="79" t="s">
        <v>44</v>
      </c>
      <c r="I75" s="80">
        <v>40000000</v>
      </c>
      <c r="J75" s="80">
        <v>0</v>
      </c>
      <c r="K75" s="80">
        <v>0</v>
      </c>
      <c r="L75" s="80">
        <v>0</v>
      </c>
      <c r="M75" s="80">
        <v>0</v>
      </c>
      <c r="N75" s="80">
        <v>0</v>
      </c>
      <c r="O75" s="80">
        <v>0</v>
      </c>
      <c r="P75" s="80">
        <v>0</v>
      </c>
      <c r="Q75" s="80">
        <v>0</v>
      </c>
      <c r="R75" s="80">
        <v>0</v>
      </c>
      <c r="S75" s="80">
        <v>0</v>
      </c>
      <c r="T75" s="80">
        <v>0</v>
      </c>
      <c r="U75" s="80">
        <v>0</v>
      </c>
      <c r="V75" s="80">
        <v>0</v>
      </c>
      <c r="W75" s="80">
        <v>0</v>
      </c>
      <c r="X75" s="80">
        <v>0</v>
      </c>
      <c r="Y75" s="80">
        <v>0</v>
      </c>
      <c r="Z75" s="80">
        <v>0</v>
      </c>
    </row>
    <row r="76" spans="1:26" ht="16.5" customHeight="1" x14ac:dyDescent="0.25">
      <c r="A76" s="8" t="s">
        <v>319</v>
      </c>
      <c r="B76" s="8" t="s">
        <v>320</v>
      </c>
      <c r="C76" s="8">
        <v>2143</v>
      </c>
      <c r="D76" s="8" t="s">
        <v>321</v>
      </c>
      <c r="E76" s="84" t="s">
        <v>322</v>
      </c>
      <c r="F76" s="8" t="s">
        <v>75</v>
      </c>
      <c r="G76" s="8" t="s">
        <v>234</v>
      </c>
      <c r="H76" s="79" t="s">
        <v>44</v>
      </c>
      <c r="I76" s="80">
        <v>1475679</v>
      </c>
      <c r="J76" s="80">
        <v>0</v>
      </c>
      <c r="K76" s="80">
        <v>0</v>
      </c>
      <c r="L76" s="80">
        <v>0</v>
      </c>
      <c r="M76" s="80">
        <v>233979</v>
      </c>
      <c r="N76" s="80">
        <v>0</v>
      </c>
      <c r="O76" s="80">
        <v>0</v>
      </c>
      <c r="P76" s="80">
        <v>0</v>
      </c>
      <c r="Q76" s="80">
        <v>0</v>
      </c>
      <c r="R76" s="80">
        <v>10000</v>
      </c>
      <c r="S76" s="80">
        <v>0</v>
      </c>
      <c r="T76" s="80">
        <v>0</v>
      </c>
      <c r="U76" s="80">
        <v>0</v>
      </c>
      <c r="V76" s="80">
        <v>30099000</v>
      </c>
      <c r="W76" s="80">
        <v>0</v>
      </c>
      <c r="X76" s="80">
        <v>0</v>
      </c>
      <c r="Y76" s="80">
        <v>0</v>
      </c>
      <c r="Z76" s="80">
        <v>0</v>
      </c>
    </row>
    <row r="77" spans="1:26" ht="16.5" customHeight="1" x14ac:dyDescent="0.25">
      <c r="A77" s="8" t="s">
        <v>323</v>
      </c>
      <c r="B77" s="8" t="s">
        <v>324</v>
      </c>
      <c r="C77" s="8">
        <v>2115</v>
      </c>
      <c r="D77" s="8" t="s">
        <v>300</v>
      </c>
      <c r="E77" s="84" t="s">
        <v>325</v>
      </c>
      <c r="F77" s="8" t="s">
        <v>38</v>
      </c>
      <c r="G77" s="8" t="s">
        <v>234</v>
      </c>
      <c r="H77" s="79" t="s">
        <v>44</v>
      </c>
      <c r="I77" s="80">
        <v>3500000</v>
      </c>
      <c r="J77" s="80">
        <v>0</v>
      </c>
      <c r="K77" s="80">
        <v>3000000</v>
      </c>
      <c r="L77" s="80">
        <v>0</v>
      </c>
      <c r="M77" s="80">
        <v>6519087</v>
      </c>
      <c r="N77" s="80">
        <v>3000000</v>
      </c>
      <c r="O77" s="80">
        <v>0</v>
      </c>
      <c r="P77" s="80">
        <v>2500000</v>
      </c>
      <c r="Q77" s="80">
        <v>0</v>
      </c>
      <c r="R77" s="80">
        <v>0</v>
      </c>
      <c r="S77" s="80">
        <v>0</v>
      </c>
      <c r="T77" s="80">
        <v>0</v>
      </c>
      <c r="U77" s="80">
        <v>0</v>
      </c>
      <c r="V77" s="80">
        <v>0</v>
      </c>
      <c r="W77" s="80">
        <v>0</v>
      </c>
      <c r="X77" s="80">
        <v>0</v>
      </c>
      <c r="Y77" s="80">
        <v>0</v>
      </c>
      <c r="Z77" s="80">
        <v>0</v>
      </c>
    </row>
    <row r="78" spans="1:26" ht="16.5" customHeight="1" x14ac:dyDescent="0.25">
      <c r="A78" s="8" t="s">
        <v>323</v>
      </c>
      <c r="B78" s="8" t="s">
        <v>326</v>
      </c>
      <c r="C78" s="8">
        <v>2182</v>
      </c>
      <c r="D78" s="8" t="s">
        <v>327</v>
      </c>
      <c r="E78" s="84" t="s">
        <v>328</v>
      </c>
      <c r="F78" s="8" t="s">
        <v>330</v>
      </c>
      <c r="G78" s="8" t="s">
        <v>234</v>
      </c>
      <c r="H78" s="79" t="s">
        <v>331</v>
      </c>
      <c r="I78" s="80">
        <v>1066816.6100000001</v>
      </c>
      <c r="J78" s="80">
        <v>0</v>
      </c>
      <c r="K78" s="80">
        <v>0</v>
      </c>
      <c r="L78" s="80">
        <v>0</v>
      </c>
      <c r="M78" s="80">
        <v>0</v>
      </c>
      <c r="N78" s="80">
        <v>0</v>
      </c>
      <c r="O78" s="80">
        <v>0</v>
      </c>
      <c r="P78" s="80">
        <v>0</v>
      </c>
      <c r="Q78" s="80">
        <v>0</v>
      </c>
      <c r="R78" s="80">
        <v>3200449.82</v>
      </c>
      <c r="S78" s="80">
        <v>0</v>
      </c>
      <c r="T78" s="80">
        <v>0</v>
      </c>
      <c r="U78" s="80">
        <v>0</v>
      </c>
      <c r="V78" s="80">
        <v>0</v>
      </c>
      <c r="W78" s="80">
        <v>0</v>
      </c>
      <c r="X78" s="80">
        <v>0</v>
      </c>
      <c r="Y78" s="80">
        <v>0</v>
      </c>
      <c r="Z78" s="80">
        <v>0</v>
      </c>
    </row>
    <row r="79" spans="1:26" ht="16.5" customHeight="1" x14ac:dyDescent="0.25">
      <c r="A79" s="8" t="s">
        <v>323</v>
      </c>
      <c r="B79" s="8" t="s">
        <v>338</v>
      </c>
      <c r="C79" s="8">
        <v>2330</v>
      </c>
      <c r="D79" s="8" t="s">
        <v>339</v>
      </c>
      <c r="E79" s="84" t="s">
        <v>340</v>
      </c>
      <c r="F79" s="8" t="s">
        <v>286</v>
      </c>
      <c r="G79" s="8" t="s">
        <v>234</v>
      </c>
      <c r="H79" s="79" t="s">
        <v>44</v>
      </c>
      <c r="I79" s="80">
        <v>728.4</v>
      </c>
      <c r="J79" s="80">
        <v>0</v>
      </c>
      <c r="K79" s="80">
        <v>0</v>
      </c>
      <c r="L79" s="80">
        <v>0</v>
      </c>
      <c r="M79" s="80">
        <v>0</v>
      </c>
      <c r="N79" s="80">
        <v>0</v>
      </c>
      <c r="O79" s="80">
        <v>0</v>
      </c>
      <c r="P79" s="80">
        <v>0</v>
      </c>
      <c r="Q79" s="80">
        <v>0</v>
      </c>
      <c r="R79" s="80">
        <v>443249.53</v>
      </c>
      <c r="S79" s="80">
        <v>0</v>
      </c>
      <c r="T79" s="80">
        <v>0</v>
      </c>
      <c r="U79" s="80">
        <v>0</v>
      </c>
      <c r="V79" s="80">
        <v>0</v>
      </c>
      <c r="W79" s="80">
        <v>0</v>
      </c>
      <c r="X79" s="80">
        <v>0</v>
      </c>
      <c r="Y79" s="80">
        <v>0</v>
      </c>
      <c r="Z79" s="80">
        <v>0</v>
      </c>
    </row>
    <row r="80" spans="1:26" ht="16.5" customHeight="1" x14ac:dyDescent="0.25">
      <c r="A80" s="8" t="s">
        <v>323</v>
      </c>
      <c r="B80" s="8" t="s">
        <v>332</v>
      </c>
      <c r="C80" s="8">
        <v>2332</v>
      </c>
      <c r="D80" s="8" t="s">
        <v>333</v>
      </c>
      <c r="E80" s="84" t="s">
        <v>334</v>
      </c>
      <c r="F80" s="8" t="s">
        <v>75</v>
      </c>
      <c r="G80" s="8" t="s">
        <v>234</v>
      </c>
      <c r="H80" s="79" t="s">
        <v>44</v>
      </c>
      <c r="I80" s="80">
        <v>35701.29</v>
      </c>
      <c r="J80" s="80">
        <v>0</v>
      </c>
      <c r="K80" s="80">
        <v>0</v>
      </c>
      <c r="L80" s="80">
        <v>0</v>
      </c>
      <c r="M80" s="80">
        <v>0</v>
      </c>
      <c r="N80" s="80">
        <v>0</v>
      </c>
      <c r="O80" s="80">
        <v>0</v>
      </c>
      <c r="P80" s="80">
        <v>0</v>
      </c>
      <c r="Q80" s="80">
        <v>0</v>
      </c>
      <c r="R80" s="80">
        <v>1773091.71</v>
      </c>
      <c r="S80" s="80">
        <v>0</v>
      </c>
      <c r="T80" s="80">
        <v>0</v>
      </c>
      <c r="U80" s="80">
        <v>0</v>
      </c>
      <c r="V80" s="80">
        <v>665655</v>
      </c>
      <c r="W80" s="80">
        <v>0</v>
      </c>
      <c r="X80" s="80">
        <v>0</v>
      </c>
      <c r="Y80" s="80">
        <v>0</v>
      </c>
      <c r="Z80" s="80">
        <v>0</v>
      </c>
    </row>
    <row r="81" spans="1:26" ht="16.5" customHeight="1" x14ac:dyDescent="0.25">
      <c r="A81" s="8" t="s">
        <v>323</v>
      </c>
      <c r="B81" s="8" t="s">
        <v>338</v>
      </c>
      <c r="C81" s="8">
        <v>2451</v>
      </c>
      <c r="D81" s="8" t="s">
        <v>348</v>
      </c>
      <c r="E81" s="84" t="s">
        <v>349</v>
      </c>
      <c r="F81" s="8" t="s">
        <v>75</v>
      </c>
      <c r="G81" s="8" t="s">
        <v>234</v>
      </c>
      <c r="H81" s="79" t="s">
        <v>44</v>
      </c>
      <c r="I81" s="80">
        <v>41300</v>
      </c>
      <c r="J81" s="80">
        <v>0</v>
      </c>
      <c r="K81" s="80">
        <v>0</v>
      </c>
      <c r="L81" s="80">
        <v>0</v>
      </c>
      <c r="M81" s="80">
        <v>0</v>
      </c>
      <c r="N81" s="80">
        <v>0</v>
      </c>
      <c r="O81" s="80">
        <v>0</v>
      </c>
      <c r="P81" s="80">
        <v>0</v>
      </c>
      <c r="Q81" s="80">
        <v>0</v>
      </c>
      <c r="R81" s="80">
        <v>471700</v>
      </c>
      <c r="S81" s="80">
        <v>0</v>
      </c>
      <c r="T81" s="80">
        <v>0</v>
      </c>
      <c r="U81" s="80">
        <v>0</v>
      </c>
      <c r="V81" s="80">
        <v>0</v>
      </c>
      <c r="W81" s="80">
        <v>0</v>
      </c>
      <c r="X81" s="80">
        <v>0</v>
      </c>
      <c r="Y81" s="80">
        <v>0</v>
      </c>
      <c r="Z81" s="80">
        <v>0</v>
      </c>
    </row>
    <row r="82" spans="1:26" ht="16.5" customHeight="1" x14ac:dyDescent="0.25">
      <c r="A82" s="8" t="s">
        <v>323</v>
      </c>
      <c r="B82" s="8" t="s">
        <v>324</v>
      </c>
      <c r="C82" s="8">
        <v>2573</v>
      </c>
      <c r="D82" s="8" t="s">
        <v>336</v>
      </c>
      <c r="E82" s="84" t="s">
        <v>2508</v>
      </c>
      <c r="F82" s="8" t="s">
        <v>75</v>
      </c>
      <c r="G82" s="8" t="s">
        <v>234</v>
      </c>
      <c r="H82" s="79" t="s">
        <v>44</v>
      </c>
      <c r="I82" s="80">
        <v>1800000</v>
      </c>
      <c r="J82" s="80">
        <v>0</v>
      </c>
      <c r="K82" s="80">
        <v>1500000</v>
      </c>
      <c r="L82" s="80">
        <v>0</v>
      </c>
      <c r="M82" s="80">
        <v>1500000</v>
      </c>
      <c r="N82" s="80">
        <v>1500000</v>
      </c>
      <c r="O82" s="80">
        <v>0</v>
      </c>
      <c r="P82" s="80">
        <v>1500000</v>
      </c>
      <c r="Q82" s="80">
        <v>0</v>
      </c>
      <c r="R82" s="80">
        <v>0</v>
      </c>
      <c r="S82" s="80">
        <v>0</v>
      </c>
      <c r="T82" s="80">
        <v>0</v>
      </c>
      <c r="U82" s="80">
        <v>0</v>
      </c>
      <c r="V82" s="80">
        <v>0</v>
      </c>
      <c r="W82" s="80">
        <v>0</v>
      </c>
      <c r="X82" s="80">
        <v>0</v>
      </c>
      <c r="Y82" s="80">
        <v>0</v>
      </c>
      <c r="Z82" s="80">
        <v>0</v>
      </c>
    </row>
    <row r="83" spans="1:26" ht="16.5" customHeight="1" x14ac:dyDescent="0.25">
      <c r="A83" s="8" t="s">
        <v>323</v>
      </c>
      <c r="B83" s="8" t="s">
        <v>351</v>
      </c>
      <c r="C83" s="8">
        <v>2917</v>
      </c>
      <c r="D83" s="8" t="s">
        <v>352</v>
      </c>
      <c r="E83" s="84" t="s">
        <v>353</v>
      </c>
      <c r="F83" s="8" t="s">
        <v>75</v>
      </c>
      <c r="G83" s="8" t="s">
        <v>234</v>
      </c>
      <c r="H83" s="79" t="s">
        <v>44</v>
      </c>
      <c r="I83" s="80">
        <v>100000</v>
      </c>
      <c r="J83" s="80">
        <v>0</v>
      </c>
      <c r="K83" s="80">
        <v>2000000</v>
      </c>
      <c r="L83" s="80">
        <v>0</v>
      </c>
      <c r="M83" s="80">
        <v>0</v>
      </c>
      <c r="N83" s="80">
        <v>1900000</v>
      </c>
      <c r="O83" s="80">
        <v>0</v>
      </c>
      <c r="P83" s="80">
        <v>1000000</v>
      </c>
      <c r="Q83" s="80">
        <v>0</v>
      </c>
      <c r="R83" s="80">
        <v>0</v>
      </c>
      <c r="S83" s="80">
        <v>0</v>
      </c>
      <c r="T83" s="80">
        <v>0</v>
      </c>
      <c r="U83" s="80">
        <v>0</v>
      </c>
      <c r="V83" s="80">
        <v>0</v>
      </c>
      <c r="W83" s="80">
        <v>0</v>
      </c>
      <c r="X83" s="80">
        <v>0</v>
      </c>
      <c r="Y83" s="80">
        <v>0</v>
      </c>
      <c r="Z83" s="80">
        <v>0</v>
      </c>
    </row>
    <row r="84" spans="1:26" ht="16.5" customHeight="1" x14ac:dyDescent="0.25">
      <c r="A84" s="8" t="s">
        <v>323</v>
      </c>
      <c r="B84" s="8" t="s">
        <v>354</v>
      </c>
      <c r="C84" s="8">
        <v>3174</v>
      </c>
      <c r="D84" s="8" t="s">
        <v>355</v>
      </c>
      <c r="E84" s="84" t="s">
        <v>356</v>
      </c>
      <c r="F84" s="8" t="s">
        <v>75</v>
      </c>
      <c r="G84" s="8" t="s">
        <v>234</v>
      </c>
      <c r="H84" s="79" t="s">
        <v>44</v>
      </c>
      <c r="I84" s="80">
        <v>108464.03</v>
      </c>
      <c r="J84" s="80">
        <v>0</v>
      </c>
      <c r="K84" s="80">
        <v>0</v>
      </c>
      <c r="L84" s="80">
        <v>0</v>
      </c>
      <c r="M84" s="80">
        <v>0</v>
      </c>
      <c r="N84" s="80">
        <v>0</v>
      </c>
      <c r="O84" s="80">
        <v>0</v>
      </c>
      <c r="P84" s="80">
        <v>0</v>
      </c>
      <c r="Q84" s="80">
        <v>0</v>
      </c>
      <c r="R84" s="80">
        <v>1000000</v>
      </c>
      <c r="S84" s="80">
        <v>0</v>
      </c>
      <c r="T84" s="80">
        <v>0</v>
      </c>
      <c r="U84" s="80">
        <v>0</v>
      </c>
      <c r="V84" s="80">
        <v>1002000</v>
      </c>
      <c r="W84" s="80">
        <v>0</v>
      </c>
      <c r="X84" s="80">
        <v>0</v>
      </c>
      <c r="Y84" s="80">
        <v>0</v>
      </c>
      <c r="Z84" s="80">
        <v>0</v>
      </c>
    </row>
    <row r="85" spans="1:26" ht="16.5" customHeight="1" x14ac:dyDescent="0.25">
      <c r="A85" s="8" t="s">
        <v>243</v>
      </c>
      <c r="B85" s="8" t="s">
        <v>236</v>
      </c>
      <c r="C85" s="8">
        <v>1870</v>
      </c>
      <c r="D85" s="8" t="s">
        <v>237</v>
      </c>
      <c r="E85" s="84" t="s">
        <v>238</v>
      </c>
      <c r="F85" s="8" t="s">
        <v>75</v>
      </c>
      <c r="G85" s="8" t="s">
        <v>234</v>
      </c>
      <c r="H85" s="79" t="s">
        <v>44</v>
      </c>
      <c r="I85" s="80">
        <v>0</v>
      </c>
      <c r="J85" s="80">
        <v>0</v>
      </c>
      <c r="K85" s="80">
        <v>0</v>
      </c>
      <c r="L85" s="80">
        <v>0</v>
      </c>
      <c r="M85" s="80">
        <v>0</v>
      </c>
      <c r="N85" s="80">
        <v>0</v>
      </c>
      <c r="O85" s="80">
        <v>0</v>
      </c>
      <c r="P85" s="80">
        <v>0</v>
      </c>
      <c r="Q85" s="80">
        <v>0</v>
      </c>
      <c r="R85" s="80">
        <v>250000</v>
      </c>
      <c r="S85" s="80">
        <v>0</v>
      </c>
      <c r="T85" s="80">
        <v>0</v>
      </c>
      <c r="U85" s="80">
        <v>0</v>
      </c>
      <c r="V85" s="80">
        <v>0</v>
      </c>
      <c r="W85" s="80">
        <v>0</v>
      </c>
      <c r="X85" s="80">
        <v>0</v>
      </c>
      <c r="Y85" s="80">
        <v>0</v>
      </c>
      <c r="Z85" s="80">
        <v>0</v>
      </c>
    </row>
    <row r="86" spans="1:26" ht="16.5" customHeight="1" x14ac:dyDescent="0.25">
      <c r="A86" s="8" t="s">
        <v>276</v>
      </c>
      <c r="B86" s="8" t="s">
        <v>277</v>
      </c>
      <c r="C86" s="8">
        <v>2353</v>
      </c>
      <c r="D86" s="8" t="s">
        <v>278</v>
      </c>
      <c r="E86" s="84" t="s">
        <v>279</v>
      </c>
      <c r="F86" s="8" t="s">
        <v>75</v>
      </c>
      <c r="G86" s="8" t="s">
        <v>234</v>
      </c>
      <c r="H86" s="79" t="s">
        <v>44</v>
      </c>
      <c r="I86" s="80">
        <v>8500000</v>
      </c>
      <c r="J86" s="80">
        <v>0</v>
      </c>
      <c r="K86" s="80">
        <v>8500000</v>
      </c>
      <c r="L86" s="80">
        <v>0</v>
      </c>
      <c r="M86" s="80">
        <v>30000</v>
      </c>
      <c r="N86" s="80">
        <v>8500000</v>
      </c>
      <c r="O86" s="80">
        <v>0</v>
      </c>
      <c r="P86" s="80">
        <v>8500000</v>
      </c>
      <c r="Q86" s="80">
        <v>0</v>
      </c>
      <c r="R86" s="80">
        <v>0</v>
      </c>
      <c r="S86" s="80">
        <v>0</v>
      </c>
      <c r="T86" s="80">
        <v>0</v>
      </c>
      <c r="U86" s="80">
        <v>0</v>
      </c>
      <c r="V86" s="80">
        <v>0</v>
      </c>
      <c r="W86" s="80">
        <v>0</v>
      </c>
      <c r="X86" s="80">
        <v>0</v>
      </c>
      <c r="Y86" s="80">
        <v>0</v>
      </c>
      <c r="Z86" s="80">
        <v>0</v>
      </c>
    </row>
    <row r="87" spans="1:26" ht="16.5" customHeight="1" x14ac:dyDescent="0.25">
      <c r="A87" s="8" t="s">
        <v>275</v>
      </c>
      <c r="B87" s="8" t="s">
        <v>231</v>
      </c>
      <c r="C87" s="8">
        <v>2352</v>
      </c>
      <c r="D87" s="8" t="s">
        <v>273</v>
      </c>
      <c r="E87" s="84" t="s">
        <v>274</v>
      </c>
      <c r="F87" s="8" t="s">
        <v>75</v>
      </c>
      <c r="G87" s="8" t="s">
        <v>234</v>
      </c>
      <c r="H87" s="79" t="s">
        <v>44</v>
      </c>
      <c r="I87" s="80">
        <v>0</v>
      </c>
      <c r="J87" s="80">
        <v>0</v>
      </c>
      <c r="K87" s="80">
        <v>0</v>
      </c>
      <c r="L87" s="80">
        <v>0</v>
      </c>
      <c r="M87" s="80">
        <v>0</v>
      </c>
      <c r="N87" s="80">
        <v>0</v>
      </c>
      <c r="O87" s="80">
        <v>0</v>
      </c>
      <c r="P87" s="80">
        <v>0</v>
      </c>
      <c r="Q87" s="80">
        <v>0</v>
      </c>
      <c r="R87" s="80">
        <v>16765498.26</v>
      </c>
      <c r="S87" s="80">
        <v>0</v>
      </c>
      <c r="T87" s="80">
        <v>0</v>
      </c>
      <c r="U87" s="80">
        <v>0</v>
      </c>
      <c r="V87" s="80">
        <v>2400000</v>
      </c>
      <c r="W87" s="80">
        <v>0</v>
      </c>
      <c r="X87" s="80">
        <v>0</v>
      </c>
      <c r="Y87" s="80">
        <v>0</v>
      </c>
      <c r="Z87" s="80">
        <v>0</v>
      </c>
    </row>
    <row r="88" spans="1:26" ht="16.5" customHeight="1" x14ac:dyDescent="0.25">
      <c r="A88" s="8" t="s">
        <v>358</v>
      </c>
      <c r="B88" s="8" t="s">
        <v>363</v>
      </c>
      <c r="C88" s="8">
        <v>1127</v>
      </c>
      <c r="D88" s="8" t="s">
        <v>396</v>
      </c>
      <c r="E88" s="84" t="s">
        <v>397</v>
      </c>
      <c r="F88" s="8" t="s">
        <v>38</v>
      </c>
      <c r="G88" s="8" t="s">
        <v>76</v>
      </c>
      <c r="H88" s="79" t="s">
        <v>44</v>
      </c>
      <c r="I88" s="80">
        <v>1500000</v>
      </c>
      <c r="J88" s="80">
        <v>0</v>
      </c>
      <c r="K88" s="80">
        <v>1500000</v>
      </c>
      <c r="L88" s="80">
        <v>0</v>
      </c>
      <c r="M88" s="80">
        <v>1600000</v>
      </c>
      <c r="N88" s="80">
        <v>0</v>
      </c>
      <c r="O88" s="80">
        <v>0</v>
      </c>
      <c r="P88" s="80">
        <v>0</v>
      </c>
      <c r="Q88" s="80">
        <v>0</v>
      </c>
      <c r="R88" s="80">
        <v>0</v>
      </c>
      <c r="S88" s="80">
        <v>0</v>
      </c>
      <c r="T88" s="80">
        <v>0</v>
      </c>
      <c r="U88" s="80">
        <v>0</v>
      </c>
      <c r="V88" s="80">
        <v>0</v>
      </c>
      <c r="W88" s="80">
        <v>0</v>
      </c>
      <c r="X88" s="80">
        <v>0</v>
      </c>
      <c r="Y88" s="80">
        <v>0</v>
      </c>
      <c r="Z88" s="80">
        <v>0</v>
      </c>
    </row>
    <row r="89" spans="1:26" ht="16.5" customHeight="1" x14ac:dyDescent="0.25">
      <c r="A89" s="8" t="s">
        <v>358</v>
      </c>
      <c r="B89" s="8" t="s">
        <v>382</v>
      </c>
      <c r="C89" s="8">
        <v>2474</v>
      </c>
      <c r="D89" s="8" t="s">
        <v>391</v>
      </c>
      <c r="E89" s="85" t="s">
        <v>3151</v>
      </c>
      <c r="F89" s="8" t="s">
        <v>75</v>
      </c>
      <c r="G89" s="8" t="s">
        <v>387</v>
      </c>
      <c r="H89" s="79" t="s">
        <v>44</v>
      </c>
      <c r="I89" s="80">
        <v>6000000</v>
      </c>
      <c r="J89" s="80">
        <v>0</v>
      </c>
      <c r="K89" s="80">
        <v>7000000</v>
      </c>
      <c r="L89" s="80">
        <v>0</v>
      </c>
      <c r="M89" s="80">
        <v>0</v>
      </c>
      <c r="N89" s="80">
        <v>7000000</v>
      </c>
      <c r="O89" s="80">
        <v>0</v>
      </c>
      <c r="P89" s="80">
        <v>7000000</v>
      </c>
      <c r="Q89" s="80">
        <v>0</v>
      </c>
      <c r="R89" s="80">
        <v>0</v>
      </c>
      <c r="S89" s="80">
        <v>0</v>
      </c>
      <c r="T89" s="80">
        <v>0</v>
      </c>
      <c r="U89" s="80">
        <v>0</v>
      </c>
      <c r="V89" s="80">
        <v>0</v>
      </c>
      <c r="W89" s="80">
        <v>0</v>
      </c>
      <c r="X89" s="80">
        <v>0</v>
      </c>
      <c r="Y89" s="80">
        <v>0</v>
      </c>
      <c r="Z89" s="80">
        <v>0</v>
      </c>
    </row>
    <row r="90" spans="1:26" ht="16.5" customHeight="1" x14ac:dyDescent="0.25">
      <c r="A90" s="8" t="s">
        <v>358</v>
      </c>
      <c r="B90" s="8" t="s">
        <v>359</v>
      </c>
      <c r="C90" s="8">
        <v>2681</v>
      </c>
      <c r="D90" s="8" t="s">
        <v>380</v>
      </c>
      <c r="E90" s="84" t="s">
        <v>381</v>
      </c>
      <c r="F90" s="8" t="s">
        <v>75</v>
      </c>
      <c r="G90" s="8" t="s">
        <v>76</v>
      </c>
      <c r="H90" s="79" t="s">
        <v>44</v>
      </c>
      <c r="I90" s="80">
        <v>1200000</v>
      </c>
      <c r="J90" s="80">
        <v>0</v>
      </c>
      <c r="K90" s="80">
        <v>0</v>
      </c>
      <c r="L90" s="80">
        <v>0</v>
      </c>
      <c r="M90" s="80">
        <v>0</v>
      </c>
      <c r="N90" s="80">
        <v>0</v>
      </c>
      <c r="O90" s="80">
        <v>0</v>
      </c>
      <c r="P90" s="80">
        <v>0</v>
      </c>
      <c r="Q90" s="80">
        <v>0</v>
      </c>
      <c r="R90" s="80">
        <v>0</v>
      </c>
      <c r="S90" s="80">
        <v>0</v>
      </c>
      <c r="T90" s="80">
        <v>0</v>
      </c>
      <c r="U90" s="80">
        <v>0</v>
      </c>
      <c r="V90" s="80">
        <v>0</v>
      </c>
      <c r="W90" s="80">
        <v>0</v>
      </c>
      <c r="X90" s="80">
        <v>0</v>
      </c>
      <c r="Y90" s="80">
        <v>0</v>
      </c>
      <c r="Z90" s="80">
        <v>0</v>
      </c>
    </row>
    <row r="91" spans="1:26" ht="16.5" customHeight="1" x14ac:dyDescent="0.25">
      <c r="A91" s="8" t="s">
        <v>358</v>
      </c>
      <c r="B91" s="8" t="s">
        <v>382</v>
      </c>
      <c r="C91" s="8">
        <v>2695</v>
      </c>
      <c r="D91" s="8" t="s">
        <v>383</v>
      </c>
      <c r="E91" s="85" t="s">
        <v>3153</v>
      </c>
      <c r="F91" s="8" t="s">
        <v>75</v>
      </c>
      <c r="G91" s="8" t="s">
        <v>387</v>
      </c>
      <c r="H91" s="79" t="s">
        <v>44</v>
      </c>
      <c r="I91" s="80">
        <v>250000</v>
      </c>
      <c r="J91" s="80">
        <v>0</v>
      </c>
      <c r="K91" s="80">
        <v>25418334</v>
      </c>
      <c r="L91" s="80">
        <v>0</v>
      </c>
      <c r="M91" s="80">
        <v>10500000</v>
      </c>
      <c r="N91" s="80">
        <v>25418334</v>
      </c>
      <c r="O91" s="80">
        <v>0</v>
      </c>
      <c r="P91" s="80">
        <v>25418334</v>
      </c>
      <c r="Q91" s="80">
        <v>0</v>
      </c>
      <c r="R91" s="80">
        <v>19000000</v>
      </c>
      <c r="S91" s="80">
        <v>0</v>
      </c>
      <c r="T91" s="80">
        <v>95698334</v>
      </c>
      <c r="U91" s="80">
        <v>0</v>
      </c>
      <c r="V91" s="80">
        <v>75082312</v>
      </c>
      <c r="W91" s="80">
        <v>95698334</v>
      </c>
      <c r="X91" s="80">
        <v>0</v>
      </c>
      <c r="Y91" s="80">
        <v>95698334</v>
      </c>
      <c r="Z91" s="80">
        <v>0</v>
      </c>
    </row>
    <row r="92" spans="1:26" ht="16.5" customHeight="1" x14ac:dyDescent="0.25">
      <c r="A92" s="8" t="s">
        <v>358</v>
      </c>
      <c r="B92" s="8" t="s">
        <v>385</v>
      </c>
      <c r="C92" s="8">
        <v>2900</v>
      </c>
      <c r="D92" s="8" t="s">
        <v>386</v>
      </c>
      <c r="E92" s="84" t="s">
        <v>381</v>
      </c>
      <c r="F92" s="8" t="s">
        <v>75</v>
      </c>
      <c r="G92" s="8" t="s">
        <v>76</v>
      </c>
      <c r="H92" s="79" t="s">
        <v>44</v>
      </c>
      <c r="I92" s="80">
        <v>9000000</v>
      </c>
      <c r="J92" s="80">
        <v>0</v>
      </c>
      <c r="K92" s="80">
        <v>7000000</v>
      </c>
      <c r="L92" s="80">
        <v>0</v>
      </c>
      <c r="M92" s="80">
        <v>2805440</v>
      </c>
      <c r="N92" s="80">
        <v>7000000</v>
      </c>
      <c r="O92" s="80">
        <v>0</v>
      </c>
      <c r="P92" s="80">
        <v>7000000</v>
      </c>
      <c r="Q92" s="80">
        <v>0</v>
      </c>
      <c r="R92" s="80">
        <v>0</v>
      </c>
      <c r="S92" s="80">
        <v>0</v>
      </c>
      <c r="T92" s="80">
        <v>0</v>
      </c>
      <c r="U92" s="80">
        <v>0</v>
      </c>
      <c r="V92" s="80">
        <v>0</v>
      </c>
      <c r="W92" s="80">
        <v>0</v>
      </c>
      <c r="X92" s="80">
        <v>0</v>
      </c>
      <c r="Y92" s="80">
        <v>0</v>
      </c>
      <c r="Z92" s="80">
        <v>0</v>
      </c>
    </row>
    <row r="93" spans="1:26" ht="16.5" customHeight="1" x14ac:dyDescent="0.25">
      <c r="A93" s="8" t="s">
        <v>358</v>
      </c>
      <c r="B93" s="8" t="s">
        <v>388</v>
      </c>
      <c r="C93" s="8">
        <v>2992</v>
      </c>
      <c r="D93" s="8" t="s">
        <v>389</v>
      </c>
      <c r="E93" s="84" t="s">
        <v>390</v>
      </c>
      <c r="F93" s="8" t="s">
        <v>75</v>
      </c>
      <c r="G93" s="8" t="s">
        <v>76</v>
      </c>
      <c r="H93" s="79" t="s">
        <v>44</v>
      </c>
      <c r="I93" s="80">
        <v>29356305.73</v>
      </c>
      <c r="J93" s="80">
        <v>0</v>
      </c>
      <c r="K93" s="80">
        <v>29003085.300000001</v>
      </c>
      <c r="L93" s="80">
        <v>0</v>
      </c>
      <c r="M93" s="80">
        <v>18980120</v>
      </c>
      <c r="N93" s="80">
        <v>25356305.73</v>
      </c>
      <c r="O93" s="80">
        <v>0</v>
      </c>
      <c r="P93" s="80">
        <v>25356305.73</v>
      </c>
      <c r="Q93" s="80">
        <v>0</v>
      </c>
      <c r="R93" s="80">
        <v>0</v>
      </c>
      <c r="S93" s="80">
        <v>0</v>
      </c>
      <c r="T93" s="80">
        <v>0</v>
      </c>
      <c r="U93" s="80">
        <v>0</v>
      </c>
      <c r="V93" s="80">
        <v>0</v>
      </c>
      <c r="W93" s="80">
        <v>0</v>
      </c>
      <c r="X93" s="80">
        <v>0</v>
      </c>
      <c r="Y93" s="80">
        <v>0</v>
      </c>
      <c r="Z93" s="80">
        <v>0</v>
      </c>
    </row>
    <row r="94" spans="1:26" ht="16.5" customHeight="1" x14ac:dyDescent="0.25">
      <c r="A94" s="8" t="s">
        <v>358</v>
      </c>
      <c r="B94" s="8" t="s">
        <v>393</v>
      </c>
      <c r="C94" s="8">
        <v>3074</v>
      </c>
      <c r="D94" s="8" t="s">
        <v>394</v>
      </c>
      <c r="E94" s="84" t="s">
        <v>395</v>
      </c>
      <c r="F94" s="8" t="s">
        <v>75</v>
      </c>
      <c r="G94" s="8" t="s">
        <v>387</v>
      </c>
      <c r="H94" s="79" t="s">
        <v>44</v>
      </c>
      <c r="I94" s="80">
        <v>7600000</v>
      </c>
      <c r="J94" s="80">
        <v>0</v>
      </c>
      <c r="K94" s="80">
        <v>8000000</v>
      </c>
      <c r="L94" s="80">
        <v>0</v>
      </c>
      <c r="M94" s="80">
        <v>500000</v>
      </c>
      <c r="N94" s="80">
        <v>9000000</v>
      </c>
      <c r="O94" s="80">
        <v>0</v>
      </c>
      <c r="P94" s="80">
        <v>10000000</v>
      </c>
      <c r="Q94" s="80">
        <v>0</v>
      </c>
      <c r="R94" s="80">
        <v>0</v>
      </c>
      <c r="S94" s="80">
        <v>0</v>
      </c>
      <c r="T94" s="80">
        <v>0</v>
      </c>
      <c r="U94" s="80">
        <v>0</v>
      </c>
      <c r="V94" s="80">
        <v>0</v>
      </c>
      <c r="W94" s="80">
        <v>0</v>
      </c>
      <c r="X94" s="80">
        <v>0</v>
      </c>
      <c r="Y94" s="80">
        <v>0</v>
      </c>
      <c r="Z94" s="80">
        <v>0</v>
      </c>
    </row>
    <row r="95" spans="1:26" ht="16.5" customHeight="1" x14ac:dyDescent="0.25">
      <c r="A95" s="8" t="s">
        <v>358</v>
      </c>
      <c r="B95" s="8" t="s">
        <v>382</v>
      </c>
      <c r="C95" s="8">
        <v>3152</v>
      </c>
      <c r="D95" s="8" t="s">
        <v>399</v>
      </c>
      <c r="E95" s="84" t="s">
        <v>400</v>
      </c>
      <c r="F95" s="8" t="s">
        <v>75</v>
      </c>
      <c r="G95" s="8" t="s">
        <v>387</v>
      </c>
      <c r="H95" s="79" t="s">
        <v>44</v>
      </c>
      <c r="I95" s="80">
        <v>7680424.4000000004</v>
      </c>
      <c r="J95" s="80">
        <v>0</v>
      </c>
      <c r="K95" s="80">
        <v>0</v>
      </c>
      <c r="L95" s="80">
        <v>0</v>
      </c>
      <c r="M95" s="80">
        <v>0</v>
      </c>
      <c r="N95" s="80">
        <v>0</v>
      </c>
      <c r="O95" s="80">
        <v>0</v>
      </c>
      <c r="P95" s="80">
        <v>0</v>
      </c>
      <c r="Q95" s="80">
        <v>0</v>
      </c>
      <c r="R95" s="80">
        <v>0</v>
      </c>
      <c r="S95" s="80">
        <v>0</v>
      </c>
      <c r="T95" s="80">
        <v>0</v>
      </c>
      <c r="U95" s="80">
        <v>0</v>
      </c>
      <c r="V95" s="80">
        <v>0</v>
      </c>
      <c r="W95" s="80">
        <v>0</v>
      </c>
      <c r="X95" s="80">
        <v>0</v>
      </c>
      <c r="Y95" s="80">
        <v>0</v>
      </c>
      <c r="Z95" s="80">
        <v>0</v>
      </c>
    </row>
    <row r="96" spans="1:26" ht="16.5" customHeight="1" x14ac:dyDescent="0.25">
      <c r="A96" s="8" t="s">
        <v>358</v>
      </c>
      <c r="B96" s="8" t="s">
        <v>363</v>
      </c>
      <c r="C96" s="8">
        <v>3154</v>
      </c>
      <c r="D96" s="8" t="s">
        <v>403</v>
      </c>
      <c r="E96" s="84" t="s">
        <v>404</v>
      </c>
      <c r="F96" s="8" t="s">
        <v>38</v>
      </c>
      <c r="G96" s="8" t="s">
        <v>76</v>
      </c>
      <c r="H96" s="79" t="s">
        <v>44</v>
      </c>
      <c r="I96" s="80">
        <v>500000</v>
      </c>
      <c r="J96" s="80">
        <v>0</v>
      </c>
      <c r="K96" s="80">
        <v>0</v>
      </c>
      <c r="L96" s="80">
        <v>0</v>
      </c>
      <c r="M96" s="80">
        <v>0</v>
      </c>
      <c r="N96" s="80">
        <v>0</v>
      </c>
      <c r="O96" s="80">
        <v>0</v>
      </c>
      <c r="P96" s="80">
        <v>0</v>
      </c>
      <c r="Q96" s="80">
        <v>0</v>
      </c>
      <c r="R96" s="80">
        <v>0</v>
      </c>
      <c r="S96" s="80">
        <v>0</v>
      </c>
      <c r="T96" s="80">
        <v>0</v>
      </c>
      <c r="U96" s="80">
        <v>0</v>
      </c>
      <c r="V96" s="80">
        <v>0</v>
      </c>
      <c r="W96" s="80">
        <v>0</v>
      </c>
      <c r="X96" s="80">
        <v>0</v>
      </c>
      <c r="Y96" s="80">
        <v>0</v>
      </c>
      <c r="Z96" s="80">
        <v>0</v>
      </c>
    </row>
    <row r="97" spans="1:26" ht="16.5" customHeight="1" x14ac:dyDescent="0.25">
      <c r="A97" s="8" t="s">
        <v>405</v>
      </c>
      <c r="B97" s="8" t="s">
        <v>406</v>
      </c>
      <c r="C97" s="8">
        <v>2116</v>
      </c>
      <c r="D97" s="8" t="s">
        <v>407</v>
      </c>
      <c r="E97" s="84" t="s">
        <v>408</v>
      </c>
      <c r="F97" s="8" t="s">
        <v>38</v>
      </c>
      <c r="G97" s="8" t="s">
        <v>387</v>
      </c>
      <c r="H97" s="79" t="s">
        <v>410</v>
      </c>
      <c r="I97" s="80">
        <v>3696353.08</v>
      </c>
      <c r="J97" s="80">
        <v>3696353.08</v>
      </c>
      <c r="K97" s="80">
        <v>1848176.54</v>
      </c>
      <c r="L97" s="80">
        <v>1848176.54</v>
      </c>
      <c r="M97" s="80">
        <v>100000</v>
      </c>
      <c r="N97" s="80">
        <v>0</v>
      </c>
      <c r="O97" s="80">
        <v>0</v>
      </c>
      <c r="P97" s="80">
        <v>0</v>
      </c>
      <c r="Q97" s="80">
        <v>0</v>
      </c>
      <c r="R97" s="80">
        <v>0</v>
      </c>
      <c r="S97" s="80">
        <v>0</v>
      </c>
      <c r="T97" s="80">
        <v>0</v>
      </c>
      <c r="U97" s="80">
        <v>0</v>
      </c>
      <c r="V97" s="80">
        <v>0</v>
      </c>
      <c r="W97" s="80">
        <v>0</v>
      </c>
      <c r="X97" s="80">
        <v>0</v>
      </c>
      <c r="Y97" s="80">
        <v>0</v>
      </c>
      <c r="Z97" s="80">
        <v>0</v>
      </c>
    </row>
    <row r="98" spans="1:26" ht="16.5" customHeight="1" x14ac:dyDescent="0.25">
      <c r="A98" s="8" t="s">
        <v>405</v>
      </c>
      <c r="B98" s="8" t="s">
        <v>406</v>
      </c>
      <c r="C98" s="8">
        <v>2449</v>
      </c>
      <c r="D98" s="8" t="s">
        <v>411</v>
      </c>
      <c r="E98" s="84" t="s">
        <v>412</v>
      </c>
      <c r="F98" s="8" t="s">
        <v>75</v>
      </c>
      <c r="G98" s="8" t="s">
        <v>387</v>
      </c>
      <c r="H98" s="79" t="s">
        <v>44</v>
      </c>
      <c r="I98" s="80">
        <v>43000000</v>
      </c>
      <c r="J98" s="80">
        <v>0</v>
      </c>
      <c r="K98" s="80">
        <v>41000000</v>
      </c>
      <c r="L98" s="80">
        <v>0</v>
      </c>
      <c r="M98" s="80">
        <v>0</v>
      </c>
      <c r="N98" s="80">
        <v>41000000</v>
      </c>
      <c r="O98" s="80">
        <v>0</v>
      </c>
      <c r="P98" s="80">
        <v>41000000</v>
      </c>
      <c r="Q98" s="80">
        <v>0</v>
      </c>
      <c r="R98" s="80">
        <v>5000000</v>
      </c>
      <c r="S98" s="80">
        <v>0</v>
      </c>
      <c r="T98" s="80">
        <v>5000000</v>
      </c>
      <c r="U98" s="80">
        <v>0</v>
      </c>
      <c r="V98" s="80">
        <v>0</v>
      </c>
      <c r="W98" s="80">
        <v>5000000</v>
      </c>
      <c r="X98" s="80">
        <v>0</v>
      </c>
      <c r="Y98" s="80">
        <v>5000000</v>
      </c>
      <c r="Z98" s="80">
        <v>0</v>
      </c>
    </row>
    <row r="99" spans="1:26" ht="16.5" customHeight="1" x14ac:dyDescent="0.25">
      <c r="A99" s="8" t="s">
        <v>405</v>
      </c>
      <c r="B99" s="8" t="s">
        <v>406</v>
      </c>
      <c r="C99" s="8">
        <v>2724</v>
      </c>
      <c r="D99" s="8" t="s">
        <v>413</v>
      </c>
      <c r="E99" s="84" t="s">
        <v>412</v>
      </c>
      <c r="F99" s="8" t="s">
        <v>75</v>
      </c>
      <c r="G99" s="8" t="s">
        <v>387</v>
      </c>
      <c r="H99" s="79" t="s">
        <v>44</v>
      </c>
      <c r="I99" s="80">
        <v>6000000</v>
      </c>
      <c r="J99" s="80">
        <v>0</v>
      </c>
      <c r="K99" s="80">
        <v>6000000</v>
      </c>
      <c r="L99" s="80">
        <v>0</v>
      </c>
      <c r="M99" s="80">
        <v>1798177</v>
      </c>
      <c r="N99" s="80">
        <v>6000000</v>
      </c>
      <c r="O99" s="80">
        <v>0</v>
      </c>
      <c r="P99" s="80">
        <v>6000000</v>
      </c>
      <c r="Q99" s="80">
        <v>0</v>
      </c>
      <c r="R99" s="80">
        <v>7000000</v>
      </c>
      <c r="S99" s="80">
        <v>0</v>
      </c>
      <c r="T99" s="80">
        <v>7000000</v>
      </c>
      <c r="U99" s="80">
        <v>0</v>
      </c>
      <c r="V99" s="80">
        <v>5000000</v>
      </c>
      <c r="W99" s="80">
        <v>7000000</v>
      </c>
      <c r="X99" s="80">
        <v>0</v>
      </c>
      <c r="Y99" s="80">
        <v>7000000</v>
      </c>
      <c r="Z99" s="80">
        <v>0</v>
      </c>
    </row>
    <row r="100" spans="1:26" ht="16.5" customHeight="1" x14ac:dyDescent="0.25">
      <c r="A100" s="8" t="s">
        <v>414</v>
      </c>
      <c r="B100" s="8" t="s">
        <v>415</v>
      </c>
      <c r="C100" s="8">
        <v>770</v>
      </c>
      <c r="D100" s="8" t="s">
        <v>416</v>
      </c>
      <c r="E100" s="84" t="s">
        <v>417</v>
      </c>
      <c r="F100" s="8" t="s">
        <v>38</v>
      </c>
      <c r="G100" s="8" t="s">
        <v>318</v>
      </c>
      <c r="H100" s="79" t="s">
        <v>419</v>
      </c>
      <c r="I100" s="80">
        <v>1500000</v>
      </c>
      <c r="J100" s="80">
        <v>1500000</v>
      </c>
      <c r="K100" s="80">
        <v>10000000</v>
      </c>
      <c r="L100" s="80">
        <v>10000000</v>
      </c>
      <c r="M100" s="80">
        <v>10616281</v>
      </c>
      <c r="N100" s="80">
        <v>10000000</v>
      </c>
      <c r="O100" s="80">
        <v>10000000</v>
      </c>
      <c r="P100" s="80">
        <v>0</v>
      </c>
      <c r="Q100" s="80">
        <v>0</v>
      </c>
      <c r="R100" s="80">
        <v>0</v>
      </c>
      <c r="S100" s="80">
        <v>0</v>
      </c>
      <c r="T100" s="80">
        <v>0</v>
      </c>
      <c r="U100" s="80">
        <v>0</v>
      </c>
      <c r="V100" s="80">
        <v>0</v>
      </c>
      <c r="W100" s="80">
        <v>0</v>
      </c>
      <c r="X100" s="80">
        <v>0</v>
      </c>
      <c r="Y100" s="80">
        <v>0</v>
      </c>
      <c r="Z100" s="80">
        <v>0</v>
      </c>
    </row>
    <row r="101" spans="1:26" ht="16.5" customHeight="1" x14ac:dyDescent="0.25">
      <c r="A101" s="8" t="s">
        <v>414</v>
      </c>
      <c r="B101" s="8" t="s">
        <v>420</v>
      </c>
      <c r="C101" s="8">
        <v>1137</v>
      </c>
      <c r="D101" s="8" t="s">
        <v>421</v>
      </c>
      <c r="E101" s="84" t="s">
        <v>422</v>
      </c>
      <c r="F101" s="8" t="s">
        <v>303</v>
      </c>
      <c r="G101" s="8" t="s">
        <v>318</v>
      </c>
      <c r="H101" s="79" t="s">
        <v>423</v>
      </c>
      <c r="I101" s="80">
        <v>500000</v>
      </c>
      <c r="J101" s="80">
        <v>500000</v>
      </c>
      <c r="K101" s="80">
        <v>0</v>
      </c>
      <c r="L101" s="80">
        <v>0</v>
      </c>
      <c r="M101" s="80">
        <v>0</v>
      </c>
      <c r="N101" s="80">
        <v>0</v>
      </c>
      <c r="O101" s="80">
        <v>0</v>
      </c>
      <c r="P101" s="80">
        <v>0</v>
      </c>
      <c r="Q101" s="80">
        <v>0</v>
      </c>
      <c r="R101" s="80">
        <v>0</v>
      </c>
      <c r="S101" s="80">
        <v>0</v>
      </c>
      <c r="T101" s="80">
        <v>0</v>
      </c>
      <c r="U101" s="80">
        <v>0</v>
      </c>
      <c r="V101" s="80">
        <v>0</v>
      </c>
      <c r="W101" s="80">
        <v>0</v>
      </c>
      <c r="X101" s="80">
        <v>0</v>
      </c>
      <c r="Y101" s="80">
        <v>0</v>
      </c>
      <c r="Z101" s="80">
        <v>0</v>
      </c>
    </row>
    <row r="102" spans="1:26" ht="16.5" customHeight="1" x14ac:dyDescent="0.25">
      <c r="A102" s="8" t="s">
        <v>414</v>
      </c>
      <c r="B102" s="8" t="s">
        <v>424</v>
      </c>
      <c r="C102" s="8">
        <v>1265</v>
      </c>
      <c r="D102" s="8" t="s">
        <v>425</v>
      </c>
      <c r="E102" s="84" t="s">
        <v>426</v>
      </c>
      <c r="F102" s="8" t="s">
        <v>38</v>
      </c>
      <c r="G102" s="8" t="s">
        <v>318</v>
      </c>
      <c r="H102" s="79" t="s">
        <v>44</v>
      </c>
      <c r="I102" s="80">
        <v>0</v>
      </c>
      <c r="J102" s="80">
        <v>0</v>
      </c>
      <c r="K102" s="80">
        <v>0</v>
      </c>
      <c r="L102" s="80">
        <v>0</v>
      </c>
      <c r="M102" s="80">
        <v>0</v>
      </c>
      <c r="N102" s="80">
        <v>0</v>
      </c>
      <c r="O102" s="80">
        <v>0</v>
      </c>
      <c r="P102" s="80">
        <v>0</v>
      </c>
      <c r="Q102" s="80">
        <v>0</v>
      </c>
      <c r="R102" s="80">
        <v>0</v>
      </c>
      <c r="S102" s="80">
        <v>0</v>
      </c>
      <c r="T102" s="80">
        <v>0</v>
      </c>
      <c r="U102" s="80">
        <v>0</v>
      </c>
      <c r="V102" s="80">
        <v>0</v>
      </c>
      <c r="W102" s="80">
        <v>0</v>
      </c>
      <c r="X102" s="80">
        <v>0</v>
      </c>
      <c r="Y102" s="80">
        <v>0</v>
      </c>
      <c r="Z102" s="80">
        <v>0</v>
      </c>
    </row>
    <row r="103" spans="1:26" ht="16.5" customHeight="1" x14ac:dyDescent="0.25">
      <c r="A103" s="8" t="s">
        <v>414</v>
      </c>
      <c r="B103" s="8" t="s">
        <v>424</v>
      </c>
      <c r="C103" s="8">
        <v>1760</v>
      </c>
      <c r="D103" s="8" t="s">
        <v>429</v>
      </c>
      <c r="E103" s="84" t="s">
        <v>430</v>
      </c>
      <c r="F103" s="8" t="s">
        <v>38</v>
      </c>
      <c r="G103" s="8" t="s">
        <v>318</v>
      </c>
      <c r="H103" s="79" t="s">
        <v>432</v>
      </c>
      <c r="I103" s="80">
        <v>5000000</v>
      </c>
      <c r="J103" s="80">
        <v>5000000</v>
      </c>
      <c r="K103" s="80">
        <v>5000000</v>
      </c>
      <c r="L103" s="80">
        <v>5000000</v>
      </c>
      <c r="M103" s="80">
        <v>1400000</v>
      </c>
      <c r="N103" s="80">
        <v>0</v>
      </c>
      <c r="O103" s="80">
        <v>0</v>
      </c>
      <c r="P103" s="80">
        <v>0</v>
      </c>
      <c r="Q103" s="80">
        <v>0</v>
      </c>
      <c r="R103" s="80">
        <v>0</v>
      </c>
      <c r="S103" s="80">
        <v>0</v>
      </c>
      <c r="T103" s="80">
        <v>0</v>
      </c>
      <c r="U103" s="80">
        <v>0</v>
      </c>
      <c r="V103" s="80">
        <v>0</v>
      </c>
      <c r="W103" s="80">
        <v>0</v>
      </c>
      <c r="X103" s="80">
        <v>0</v>
      </c>
      <c r="Y103" s="80">
        <v>0</v>
      </c>
      <c r="Z103" s="80">
        <v>0</v>
      </c>
    </row>
    <row r="104" spans="1:26" ht="16.5" customHeight="1" x14ac:dyDescent="0.25">
      <c r="A104" s="8" t="s">
        <v>414</v>
      </c>
      <c r="B104" s="8" t="s">
        <v>433</v>
      </c>
      <c r="C104" s="8">
        <v>1762</v>
      </c>
      <c r="D104" s="8" t="s">
        <v>434</v>
      </c>
      <c r="E104" s="84" t="s">
        <v>435</v>
      </c>
      <c r="F104" s="8" t="s">
        <v>38</v>
      </c>
      <c r="G104" s="8" t="s">
        <v>318</v>
      </c>
      <c r="H104" s="79" t="s">
        <v>44</v>
      </c>
      <c r="I104" s="80">
        <v>0</v>
      </c>
      <c r="J104" s="80">
        <v>0</v>
      </c>
      <c r="K104" s="80">
        <v>0</v>
      </c>
      <c r="L104" s="80">
        <v>0</v>
      </c>
      <c r="M104" s="80">
        <v>0</v>
      </c>
      <c r="N104" s="80">
        <v>0</v>
      </c>
      <c r="O104" s="80">
        <v>0</v>
      </c>
      <c r="P104" s="80">
        <v>0</v>
      </c>
      <c r="Q104" s="80">
        <v>0</v>
      </c>
      <c r="R104" s="80">
        <v>0</v>
      </c>
      <c r="S104" s="80">
        <v>0</v>
      </c>
      <c r="T104" s="80">
        <v>0</v>
      </c>
      <c r="U104" s="80">
        <v>0</v>
      </c>
      <c r="V104" s="80">
        <v>0</v>
      </c>
      <c r="W104" s="80">
        <v>0</v>
      </c>
      <c r="X104" s="80">
        <v>0</v>
      </c>
      <c r="Y104" s="80">
        <v>0</v>
      </c>
      <c r="Z104" s="80">
        <v>0</v>
      </c>
    </row>
    <row r="105" spans="1:26" ht="16.5" customHeight="1" x14ac:dyDescent="0.25">
      <c r="A105" s="8" t="s">
        <v>414</v>
      </c>
      <c r="B105" s="8" t="s">
        <v>424</v>
      </c>
      <c r="C105" s="8">
        <v>1875</v>
      </c>
      <c r="D105" s="8" t="s">
        <v>450</v>
      </c>
      <c r="E105" s="84" t="s">
        <v>451</v>
      </c>
      <c r="F105" s="8" t="s">
        <v>38</v>
      </c>
      <c r="G105" s="8" t="s">
        <v>318</v>
      </c>
      <c r="H105" s="79" t="s">
        <v>44</v>
      </c>
      <c r="I105" s="80">
        <v>0</v>
      </c>
      <c r="J105" s="80">
        <v>0</v>
      </c>
      <c r="K105" s="80">
        <v>0</v>
      </c>
      <c r="L105" s="80">
        <v>0</v>
      </c>
      <c r="M105" s="80">
        <v>0</v>
      </c>
      <c r="N105" s="80">
        <v>0</v>
      </c>
      <c r="O105" s="80">
        <v>0</v>
      </c>
      <c r="P105" s="80">
        <v>0</v>
      </c>
      <c r="Q105" s="80">
        <v>0</v>
      </c>
      <c r="R105" s="80">
        <v>0</v>
      </c>
      <c r="S105" s="80">
        <v>0</v>
      </c>
      <c r="T105" s="80">
        <v>0</v>
      </c>
      <c r="U105" s="80">
        <v>0</v>
      </c>
      <c r="V105" s="80">
        <v>0</v>
      </c>
      <c r="W105" s="80">
        <v>0</v>
      </c>
      <c r="X105" s="80">
        <v>0</v>
      </c>
      <c r="Y105" s="80">
        <v>0</v>
      </c>
      <c r="Z105" s="80">
        <v>0</v>
      </c>
    </row>
    <row r="106" spans="1:26" ht="16.5" customHeight="1" x14ac:dyDescent="0.25">
      <c r="A106" s="8" t="s">
        <v>414</v>
      </c>
      <c r="B106" s="8" t="s">
        <v>420</v>
      </c>
      <c r="C106" s="8">
        <v>2515</v>
      </c>
      <c r="D106" s="8" t="s">
        <v>437</v>
      </c>
      <c r="E106" s="84" t="s">
        <v>438</v>
      </c>
      <c r="F106" s="8" t="s">
        <v>440</v>
      </c>
      <c r="G106" s="8" t="s">
        <v>318</v>
      </c>
      <c r="H106" s="79" t="s">
        <v>44</v>
      </c>
      <c r="I106" s="80">
        <v>18909659.710000001</v>
      </c>
      <c r="J106" s="80">
        <v>0</v>
      </c>
      <c r="K106" s="80">
        <v>50937690.539999999</v>
      </c>
      <c r="L106" s="80">
        <v>0</v>
      </c>
      <c r="M106" s="80">
        <v>0</v>
      </c>
      <c r="N106" s="80">
        <v>6678291.6699999999</v>
      </c>
      <c r="O106" s="80">
        <v>0</v>
      </c>
      <c r="P106" s="80">
        <v>0</v>
      </c>
      <c r="Q106" s="80">
        <v>0</v>
      </c>
      <c r="R106" s="80">
        <v>0</v>
      </c>
      <c r="S106" s="80">
        <v>0</v>
      </c>
      <c r="T106" s="80">
        <v>0</v>
      </c>
      <c r="U106" s="80">
        <v>0</v>
      </c>
      <c r="V106" s="80">
        <v>0</v>
      </c>
      <c r="W106" s="80">
        <v>0</v>
      </c>
      <c r="X106" s="80">
        <v>0</v>
      </c>
      <c r="Y106" s="80">
        <v>0</v>
      </c>
      <c r="Z106" s="80">
        <v>0</v>
      </c>
    </row>
    <row r="107" spans="1:26" ht="16.5" customHeight="1" x14ac:dyDescent="0.25">
      <c r="A107" s="8" t="s">
        <v>414</v>
      </c>
      <c r="B107" s="8" t="s">
        <v>433</v>
      </c>
      <c r="C107" s="8">
        <v>2683</v>
      </c>
      <c r="D107" s="8" t="s">
        <v>441</v>
      </c>
      <c r="E107" s="84" t="s">
        <v>442</v>
      </c>
      <c r="F107" s="8" t="s">
        <v>38</v>
      </c>
      <c r="G107" s="8" t="s">
        <v>318</v>
      </c>
      <c r="H107" s="79" t="s">
        <v>44</v>
      </c>
      <c r="I107" s="80">
        <v>9575297.2599999998</v>
      </c>
      <c r="J107" s="80">
        <v>0</v>
      </c>
      <c r="K107" s="80">
        <v>51360427.590000004</v>
      </c>
      <c r="L107" s="80">
        <v>0</v>
      </c>
      <c r="M107" s="80">
        <v>0</v>
      </c>
      <c r="N107" s="80">
        <v>33300959.48</v>
      </c>
      <c r="O107" s="80">
        <v>0</v>
      </c>
      <c r="P107" s="80">
        <v>0</v>
      </c>
      <c r="Q107" s="80">
        <v>0</v>
      </c>
      <c r="R107" s="80">
        <v>22342360.260000002</v>
      </c>
      <c r="S107" s="80">
        <v>0</v>
      </c>
      <c r="T107" s="80">
        <v>119840997.72</v>
      </c>
      <c r="U107" s="80">
        <v>0</v>
      </c>
      <c r="V107" s="80">
        <v>81967561</v>
      </c>
      <c r="W107" s="80">
        <v>77702238.780000001</v>
      </c>
      <c r="X107" s="80">
        <v>0</v>
      </c>
      <c r="Y107" s="80">
        <v>0</v>
      </c>
      <c r="Z107" s="80">
        <v>0</v>
      </c>
    </row>
    <row r="108" spans="1:26" ht="16.5" customHeight="1" x14ac:dyDescent="0.25">
      <c r="A108" s="8" t="s">
        <v>414</v>
      </c>
      <c r="B108" s="8" t="s">
        <v>424</v>
      </c>
      <c r="C108" s="8">
        <v>2684</v>
      </c>
      <c r="D108" s="8" t="s">
        <v>447</v>
      </c>
      <c r="E108" s="84" t="s">
        <v>448</v>
      </c>
      <c r="F108" s="8" t="s">
        <v>38</v>
      </c>
      <c r="G108" s="8" t="s">
        <v>318</v>
      </c>
      <c r="H108" s="79" t="s">
        <v>44</v>
      </c>
      <c r="I108" s="80">
        <v>32000000</v>
      </c>
      <c r="J108" s="80">
        <v>0</v>
      </c>
      <c r="K108" s="80">
        <v>89000000</v>
      </c>
      <c r="L108" s="80">
        <v>0</v>
      </c>
      <c r="M108" s="80">
        <v>0</v>
      </c>
      <c r="N108" s="80">
        <v>33000000</v>
      </c>
      <c r="O108" s="80">
        <v>0</v>
      </c>
      <c r="P108" s="80">
        <v>0</v>
      </c>
      <c r="Q108" s="80">
        <v>0</v>
      </c>
      <c r="R108" s="80">
        <v>0</v>
      </c>
      <c r="S108" s="80">
        <v>0</v>
      </c>
      <c r="T108" s="80">
        <v>0</v>
      </c>
      <c r="U108" s="80">
        <v>0</v>
      </c>
      <c r="V108" s="80">
        <v>0</v>
      </c>
      <c r="W108" s="80">
        <v>0</v>
      </c>
      <c r="X108" s="80">
        <v>0</v>
      </c>
      <c r="Y108" s="80">
        <v>0</v>
      </c>
      <c r="Z108" s="80">
        <v>0</v>
      </c>
    </row>
    <row r="109" spans="1:26" ht="16.5" customHeight="1" x14ac:dyDescent="0.25">
      <c r="A109" s="8" t="s">
        <v>414</v>
      </c>
      <c r="B109" s="8"/>
      <c r="C109" s="8">
        <v>2694</v>
      </c>
      <c r="D109" s="8" t="s">
        <v>444</v>
      </c>
      <c r="E109" s="84" t="s">
        <v>445</v>
      </c>
      <c r="F109" s="8" t="s">
        <v>38</v>
      </c>
      <c r="G109" s="8" t="s">
        <v>318</v>
      </c>
      <c r="H109" s="79" t="s">
        <v>44</v>
      </c>
      <c r="I109" s="80">
        <v>0</v>
      </c>
      <c r="J109" s="80">
        <v>0</v>
      </c>
      <c r="K109" s="80">
        <v>0</v>
      </c>
      <c r="L109" s="80">
        <v>0</v>
      </c>
      <c r="M109" s="80">
        <v>0</v>
      </c>
      <c r="N109" s="80">
        <v>0</v>
      </c>
      <c r="O109" s="80">
        <v>0</v>
      </c>
      <c r="P109" s="80">
        <v>0</v>
      </c>
      <c r="Q109" s="80">
        <v>0</v>
      </c>
      <c r="R109" s="80">
        <v>0</v>
      </c>
      <c r="S109" s="80">
        <v>0</v>
      </c>
      <c r="T109" s="80">
        <v>0</v>
      </c>
      <c r="U109" s="80">
        <v>0</v>
      </c>
      <c r="V109" s="80">
        <v>0</v>
      </c>
      <c r="W109" s="80">
        <v>0</v>
      </c>
      <c r="X109" s="80">
        <v>0</v>
      </c>
      <c r="Y109" s="80">
        <v>0</v>
      </c>
      <c r="Z109" s="80">
        <v>0</v>
      </c>
    </row>
    <row r="110" spans="1:26" ht="16.5" customHeight="1" x14ac:dyDescent="0.25">
      <c r="A110" s="8" t="s">
        <v>414</v>
      </c>
      <c r="B110" s="8" t="s">
        <v>452</v>
      </c>
      <c r="C110" s="8">
        <v>2922</v>
      </c>
      <c r="D110" s="8" t="s">
        <v>453</v>
      </c>
      <c r="E110" s="84" t="s">
        <v>454</v>
      </c>
      <c r="F110" s="8" t="s">
        <v>38</v>
      </c>
      <c r="G110" s="8" t="s">
        <v>39</v>
      </c>
      <c r="H110" s="79" t="s">
        <v>44</v>
      </c>
      <c r="I110" s="80">
        <v>1115585.25</v>
      </c>
      <c r="J110" s="80">
        <v>0</v>
      </c>
      <c r="K110" s="80">
        <v>0</v>
      </c>
      <c r="L110" s="80">
        <v>0</v>
      </c>
      <c r="M110" s="80">
        <v>0</v>
      </c>
      <c r="N110" s="80">
        <v>0</v>
      </c>
      <c r="O110" s="80">
        <v>0</v>
      </c>
      <c r="P110" s="80">
        <v>0</v>
      </c>
      <c r="Q110" s="80">
        <v>0</v>
      </c>
      <c r="R110" s="80">
        <v>0</v>
      </c>
      <c r="S110" s="80">
        <v>0</v>
      </c>
      <c r="T110" s="80">
        <v>0</v>
      </c>
      <c r="U110" s="80">
        <v>0</v>
      </c>
      <c r="V110" s="80">
        <v>0</v>
      </c>
      <c r="W110" s="80">
        <v>0</v>
      </c>
      <c r="X110" s="80">
        <v>0</v>
      </c>
      <c r="Y110" s="80">
        <v>0</v>
      </c>
      <c r="Z110" s="80">
        <v>0</v>
      </c>
    </row>
    <row r="111" spans="1:26" ht="16.5" customHeight="1" x14ac:dyDescent="0.25">
      <c r="A111" s="8" t="s">
        <v>455</v>
      </c>
      <c r="B111" s="8" t="s">
        <v>456</v>
      </c>
      <c r="C111" s="8">
        <v>132</v>
      </c>
      <c r="D111" s="8" t="s">
        <v>457</v>
      </c>
      <c r="E111" s="84" t="s">
        <v>458</v>
      </c>
      <c r="F111" s="8" t="s">
        <v>440</v>
      </c>
      <c r="G111" s="8" t="s">
        <v>318</v>
      </c>
      <c r="H111" s="79" t="s">
        <v>460</v>
      </c>
      <c r="I111" s="80">
        <v>32807080.791000001</v>
      </c>
      <c r="J111" s="80">
        <v>32807080.791000001</v>
      </c>
      <c r="K111" s="80">
        <v>0</v>
      </c>
      <c r="L111" s="80">
        <v>0</v>
      </c>
      <c r="M111" s="80">
        <v>3000000</v>
      </c>
      <c r="N111" s="80">
        <v>0</v>
      </c>
      <c r="O111" s="80">
        <v>0</v>
      </c>
      <c r="P111" s="80">
        <v>0</v>
      </c>
      <c r="Q111" s="80">
        <v>0</v>
      </c>
      <c r="R111" s="80">
        <v>0</v>
      </c>
      <c r="S111" s="80">
        <v>0</v>
      </c>
      <c r="T111" s="80">
        <v>0</v>
      </c>
      <c r="U111" s="80">
        <v>0</v>
      </c>
      <c r="V111" s="80">
        <v>0</v>
      </c>
      <c r="W111" s="80">
        <v>0</v>
      </c>
      <c r="X111" s="80">
        <v>0</v>
      </c>
      <c r="Y111" s="80">
        <v>0</v>
      </c>
      <c r="Z111" s="80">
        <v>0</v>
      </c>
    </row>
    <row r="112" spans="1:26" ht="16.5" customHeight="1" x14ac:dyDescent="0.25">
      <c r="A112" s="8" t="s">
        <v>455</v>
      </c>
      <c r="B112" s="8" t="s">
        <v>456</v>
      </c>
      <c r="C112" s="8">
        <v>138</v>
      </c>
      <c r="D112" s="8" t="s">
        <v>461</v>
      </c>
      <c r="E112" s="84" t="s">
        <v>462</v>
      </c>
      <c r="F112" s="8" t="s">
        <v>38</v>
      </c>
      <c r="G112" s="8" t="s">
        <v>318</v>
      </c>
      <c r="H112" s="79" t="s">
        <v>464</v>
      </c>
      <c r="I112" s="80">
        <v>6416737.9040000001</v>
      </c>
      <c r="J112" s="80">
        <v>6416737.9040000001</v>
      </c>
      <c r="K112" s="80">
        <v>0</v>
      </c>
      <c r="L112" s="80">
        <v>0</v>
      </c>
      <c r="M112" s="80">
        <v>0</v>
      </c>
      <c r="N112" s="80">
        <v>0</v>
      </c>
      <c r="O112" s="80">
        <v>0</v>
      </c>
      <c r="P112" s="80">
        <v>0</v>
      </c>
      <c r="Q112" s="80">
        <v>0</v>
      </c>
      <c r="R112" s="80">
        <v>0</v>
      </c>
      <c r="S112" s="80">
        <v>0</v>
      </c>
      <c r="T112" s="80">
        <v>0</v>
      </c>
      <c r="U112" s="80">
        <v>0</v>
      </c>
      <c r="V112" s="80">
        <v>4000000</v>
      </c>
      <c r="W112" s="80">
        <v>0</v>
      </c>
      <c r="X112" s="80">
        <v>0</v>
      </c>
      <c r="Y112" s="80">
        <v>0</v>
      </c>
      <c r="Z112" s="80">
        <v>0</v>
      </c>
    </row>
    <row r="113" spans="1:26" ht="16.5" customHeight="1" x14ac:dyDescent="0.25">
      <c r="A113" s="8" t="s">
        <v>455</v>
      </c>
      <c r="B113" s="8" t="s">
        <v>456</v>
      </c>
      <c r="C113" s="8">
        <v>143</v>
      </c>
      <c r="D113" s="8" t="s">
        <v>465</v>
      </c>
      <c r="E113" s="84" t="s">
        <v>466</v>
      </c>
      <c r="F113" s="8" t="s">
        <v>440</v>
      </c>
      <c r="G113" s="8" t="s">
        <v>318</v>
      </c>
      <c r="H113" s="79" t="s">
        <v>467</v>
      </c>
      <c r="I113" s="80">
        <v>31004110.261999998</v>
      </c>
      <c r="J113" s="80">
        <v>31004110.261999998</v>
      </c>
      <c r="K113" s="80">
        <v>0</v>
      </c>
      <c r="L113" s="80">
        <v>0</v>
      </c>
      <c r="M113" s="80">
        <v>3000000</v>
      </c>
      <c r="N113" s="80">
        <v>0</v>
      </c>
      <c r="O113" s="80">
        <v>0</v>
      </c>
      <c r="P113" s="80">
        <v>0</v>
      </c>
      <c r="Q113" s="80">
        <v>0</v>
      </c>
      <c r="R113" s="80">
        <v>0</v>
      </c>
      <c r="S113" s="80">
        <v>0</v>
      </c>
      <c r="T113" s="80">
        <v>0</v>
      </c>
      <c r="U113" s="80">
        <v>0</v>
      </c>
      <c r="V113" s="80">
        <v>0</v>
      </c>
      <c r="W113" s="80">
        <v>0</v>
      </c>
      <c r="X113" s="80">
        <v>0</v>
      </c>
      <c r="Y113" s="80">
        <v>0</v>
      </c>
      <c r="Z113" s="80">
        <v>0</v>
      </c>
    </row>
    <row r="114" spans="1:26" ht="16.5" customHeight="1" x14ac:dyDescent="0.25">
      <c r="A114" s="8" t="s">
        <v>455</v>
      </c>
      <c r="B114" s="8" t="s">
        <v>456</v>
      </c>
      <c r="C114" s="8">
        <v>193</v>
      </c>
      <c r="D114" s="8" t="s">
        <v>472</v>
      </c>
      <c r="E114" s="84" t="s">
        <v>473</v>
      </c>
      <c r="F114" s="8" t="s">
        <v>75</v>
      </c>
      <c r="G114" s="8" t="s">
        <v>318</v>
      </c>
      <c r="H114" s="79" t="s">
        <v>474</v>
      </c>
      <c r="I114" s="80">
        <v>0</v>
      </c>
      <c r="J114" s="80">
        <v>0</v>
      </c>
      <c r="K114" s="80">
        <v>0</v>
      </c>
      <c r="L114" s="80">
        <v>0</v>
      </c>
      <c r="M114" s="80">
        <v>0</v>
      </c>
      <c r="N114" s="80">
        <v>0</v>
      </c>
      <c r="O114" s="80">
        <v>0</v>
      </c>
      <c r="P114" s="80">
        <v>0</v>
      </c>
      <c r="Q114" s="80">
        <v>0</v>
      </c>
      <c r="R114" s="80">
        <v>11000000</v>
      </c>
      <c r="S114" s="80">
        <v>2000000</v>
      </c>
      <c r="T114" s="80">
        <v>13000000</v>
      </c>
      <c r="U114" s="80">
        <v>13000000</v>
      </c>
      <c r="V114" s="80">
        <v>0</v>
      </c>
      <c r="W114" s="80">
        <v>13000000</v>
      </c>
      <c r="X114" s="80">
        <v>13000000</v>
      </c>
      <c r="Y114" s="80">
        <v>13000000</v>
      </c>
      <c r="Z114" s="80">
        <v>13000000</v>
      </c>
    </row>
    <row r="115" spans="1:26" ht="16.5" customHeight="1" x14ac:dyDescent="0.25">
      <c r="A115" s="8" t="s">
        <v>455</v>
      </c>
      <c r="B115" s="8" t="s">
        <v>456</v>
      </c>
      <c r="C115" s="8">
        <v>215</v>
      </c>
      <c r="D115" s="8" t="s">
        <v>475</v>
      </c>
      <c r="E115" s="84" t="s">
        <v>476</v>
      </c>
      <c r="F115" s="8" t="s">
        <v>38</v>
      </c>
      <c r="G115" s="8" t="s">
        <v>318</v>
      </c>
      <c r="H115" s="79" t="s">
        <v>477</v>
      </c>
      <c r="I115" s="80">
        <v>0</v>
      </c>
      <c r="J115" s="80">
        <v>0</v>
      </c>
      <c r="K115" s="80">
        <v>0</v>
      </c>
      <c r="L115" s="80">
        <v>0</v>
      </c>
      <c r="M115" s="80">
        <v>1000000</v>
      </c>
      <c r="N115" s="80">
        <v>0</v>
      </c>
      <c r="O115" s="80">
        <v>0</v>
      </c>
      <c r="P115" s="80">
        <v>0</v>
      </c>
      <c r="Q115" s="80">
        <v>0</v>
      </c>
      <c r="R115" s="80">
        <v>3000000</v>
      </c>
      <c r="S115" s="80">
        <v>3000000</v>
      </c>
      <c r="T115" s="80">
        <v>0</v>
      </c>
      <c r="U115" s="80">
        <v>0</v>
      </c>
      <c r="V115" s="80">
        <v>0</v>
      </c>
      <c r="W115" s="80">
        <v>0</v>
      </c>
      <c r="X115" s="80">
        <v>0</v>
      </c>
      <c r="Y115" s="80">
        <v>0</v>
      </c>
      <c r="Z115" s="80">
        <v>0</v>
      </c>
    </row>
    <row r="116" spans="1:26" ht="16.5" customHeight="1" x14ac:dyDescent="0.25">
      <c r="A116" s="8" t="s">
        <v>455</v>
      </c>
      <c r="B116" s="8" t="s">
        <v>456</v>
      </c>
      <c r="C116" s="8">
        <v>224</v>
      </c>
      <c r="D116" s="8" t="s">
        <v>478</v>
      </c>
      <c r="E116" s="84" t="s">
        <v>479</v>
      </c>
      <c r="F116" s="8" t="s">
        <v>38</v>
      </c>
      <c r="G116" s="8" t="s">
        <v>318</v>
      </c>
      <c r="H116" s="79" t="s">
        <v>480</v>
      </c>
      <c r="I116" s="80">
        <v>3165190.04</v>
      </c>
      <c r="J116" s="80">
        <v>0</v>
      </c>
      <c r="K116" s="80">
        <v>46599510.490000002</v>
      </c>
      <c r="L116" s="80">
        <v>0</v>
      </c>
      <c r="M116" s="80">
        <v>0</v>
      </c>
      <c r="N116" s="80">
        <v>29365050.77</v>
      </c>
      <c r="O116" s="80">
        <v>0</v>
      </c>
      <c r="P116" s="80">
        <v>0</v>
      </c>
      <c r="Q116" s="80">
        <v>0</v>
      </c>
      <c r="R116" s="80">
        <v>0</v>
      </c>
      <c r="S116" s="80">
        <v>0</v>
      </c>
      <c r="T116" s="80">
        <v>0</v>
      </c>
      <c r="U116" s="80">
        <v>0</v>
      </c>
      <c r="V116" s="80">
        <v>0</v>
      </c>
      <c r="W116" s="80">
        <v>0</v>
      </c>
      <c r="X116" s="80">
        <v>0</v>
      </c>
      <c r="Y116" s="80">
        <v>0</v>
      </c>
      <c r="Z116" s="80">
        <v>0</v>
      </c>
    </row>
    <row r="117" spans="1:26" ht="16.5" customHeight="1" x14ac:dyDescent="0.25">
      <c r="A117" s="8" t="s">
        <v>455</v>
      </c>
      <c r="B117" s="8" t="s">
        <v>456</v>
      </c>
      <c r="C117" s="8">
        <v>271</v>
      </c>
      <c r="D117" s="8" t="s">
        <v>488</v>
      </c>
      <c r="E117" s="84" t="s">
        <v>489</v>
      </c>
      <c r="F117" s="8" t="s">
        <v>491</v>
      </c>
      <c r="G117" s="8" t="s">
        <v>318</v>
      </c>
      <c r="H117" s="79" t="s">
        <v>492</v>
      </c>
      <c r="I117" s="80">
        <v>0</v>
      </c>
      <c r="J117" s="80">
        <v>0</v>
      </c>
      <c r="K117" s="80">
        <v>0</v>
      </c>
      <c r="L117" s="80">
        <v>0</v>
      </c>
      <c r="M117" s="80">
        <v>0</v>
      </c>
      <c r="N117" s="80">
        <v>0</v>
      </c>
      <c r="O117" s="80">
        <v>0</v>
      </c>
      <c r="P117" s="80">
        <v>0</v>
      </c>
      <c r="Q117" s="80">
        <v>0</v>
      </c>
      <c r="R117" s="80">
        <v>0</v>
      </c>
      <c r="S117" s="80">
        <v>0</v>
      </c>
      <c r="T117" s="80">
        <v>0</v>
      </c>
      <c r="U117" s="80">
        <v>0</v>
      </c>
      <c r="V117" s="80">
        <v>1000000</v>
      </c>
      <c r="W117" s="80">
        <v>0</v>
      </c>
      <c r="X117" s="80">
        <v>0</v>
      </c>
      <c r="Y117" s="80">
        <v>1000000</v>
      </c>
      <c r="Z117" s="80">
        <v>1000000</v>
      </c>
    </row>
    <row r="118" spans="1:26" ht="16.5" customHeight="1" x14ac:dyDescent="0.25">
      <c r="A118" s="8" t="s">
        <v>455</v>
      </c>
      <c r="B118" s="8" t="s">
        <v>456</v>
      </c>
      <c r="C118" s="8">
        <v>292</v>
      </c>
      <c r="D118" s="8" t="s">
        <v>493</v>
      </c>
      <c r="E118" s="84" t="s">
        <v>494</v>
      </c>
      <c r="F118" s="8" t="s">
        <v>303</v>
      </c>
      <c r="G118" s="8" t="s">
        <v>318</v>
      </c>
      <c r="H118" s="79" t="s">
        <v>496</v>
      </c>
      <c r="I118" s="80">
        <v>0</v>
      </c>
      <c r="J118" s="80">
        <v>0</v>
      </c>
      <c r="K118" s="80">
        <v>0</v>
      </c>
      <c r="L118" s="80">
        <v>0</v>
      </c>
      <c r="M118" s="80">
        <v>0</v>
      </c>
      <c r="N118" s="80">
        <v>0</v>
      </c>
      <c r="O118" s="80">
        <v>0</v>
      </c>
      <c r="P118" s="80">
        <v>0</v>
      </c>
      <c r="Q118" s="80">
        <v>0</v>
      </c>
      <c r="R118" s="80">
        <v>13500000</v>
      </c>
      <c r="S118" s="80">
        <v>13500000</v>
      </c>
      <c r="T118" s="80">
        <v>0</v>
      </c>
      <c r="U118" s="80">
        <v>0</v>
      </c>
      <c r="V118" s="80">
        <v>1000000</v>
      </c>
      <c r="W118" s="80">
        <v>0</v>
      </c>
      <c r="X118" s="80">
        <v>0</v>
      </c>
      <c r="Y118" s="80">
        <v>0</v>
      </c>
      <c r="Z118" s="80">
        <v>0</v>
      </c>
    </row>
    <row r="119" spans="1:26" ht="16.5" customHeight="1" x14ac:dyDescent="0.25">
      <c r="A119" s="8" t="s">
        <v>455</v>
      </c>
      <c r="B119" s="8" t="s">
        <v>456</v>
      </c>
      <c r="C119" s="8">
        <v>293</v>
      </c>
      <c r="D119" s="8" t="s">
        <v>497</v>
      </c>
      <c r="E119" s="84" t="s">
        <v>498</v>
      </c>
      <c r="F119" s="8" t="s">
        <v>303</v>
      </c>
      <c r="G119" s="8" t="s">
        <v>318</v>
      </c>
      <c r="H119" s="79" t="s">
        <v>500</v>
      </c>
      <c r="I119" s="80">
        <v>560858.22</v>
      </c>
      <c r="J119" s="80">
        <v>0</v>
      </c>
      <c r="K119" s="80">
        <v>4469816.2300000004</v>
      </c>
      <c r="L119" s="80">
        <v>0</v>
      </c>
      <c r="M119" s="80">
        <v>0</v>
      </c>
      <c r="N119" s="80">
        <v>16100862.869999999</v>
      </c>
      <c r="O119" s="80">
        <v>0</v>
      </c>
      <c r="P119" s="80">
        <v>1855752.18</v>
      </c>
      <c r="Q119" s="80">
        <v>0</v>
      </c>
      <c r="R119" s="80">
        <v>2243432.86</v>
      </c>
      <c r="S119" s="80">
        <v>0</v>
      </c>
      <c r="T119" s="80">
        <v>17879265.219999999</v>
      </c>
      <c r="U119" s="80">
        <v>0</v>
      </c>
      <c r="V119" s="80">
        <v>0</v>
      </c>
      <c r="W119" s="80">
        <v>64403451.900000013</v>
      </c>
      <c r="X119" s="80">
        <v>0</v>
      </c>
      <c r="Y119" s="80">
        <v>7423008.3600000003</v>
      </c>
      <c r="Z119" s="80">
        <v>0</v>
      </c>
    </row>
    <row r="120" spans="1:26" ht="16.5" customHeight="1" x14ac:dyDescent="0.25">
      <c r="A120" s="8" t="s">
        <v>455</v>
      </c>
      <c r="B120" s="8" t="s">
        <v>456</v>
      </c>
      <c r="C120" s="8">
        <v>1073</v>
      </c>
      <c r="D120" s="8" t="s">
        <v>501</v>
      </c>
      <c r="E120" s="84" t="s">
        <v>502</v>
      </c>
      <c r="F120" s="8" t="s">
        <v>38</v>
      </c>
      <c r="G120" s="8" t="s">
        <v>318</v>
      </c>
      <c r="H120" s="79" t="s">
        <v>503</v>
      </c>
      <c r="I120" s="80">
        <v>0</v>
      </c>
      <c r="J120" s="80">
        <v>0</v>
      </c>
      <c r="K120" s="80">
        <v>0</v>
      </c>
      <c r="L120" s="80">
        <v>0</v>
      </c>
      <c r="M120" s="80">
        <v>0</v>
      </c>
      <c r="N120" s="80">
        <v>0</v>
      </c>
      <c r="O120" s="80">
        <v>0</v>
      </c>
      <c r="P120" s="80">
        <v>0</v>
      </c>
      <c r="Q120" s="80">
        <v>0</v>
      </c>
      <c r="R120" s="80">
        <v>2150427</v>
      </c>
      <c r="S120" s="80">
        <v>2150427</v>
      </c>
      <c r="T120" s="80">
        <v>0</v>
      </c>
      <c r="U120" s="80">
        <v>0</v>
      </c>
      <c r="V120" s="80">
        <v>0</v>
      </c>
      <c r="W120" s="80">
        <v>0</v>
      </c>
      <c r="X120" s="80">
        <v>0</v>
      </c>
      <c r="Y120" s="80">
        <v>0</v>
      </c>
      <c r="Z120" s="80">
        <v>0</v>
      </c>
    </row>
    <row r="121" spans="1:26" ht="16.5" customHeight="1" x14ac:dyDescent="0.25">
      <c r="A121" s="8" t="s">
        <v>455</v>
      </c>
      <c r="B121" s="8" t="s">
        <v>456</v>
      </c>
      <c r="C121" s="8">
        <v>1213</v>
      </c>
      <c r="D121" s="8" t="s">
        <v>504</v>
      </c>
      <c r="E121" s="84" t="s">
        <v>505</v>
      </c>
      <c r="F121" s="8" t="s">
        <v>75</v>
      </c>
      <c r="G121" s="8" t="s">
        <v>318</v>
      </c>
      <c r="H121" s="79" t="s">
        <v>506</v>
      </c>
      <c r="I121" s="80">
        <v>0</v>
      </c>
      <c r="J121" s="80">
        <v>0</v>
      </c>
      <c r="K121" s="80">
        <v>0</v>
      </c>
      <c r="L121" s="80">
        <v>0</v>
      </c>
      <c r="M121" s="80">
        <v>0</v>
      </c>
      <c r="N121" s="80">
        <v>0</v>
      </c>
      <c r="O121" s="80">
        <v>0</v>
      </c>
      <c r="P121" s="80">
        <v>0</v>
      </c>
      <c r="Q121" s="80">
        <v>0</v>
      </c>
      <c r="R121" s="80">
        <v>41063024.689999998</v>
      </c>
      <c r="S121" s="80">
        <v>41063024.689999998</v>
      </c>
      <c r="T121" s="80">
        <v>50000000</v>
      </c>
      <c r="U121" s="80">
        <v>50000000</v>
      </c>
      <c r="V121" s="80">
        <v>34800000</v>
      </c>
      <c r="W121" s="80">
        <v>50000000</v>
      </c>
      <c r="X121" s="80">
        <v>50000000</v>
      </c>
      <c r="Y121" s="80">
        <v>50000000</v>
      </c>
      <c r="Z121" s="80">
        <v>50000000</v>
      </c>
    </row>
    <row r="122" spans="1:26" ht="16.5" customHeight="1" x14ac:dyDescent="0.25">
      <c r="A122" s="8" t="s">
        <v>455</v>
      </c>
      <c r="B122" s="8" t="s">
        <v>456</v>
      </c>
      <c r="C122" s="8">
        <v>1251</v>
      </c>
      <c r="D122" s="8" t="s">
        <v>507</v>
      </c>
      <c r="E122" s="84" t="s">
        <v>508</v>
      </c>
      <c r="F122" s="8" t="s">
        <v>38</v>
      </c>
      <c r="G122" s="8" t="s">
        <v>318</v>
      </c>
      <c r="H122" s="79" t="s">
        <v>510</v>
      </c>
      <c r="I122" s="80">
        <v>2268951.6740000001</v>
      </c>
      <c r="J122" s="80">
        <v>2268951.6740000001</v>
      </c>
      <c r="K122" s="80">
        <v>0</v>
      </c>
      <c r="L122" s="80">
        <v>0</v>
      </c>
      <c r="M122" s="80">
        <v>1000000</v>
      </c>
      <c r="N122" s="80">
        <v>0</v>
      </c>
      <c r="O122" s="80">
        <v>0</v>
      </c>
      <c r="P122" s="80">
        <v>0</v>
      </c>
      <c r="Q122" s="80">
        <v>0</v>
      </c>
      <c r="R122" s="80">
        <v>0</v>
      </c>
      <c r="S122" s="80">
        <v>0</v>
      </c>
      <c r="T122" s="80">
        <v>0</v>
      </c>
      <c r="U122" s="80">
        <v>0</v>
      </c>
      <c r="V122" s="80">
        <v>0</v>
      </c>
      <c r="W122" s="80">
        <v>0</v>
      </c>
      <c r="X122" s="80">
        <v>0</v>
      </c>
      <c r="Y122" s="80">
        <v>0</v>
      </c>
      <c r="Z122" s="80">
        <v>0</v>
      </c>
    </row>
    <row r="123" spans="1:26" ht="16.5" customHeight="1" x14ac:dyDescent="0.25">
      <c r="A123" s="8" t="s">
        <v>455</v>
      </c>
      <c r="B123" s="8" t="s">
        <v>456</v>
      </c>
      <c r="C123" s="8">
        <v>1447</v>
      </c>
      <c r="D123" s="8" t="s">
        <v>511</v>
      </c>
      <c r="E123" s="84" t="s">
        <v>512</v>
      </c>
      <c r="F123" s="8" t="s">
        <v>303</v>
      </c>
      <c r="G123" s="8" t="s">
        <v>318</v>
      </c>
      <c r="H123" s="79" t="s">
        <v>154</v>
      </c>
      <c r="I123" s="80">
        <v>20910699.017999999</v>
      </c>
      <c r="J123" s="80">
        <v>20910699.017999999</v>
      </c>
      <c r="K123" s="80">
        <v>7572476.2850000001</v>
      </c>
      <c r="L123" s="80">
        <v>7572476.2850000001</v>
      </c>
      <c r="M123" s="80">
        <v>3000000</v>
      </c>
      <c r="N123" s="80">
        <v>0</v>
      </c>
      <c r="O123" s="80">
        <v>0</v>
      </c>
      <c r="P123" s="80">
        <v>0</v>
      </c>
      <c r="Q123" s="80">
        <v>0</v>
      </c>
      <c r="R123" s="80">
        <v>0</v>
      </c>
      <c r="S123" s="80">
        <v>0</v>
      </c>
      <c r="T123" s="80">
        <v>0</v>
      </c>
      <c r="U123" s="80">
        <v>0</v>
      </c>
      <c r="V123" s="80">
        <v>0</v>
      </c>
      <c r="W123" s="80">
        <v>0</v>
      </c>
      <c r="X123" s="80">
        <v>0</v>
      </c>
      <c r="Y123" s="80">
        <v>0</v>
      </c>
      <c r="Z123" s="80">
        <v>0</v>
      </c>
    </row>
    <row r="124" spans="1:26" ht="16.5" customHeight="1" x14ac:dyDescent="0.25">
      <c r="A124" s="8" t="s">
        <v>455</v>
      </c>
      <c r="B124" s="8" t="s">
        <v>456</v>
      </c>
      <c r="C124" s="8">
        <v>1824</v>
      </c>
      <c r="D124" s="8" t="s">
        <v>520</v>
      </c>
      <c r="E124" s="84" t="s">
        <v>521</v>
      </c>
      <c r="F124" s="8" t="s">
        <v>75</v>
      </c>
      <c r="G124" s="8" t="s">
        <v>318</v>
      </c>
      <c r="H124" s="79" t="s">
        <v>522</v>
      </c>
      <c r="I124" s="80">
        <v>105830299</v>
      </c>
      <c r="J124" s="80">
        <v>105830299</v>
      </c>
      <c r="K124" s="80">
        <v>150000000</v>
      </c>
      <c r="L124" s="80">
        <v>0</v>
      </c>
      <c r="M124" s="80">
        <v>110000000</v>
      </c>
      <c r="N124" s="80">
        <v>175000000</v>
      </c>
      <c r="O124" s="80">
        <v>0</v>
      </c>
      <c r="P124" s="80">
        <v>200000000</v>
      </c>
      <c r="Q124" s="80">
        <v>0</v>
      </c>
      <c r="R124" s="80">
        <v>0</v>
      </c>
      <c r="S124" s="80">
        <v>0</v>
      </c>
      <c r="T124" s="80">
        <v>0</v>
      </c>
      <c r="U124" s="80">
        <v>0</v>
      </c>
      <c r="V124" s="80">
        <v>0</v>
      </c>
      <c r="W124" s="80">
        <v>0</v>
      </c>
      <c r="X124" s="80">
        <v>0</v>
      </c>
      <c r="Y124" s="80">
        <v>0</v>
      </c>
      <c r="Z124" s="80">
        <v>0</v>
      </c>
    </row>
    <row r="125" spans="1:26" ht="16.5" customHeight="1" x14ac:dyDescent="0.25">
      <c r="A125" s="8" t="s">
        <v>455</v>
      </c>
      <c r="B125" s="8" t="s">
        <v>456</v>
      </c>
      <c r="C125" s="8">
        <v>1825</v>
      </c>
      <c r="D125" s="8" t="s">
        <v>523</v>
      </c>
      <c r="E125" s="84" t="s">
        <v>524</v>
      </c>
      <c r="F125" s="8" t="s">
        <v>75</v>
      </c>
      <c r="G125" s="8" t="s">
        <v>318</v>
      </c>
      <c r="H125" s="79" t="s">
        <v>44</v>
      </c>
      <c r="I125" s="80">
        <v>35000000</v>
      </c>
      <c r="J125" s="80">
        <v>0</v>
      </c>
      <c r="K125" s="80">
        <v>30000000</v>
      </c>
      <c r="L125" s="80">
        <v>0</v>
      </c>
      <c r="M125" s="80">
        <v>16000000</v>
      </c>
      <c r="N125" s="80">
        <v>30000000</v>
      </c>
      <c r="O125" s="80">
        <v>0</v>
      </c>
      <c r="P125" s="80">
        <v>30000000</v>
      </c>
      <c r="Q125" s="80">
        <v>0</v>
      </c>
      <c r="R125" s="80">
        <v>0</v>
      </c>
      <c r="S125" s="80">
        <v>0</v>
      </c>
      <c r="T125" s="80">
        <v>0</v>
      </c>
      <c r="U125" s="80">
        <v>0</v>
      </c>
      <c r="V125" s="80">
        <v>0</v>
      </c>
      <c r="W125" s="80">
        <v>0</v>
      </c>
      <c r="X125" s="80">
        <v>0</v>
      </c>
      <c r="Y125" s="80">
        <v>0</v>
      </c>
      <c r="Z125" s="80">
        <v>0</v>
      </c>
    </row>
    <row r="126" spans="1:26" ht="16.5" customHeight="1" x14ac:dyDescent="0.25">
      <c r="A126" s="8" t="s">
        <v>455</v>
      </c>
      <c r="B126" s="8" t="s">
        <v>456</v>
      </c>
      <c r="C126" s="8">
        <v>1877</v>
      </c>
      <c r="D126" s="8" t="s">
        <v>526</v>
      </c>
      <c r="E126" s="84" t="s">
        <v>527</v>
      </c>
      <c r="F126" s="8" t="s">
        <v>440</v>
      </c>
      <c r="G126" s="8" t="s">
        <v>318</v>
      </c>
      <c r="H126" s="79" t="s">
        <v>528</v>
      </c>
      <c r="I126" s="80">
        <v>1000000</v>
      </c>
      <c r="J126" s="80">
        <v>1000000</v>
      </c>
      <c r="K126" s="80">
        <v>11871185.165521109</v>
      </c>
      <c r="L126" s="80">
        <v>0</v>
      </c>
      <c r="M126" s="80">
        <v>1000000</v>
      </c>
      <c r="N126" s="80">
        <v>0</v>
      </c>
      <c r="O126" s="80">
        <v>0</v>
      </c>
      <c r="P126" s="80">
        <v>0</v>
      </c>
      <c r="Q126" s="80">
        <v>0</v>
      </c>
      <c r="R126" s="80">
        <v>0</v>
      </c>
      <c r="S126" s="80">
        <v>0</v>
      </c>
      <c r="T126" s="80">
        <v>0</v>
      </c>
      <c r="U126" s="80">
        <v>0</v>
      </c>
      <c r="V126" s="80">
        <v>0</v>
      </c>
      <c r="W126" s="80">
        <v>0</v>
      </c>
      <c r="X126" s="80">
        <v>0</v>
      </c>
      <c r="Y126" s="80">
        <v>0</v>
      </c>
      <c r="Z126" s="80">
        <v>0</v>
      </c>
    </row>
    <row r="127" spans="1:26" ht="16.5" customHeight="1" x14ac:dyDescent="0.25">
      <c r="A127" s="8" t="s">
        <v>455</v>
      </c>
      <c r="B127" s="8" t="s">
        <v>456</v>
      </c>
      <c r="C127" s="8">
        <v>1878</v>
      </c>
      <c r="D127" s="8" t="s">
        <v>529</v>
      </c>
      <c r="E127" s="84" t="s">
        <v>530</v>
      </c>
      <c r="F127" s="8" t="s">
        <v>75</v>
      </c>
      <c r="G127" s="8" t="s">
        <v>318</v>
      </c>
      <c r="H127" s="79" t="s">
        <v>532</v>
      </c>
      <c r="I127" s="80">
        <v>22959597.693999998</v>
      </c>
      <c r="J127" s="80">
        <v>22959597.693999998</v>
      </c>
      <c r="K127" s="80">
        <v>0</v>
      </c>
      <c r="L127" s="80">
        <v>0</v>
      </c>
      <c r="M127" s="80">
        <v>2000000</v>
      </c>
      <c r="N127" s="80">
        <v>0</v>
      </c>
      <c r="O127" s="80">
        <v>0</v>
      </c>
      <c r="P127" s="80">
        <v>0</v>
      </c>
      <c r="Q127" s="80">
        <v>0</v>
      </c>
      <c r="R127" s="80">
        <v>0</v>
      </c>
      <c r="S127" s="80">
        <v>0</v>
      </c>
      <c r="T127" s="80">
        <v>0</v>
      </c>
      <c r="U127" s="80">
        <v>0</v>
      </c>
      <c r="V127" s="80">
        <v>0</v>
      </c>
      <c r="W127" s="80">
        <v>0</v>
      </c>
      <c r="X127" s="80">
        <v>0</v>
      </c>
      <c r="Y127" s="80">
        <v>0</v>
      </c>
      <c r="Z127" s="80">
        <v>0</v>
      </c>
    </row>
    <row r="128" spans="1:26" ht="16.5" customHeight="1" x14ac:dyDescent="0.25">
      <c r="A128" s="8" t="s">
        <v>455</v>
      </c>
      <c r="B128" s="8" t="s">
        <v>456</v>
      </c>
      <c r="C128" s="8">
        <v>1879</v>
      </c>
      <c r="D128" s="8" t="s">
        <v>533</v>
      </c>
      <c r="E128" s="84" t="s">
        <v>534</v>
      </c>
      <c r="F128" s="8" t="s">
        <v>536</v>
      </c>
      <c r="G128" s="8" t="s">
        <v>318</v>
      </c>
      <c r="H128" s="79" t="s">
        <v>537</v>
      </c>
      <c r="I128" s="80">
        <v>500000</v>
      </c>
      <c r="J128" s="80">
        <v>0</v>
      </c>
      <c r="K128" s="80">
        <v>13500000</v>
      </c>
      <c r="L128" s="80">
        <v>0</v>
      </c>
      <c r="M128" s="80">
        <v>1000000</v>
      </c>
      <c r="N128" s="80">
        <v>16500000</v>
      </c>
      <c r="O128" s="80">
        <v>0</v>
      </c>
      <c r="P128" s="80">
        <v>0</v>
      </c>
      <c r="Q128" s="80">
        <v>0</v>
      </c>
      <c r="R128" s="80">
        <v>0</v>
      </c>
      <c r="S128" s="80">
        <v>0</v>
      </c>
      <c r="T128" s="80">
        <v>0</v>
      </c>
      <c r="U128" s="80">
        <v>0</v>
      </c>
      <c r="V128" s="80">
        <v>0</v>
      </c>
      <c r="W128" s="80">
        <v>0</v>
      </c>
      <c r="X128" s="80">
        <v>0</v>
      </c>
      <c r="Y128" s="80">
        <v>0</v>
      </c>
      <c r="Z128" s="80">
        <v>0</v>
      </c>
    </row>
    <row r="129" spans="1:26" ht="16.5" customHeight="1" x14ac:dyDescent="0.25">
      <c r="A129" s="8" t="s">
        <v>455</v>
      </c>
      <c r="B129" s="8" t="s">
        <v>456</v>
      </c>
      <c r="C129" s="8">
        <v>1883</v>
      </c>
      <c r="D129" s="8" t="s">
        <v>545</v>
      </c>
      <c r="E129" s="84" t="s">
        <v>3156</v>
      </c>
      <c r="F129" s="8" t="s">
        <v>402</v>
      </c>
      <c r="G129" s="8" t="s">
        <v>318</v>
      </c>
      <c r="H129" s="79" t="s">
        <v>548</v>
      </c>
      <c r="I129" s="80">
        <v>4206867.9680000003</v>
      </c>
      <c r="J129" s="80">
        <v>4206867.9680000003</v>
      </c>
      <c r="K129" s="80">
        <v>0</v>
      </c>
      <c r="L129" s="80">
        <v>0</v>
      </c>
      <c r="M129" s="80">
        <v>0</v>
      </c>
      <c r="N129" s="80">
        <v>0</v>
      </c>
      <c r="O129" s="80">
        <v>0</v>
      </c>
      <c r="P129" s="80">
        <v>0</v>
      </c>
      <c r="Q129" s="80">
        <v>0</v>
      </c>
      <c r="R129" s="80">
        <v>0</v>
      </c>
      <c r="S129" s="80">
        <v>0</v>
      </c>
      <c r="T129" s="80">
        <v>0</v>
      </c>
      <c r="U129" s="80">
        <v>0</v>
      </c>
      <c r="V129" s="80">
        <v>0</v>
      </c>
      <c r="W129" s="80">
        <v>0</v>
      </c>
      <c r="X129" s="80">
        <v>0</v>
      </c>
      <c r="Y129" s="80">
        <v>0</v>
      </c>
      <c r="Z129" s="80">
        <v>0</v>
      </c>
    </row>
    <row r="130" spans="1:26" ht="16.5" customHeight="1" x14ac:dyDescent="0.25">
      <c r="A130" s="8" t="s">
        <v>455</v>
      </c>
      <c r="B130" s="8" t="s">
        <v>456</v>
      </c>
      <c r="C130" s="8">
        <v>1885</v>
      </c>
      <c r="D130" s="8" t="s">
        <v>553</v>
      </c>
      <c r="E130" s="84" t="s">
        <v>554</v>
      </c>
      <c r="F130" s="8" t="s">
        <v>402</v>
      </c>
      <c r="G130" s="8" t="s">
        <v>318</v>
      </c>
      <c r="H130" s="79" t="s">
        <v>556</v>
      </c>
      <c r="I130" s="80">
        <v>1000000</v>
      </c>
      <c r="J130" s="80">
        <v>1000000</v>
      </c>
      <c r="K130" s="80">
        <v>0</v>
      </c>
      <c r="L130" s="80">
        <v>0</v>
      </c>
      <c r="M130" s="80">
        <v>1000000</v>
      </c>
      <c r="N130" s="80">
        <v>0</v>
      </c>
      <c r="O130" s="80">
        <v>0</v>
      </c>
      <c r="P130" s="80">
        <v>0</v>
      </c>
      <c r="Q130" s="80">
        <v>0</v>
      </c>
      <c r="R130" s="80">
        <v>0</v>
      </c>
      <c r="S130" s="80">
        <v>0</v>
      </c>
      <c r="T130" s="80">
        <v>0</v>
      </c>
      <c r="U130" s="80">
        <v>0</v>
      </c>
      <c r="V130" s="80">
        <v>0</v>
      </c>
      <c r="W130" s="80">
        <v>0</v>
      </c>
      <c r="X130" s="80">
        <v>0</v>
      </c>
      <c r="Y130" s="80">
        <v>0</v>
      </c>
      <c r="Z130" s="80">
        <v>0</v>
      </c>
    </row>
    <row r="131" spans="1:26" ht="16.5" customHeight="1" x14ac:dyDescent="0.25">
      <c r="A131" s="8" t="s">
        <v>455</v>
      </c>
      <c r="B131" s="8" t="s">
        <v>456</v>
      </c>
      <c r="C131" s="8">
        <v>1886</v>
      </c>
      <c r="D131" s="8" t="s">
        <v>557</v>
      </c>
      <c r="E131" s="84" t="s">
        <v>558</v>
      </c>
      <c r="F131" s="8" t="s">
        <v>560</v>
      </c>
      <c r="G131" s="8" t="s">
        <v>318</v>
      </c>
      <c r="H131" s="79" t="s">
        <v>561</v>
      </c>
      <c r="I131" s="80">
        <v>404193.55050000001</v>
      </c>
      <c r="J131" s="80">
        <v>404193.55050000001</v>
      </c>
      <c r="K131" s="80">
        <v>0</v>
      </c>
      <c r="L131" s="80">
        <v>0</v>
      </c>
      <c r="M131" s="80">
        <v>0</v>
      </c>
      <c r="N131" s="80">
        <v>0</v>
      </c>
      <c r="O131" s="80">
        <v>0</v>
      </c>
      <c r="P131" s="80">
        <v>0</v>
      </c>
      <c r="Q131" s="80">
        <v>0</v>
      </c>
      <c r="R131" s="80">
        <v>0</v>
      </c>
      <c r="S131" s="80">
        <v>0</v>
      </c>
      <c r="T131" s="80">
        <v>0</v>
      </c>
      <c r="U131" s="80">
        <v>0</v>
      </c>
      <c r="V131" s="80">
        <v>0</v>
      </c>
      <c r="W131" s="80">
        <v>0</v>
      </c>
      <c r="X131" s="80">
        <v>0</v>
      </c>
      <c r="Y131" s="80">
        <v>0</v>
      </c>
      <c r="Z131" s="80">
        <v>0</v>
      </c>
    </row>
    <row r="132" spans="1:26" ht="16.5" customHeight="1" x14ac:dyDescent="0.25">
      <c r="A132" s="8" t="s">
        <v>455</v>
      </c>
      <c r="B132" s="8" t="s">
        <v>456</v>
      </c>
      <c r="C132" s="8">
        <v>1891</v>
      </c>
      <c r="D132" s="8" t="s">
        <v>568</v>
      </c>
      <c r="E132" s="84" t="s">
        <v>569</v>
      </c>
      <c r="F132" s="8" t="s">
        <v>38</v>
      </c>
      <c r="G132" s="8" t="s">
        <v>318</v>
      </c>
      <c r="H132" s="79" t="s">
        <v>570</v>
      </c>
      <c r="I132" s="80">
        <v>500000</v>
      </c>
      <c r="J132" s="80">
        <v>500000</v>
      </c>
      <c r="K132" s="80">
        <v>0</v>
      </c>
      <c r="L132" s="80">
        <v>0</v>
      </c>
      <c r="M132" s="80">
        <v>0</v>
      </c>
      <c r="N132" s="80">
        <v>0</v>
      </c>
      <c r="O132" s="80">
        <v>0</v>
      </c>
      <c r="P132" s="80">
        <v>0</v>
      </c>
      <c r="Q132" s="80">
        <v>0</v>
      </c>
      <c r="R132" s="80">
        <v>0</v>
      </c>
      <c r="S132" s="80">
        <v>0</v>
      </c>
      <c r="T132" s="80">
        <v>0</v>
      </c>
      <c r="U132" s="80">
        <v>0</v>
      </c>
      <c r="V132" s="80">
        <v>0</v>
      </c>
      <c r="W132" s="80">
        <v>0</v>
      </c>
      <c r="X132" s="80">
        <v>0</v>
      </c>
      <c r="Y132" s="80">
        <v>0</v>
      </c>
      <c r="Z132" s="80">
        <v>0</v>
      </c>
    </row>
    <row r="133" spans="1:26" ht="16.5" customHeight="1" x14ac:dyDescent="0.25">
      <c r="A133" s="8" t="s">
        <v>455</v>
      </c>
      <c r="B133" s="8" t="s">
        <v>456</v>
      </c>
      <c r="C133" s="8">
        <v>1970</v>
      </c>
      <c r="D133" s="8" t="s">
        <v>571</v>
      </c>
      <c r="E133" s="84" t="s">
        <v>572</v>
      </c>
      <c r="F133" s="8" t="s">
        <v>75</v>
      </c>
      <c r="G133" s="8" t="s">
        <v>318</v>
      </c>
      <c r="H133" s="79" t="s">
        <v>574</v>
      </c>
      <c r="I133" s="80">
        <v>2749211.5066</v>
      </c>
      <c r="J133" s="80">
        <v>2749211.5066</v>
      </c>
      <c r="K133" s="80">
        <v>0</v>
      </c>
      <c r="L133" s="80">
        <v>0</v>
      </c>
      <c r="M133" s="80">
        <v>0</v>
      </c>
      <c r="N133" s="80">
        <v>0</v>
      </c>
      <c r="O133" s="80">
        <v>0</v>
      </c>
      <c r="P133" s="80">
        <v>0</v>
      </c>
      <c r="Q133" s="80">
        <v>0</v>
      </c>
      <c r="R133" s="80">
        <v>0</v>
      </c>
      <c r="S133" s="80">
        <v>0</v>
      </c>
      <c r="T133" s="80">
        <v>0</v>
      </c>
      <c r="U133" s="80">
        <v>0</v>
      </c>
      <c r="V133" s="80">
        <v>0</v>
      </c>
      <c r="W133" s="80">
        <v>0</v>
      </c>
      <c r="X133" s="80">
        <v>0</v>
      </c>
      <c r="Y133" s="80">
        <v>0</v>
      </c>
      <c r="Z133" s="80">
        <v>0</v>
      </c>
    </row>
    <row r="134" spans="1:26" ht="16.5" customHeight="1" x14ac:dyDescent="0.25">
      <c r="A134" s="8" t="s">
        <v>455</v>
      </c>
      <c r="B134" s="8" t="s">
        <v>456</v>
      </c>
      <c r="C134" s="8">
        <v>1971</v>
      </c>
      <c r="D134" s="8" t="s">
        <v>575</v>
      </c>
      <c r="E134" s="84" t="s">
        <v>576</v>
      </c>
      <c r="F134" s="8" t="s">
        <v>38</v>
      </c>
      <c r="G134" s="8" t="s">
        <v>318</v>
      </c>
      <c r="H134" s="79" t="s">
        <v>577</v>
      </c>
      <c r="I134" s="80">
        <v>100000</v>
      </c>
      <c r="J134" s="80">
        <v>100000</v>
      </c>
      <c r="K134" s="80">
        <v>0</v>
      </c>
      <c r="L134" s="80">
        <v>0</v>
      </c>
      <c r="M134" s="80">
        <v>0</v>
      </c>
      <c r="N134" s="80">
        <v>0</v>
      </c>
      <c r="O134" s="80">
        <v>0</v>
      </c>
      <c r="P134" s="80">
        <v>0</v>
      </c>
      <c r="Q134" s="80">
        <v>0</v>
      </c>
      <c r="R134" s="80">
        <v>0</v>
      </c>
      <c r="S134" s="80">
        <v>0</v>
      </c>
      <c r="T134" s="80">
        <v>0</v>
      </c>
      <c r="U134" s="80">
        <v>0</v>
      </c>
      <c r="V134" s="80">
        <v>0</v>
      </c>
      <c r="W134" s="80">
        <v>0</v>
      </c>
      <c r="X134" s="80">
        <v>0</v>
      </c>
      <c r="Y134" s="80">
        <v>0</v>
      </c>
      <c r="Z134" s="80">
        <v>0</v>
      </c>
    </row>
    <row r="135" spans="1:26" ht="16.5" customHeight="1" x14ac:dyDescent="0.25">
      <c r="A135" s="8" t="s">
        <v>455</v>
      </c>
      <c r="B135" s="8" t="s">
        <v>456</v>
      </c>
      <c r="C135" s="8">
        <v>1973</v>
      </c>
      <c r="D135" s="8" t="s">
        <v>578</v>
      </c>
      <c r="E135" s="84" t="s">
        <v>579</v>
      </c>
      <c r="F135" s="8" t="s">
        <v>440</v>
      </c>
      <c r="G135" s="8" t="s">
        <v>318</v>
      </c>
      <c r="H135" s="79" t="s">
        <v>581</v>
      </c>
      <c r="I135" s="80">
        <v>21597458.228999998</v>
      </c>
      <c r="J135" s="80">
        <v>21597458.228999998</v>
      </c>
      <c r="K135" s="80">
        <v>0</v>
      </c>
      <c r="L135" s="80">
        <v>0</v>
      </c>
      <c r="M135" s="80">
        <v>0</v>
      </c>
      <c r="N135" s="80">
        <v>0</v>
      </c>
      <c r="O135" s="80">
        <v>0</v>
      </c>
      <c r="P135" s="80">
        <v>0</v>
      </c>
      <c r="Q135" s="80">
        <v>0</v>
      </c>
      <c r="R135" s="80">
        <v>0</v>
      </c>
      <c r="S135" s="80">
        <v>0</v>
      </c>
      <c r="T135" s="80">
        <v>0</v>
      </c>
      <c r="U135" s="80">
        <v>0</v>
      </c>
      <c r="V135" s="80">
        <v>0</v>
      </c>
      <c r="W135" s="80">
        <v>0</v>
      </c>
      <c r="X135" s="80">
        <v>0</v>
      </c>
      <c r="Y135" s="80">
        <v>0</v>
      </c>
      <c r="Z135" s="80">
        <v>0</v>
      </c>
    </row>
    <row r="136" spans="1:26" ht="16.5" customHeight="1" x14ac:dyDescent="0.25">
      <c r="A136" s="8" t="s">
        <v>455</v>
      </c>
      <c r="B136" s="8" t="s">
        <v>456</v>
      </c>
      <c r="C136" s="8">
        <v>1975</v>
      </c>
      <c r="D136" s="8" t="s">
        <v>586</v>
      </c>
      <c r="E136" s="84" t="s">
        <v>587</v>
      </c>
      <c r="F136" s="8" t="s">
        <v>560</v>
      </c>
      <c r="G136" s="8" t="s">
        <v>318</v>
      </c>
      <c r="H136" s="79" t="s">
        <v>589</v>
      </c>
      <c r="I136" s="80">
        <v>1400000</v>
      </c>
      <c r="J136" s="80">
        <v>1400000</v>
      </c>
      <c r="K136" s="80">
        <v>0</v>
      </c>
      <c r="L136" s="80">
        <v>0</v>
      </c>
      <c r="M136" s="80">
        <v>0</v>
      </c>
      <c r="N136" s="80">
        <v>0</v>
      </c>
      <c r="O136" s="80">
        <v>0</v>
      </c>
      <c r="P136" s="80">
        <v>0</v>
      </c>
      <c r="Q136" s="80">
        <v>0</v>
      </c>
      <c r="R136" s="80">
        <v>0</v>
      </c>
      <c r="S136" s="80">
        <v>0</v>
      </c>
      <c r="T136" s="80">
        <v>0</v>
      </c>
      <c r="U136" s="80">
        <v>0</v>
      </c>
      <c r="V136" s="80">
        <v>0</v>
      </c>
      <c r="W136" s="80">
        <v>0</v>
      </c>
      <c r="X136" s="80">
        <v>0</v>
      </c>
      <c r="Y136" s="80">
        <v>0</v>
      </c>
      <c r="Z136" s="80">
        <v>0</v>
      </c>
    </row>
    <row r="137" spans="1:26" ht="16.5" customHeight="1" x14ac:dyDescent="0.25">
      <c r="A137" s="8" t="s">
        <v>455</v>
      </c>
      <c r="B137" s="8" t="s">
        <v>456</v>
      </c>
      <c r="C137" s="8">
        <v>1979</v>
      </c>
      <c r="D137" s="8" t="s">
        <v>593</v>
      </c>
      <c r="E137" s="84" t="s">
        <v>594</v>
      </c>
      <c r="F137" s="8" t="s">
        <v>491</v>
      </c>
      <c r="G137" s="8" t="s">
        <v>318</v>
      </c>
      <c r="H137" s="79" t="s">
        <v>596</v>
      </c>
      <c r="I137" s="80">
        <v>45306857.864200003</v>
      </c>
      <c r="J137" s="80">
        <v>45306857.864200003</v>
      </c>
      <c r="K137" s="80">
        <v>29479518.227200001</v>
      </c>
      <c r="L137" s="80">
        <v>29479518.227200001</v>
      </c>
      <c r="M137" s="80">
        <v>5000000</v>
      </c>
      <c r="N137" s="80">
        <v>0</v>
      </c>
      <c r="O137" s="80">
        <v>0</v>
      </c>
      <c r="P137" s="80">
        <v>0</v>
      </c>
      <c r="Q137" s="80">
        <v>0</v>
      </c>
      <c r="R137" s="80">
        <v>0</v>
      </c>
      <c r="S137" s="80">
        <v>0</v>
      </c>
      <c r="T137" s="80">
        <v>0</v>
      </c>
      <c r="U137" s="80">
        <v>0</v>
      </c>
      <c r="V137" s="80">
        <v>0</v>
      </c>
      <c r="W137" s="80">
        <v>0</v>
      </c>
      <c r="X137" s="80">
        <v>0</v>
      </c>
      <c r="Y137" s="80">
        <v>0</v>
      </c>
      <c r="Z137" s="80">
        <v>0</v>
      </c>
    </row>
    <row r="138" spans="1:26" ht="16.5" customHeight="1" x14ac:dyDescent="0.25">
      <c r="A138" s="8" t="s">
        <v>455</v>
      </c>
      <c r="B138" s="8" t="s">
        <v>456</v>
      </c>
      <c r="C138" s="8">
        <v>1982</v>
      </c>
      <c r="D138" s="8" t="s">
        <v>600</v>
      </c>
      <c r="E138" s="84" t="s">
        <v>601</v>
      </c>
      <c r="F138" s="8" t="s">
        <v>440</v>
      </c>
      <c r="G138" s="8" t="s">
        <v>318</v>
      </c>
      <c r="H138" s="79" t="s">
        <v>602</v>
      </c>
      <c r="I138" s="80">
        <v>25174181.124000002</v>
      </c>
      <c r="J138" s="80">
        <v>25174181.124000002</v>
      </c>
      <c r="K138" s="80">
        <v>0</v>
      </c>
      <c r="L138" s="80">
        <v>0</v>
      </c>
      <c r="M138" s="80">
        <v>3000000</v>
      </c>
      <c r="N138" s="80">
        <v>0</v>
      </c>
      <c r="O138" s="80">
        <v>0</v>
      </c>
      <c r="P138" s="80">
        <v>0</v>
      </c>
      <c r="Q138" s="80">
        <v>0</v>
      </c>
      <c r="R138" s="80">
        <v>0</v>
      </c>
      <c r="S138" s="80">
        <v>0</v>
      </c>
      <c r="T138" s="80">
        <v>0</v>
      </c>
      <c r="U138" s="80">
        <v>0</v>
      </c>
      <c r="V138" s="80">
        <v>0</v>
      </c>
      <c r="W138" s="80">
        <v>0</v>
      </c>
      <c r="X138" s="80">
        <v>0</v>
      </c>
      <c r="Y138" s="80">
        <v>0</v>
      </c>
      <c r="Z138" s="80">
        <v>0</v>
      </c>
    </row>
    <row r="139" spans="1:26" ht="16.5" customHeight="1" x14ac:dyDescent="0.25">
      <c r="A139" s="8" t="s">
        <v>455</v>
      </c>
      <c r="B139" s="8" t="s">
        <v>456</v>
      </c>
      <c r="C139" s="8">
        <v>1983</v>
      </c>
      <c r="D139" s="8" t="s">
        <v>603</v>
      </c>
      <c r="E139" s="84" t="s">
        <v>604</v>
      </c>
      <c r="F139" s="8" t="s">
        <v>402</v>
      </c>
      <c r="G139" s="8" t="s">
        <v>318</v>
      </c>
      <c r="H139" s="79" t="s">
        <v>605</v>
      </c>
      <c r="I139" s="80">
        <v>6088049.2300000004</v>
      </c>
      <c r="J139" s="80">
        <v>6088049.2300000004</v>
      </c>
      <c r="K139" s="80">
        <v>0</v>
      </c>
      <c r="L139" s="80">
        <v>0</v>
      </c>
      <c r="M139" s="80">
        <v>2000000</v>
      </c>
      <c r="N139" s="80">
        <v>0</v>
      </c>
      <c r="O139" s="80">
        <v>0</v>
      </c>
      <c r="P139" s="80">
        <v>0</v>
      </c>
      <c r="Q139" s="80">
        <v>0</v>
      </c>
      <c r="R139" s="80">
        <v>0</v>
      </c>
      <c r="S139" s="80">
        <v>0</v>
      </c>
      <c r="T139" s="80">
        <v>0</v>
      </c>
      <c r="U139" s="80">
        <v>0</v>
      </c>
      <c r="V139" s="80">
        <v>0</v>
      </c>
      <c r="W139" s="80">
        <v>0</v>
      </c>
      <c r="X139" s="80">
        <v>0</v>
      </c>
      <c r="Y139" s="80">
        <v>0</v>
      </c>
      <c r="Z139" s="80">
        <v>0</v>
      </c>
    </row>
    <row r="140" spans="1:26" ht="16.5" customHeight="1" x14ac:dyDescent="0.25">
      <c r="A140" s="8" t="s">
        <v>455</v>
      </c>
      <c r="B140" s="8" t="s">
        <v>456</v>
      </c>
      <c r="C140" s="8">
        <v>1986</v>
      </c>
      <c r="D140" s="8" t="s">
        <v>608</v>
      </c>
      <c r="E140" s="84" t="s">
        <v>609</v>
      </c>
      <c r="F140" s="8" t="s">
        <v>75</v>
      </c>
      <c r="G140" s="8" t="s">
        <v>318</v>
      </c>
      <c r="H140" s="79" t="s">
        <v>44</v>
      </c>
      <c r="I140" s="80">
        <v>10300000</v>
      </c>
      <c r="J140" s="80">
        <v>0</v>
      </c>
      <c r="K140" s="80">
        <v>10000000</v>
      </c>
      <c r="L140" s="80">
        <v>0</v>
      </c>
      <c r="M140" s="80">
        <v>3000000</v>
      </c>
      <c r="N140" s="80">
        <v>10000000</v>
      </c>
      <c r="O140" s="80">
        <v>0</v>
      </c>
      <c r="P140" s="80">
        <v>10000000</v>
      </c>
      <c r="Q140" s="80">
        <v>0</v>
      </c>
      <c r="R140" s="80">
        <v>0</v>
      </c>
      <c r="S140" s="80">
        <v>0</v>
      </c>
      <c r="T140" s="80">
        <v>0</v>
      </c>
      <c r="U140" s="80">
        <v>0</v>
      </c>
      <c r="V140" s="80">
        <v>0</v>
      </c>
      <c r="W140" s="80">
        <v>0</v>
      </c>
      <c r="X140" s="80">
        <v>0</v>
      </c>
      <c r="Y140" s="80">
        <v>0</v>
      </c>
      <c r="Z140" s="80">
        <v>0</v>
      </c>
    </row>
    <row r="141" spans="1:26" ht="16.5" customHeight="1" x14ac:dyDescent="0.25">
      <c r="A141" s="8" t="s">
        <v>455</v>
      </c>
      <c r="B141" s="8" t="s">
        <v>456</v>
      </c>
      <c r="C141" s="8">
        <v>2000</v>
      </c>
      <c r="D141" s="8" t="s">
        <v>610</v>
      </c>
      <c r="E141" s="84" t="s">
        <v>611</v>
      </c>
      <c r="F141" s="8" t="s">
        <v>536</v>
      </c>
      <c r="G141" s="8" t="s">
        <v>318</v>
      </c>
      <c r="H141" s="79" t="s">
        <v>612</v>
      </c>
      <c r="I141" s="80">
        <v>17100149.495000001</v>
      </c>
      <c r="J141" s="80">
        <v>17100149.495000001</v>
      </c>
      <c r="K141" s="80">
        <v>0</v>
      </c>
      <c r="L141" s="80">
        <v>0</v>
      </c>
      <c r="M141" s="80">
        <v>5000000</v>
      </c>
      <c r="N141" s="80">
        <v>0</v>
      </c>
      <c r="O141" s="80">
        <v>0</v>
      </c>
      <c r="P141" s="80">
        <v>0</v>
      </c>
      <c r="Q141" s="80">
        <v>0</v>
      </c>
      <c r="R141" s="80">
        <v>0</v>
      </c>
      <c r="S141" s="80">
        <v>0</v>
      </c>
      <c r="T141" s="80">
        <v>0</v>
      </c>
      <c r="U141" s="80">
        <v>0</v>
      </c>
      <c r="V141" s="80">
        <v>0</v>
      </c>
      <c r="W141" s="80">
        <v>0</v>
      </c>
      <c r="X141" s="80">
        <v>0</v>
      </c>
      <c r="Y141" s="80">
        <v>0</v>
      </c>
      <c r="Z141" s="80">
        <v>0</v>
      </c>
    </row>
    <row r="142" spans="1:26" ht="16.5" customHeight="1" x14ac:dyDescent="0.25">
      <c r="A142" s="8" t="s">
        <v>455</v>
      </c>
      <c r="B142" s="8" t="s">
        <v>456</v>
      </c>
      <c r="C142" s="8">
        <v>2003</v>
      </c>
      <c r="D142" s="8" t="s">
        <v>613</v>
      </c>
      <c r="E142" s="84" t="s">
        <v>614</v>
      </c>
      <c r="F142" s="8" t="s">
        <v>440</v>
      </c>
      <c r="G142" s="8" t="s">
        <v>318</v>
      </c>
      <c r="H142" s="79" t="s">
        <v>615</v>
      </c>
      <c r="I142" s="80">
        <v>25500000</v>
      </c>
      <c r="J142" s="80">
        <v>25500000</v>
      </c>
      <c r="K142" s="80">
        <v>50000000</v>
      </c>
      <c r="L142" s="80">
        <v>50000000</v>
      </c>
      <c r="M142" s="80">
        <v>10000000</v>
      </c>
      <c r="N142" s="80">
        <v>32463304.207000021</v>
      </c>
      <c r="O142" s="80">
        <v>32463304.207000021</v>
      </c>
      <c r="P142" s="80">
        <v>0</v>
      </c>
      <c r="Q142" s="80">
        <v>0</v>
      </c>
      <c r="R142" s="80">
        <v>0</v>
      </c>
      <c r="S142" s="80">
        <v>0</v>
      </c>
      <c r="T142" s="80">
        <v>0</v>
      </c>
      <c r="U142" s="80">
        <v>0</v>
      </c>
      <c r="V142" s="80">
        <v>0</v>
      </c>
      <c r="W142" s="80">
        <v>0</v>
      </c>
      <c r="X142" s="80">
        <v>0</v>
      </c>
      <c r="Y142" s="80">
        <v>0</v>
      </c>
      <c r="Z142" s="80">
        <v>0</v>
      </c>
    </row>
    <row r="143" spans="1:26" ht="16.5" customHeight="1" x14ac:dyDescent="0.25">
      <c r="A143" s="8" t="s">
        <v>455</v>
      </c>
      <c r="B143" s="8" t="s">
        <v>456</v>
      </c>
      <c r="C143" s="8">
        <v>2007</v>
      </c>
      <c r="D143" s="8" t="s">
        <v>616</v>
      </c>
      <c r="E143" s="84" t="s">
        <v>617</v>
      </c>
      <c r="F143" s="8" t="s">
        <v>330</v>
      </c>
      <c r="G143" s="8" t="s">
        <v>318</v>
      </c>
      <c r="H143" s="79" t="s">
        <v>619</v>
      </c>
      <c r="I143" s="80">
        <v>800000</v>
      </c>
      <c r="J143" s="80">
        <v>800000</v>
      </c>
      <c r="K143" s="80">
        <v>0</v>
      </c>
      <c r="L143" s="80">
        <v>0</v>
      </c>
      <c r="M143" s="80">
        <v>0</v>
      </c>
      <c r="N143" s="80">
        <v>0</v>
      </c>
      <c r="O143" s="80">
        <v>0</v>
      </c>
      <c r="P143" s="80">
        <v>0</v>
      </c>
      <c r="Q143" s="80">
        <v>0</v>
      </c>
      <c r="R143" s="80">
        <v>0</v>
      </c>
      <c r="S143" s="80">
        <v>0</v>
      </c>
      <c r="T143" s="80">
        <v>0</v>
      </c>
      <c r="U143" s="80">
        <v>0</v>
      </c>
      <c r="V143" s="80">
        <v>0</v>
      </c>
      <c r="W143" s="80">
        <v>0</v>
      </c>
      <c r="X143" s="80">
        <v>0</v>
      </c>
      <c r="Y143" s="80">
        <v>0</v>
      </c>
      <c r="Z143" s="80">
        <v>0</v>
      </c>
    </row>
    <row r="144" spans="1:26" ht="16.5" customHeight="1" x14ac:dyDescent="0.25">
      <c r="A144" s="8" t="s">
        <v>455</v>
      </c>
      <c r="B144" s="8" t="s">
        <v>456</v>
      </c>
      <c r="C144" s="8">
        <v>2010</v>
      </c>
      <c r="D144" s="8" t="s">
        <v>623</v>
      </c>
      <c r="E144" s="84" t="s">
        <v>624</v>
      </c>
      <c r="F144" s="8" t="s">
        <v>38</v>
      </c>
      <c r="G144" s="8" t="s">
        <v>318</v>
      </c>
      <c r="H144" s="79" t="s">
        <v>625</v>
      </c>
      <c r="I144" s="80">
        <v>77500000</v>
      </c>
      <c r="J144" s="80">
        <v>77500000</v>
      </c>
      <c r="K144" s="80">
        <v>61321722.899999984</v>
      </c>
      <c r="L144" s="80">
        <v>61321722.899999984</v>
      </c>
      <c r="M144" s="80">
        <v>10000000</v>
      </c>
      <c r="N144" s="80">
        <v>0</v>
      </c>
      <c r="O144" s="80">
        <v>0</v>
      </c>
      <c r="P144" s="80">
        <v>0</v>
      </c>
      <c r="Q144" s="80">
        <v>0</v>
      </c>
      <c r="R144" s="80">
        <v>0</v>
      </c>
      <c r="S144" s="80">
        <v>0</v>
      </c>
      <c r="T144" s="80">
        <v>0</v>
      </c>
      <c r="U144" s="80">
        <v>0</v>
      </c>
      <c r="V144" s="80">
        <v>0</v>
      </c>
      <c r="W144" s="80">
        <v>0</v>
      </c>
      <c r="X144" s="80">
        <v>0</v>
      </c>
      <c r="Y144" s="80">
        <v>0</v>
      </c>
      <c r="Z144" s="80">
        <v>0</v>
      </c>
    </row>
    <row r="145" spans="1:26" ht="16.5" customHeight="1" x14ac:dyDescent="0.25">
      <c r="A145" s="8" t="s">
        <v>455</v>
      </c>
      <c r="B145" s="8" t="s">
        <v>456</v>
      </c>
      <c r="C145" s="8">
        <v>2024</v>
      </c>
      <c r="D145" s="8" t="s">
        <v>628</v>
      </c>
      <c r="E145" s="84" t="s">
        <v>629</v>
      </c>
      <c r="F145" s="8" t="s">
        <v>75</v>
      </c>
      <c r="G145" s="8" t="s">
        <v>318</v>
      </c>
      <c r="H145" s="79" t="s">
        <v>630</v>
      </c>
      <c r="I145" s="80">
        <v>1400000</v>
      </c>
      <c r="J145" s="80">
        <v>1400000</v>
      </c>
      <c r="K145" s="80">
        <v>0</v>
      </c>
      <c r="L145" s="80">
        <v>0</v>
      </c>
      <c r="M145" s="80">
        <v>0</v>
      </c>
      <c r="N145" s="80">
        <v>0</v>
      </c>
      <c r="O145" s="80">
        <v>0</v>
      </c>
      <c r="P145" s="80">
        <v>0</v>
      </c>
      <c r="Q145" s="80">
        <v>0</v>
      </c>
      <c r="R145" s="80">
        <v>0</v>
      </c>
      <c r="S145" s="80">
        <v>0</v>
      </c>
      <c r="T145" s="80">
        <v>0</v>
      </c>
      <c r="U145" s="80">
        <v>0</v>
      </c>
      <c r="V145" s="80">
        <v>0</v>
      </c>
      <c r="W145" s="80">
        <v>0</v>
      </c>
      <c r="X145" s="80">
        <v>0</v>
      </c>
      <c r="Y145" s="80">
        <v>0</v>
      </c>
      <c r="Z145" s="80">
        <v>0</v>
      </c>
    </row>
    <row r="146" spans="1:26" ht="16.5" customHeight="1" x14ac:dyDescent="0.25">
      <c r="A146" s="8" t="s">
        <v>455</v>
      </c>
      <c r="B146" s="8" t="s">
        <v>456</v>
      </c>
      <c r="C146" s="8">
        <v>2026</v>
      </c>
      <c r="D146" s="8" t="s">
        <v>631</v>
      </c>
      <c r="E146" s="84" t="s">
        <v>632</v>
      </c>
      <c r="F146" s="8" t="s">
        <v>440</v>
      </c>
      <c r="G146" s="8" t="s">
        <v>318</v>
      </c>
      <c r="H146" s="79" t="s">
        <v>633</v>
      </c>
      <c r="I146" s="80">
        <v>14886581.422499999</v>
      </c>
      <c r="J146" s="80">
        <v>14886581.422499999</v>
      </c>
      <c r="K146" s="80">
        <v>0</v>
      </c>
      <c r="L146" s="80">
        <v>0</v>
      </c>
      <c r="M146" s="80">
        <v>0</v>
      </c>
      <c r="N146" s="80">
        <v>0</v>
      </c>
      <c r="O146" s="80">
        <v>0</v>
      </c>
      <c r="P146" s="80">
        <v>0</v>
      </c>
      <c r="Q146" s="80">
        <v>0</v>
      </c>
      <c r="R146" s="80">
        <v>0</v>
      </c>
      <c r="S146" s="80">
        <v>0</v>
      </c>
      <c r="T146" s="80">
        <v>0</v>
      </c>
      <c r="U146" s="80">
        <v>0</v>
      </c>
      <c r="V146" s="80">
        <v>0</v>
      </c>
      <c r="W146" s="80">
        <v>0</v>
      </c>
      <c r="X146" s="80">
        <v>0</v>
      </c>
      <c r="Y146" s="80">
        <v>0</v>
      </c>
      <c r="Z146" s="80">
        <v>0</v>
      </c>
    </row>
    <row r="147" spans="1:26" ht="16.5" customHeight="1" x14ac:dyDescent="0.25">
      <c r="A147" s="8" t="s">
        <v>455</v>
      </c>
      <c r="B147" s="8" t="s">
        <v>456</v>
      </c>
      <c r="C147" s="8">
        <v>2028</v>
      </c>
      <c r="D147" s="8" t="s">
        <v>634</v>
      </c>
      <c r="E147" s="84" t="s">
        <v>635</v>
      </c>
      <c r="F147" s="8" t="s">
        <v>440</v>
      </c>
      <c r="G147" s="8" t="s">
        <v>318</v>
      </c>
      <c r="H147" s="79" t="s">
        <v>636</v>
      </c>
      <c r="I147" s="80">
        <v>12087280.788000001</v>
      </c>
      <c r="J147" s="80">
        <v>12087280.788000001</v>
      </c>
      <c r="K147" s="80">
        <v>0</v>
      </c>
      <c r="L147" s="80">
        <v>0</v>
      </c>
      <c r="M147" s="80">
        <v>0</v>
      </c>
      <c r="N147" s="80">
        <v>0</v>
      </c>
      <c r="O147" s="80">
        <v>0</v>
      </c>
      <c r="P147" s="80">
        <v>0</v>
      </c>
      <c r="Q147" s="80">
        <v>0</v>
      </c>
      <c r="R147" s="80">
        <v>0</v>
      </c>
      <c r="S147" s="80">
        <v>0</v>
      </c>
      <c r="T147" s="80">
        <v>0</v>
      </c>
      <c r="U147" s="80">
        <v>0</v>
      </c>
      <c r="V147" s="80">
        <v>0</v>
      </c>
      <c r="W147" s="80">
        <v>0</v>
      </c>
      <c r="X147" s="80">
        <v>0</v>
      </c>
      <c r="Y147" s="80">
        <v>0</v>
      </c>
      <c r="Z147" s="80">
        <v>0</v>
      </c>
    </row>
    <row r="148" spans="1:26" ht="16.5" customHeight="1" x14ac:dyDescent="0.25">
      <c r="A148" s="8" t="s">
        <v>455</v>
      </c>
      <c r="B148" s="8" t="s">
        <v>456</v>
      </c>
      <c r="C148" s="8">
        <v>2032</v>
      </c>
      <c r="D148" s="8" t="s">
        <v>637</v>
      </c>
      <c r="E148" s="84" t="s">
        <v>638</v>
      </c>
      <c r="F148" s="8" t="s">
        <v>38</v>
      </c>
      <c r="G148" s="8" t="s">
        <v>318</v>
      </c>
      <c r="H148" s="79" t="s">
        <v>639</v>
      </c>
      <c r="I148" s="80">
        <v>25403458.800000001</v>
      </c>
      <c r="J148" s="80">
        <v>25403458.800000001</v>
      </c>
      <c r="K148" s="80">
        <v>0</v>
      </c>
      <c r="L148" s="80">
        <v>0</v>
      </c>
      <c r="M148" s="80">
        <v>3000000</v>
      </c>
      <c r="N148" s="80">
        <v>0</v>
      </c>
      <c r="O148" s="80">
        <v>0</v>
      </c>
      <c r="P148" s="80">
        <v>0</v>
      </c>
      <c r="Q148" s="80">
        <v>0</v>
      </c>
      <c r="R148" s="80">
        <v>0</v>
      </c>
      <c r="S148" s="80">
        <v>0</v>
      </c>
      <c r="T148" s="80">
        <v>0</v>
      </c>
      <c r="U148" s="80">
        <v>0</v>
      </c>
      <c r="V148" s="80">
        <v>0</v>
      </c>
      <c r="W148" s="80">
        <v>0</v>
      </c>
      <c r="X148" s="80">
        <v>0</v>
      </c>
      <c r="Y148" s="80">
        <v>0</v>
      </c>
      <c r="Z148" s="80">
        <v>0</v>
      </c>
    </row>
    <row r="149" spans="1:26" ht="16.5" customHeight="1" x14ac:dyDescent="0.25">
      <c r="A149" s="8" t="s">
        <v>455</v>
      </c>
      <c r="B149" s="8" t="s">
        <v>456</v>
      </c>
      <c r="C149" s="8">
        <v>2033</v>
      </c>
      <c r="D149" s="8" t="s">
        <v>640</v>
      </c>
      <c r="E149" s="84" t="s">
        <v>641</v>
      </c>
      <c r="F149" s="8" t="s">
        <v>330</v>
      </c>
      <c r="G149" s="8" t="s">
        <v>318</v>
      </c>
      <c r="H149" s="79" t="s">
        <v>643</v>
      </c>
      <c r="I149" s="80">
        <v>52000000</v>
      </c>
      <c r="J149" s="80">
        <v>52000000</v>
      </c>
      <c r="K149" s="80">
        <v>8614778.0600000024</v>
      </c>
      <c r="L149" s="80">
        <v>8614778.0600000024</v>
      </c>
      <c r="M149" s="80">
        <v>3000000</v>
      </c>
      <c r="N149" s="80">
        <v>0</v>
      </c>
      <c r="O149" s="80">
        <v>0</v>
      </c>
      <c r="P149" s="80">
        <v>0</v>
      </c>
      <c r="Q149" s="80">
        <v>0</v>
      </c>
      <c r="R149" s="80">
        <v>0</v>
      </c>
      <c r="S149" s="80">
        <v>0</v>
      </c>
      <c r="T149" s="80">
        <v>0</v>
      </c>
      <c r="U149" s="80">
        <v>0</v>
      </c>
      <c r="V149" s="80">
        <v>0</v>
      </c>
      <c r="W149" s="80">
        <v>0</v>
      </c>
      <c r="X149" s="80">
        <v>0</v>
      </c>
      <c r="Y149" s="80">
        <v>0</v>
      </c>
      <c r="Z149" s="80">
        <v>0</v>
      </c>
    </row>
    <row r="150" spans="1:26" ht="16.5" customHeight="1" x14ac:dyDescent="0.25">
      <c r="A150" s="8" t="s">
        <v>455</v>
      </c>
      <c r="B150" s="8" t="s">
        <v>456</v>
      </c>
      <c r="C150" s="8">
        <v>2037</v>
      </c>
      <c r="D150" s="8" t="s">
        <v>2573</v>
      </c>
      <c r="E150" s="84" t="s">
        <v>2574</v>
      </c>
      <c r="F150" s="8" t="s">
        <v>330</v>
      </c>
      <c r="G150" s="8" t="s">
        <v>318</v>
      </c>
      <c r="H150" s="79" t="s">
        <v>44</v>
      </c>
      <c r="I150" s="80">
        <v>0</v>
      </c>
      <c r="J150" s="80">
        <v>0</v>
      </c>
      <c r="K150" s="80">
        <v>2669962.2999999998</v>
      </c>
      <c r="L150" s="80">
        <v>0</v>
      </c>
      <c r="M150" s="80">
        <v>1500000</v>
      </c>
      <c r="N150" s="80">
        <v>0</v>
      </c>
      <c r="O150" s="80">
        <v>0</v>
      </c>
      <c r="P150" s="80">
        <v>0</v>
      </c>
      <c r="Q150" s="80">
        <v>0</v>
      </c>
      <c r="R150" s="80">
        <v>0</v>
      </c>
      <c r="S150" s="80">
        <v>0</v>
      </c>
      <c r="T150" s="80">
        <v>0</v>
      </c>
      <c r="U150" s="80">
        <v>0</v>
      </c>
      <c r="V150" s="80">
        <v>0</v>
      </c>
      <c r="W150" s="80">
        <v>0</v>
      </c>
      <c r="X150" s="80">
        <v>0</v>
      </c>
      <c r="Y150" s="80">
        <v>0</v>
      </c>
      <c r="Z150" s="80">
        <v>0</v>
      </c>
    </row>
    <row r="151" spans="1:26" ht="16.5" customHeight="1" x14ac:dyDescent="0.25">
      <c r="A151" s="8" t="s">
        <v>455</v>
      </c>
      <c r="B151" s="8" t="s">
        <v>456</v>
      </c>
      <c r="C151" s="8">
        <v>2039</v>
      </c>
      <c r="D151" s="8" t="s">
        <v>651</v>
      </c>
      <c r="E151" s="84" t="s">
        <v>652</v>
      </c>
      <c r="F151" s="8" t="s">
        <v>369</v>
      </c>
      <c r="G151" s="8" t="s">
        <v>318</v>
      </c>
      <c r="H151" s="79" t="s">
        <v>654</v>
      </c>
      <c r="I151" s="80">
        <v>60000000</v>
      </c>
      <c r="J151" s="80">
        <v>60000000</v>
      </c>
      <c r="K151" s="80">
        <v>55336936.597499996</v>
      </c>
      <c r="L151" s="80">
        <v>55336936.597499996</v>
      </c>
      <c r="M151" s="80">
        <v>10000000</v>
      </c>
      <c r="N151" s="80">
        <v>0</v>
      </c>
      <c r="O151" s="80">
        <v>0</v>
      </c>
      <c r="P151" s="80">
        <v>0</v>
      </c>
      <c r="Q151" s="80">
        <v>0</v>
      </c>
      <c r="R151" s="80">
        <v>0</v>
      </c>
      <c r="S151" s="80">
        <v>0</v>
      </c>
      <c r="T151" s="80">
        <v>0</v>
      </c>
      <c r="U151" s="80">
        <v>0</v>
      </c>
      <c r="V151" s="80">
        <v>0</v>
      </c>
      <c r="W151" s="80">
        <v>0</v>
      </c>
      <c r="X151" s="80">
        <v>0</v>
      </c>
      <c r="Y151" s="80">
        <v>0</v>
      </c>
      <c r="Z151" s="80">
        <v>0</v>
      </c>
    </row>
    <row r="152" spans="1:26" ht="16.5" customHeight="1" x14ac:dyDescent="0.25">
      <c r="A152" s="8" t="s">
        <v>455</v>
      </c>
      <c r="B152" s="8" t="s">
        <v>456</v>
      </c>
      <c r="C152" s="8">
        <v>2043</v>
      </c>
      <c r="D152" s="8" t="s">
        <v>655</v>
      </c>
      <c r="E152" s="84" t="s">
        <v>656</v>
      </c>
      <c r="F152" s="8" t="s">
        <v>369</v>
      </c>
      <c r="G152" s="8" t="s">
        <v>318</v>
      </c>
      <c r="H152" s="79" t="s">
        <v>657</v>
      </c>
      <c r="I152" s="80">
        <v>2261574.2565000001</v>
      </c>
      <c r="J152" s="80">
        <v>2261574.2565000001</v>
      </c>
      <c r="K152" s="80">
        <v>0</v>
      </c>
      <c r="L152" s="80">
        <v>0</v>
      </c>
      <c r="M152" s="80">
        <v>1000000</v>
      </c>
      <c r="N152" s="80">
        <v>0</v>
      </c>
      <c r="O152" s="80">
        <v>0</v>
      </c>
      <c r="P152" s="80">
        <v>0</v>
      </c>
      <c r="Q152" s="80">
        <v>0</v>
      </c>
      <c r="R152" s="80">
        <v>0</v>
      </c>
      <c r="S152" s="80">
        <v>0</v>
      </c>
      <c r="T152" s="80">
        <v>0</v>
      </c>
      <c r="U152" s="80">
        <v>0</v>
      </c>
      <c r="V152" s="80">
        <v>0</v>
      </c>
      <c r="W152" s="80">
        <v>0</v>
      </c>
      <c r="X152" s="80">
        <v>0</v>
      </c>
      <c r="Y152" s="80">
        <v>0</v>
      </c>
      <c r="Z152" s="80">
        <v>0</v>
      </c>
    </row>
    <row r="153" spans="1:26" ht="16.5" customHeight="1" x14ac:dyDescent="0.25">
      <c r="A153" s="8" t="s">
        <v>455</v>
      </c>
      <c r="B153" s="8" t="s">
        <v>456</v>
      </c>
      <c r="C153" s="8">
        <v>2049</v>
      </c>
      <c r="D153" s="8" t="s">
        <v>662</v>
      </c>
      <c r="E153" s="84" t="s">
        <v>3157</v>
      </c>
      <c r="F153" s="8" t="s">
        <v>440</v>
      </c>
      <c r="G153" s="8" t="s">
        <v>318</v>
      </c>
      <c r="H153" s="79" t="s">
        <v>664</v>
      </c>
      <c r="I153" s="80">
        <v>5433686.4000000004</v>
      </c>
      <c r="J153" s="80">
        <v>0</v>
      </c>
      <c r="K153" s="80">
        <v>0</v>
      </c>
      <c r="L153" s="80">
        <v>0</v>
      </c>
      <c r="M153" s="80">
        <v>2000000</v>
      </c>
      <c r="N153" s="80">
        <v>0</v>
      </c>
      <c r="O153" s="80">
        <v>0</v>
      </c>
      <c r="P153" s="80">
        <v>0</v>
      </c>
      <c r="Q153" s="80">
        <v>0</v>
      </c>
      <c r="R153" s="80">
        <v>0</v>
      </c>
      <c r="S153" s="80">
        <v>0</v>
      </c>
      <c r="T153" s="80">
        <v>0</v>
      </c>
      <c r="U153" s="80">
        <v>0</v>
      </c>
      <c r="V153" s="80">
        <v>0</v>
      </c>
      <c r="W153" s="80">
        <v>0</v>
      </c>
      <c r="X153" s="80">
        <v>0</v>
      </c>
      <c r="Y153" s="80">
        <v>0</v>
      </c>
      <c r="Z153" s="80">
        <v>0</v>
      </c>
    </row>
    <row r="154" spans="1:26" ht="16.5" customHeight="1" x14ac:dyDescent="0.25">
      <c r="A154" s="8" t="s">
        <v>455</v>
      </c>
      <c r="B154" s="8" t="s">
        <v>456</v>
      </c>
      <c r="C154" s="8">
        <v>2054</v>
      </c>
      <c r="D154" s="8" t="s">
        <v>665</v>
      </c>
      <c r="E154" s="84" t="s">
        <v>666</v>
      </c>
      <c r="F154" s="8" t="s">
        <v>440</v>
      </c>
      <c r="G154" s="8" t="s">
        <v>318</v>
      </c>
      <c r="H154" s="79" t="s">
        <v>667</v>
      </c>
      <c r="I154" s="80">
        <v>15687420.475</v>
      </c>
      <c r="J154" s="80">
        <v>15687420.475</v>
      </c>
      <c r="K154" s="80">
        <v>0</v>
      </c>
      <c r="L154" s="80">
        <v>0</v>
      </c>
      <c r="M154" s="80">
        <v>2000000</v>
      </c>
      <c r="N154" s="80">
        <v>0</v>
      </c>
      <c r="O154" s="80">
        <v>0</v>
      </c>
      <c r="P154" s="80">
        <v>0</v>
      </c>
      <c r="Q154" s="80">
        <v>0</v>
      </c>
      <c r="R154" s="80">
        <v>0</v>
      </c>
      <c r="S154" s="80">
        <v>0</v>
      </c>
      <c r="T154" s="80">
        <v>0</v>
      </c>
      <c r="U154" s="80">
        <v>0</v>
      </c>
      <c r="V154" s="80">
        <v>0</v>
      </c>
      <c r="W154" s="80">
        <v>0</v>
      </c>
      <c r="X154" s="80">
        <v>0</v>
      </c>
      <c r="Y154" s="80">
        <v>0</v>
      </c>
      <c r="Z154" s="80">
        <v>0</v>
      </c>
    </row>
    <row r="155" spans="1:26" ht="16.5" customHeight="1" x14ac:dyDescent="0.25">
      <c r="A155" s="8" t="s">
        <v>455</v>
      </c>
      <c r="B155" s="8" t="s">
        <v>456</v>
      </c>
      <c r="C155" s="8">
        <v>2056</v>
      </c>
      <c r="D155" s="8" t="s">
        <v>668</v>
      </c>
      <c r="E155" s="84" t="s">
        <v>669</v>
      </c>
      <c r="F155" s="8" t="s">
        <v>440</v>
      </c>
      <c r="G155" s="8" t="s">
        <v>318</v>
      </c>
      <c r="H155" s="79" t="s">
        <v>670</v>
      </c>
      <c r="I155" s="80">
        <v>2000000</v>
      </c>
      <c r="J155" s="80">
        <v>2000000</v>
      </c>
      <c r="K155" s="80">
        <v>0</v>
      </c>
      <c r="L155" s="80">
        <v>0</v>
      </c>
      <c r="M155" s="80">
        <v>5000000</v>
      </c>
      <c r="N155" s="80">
        <v>0</v>
      </c>
      <c r="O155" s="80">
        <v>0</v>
      </c>
      <c r="P155" s="80">
        <v>0</v>
      </c>
      <c r="Q155" s="80">
        <v>0</v>
      </c>
      <c r="R155" s="80">
        <v>40000000</v>
      </c>
      <c r="S155" s="80">
        <v>40000000</v>
      </c>
      <c r="T155" s="80">
        <v>131870729.59199999</v>
      </c>
      <c r="U155" s="80">
        <v>131870729.59199999</v>
      </c>
      <c r="V155" s="80">
        <v>60000000</v>
      </c>
      <c r="W155" s="80">
        <v>75599503.726500005</v>
      </c>
      <c r="X155" s="80">
        <v>75599503.726500005</v>
      </c>
      <c r="Y155" s="80">
        <v>0</v>
      </c>
      <c r="Z155" s="80">
        <v>0</v>
      </c>
    </row>
    <row r="156" spans="1:26" ht="16.5" customHeight="1" x14ac:dyDescent="0.25">
      <c r="A156" s="8" t="s">
        <v>455</v>
      </c>
      <c r="B156" s="8" t="s">
        <v>456</v>
      </c>
      <c r="C156" s="8">
        <v>2057</v>
      </c>
      <c r="D156" s="8" t="s">
        <v>671</v>
      </c>
      <c r="E156" s="84" t="s">
        <v>672</v>
      </c>
      <c r="F156" s="8" t="s">
        <v>440</v>
      </c>
      <c r="G156" s="8" t="s">
        <v>318</v>
      </c>
      <c r="H156" s="79" t="s">
        <v>674</v>
      </c>
      <c r="I156" s="80">
        <v>0</v>
      </c>
      <c r="J156" s="80">
        <v>0</v>
      </c>
      <c r="K156" s="80">
        <v>0</v>
      </c>
      <c r="L156" s="80">
        <v>0</v>
      </c>
      <c r="M156" s="80">
        <v>0</v>
      </c>
      <c r="N156" s="80">
        <v>0</v>
      </c>
      <c r="O156" s="80">
        <v>0</v>
      </c>
      <c r="P156" s="80">
        <v>0</v>
      </c>
      <c r="Q156" s="80">
        <v>0</v>
      </c>
      <c r="R156" s="80">
        <v>0</v>
      </c>
      <c r="S156" s="80">
        <v>0</v>
      </c>
      <c r="T156" s="80">
        <v>0</v>
      </c>
      <c r="U156" s="80">
        <v>0</v>
      </c>
      <c r="V156" s="80">
        <v>0</v>
      </c>
      <c r="W156" s="80">
        <v>0</v>
      </c>
      <c r="X156" s="80">
        <v>0</v>
      </c>
      <c r="Y156" s="80">
        <v>0</v>
      </c>
      <c r="Z156" s="80">
        <v>0</v>
      </c>
    </row>
    <row r="157" spans="1:26" ht="16.5" customHeight="1" x14ac:dyDescent="0.25">
      <c r="A157" s="8" t="s">
        <v>455</v>
      </c>
      <c r="B157" s="8" t="s">
        <v>456</v>
      </c>
      <c r="C157" s="8">
        <v>2058</v>
      </c>
      <c r="D157" s="8" t="s">
        <v>675</v>
      </c>
      <c r="E157" s="84" t="s">
        <v>2575</v>
      </c>
      <c r="F157" s="8" t="s">
        <v>75</v>
      </c>
      <c r="G157" s="8" t="s">
        <v>318</v>
      </c>
      <c r="H157" s="79" t="s">
        <v>44</v>
      </c>
      <c r="I157" s="80">
        <v>0</v>
      </c>
      <c r="J157" s="80">
        <v>0</v>
      </c>
      <c r="K157" s="80">
        <v>2214595.77</v>
      </c>
      <c r="L157" s="80">
        <v>0</v>
      </c>
      <c r="M157" s="80">
        <v>1000000</v>
      </c>
      <c r="N157" s="80">
        <v>26413039.739999998</v>
      </c>
      <c r="O157" s="80">
        <v>0</v>
      </c>
      <c r="P157" s="80">
        <v>5487102.1899999985</v>
      </c>
      <c r="Q157" s="80">
        <v>0</v>
      </c>
      <c r="R157" s="80">
        <v>0</v>
      </c>
      <c r="S157" s="80">
        <v>0</v>
      </c>
      <c r="T157" s="80">
        <v>0</v>
      </c>
      <c r="U157" s="80">
        <v>0</v>
      </c>
      <c r="V157" s="80">
        <v>0</v>
      </c>
      <c r="W157" s="80">
        <v>0</v>
      </c>
      <c r="X157" s="80">
        <v>0</v>
      </c>
      <c r="Y157" s="80">
        <v>0</v>
      </c>
      <c r="Z157" s="80">
        <v>0</v>
      </c>
    </row>
    <row r="158" spans="1:26" ht="16.5" customHeight="1" x14ac:dyDescent="0.25">
      <c r="A158" s="8" t="s">
        <v>455</v>
      </c>
      <c r="B158" s="8" t="s">
        <v>456</v>
      </c>
      <c r="C158" s="8">
        <v>2059</v>
      </c>
      <c r="D158" s="8" t="s">
        <v>679</v>
      </c>
      <c r="E158" s="84" t="s">
        <v>680</v>
      </c>
      <c r="F158" s="8" t="s">
        <v>440</v>
      </c>
      <c r="G158" s="8" t="s">
        <v>318</v>
      </c>
      <c r="H158" s="79" t="s">
        <v>682</v>
      </c>
      <c r="I158" s="80">
        <v>15000000</v>
      </c>
      <c r="J158" s="80">
        <v>15000000</v>
      </c>
      <c r="K158" s="80">
        <v>45000000</v>
      </c>
      <c r="L158" s="80">
        <v>45000000</v>
      </c>
      <c r="M158" s="80">
        <v>7000000</v>
      </c>
      <c r="N158" s="80">
        <v>33341539.269000009</v>
      </c>
      <c r="O158" s="80">
        <v>33341539.269000009</v>
      </c>
      <c r="P158" s="80">
        <v>0</v>
      </c>
      <c r="Q158" s="80">
        <v>0</v>
      </c>
      <c r="R158" s="80">
        <v>0</v>
      </c>
      <c r="S158" s="80">
        <v>0</v>
      </c>
      <c r="T158" s="80">
        <v>0</v>
      </c>
      <c r="U158" s="80">
        <v>0</v>
      </c>
      <c r="V158" s="80">
        <v>0</v>
      </c>
      <c r="W158" s="80">
        <v>0</v>
      </c>
      <c r="X158" s="80">
        <v>0</v>
      </c>
      <c r="Y158" s="80">
        <v>0</v>
      </c>
      <c r="Z158" s="80">
        <v>0</v>
      </c>
    </row>
    <row r="159" spans="1:26" ht="16.5" customHeight="1" x14ac:dyDescent="0.25">
      <c r="A159" s="8" t="s">
        <v>455</v>
      </c>
      <c r="B159" s="8" t="s">
        <v>456</v>
      </c>
      <c r="C159" s="8">
        <v>2060</v>
      </c>
      <c r="D159" s="8" t="s">
        <v>683</v>
      </c>
      <c r="E159" s="84" t="s">
        <v>684</v>
      </c>
      <c r="F159" s="8" t="s">
        <v>536</v>
      </c>
      <c r="G159" s="8" t="s">
        <v>318</v>
      </c>
      <c r="H159" s="79" t="s">
        <v>686</v>
      </c>
      <c r="I159" s="80">
        <v>4291709.6500000004</v>
      </c>
      <c r="J159" s="80">
        <v>4291709.6500000004</v>
      </c>
      <c r="K159" s="80">
        <v>0</v>
      </c>
      <c r="L159" s="80">
        <v>0</v>
      </c>
      <c r="M159" s="80">
        <v>1000000</v>
      </c>
      <c r="N159" s="80">
        <v>0</v>
      </c>
      <c r="O159" s="80">
        <v>0</v>
      </c>
      <c r="P159" s="80">
        <v>0</v>
      </c>
      <c r="Q159" s="80">
        <v>0</v>
      </c>
      <c r="R159" s="80">
        <v>0</v>
      </c>
      <c r="S159" s="80">
        <v>0</v>
      </c>
      <c r="T159" s="80">
        <v>0</v>
      </c>
      <c r="U159" s="80">
        <v>0</v>
      </c>
      <c r="V159" s="80">
        <v>0</v>
      </c>
      <c r="W159" s="80">
        <v>0</v>
      </c>
      <c r="X159" s="80">
        <v>0</v>
      </c>
      <c r="Y159" s="80">
        <v>0</v>
      </c>
      <c r="Z159" s="80">
        <v>0</v>
      </c>
    </row>
    <row r="160" spans="1:26" ht="16.5" customHeight="1" x14ac:dyDescent="0.25">
      <c r="A160" s="8" t="s">
        <v>455</v>
      </c>
      <c r="B160" s="8" t="s">
        <v>456</v>
      </c>
      <c r="C160" s="8">
        <v>2061</v>
      </c>
      <c r="D160" s="8" t="s">
        <v>687</v>
      </c>
      <c r="E160" s="84" t="s">
        <v>688</v>
      </c>
      <c r="F160" s="8" t="s">
        <v>303</v>
      </c>
      <c r="G160" s="8" t="s">
        <v>318</v>
      </c>
      <c r="H160" s="79" t="s">
        <v>689</v>
      </c>
      <c r="I160" s="80">
        <v>33288540.543000001</v>
      </c>
      <c r="J160" s="80">
        <v>33288540.543000001</v>
      </c>
      <c r="K160" s="80">
        <v>45990944.505000003</v>
      </c>
      <c r="L160" s="80">
        <v>45990944.505000003</v>
      </c>
      <c r="M160" s="80">
        <v>7000000</v>
      </c>
      <c r="N160" s="80">
        <v>0</v>
      </c>
      <c r="O160" s="80">
        <v>0</v>
      </c>
      <c r="P160" s="80">
        <v>0</v>
      </c>
      <c r="Q160" s="80">
        <v>0</v>
      </c>
      <c r="R160" s="80">
        <v>0</v>
      </c>
      <c r="S160" s="80">
        <v>0</v>
      </c>
      <c r="T160" s="80">
        <v>0</v>
      </c>
      <c r="U160" s="80">
        <v>0</v>
      </c>
      <c r="V160" s="80">
        <v>0</v>
      </c>
      <c r="W160" s="80">
        <v>0</v>
      </c>
      <c r="X160" s="80">
        <v>0</v>
      </c>
      <c r="Y160" s="80">
        <v>0</v>
      </c>
      <c r="Z160" s="80">
        <v>0</v>
      </c>
    </row>
    <row r="161" spans="1:26" ht="16.5" customHeight="1" x14ac:dyDescent="0.25">
      <c r="A161" s="8" t="s">
        <v>455</v>
      </c>
      <c r="B161" s="8" t="s">
        <v>456</v>
      </c>
      <c r="C161" s="8">
        <v>2062</v>
      </c>
      <c r="D161" s="8" t="s">
        <v>690</v>
      </c>
      <c r="E161" s="84" t="s">
        <v>691</v>
      </c>
      <c r="F161" s="8" t="s">
        <v>536</v>
      </c>
      <c r="G161" s="8" t="s">
        <v>318</v>
      </c>
      <c r="H161" s="79" t="s">
        <v>693</v>
      </c>
      <c r="I161" s="80">
        <v>23500000</v>
      </c>
      <c r="J161" s="80">
        <v>23500000</v>
      </c>
      <c r="K161" s="80">
        <v>14776010.107999999</v>
      </c>
      <c r="L161" s="80">
        <v>14776010.107999999</v>
      </c>
      <c r="M161" s="80">
        <v>5000000</v>
      </c>
      <c r="N161" s="80">
        <v>0</v>
      </c>
      <c r="O161" s="80">
        <v>0</v>
      </c>
      <c r="P161" s="80">
        <v>0</v>
      </c>
      <c r="Q161" s="80">
        <v>0</v>
      </c>
      <c r="R161" s="80">
        <v>0</v>
      </c>
      <c r="S161" s="80">
        <v>0</v>
      </c>
      <c r="T161" s="80">
        <v>0</v>
      </c>
      <c r="U161" s="80">
        <v>0</v>
      </c>
      <c r="V161" s="80">
        <v>0</v>
      </c>
      <c r="W161" s="80">
        <v>0</v>
      </c>
      <c r="X161" s="80">
        <v>0</v>
      </c>
      <c r="Y161" s="80">
        <v>0</v>
      </c>
      <c r="Z161" s="80">
        <v>0</v>
      </c>
    </row>
    <row r="162" spans="1:26" ht="16.5" customHeight="1" x14ac:dyDescent="0.25">
      <c r="A162" s="8" t="s">
        <v>455</v>
      </c>
      <c r="B162" s="8" t="s">
        <v>456</v>
      </c>
      <c r="C162" s="8">
        <v>2063</v>
      </c>
      <c r="D162" s="8" t="s">
        <v>694</v>
      </c>
      <c r="E162" s="84" t="s">
        <v>695</v>
      </c>
      <c r="F162" s="8" t="s">
        <v>75</v>
      </c>
      <c r="G162" s="8" t="s">
        <v>318</v>
      </c>
      <c r="H162" s="79" t="s">
        <v>697</v>
      </c>
      <c r="I162" s="80">
        <v>6000000</v>
      </c>
      <c r="J162" s="80">
        <v>6000000</v>
      </c>
      <c r="K162" s="80">
        <v>9809586.6479999982</v>
      </c>
      <c r="L162" s="80">
        <v>9809586.6479999982</v>
      </c>
      <c r="M162" s="80">
        <v>1000000</v>
      </c>
      <c r="N162" s="80">
        <v>0</v>
      </c>
      <c r="O162" s="80">
        <v>0</v>
      </c>
      <c r="P162" s="80">
        <v>0</v>
      </c>
      <c r="Q162" s="80">
        <v>0</v>
      </c>
      <c r="R162" s="80">
        <v>0</v>
      </c>
      <c r="S162" s="80">
        <v>0</v>
      </c>
      <c r="T162" s="80">
        <v>0</v>
      </c>
      <c r="U162" s="80">
        <v>0</v>
      </c>
      <c r="V162" s="80">
        <v>0</v>
      </c>
      <c r="W162" s="80">
        <v>0</v>
      </c>
      <c r="X162" s="80">
        <v>0</v>
      </c>
      <c r="Y162" s="80">
        <v>0</v>
      </c>
      <c r="Z162" s="80">
        <v>0</v>
      </c>
    </row>
    <row r="163" spans="1:26" ht="16.5" customHeight="1" x14ac:dyDescent="0.25">
      <c r="A163" s="8" t="s">
        <v>455</v>
      </c>
      <c r="B163" s="8" t="s">
        <v>456</v>
      </c>
      <c r="C163" s="8">
        <v>2067</v>
      </c>
      <c r="D163" s="8" t="s">
        <v>698</v>
      </c>
      <c r="E163" s="84" t="s">
        <v>699</v>
      </c>
      <c r="F163" s="8" t="s">
        <v>491</v>
      </c>
      <c r="G163" s="8" t="s">
        <v>318</v>
      </c>
      <c r="H163" s="79" t="s">
        <v>700</v>
      </c>
      <c r="I163" s="80">
        <v>55246305.393000007</v>
      </c>
      <c r="J163" s="80">
        <v>55246305.393000007</v>
      </c>
      <c r="K163" s="80">
        <v>51257856.537500009</v>
      </c>
      <c r="L163" s="80">
        <v>51257856.537500009</v>
      </c>
      <c r="M163" s="80">
        <v>7000000</v>
      </c>
      <c r="N163" s="80">
        <v>58244823.305500001</v>
      </c>
      <c r="O163" s="80">
        <v>58244823.305500001</v>
      </c>
      <c r="P163" s="80">
        <v>0</v>
      </c>
      <c r="Q163" s="80">
        <v>0</v>
      </c>
      <c r="R163" s="80">
        <v>0</v>
      </c>
      <c r="S163" s="80">
        <v>0</v>
      </c>
      <c r="T163" s="80">
        <v>0</v>
      </c>
      <c r="U163" s="80">
        <v>0</v>
      </c>
      <c r="V163" s="80">
        <v>0</v>
      </c>
      <c r="W163" s="80">
        <v>0</v>
      </c>
      <c r="X163" s="80">
        <v>0</v>
      </c>
      <c r="Y163" s="80">
        <v>0</v>
      </c>
      <c r="Z163" s="80">
        <v>0</v>
      </c>
    </row>
    <row r="164" spans="1:26" ht="16.5" customHeight="1" x14ac:dyDescent="0.25">
      <c r="A164" s="8" t="s">
        <v>455</v>
      </c>
      <c r="B164" s="8" t="s">
        <v>456</v>
      </c>
      <c r="C164" s="8">
        <v>2069</v>
      </c>
      <c r="D164" s="8" t="s">
        <v>701</v>
      </c>
      <c r="E164" s="84" t="s">
        <v>702</v>
      </c>
      <c r="F164" s="8" t="s">
        <v>491</v>
      </c>
      <c r="G164" s="8" t="s">
        <v>318</v>
      </c>
      <c r="H164" s="79" t="s">
        <v>704</v>
      </c>
      <c r="I164" s="80">
        <v>26695491.543000001</v>
      </c>
      <c r="J164" s="80">
        <v>26695491.543000001</v>
      </c>
      <c r="K164" s="80">
        <v>0</v>
      </c>
      <c r="L164" s="80">
        <v>0</v>
      </c>
      <c r="M164" s="80">
        <v>1000000</v>
      </c>
      <c r="N164" s="80">
        <v>0</v>
      </c>
      <c r="O164" s="80">
        <v>0</v>
      </c>
      <c r="P164" s="80">
        <v>0</v>
      </c>
      <c r="Q164" s="80">
        <v>0</v>
      </c>
      <c r="R164" s="80">
        <v>0</v>
      </c>
      <c r="S164" s="80">
        <v>0</v>
      </c>
      <c r="T164" s="80">
        <v>0</v>
      </c>
      <c r="U164" s="80">
        <v>0</v>
      </c>
      <c r="V164" s="80">
        <v>0</v>
      </c>
      <c r="W164" s="80">
        <v>0</v>
      </c>
      <c r="X164" s="80">
        <v>0</v>
      </c>
      <c r="Y164" s="80">
        <v>0</v>
      </c>
      <c r="Z164" s="80">
        <v>0</v>
      </c>
    </row>
    <row r="165" spans="1:26" ht="16.5" customHeight="1" x14ac:dyDescent="0.25">
      <c r="A165" s="8" t="s">
        <v>455</v>
      </c>
      <c r="B165" s="8" t="s">
        <v>456</v>
      </c>
      <c r="C165" s="8">
        <v>2070</v>
      </c>
      <c r="D165" s="8" t="s">
        <v>705</v>
      </c>
      <c r="E165" s="84" t="s">
        <v>706</v>
      </c>
      <c r="F165" s="8" t="s">
        <v>491</v>
      </c>
      <c r="G165" s="8" t="s">
        <v>318</v>
      </c>
      <c r="H165" s="79" t="s">
        <v>708</v>
      </c>
      <c r="I165" s="80">
        <v>55798555.619999997</v>
      </c>
      <c r="J165" s="80">
        <v>55798555.619999997</v>
      </c>
      <c r="K165" s="80">
        <v>13482607.056</v>
      </c>
      <c r="L165" s="80">
        <v>13482607.056</v>
      </c>
      <c r="M165" s="80">
        <v>7618132</v>
      </c>
      <c r="N165" s="80">
        <v>0</v>
      </c>
      <c r="O165" s="80">
        <v>0</v>
      </c>
      <c r="P165" s="80">
        <v>0</v>
      </c>
      <c r="Q165" s="80">
        <v>0</v>
      </c>
      <c r="R165" s="80">
        <v>0</v>
      </c>
      <c r="S165" s="80">
        <v>0</v>
      </c>
      <c r="T165" s="80">
        <v>0</v>
      </c>
      <c r="U165" s="80">
        <v>0</v>
      </c>
      <c r="V165" s="80">
        <v>0</v>
      </c>
      <c r="W165" s="80">
        <v>0</v>
      </c>
      <c r="X165" s="80">
        <v>0</v>
      </c>
      <c r="Y165" s="80">
        <v>0</v>
      </c>
      <c r="Z165" s="80">
        <v>0</v>
      </c>
    </row>
    <row r="166" spans="1:26" ht="16.5" customHeight="1" x14ac:dyDescent="0.25">
      <c r="A166" s="8" t="s">
        <v>455</v>
      </c>
      <c r="B166" s="8" t="s">
        <v>456</v>
      </c>
      <c r="C166" s="8">
        <v>2071</v>
      </c>
      <c r="D166" s="8" t="s">
        <v>711</v>
      </c>
      <c r="E166" s="84" t="s">
        <v>712</v>
      </c>
      <c r="F166" s="8" t="s">
        <v>75</v>
      </c>
      <c r="G166" s="8" t="s">
        <v>318</v>
      </c>
      <c r="H166" s="79" t="s">
        <v>714</v>
      </c>
      <c r="I166" s="80">
        <v>12000000</v>
      </c>
      <c r="J166" s="80">
        <v>12000000</v>
      </c>
      <c r="K166" s="80">
        <v>0</v>
      </c>
      <c r="L166" s="80">
        <v>0</v>
      </c>
      <c r="M166" s="80">
        <v>1000000</v>
      </c>
      <c r="N166" s="80">
        <v>0</v>
      </c>
      <c r="O166" s="80">
        <v>0</v>
      </c>
      <c r="P166" s="80">
        <v>0</v>
      </c>
      <c r="Q166" s="80">
        <v>0</v>
      </c>
      <c r="R166" s="80">
        <v>69000000</v>
      </c>
      <c r="S166" s="80">
        <v>69000000</v>
      </c>
      <c r="T166" s="80">
        <v>60519313.053000003</v>
      </c>
      <c r="U166" s="80">
        <v>60519313.053000003</v>
      </c>
      <c r="V166" s="80">
        <v>75000000</v>
      </c>
      <c r="W166" s="80">
        <v>0</v>
      </c>
      <c r="X166" s="80">
        <v>0</v>
      </c>
      <c r="Y166" s="80">
        <v>0</v>
      </c>
      <c r="Z166" s="80">
        <v>0</v>
      </c>
    </row>
    <row r="167" spans="1:26" ht="16.5" customHeight="1" x14ac:dyDescent="0.25">
      <c r="A167" s="8" t="s">
        <v>455</v>
      </c>
      <c r="B167" s="8" t="s">
        <v>456</v>
      </c>
      <c r="C167" s="8">
        <v>2073</v>
      </c>
      <c r="D167" s="8" t="s">
        <v>715</v>
      </c>
      <c r="E167" s="84" t="s">
        <v>716</v>
      </c>
      <c r="F167" s="8" t="s">
        <v>38</v>
      </c>
      <c r="G167" s="8" t="s">
        <v>318</v>
      </c>
      <c r="H167" s="79" t="s">
        <v>717</v>
      </c>
      <c r="I167" s="80">
        <v>5349156.3257999998</v>
      </c>
      <c r="J167" s="80">
        <v>5349156.3257999998</v>
      </c>
      <c r="K167" s="80">
        <v>0</v>
      </c>
      <c r="L167" s="80">
        <v>0</v>
      </c>
      <c r="M167" s="80">
        <v>0</v>
      </c>
      <c r="N167" s="80">
        <v>0</v>
      </c>
      <c r="O167" s="80">
        <v>0</v>
      </c>
      <c r="P167" s="80">
        <v>0</v>
      </c>
      <c r="Q167" s="80">
        <v>0</v>
      </c>
      <c r="R167" s="80">
        <v>0</v>
      </c>
      <c r="S167" s="80">
        <v>0</v>
      </c>
      <c r="T167" s="80">
        <v>0</v>
      </c>
      <c r="U167" s="80">
        <v>0</v>
      </c>
      <c r="V167" s="80">
        <v>0</v>
      </c>
      <c r="W167" s="80">
        <v>0</v>
      </c>
      <c r="X167" s="80">
        <v>0</v>
      </c>
      <c r="Y167" s="80">
        <v>0</v>
      </c>
      <c r="Z167" s="80">
        <v>0</v>
      </c>
    </row>
    <row r="168" spans="1:26" ht="16.5" customHeight="1" x14ac:dyDescent="0.25">
      <c r="A168" s="8" t="s">
        <v>455</v>
      </c>
      <c r="B168" s="8" t="s">
        <v>456</v>
      </c>
      <c r="C168" s="8">
        <v>2197</v>
      </c>
      <c r="D168" s="8" t="s">
        <v>1279</v>
      </c>
      <c r="E168" s="84" t="s">
        <v>1280</v>
      </c>
      <c r="F168" s="8" t="s">
        <v>303</v>
      </c>
      <c r="G168" s="8" t="s">
        <v>318</v>
      </c>
      <c r="H168" s="79" t="s">
        <v>1281</v>
      </c>
      <c r="I168" s="80">
        <v>176078.22</v>
      </c>
      <c r="J168" s="80">
        <v>0</v>
      </c>
      <c r="K168" s="80">
        <v>14374385.68</v>
      </c>
      <c r="L168" s="80">
        <v>0</v>
      </c>
      <c r="M168" s="80">
        <v>0</v>
      </c>
      <c r="N168" s="80">
        <v>1768964.59</v>
      </c>
      <c r="O168" s="80">
        <v>0</v>
      </c>
      <c r="P168" s="80">
        <v>0</v>
      </c>
      <c r="Q168" s="80">
        <v>0</v>
      </c>
      <c r="R168" s="80">
        <v>704313.11</v>
      </c>
      <c r="S168" s="80">
        <v>0</v>
      </c>
      <c r="T168" s="80">
        <v>57497542.920000002</v>
      </c>
      <c r="U168" s="80">
        <v>0</v>
      </c>
      <c r="V168" s="80">
        <v>0</v>
      </c>
      <c r="W168" s="80">
        <v>7075858.1199999992</v>
      </c>
      <c r="X168" s="80">
        <v>0</v>
      </c>
      <c r="Y168" s="80">
        <v>0</v>
      </c>
      <c r="Z168" s="80">
        <v>0</v>
      </c>
    </row>
    <row r="169" spans="1:26" ht="16.5" customHeight="1" x14ac:dyDescent="0.25">
      <c r="A169" s="8" t="s">
        <v>455</v>
      </c>
      <c r="B169" s="8" t="s">
        <v>456</v>
      </c>
      <c r="C169" s="8">
        <v>2198</v>
      </c>
      <c r="D169" s="8" t="s">
        <v>722</v>
      </c>
      <c r="E169" s="84" t="s">
        <v>723</v>
      </c>
      <c r="F169" s="8" t="s">
        <v>75</v>
      </c>
      <c r="G169" s="8" t="s">
        <v>318</v>
      </c>
      <c r="H169" s="79" t="s">
        <v>725</v>
      </c>
      <c r="I169" s="80">
        <v>13967014.23</v>
      </c>
      <c r="J169" s="80">
        <v>13967014.23</v>
      </c>
      <c r="K169" s="80">
        <v>2347759.12</v>
      </c>
      <c r="L169" s="80">
        <v>2347759.12</v>
      </c>
      <c r="M169" s="80">
        <v>0</v>
      </c>
      <c r="N169" s="80">
        <v>865691.47</v>
      </c>
      <c r="O169" s="80">
        <v>865691.47</v>
      </c>
      <c r="P169" s="80">
        <v>0</v>
      </c>
      <c r="Q169" s="80">
        <v>0</v>
      </c>
      <c r="R169" s="80">
        <v>55906883.799999997</v>
      </c>
      <c r="S169" s="80">
        <v>55906883.799999997</v>
      </c>
      <c r="T169" s="80">
        <v>9391036.8300000001</v>
      </c>
      <c r="U169" s="80">
        <v>9391036.8300000001</v>
      </c>
      <c r="V169" s="80">
        <v>60000000</v>
      </c>
      <c r="W169" s="80">
        <v>3423939.41</v>
      </c>
      <c r="X169" s="80">
        <v>3423939.41</v>
      </c>
      <c r="Y169" s="80">
        <v>0</v>
      </c>
      <c r="Z169" s="80">
        <v>0</v>
      </c>
    </row>
    <row r="170" spans="1:26" ht="16.5" customHeight="1" x14ac:dyDescent="0.25">
      <c r="A170" s="8" t="s">
        <v>455</v>
      </c>
      <c r="B170" s="8" t="s">
        <v>456</v>
      </c>
      <c r="C170" s="8">
        <v>2199</v>
      </c>
      <c r="D170" s="8" t="s">
        <v>726</v>
      </c>
      <c r="E170" s="84" t="s">
        <v>727</v>
      </c>
      <c r="F170" s="8" t="s">
        <v>303</v>
      </c>
      <c r="G170" s="8" t="s">
        <v>318</v>
      </c>
      <c r="H170" s="79" t="s">
        <v>728</v>
      </c>
      <c r="I170" s="80">
        <v>6365803.1699999999</v>
      </c>
      <c r="J170" s="80">
        <v>6365803.1699999999</v>
      </c>
      <c r="K170" s="80">
        <v>6540341.9400000004</v>
      </c>
      <c r="L170" s="80">
        <v>6540341.9400000004</v>
      </c>
      <c r="M170" s="80">
        <v>0</v>
      </c>
      <c r="N170" s="80">
        <v>0</v>
      </c>
      <c r="O170" s="80">
        <v>0</v>
      </c>
      <c r="P170" s="80">
        <v>0</v>
      </c>
      <c r="Q170" s="80">
        <v>0</v>
      </c>
      <c r="R170" s="80">
        <v>25505413.739999998</v>
      </c>
      <c r="S170" s="80">
        <v>25505413.739999998</v>
      </c>
      <c r="T170" s="80">
        <v>26119166.739999998</v>
      </c>
      <c r="U170" s="80">
        <v>26119166.739999998</v>
      </c>
      <c r="V170" s="80">
        <v>70000000</v>
      </c>
      <c r="W170" s="80">
        <v>0</v>
      </c>
      <c r="X170" s="80">
        <v>0</v>
      </c>
      <c r="Y170" s="80">
        <v>0</v>
      </c>
      <c r="Z170" s="80">
        <v>0</v>
      </c>
    </row>
    <row r="171" spans="1:26" ht="16.5" customHeight="1" x14ac:dyDescent="0.25">
      <c r="A171" s="8" t="s">
        <v>455</v>
      </c>
      <c r="B171" s="8" t="s">
        <v>456</v>
      </c>
      <c r="C171" s="8">
        <v>2203</v>
      </c>
      <c r="D171" s="8" t="s">
        <v>729</v>
      </c>
      <c r="E171" s="84" t="s">
        <v>730</v>
      </c>
      <c r="F171" s="8" t="s">
        <v>303</v>
      </c>
      <c r="G171" s="8" t="s">
        <v>318</v>
      </c>
      <c r="H171" s="79" t="s">
        <v>731</v>
      </c>
      <c r="I171" s="80">
        <v>0</v>
      </c>
      <c r="J171" s="80">
        <v>0</v>
      </c>
      <c r="K171" s="80">
        <v>0</v>
      </c>
      <c r="L171" s="80">
        <v>0</v>
      </c>
      <c r="M171" s="80">
        <v>0</v>
      </c>
      <c r="N171" s="80">
        <v>0</v>
      </c>
      <c r="O171" s="80">
        <v>0</v>
      </c>
      <c r="P171" s="80">
        <v>0</v>
      </c>
      <c r="Q171" s="80">
        <v>0</v>
      </c>
      <c r="R171" s="80">
        <v>28500000</v>
      </c>
      <c r="S171" s="80">
        <v>28500000</v>
      </c>
      <c r="T171" s="80">
        <v>0</v>
      </c>
      <c r="U171" s="80">
        <v>0</v>
      </c>
      <c r="V171" s="80">
        <v>18000000</v>
      </c>
      <c r="W171" s="80">
        <v>0</v>
      </c>
      <c r="X171" s="80">
        <v>0</v>
      </c>
      <c r="Y171" s="80">
        <v>0</v>
      </c>
      <c r="Z171" s="80">
        <v>0</v>
      </c>
    </row>
    <row r="172" spans="1:26" ht="16.5" customHeight="1" x14ac:dyDescent="0.25">
      <c r="A172" s="8" t="s">
        <v>455</v>
      </c>
      <c r="B172" s="8" t="s">
        <v>456</v>
      </c>
      <c r="C172" s="8">
        <v>2208</v>
      </c>
      <c r="D172" s="8" t="s">
        <v>732</v>
      </c>
      <c r="E172" s="84" t="s">
        <v>733</v>
      </c>
      <c r="F172" s="8" t="s">
        <v>75</v>
      </c>
      <c r="G172" s="8" t="s">
        <v>318</v>
      </c>
      <c r="H172" s="79" t="s">
        <v>735</v>
      </c>
      <c r="I172" s="80">
        <v>5000000</v>
      </c>
      <c r="J172" s="80">
        <v>0</v>
      </c>
      <c r="K172" s="80">
        <v>12000000</v>
      </c>
      <c r="L172" s="80">
        <v>0</v>
      </c>
      <c r="M172" s="80">
        <v>2500000</v>
      </c>
      <c r="N172" s="80">
        <v>5000000</v>
      </c>
      <c r="O172" s="80">
        <v>0</v>
      </c>
      <c r="P172" s="80">
        <v>0</v>
      </c>
      <c r="Q172" s="80">
        <v>0</v>
      </c>
      <c r="R172" s="80">
        <v>0</v>
      </c>
      <c r="S172" s="80">
        <v>0</v>
      </c>
      <c r="T172" s="80">
        <v>0</v>
      </c>
      <c r="U172" s="80">
        <v>0</v>
      </c>
      <c r="V172" s="80">
        <v>0</v>
      </c>
      <c r="W172" s="80">
        <v>0</v>
      </c>
      <c r="X172" s="80">
        <v>0</v>
      </c>
      <c r="Y172" s="80">
        <v>0</v>
      </c>
      <c r="Z172" s="80">
        <v>0</v>
      </c>
    </row>
    <row r="173" spans="1:26" ht="16.5" customHeight="1" x14ac:dyDescent="0.25">
      <c r="A173" s="8" t="s">
        <v>455</v>
      </c>
      <c r="B173" s="8" t="s">
        <v>456</v>
      </c>
      <c r="C173" s="8">
        <v>2217</v>
      </c>
      <c r="D173" s="8" t="s">
        <v>739</v>
      </c>
      <c r="E173" s="84" t="s">
        <v>740</v>
      </c>
      <c r="F173" s="8" t="s">
        <v>369</v>
      </c>
      <c r="G173" s="8" t="s">
        <v>318</v>
      </c>
      <c r="H173" s="79" t="s">
        <v>742</v>
      </c>
      <c r="I173" s="80">
        <v>250000</v>
      </c>
      <c r="J173" s="80">
        <v>250000</v>
      </c>
      <c r="K173" s="80">
        <v>0</v>
      </c>
      <c r="L173" s="80">
        <v>0</v>
      </c>
      <c r="M173" s="80">
        <v>0</v>
      </c>
      <c r="N173" s="80">
        <v>0</v>
      </c>
      <c r="O173" s="80">
        <v>0</v>
      </c>
      <c r="P173" s="80">
        <v>0</v>
      </c>
      <c r="Q173" s="80">
        <v>0</v>
      </c>
      <c r="R173" s="80">
        <v>0</v>
      </c>
      <c r="S173" s="80">
        <v>0</v>
      </c>
      <c r="T173" s="80">
        <v>0</v>
      </c>
      <c r="U173" s="80">
        <v>0</v>
      </c>
      <c r="V173" s="80">
        <v>0</v>
      </c>
      <c r="W173" s="80">
        <v>0</v>
      </c>
      <c r="X173" s="80">
        <v>0</v>
      </c>
      <c r="Y173" s="80">
        <v>0</v>
      </c>
      <c r="Z173" s="80">
        <v>0</v>
      </c>
    </row>
    <row r="174" spans="1:26" ht="16.5" customHeight="1" x14ac:dyDescent="0.25">
      <c r="A174" s="8" t="s">
        <v>455</v>
      </c>
      <c r="B174" s="8" t="s">
        <v>456</v>
      </c>
      <c r="C174" s="8">
        <v>2218</v>
      </c>
      <c r="D174" s="8" t="s">
        <v>743</v>
      </c>
      <c r="E174" s="84" t="s">
        <v>744</v>
      </c>
      <c r="F174" s="8" t="s">
        <v>75</v>
      </c>
      <c r="G174" s="8" t="s">
        <v>318</v>
      </c>
      <c r="H174" s="79" t="s">
        <v>746</v>
      </c>
      <c r="I174" s="80">
        <v>5000000</v>
      </c>
      <c r="J174" s="80">
        <v>0</v>
      </c>
      <c r="K174" s="80">
        <v>15000000</v>
      </c>
      <c r="L174" s="80">
        <v>0</v>
      </c>
      <c r="M174" s="80">
        <v>2500000</v>
      </c>
      <c r="N174" s="80">
        <v>5000000</v>
      </c>
      <c r="O174" s="80">
        <v>0</v>
      </c>
      <c r="P174" s="80">
        <v>0</v>
      </c>
      <c r="Q174" s="80">
        <v>0</v>
      </c>
      <c r="R174" s="80">
        <v>0</v>
      </c>
      <c r="S174" s="80">
        <v>0</v>
      </c>
      <c r="T174" s="80">
        <v>0</v>
      </c>
      <c r="U174" s="80">
        <v>0</v>
      </c>
      <c r="V174" s="80">
        <v>0</v>
      </c>
      <c r="W174" s="80">
        <v>0</v>
      </c>
      <c r="X174" s="80">
        <v>0</v>
      </c>
      <c r="Y174" s="80">
        <v>0</v>
      </c>
      <c r="Z174" s="80">
        <v>0</v>
      </c>
    </row>
    <row r="175" spans="1:26" ht="16.5" customHeight="1" x14ac:dyDescent="0.25">
      <c r="A175" s="8" t="s">
        <v>455</v>
      </c>
      <c r="B175" s="8" t="s">
        <v>456</v>
      </c>
      <c r="C175" s="8">
        <v>2222</v>
      </c>
      <c r="D175" s="8" t="s">
        <v>747</v>
      </c>
      <c r="E175" s="84" t="s">
        <v>748</v>
      </c>
      <c r="F175" s="8" t="s">
        <v>303</v>
      </c>
      <c r="G175" s="8" t="s">
        <v>318</v>
      </c>
      <c r="H175" s="79" t="s">
        <v>749</v>
      </c>
      <c r="I175" s="80">
        <v>0</v>
      </c>
      <c r="J175" s="80">
        <v>0</v>
      </c>
      <c r="K175" s="80">
        <v>0</v>
      </c>
      <c r="L175" s="80">
        <v>0</v>
      </c>
      <c r="M175" s="80">
        <v>0</v>
      </c>
      <c r="N175" s="80">
        <v>0</v>
      </c>
      <c r="O175" s="80">
        <v>0</v>
      </c>
      <c r="P175" s="80">
        <v>0</v>
      </c>
      <c r="Q175" s="80">
        <v>0</v>
      </c>
      <c r="R175" s="80">
        <v>1000000</v>
      </c>
      <c r="S175" s="80">
        <v>0</v>
      </c>
      <c r="T175" s="80">
        <v>78154270.870000005</v>
      </c>
      <c r="U175" s="80">
        <v>0</v>
      </c>
      <c r="V175" s="80">
        <v>500000</v>
      </c>
      <c r="W175" s="80">
        <v>33049871.050000001</v>
      </c>
      <c r="X175" s="80">
        <v>0</v>
      </c>
      <c r="Y175" s="80">
        <v>0</v>
      </c>
      <c r="Z175" s="80">
        <v>0</v>
      </c>
    </row>
    <row r="176" spans="1:26" ht="16.5" customHeight="1" x14ac:dyDescent="0.25">
      <c r="A176" s="8" t="s">
        <v>455</v>
      </c>
      <c r="B176" s="8" t="s">
        <v>456</v>
      </c>
      <c r="C176" s="8">
        <v>2223</v>
      </c>
      <c r="D176" s="8" t="s">
        <v>750</v>
      </c>
      <c r="E176" s="84" t="s">
        <v>751</v>
      </c>
      <c r="F176" s="8" t="s">
        <v>303</v>
      </c>
      <c r="G176" s="8" t="s">
        <v>318</v>
      </c>
      <c r="H176" s="79" t="s">
        <v>752</v>
      </c>
      <c r="I176" s="80">
        <v>0</v>
      </c>
      <c r="J176" s="80">
        <v>0</v>
      </c>
      <c r="K176" s="80">
        <v>0</v>
      </c>
      <c r="L176" s="80">
        <v>0</v>
      </c>
      <c r="M176" s="80">
        <v>0</v>
      </c>
      <c r="N176" s="80">
        <v>0</v>
      </c>
      <c r="O176" s="80">
        <v>0</v>
      </c>
      <c r="P176" s="80">
        <v>0</v>
      </c>
      <c r="Q176" s="80">
        <v>0</v>
      </c>
      <c r="R176" s="80">
        <v>1000000</v>
      </c>
      <c r="S176" s="80">
        <v>0</v>
      </c>
      <c r="T176" s="80">
        <v>30081998.460000001</v>
      </c>
      <c r="U176" s="80">
        <v>0</v>
      </c>
      <c r="V176" s="80">
        <v>500000</v>
      </c>
      <c r="W176" s="80">
        <v>54847415.700000003</v>
      </c>
      <c r="X176" s="80">
        <v>0</v>
      </c>
      <c r="Y176" s="80">
        <v>0</v>
      </c>
      <c r="Z176" s="80">
        <v>0</v>
      </c>
    </row>
    <row r="177" spans="1:26" ht="16.5" customHeight="1" x14ac:dyDescent="0.25">
      <c r="A177" s="8" t="s">
        <v>455</v>
      </c>
      <c r="B177" s="8" t="s">
        <v>456</v>
      </c>
      <c r="C177" s="8">
        <v>2224</v>
      </c>
      <c r="D177" s="8" t="s">
        <v>753</v>
      </c>
      <c r="E177" s="84" t="s">
        <v>754</v>
      </c>
      <c r="F177" s="8" t="s">
        <v>536</v>
      </c>
      <c r="G177" s="8" t="s">
        <v>318</v>
      </c>
      <c r="H177" s="79" t="s">
        <v>755</v>
      </c>
      <c r="I177" s="80">
        <v>4000000</v>
      </c>
      <c r="J177" s="80">
        <v>4000000</v>
      </c>
      <c r="K177" s="80">
        <v>0</v>
      </c>
      <c r="L177" s="80">
        <v>0</v>
      </c>
      <c r="M177" s="80">
        <v>0</v>
      </c>
      <c r="N177" s="80">
        <v>0</v>
      </c>
      <c r="O177" s="80">
        <v>0</v>
      </c>
      <c r="P177" s="80">
        <v>0</v>
      </c>
      <c r="Q177" s="80">
        <v>0</v>
      </c>
      <c r="R177" s="80">
        <v>68642563.856000006</v>
      </c>
      <c r="S177" s="80">
        <v>68642563.856000006</v>
      </c>
      <c r="T177" s="80">
        <v>32142563.855999999</v>
      </c>
      <c r="U177" s="80">
        <v>32142563.855999999</v>
      </c>
      <c r="V177" s="80">
        <v>20704082</v>
      </c>
      <c r="W177" s="80">
        <v>0</v>
      </c>
      <c r="X177" s="80">
        <v>0</v>
      </c>
      <c r="Y177" s="80">
        <v>0</v>
      </c>
      <c r="Z177" s="80">
        <v>0</v>
      </c>
    </row>
    <row r="178" spans="1:26" ht="16.5" customHeight="1" x14ac:dyDescent="0.25">
      <c r="A178" s="8" t="s">
        <v>455</v>
      </c>
      <c r="B178" s="8" t="s">
        <v>456</v>
      </c>
      <c r="C178" s="8">
        <v>2225</v>
      </c>
      <c r="D178" s="8" t="s">
        <v>756</v>
      </c>
      <c r="E178" s="84" t="s">
        <v>744</v>
      </c>
      <c r="F178" s="8" t="s">
        <v>75</v>
      </c>
      <c r="G178" s="8" t="s">
        <v>318</v>
      </c>
      <c r="H178" s="79" t="s">
        <v>758</v>
      </c>
      <c r="I178" s="80">
        <v>5000000</v>
      </c>
      <c r="J178" s="80">
        <v>0</v>
      </c>
      <c r="K178" s="80">
        <v>10000000</v>
      </c>
      <c r="L178" s="80">
        <v>0</v>
      </c>
      <c r="M178" s="80">
        <v>2500000</v>
      </c>
      <c r="N178" s="80">
        <v>5000000</v>
      </c>
      <c r="O178" s="80">
        <v>0</v>
      </c>
      <c r="P178" s="80">
        <v>0</v>
      </c>
      <c r="Q178" s="80">
        <v>0</v>
      </c>
      <c r="R178" s="80">
        <v>0</v>
      </c>
      <c r="S178" s="80">
        <v>0</v>
      </c>
      <c r="T178" s="80">
        <v>0</v>
      </c>
      <c r="U178" s="80">
        <v>0</v>
      </c>
      <c r="V178" s="80">
        <v>0</v>
      </c>
      <c r="W178" s="80">
        <v>0</v>
      </c>
      <c r="X178" s="80">
        <v>0</v>
      </c>
      <c r="Y178" s="80">
        <v>0</v>
      </c>
      <c r="Z178" s="80">
        <v>0</v>
      </c>
    </row>
    <row r="179" spans="1:26" ht="16.5" customHeight="1" x14ac:dyDescent="0.25">
      <c r="A179" s="8" t="s">
        <v>455</v>
      </c>
      <c r="B179" s="8" t="s">
        <v>456</v>
      </c>
      <c r="C179" s="8">
        <v>2226</v>
      </c>
      <c r="D179" s="8" t="s">
        <v>759</v>
      </c>
      <c r="E179" s="84" t="s">
        <v>760</v>
      </c>
      <c r="F179" s="8" t="s">
        <v>402</v>
      </c>
      <c r="G179" s="8" t="s">
        <v>318</v>
      </c>
      <c r="H179" s="79" t="s">
        <v>762</v>
      </c>
      <c r="I179" s="80">
        <v>27878499.204</v>
      </c>
      <c r="J179" s="80">
        <v>27878499.204</v>
      </c>
      <c r="K179" s="80">
        <v>0</v>
      </c>
      <c r="L179" s="80">
        <v>0</v>
      </c>
      <c r="M179" s="80">
        <v>1000000</v>
      </c>
      <c r="N179" s="80">
        <v>0</v>
      </c>
      <c r="O179" s="80">
        <v>0</v>
      </c>
      <c r="P179" s="80">
        <v>0</v>
      </c>
      <c r="Q179" s="80">
        <v>0</v>
      </c>
      <c r="R179" s="80">
        <v>0</v>
      </c>
      <c r="S179" s="80">
        <v>0</v>
      </c>
      <c r="T179" s="80">
        <v>0</v>
      </c>
      <c r="U179" s="80">
        <v>0</v>
      </c>
      <c r="V179" s="80">
        <v>0</v>
      </c>
      <c r="W179" s="80">
        <v>0</v>
      </c>
      <c r="X179" s="80">
        <v>0</v>
      </c>
      <c r="Y179" s="80">
        <v>0</v>
      </c>
      <c r="Z179" s="80">
        <v>0</v>
      </c>
    </row>
    <row r="180" spans="1:26" ht="16.5" customHeight="1" x14ac:dyDescent="0.25">
      <c r="A180" s="8" t="s">
        <v>455</v>
      </c>
      <c r="B180" s="8" t="s">
        <v>456</v>
      </c>
      <c r="C180" s="8">
        <v>2228</v>
      </c>
      <c r="D180" s="8" t="s">
        <v>763</v>
      </c>
      <c r="E180" s="84" t="s">
        <v>744</v>
      </c>
      <c r="F180" s="8" t="s">
        <v>75</v>
      </c>
      <c r="G180" s="8" t="s">
        <v>318</v>
      </c>
      <c r="H180" s="79" t="s">
        <v>765</v>
      </c>
      <c r="I180" s="80">
        <v>11000000</v>
      </c>
      <c r="J180" s="80">
        <v>1000000</v>
      </c>
      <c r="K180" s="80">
        <v>20000000</v>
      </c>
      <c r="L180" s="80">
        <v>0</v>
      </c>
      <c r="M180" s="80">
        <v>2500000</v>
      </c>
      <c r="N180" s="80">
        <v>5000000</v>
      </c>
      <c r="O180" s="80">
        <v>0</v>
      </c>
      <c r="P180" s="80">
        <v>0</v>
      </c>
      <c r="Q180" s="80">
        <v>0</v>
      </c>
      <c r="R180" s="80">
        <v>0</v>
      </c>
      <c r="S180" s="80">
        <v>0</v>
      </c>
      <c r="T180" s="80">
        <v>0</v>
      </c>
      <c r="U180" s="80">
        <v>0</v>
      </c>
      <c r="V180" s="80">
        <v>0</v>
      </c>
      <c r="W180" s="80">
        <v>0</v>
      </c>
      <c r="X180" s="80">
        <v>0</v>
      </c>
      <c r="Y180" s="80">
        <v>0</v>
      </c>
      <c r="Z180" s="80">
        <v>0</v>
      </c>
    </row>
    <row r="181" spans="1:26" ht="16.5" customHeight="1" x14ac:dyDescent="0.25">
      <c r="A181" s="8" t="s">
        <v>455</v>
      </c>
      <c r="B181" s="8" t="s">
        <v>456</v>
      </c>
      <c r="C181" s="8">
        <v>2230</v>
      </c>
      <c r="D181" s="8" t="s">
        <v>766</v>
      </c>
      <c r="E181" s="84" t="s">
        <v>767</v>
      </c>
      <c r="F181" s="8" t="s">
        <v>560</v>
      </c>
      <c r="G181" s="8" t="s">
        <v>318</v>
      </c>
      <c r="H181" s="79" t="s">
        <v>769</v>
      </c>
      <c r="I181" s="80">
        <v>1500000</v>
      </c>
      <c r="J181" s="80">
        <v>1500000</v>
      </c>
      <c r="K181" s="80">
        <v>0</v>
      </c>
      <c r="L181" s="80">
        <v>0</v>
      </c>
      <c r="M181" s="80">
        <v>250000</v>
      </c>
      <c r="N181" s="80">
        <v>0</v>
      </c>
      <c r="O181" s="80">
        <v>0</v>
      </c>
      <c r="P181" s="80">
        <v>0</v>
      </c>
      <c r="Q181" s="80">
        <v>0</v>
      </c>
      <c r="R181" s="80">
        <v>0</v>
      </c>
      <c r="S181" s="80">
        <v>0</v>
      </c>
      <c r="T181" s="80">
        <v>0</v>
      </c>
      <c r="U181" s="80">
        <v>0</v>
      </c>
      <c r="V181" s="80">
        <v>0</v>
      </c>
      <c r="W181" s="80">
        <v>0</v>
      </c>
      <c r="X181" s="80">
        <v>0</v>
      </c>
      <c r="Y181" s="80">
        <v>0</v>
      </c>
      <c r="Z181" s="80">
        <v>0</v>
      </c>
    </row>
    <row r="182" spans="1:26" ht="16.5" customHeight="1" x14ac:dyDescent="0.25">
      <c r="A182" s="8" t="s">
        <v>455</v>
      </c>
      <c r="B182" s="8" t="s">
        <v>456</v>
      </c>
      <c r="C182" s="8">
        <v>2234</v>
      </c>
      <c r="D182" s="8" t="s">
        <v>774</v>
      </c>
      <c r="E182" s="84" t="s">
        <v>775</v>
      </c>
      <c r="F182" s="8" t="s">
        <v>286</v>
      </c>
      <c r="G182" s="8" t="s">
        <v>318</v>
      </c>
      <c r="H182" s="79" t="s">
        <v>776</v>
      </c>
      <c r="I182" s="80">
        <v>1045613.899</v>
      </c>
      <c r="J182" s="80">
        <v>1045613.899</v>
      </c>
      <c r="K182" s="80">
        <v>0</v>
      </c>
      <c r="L182" s="80">
        <v>0</v>
      </c>
      <c r="M182" s="80">
        <v>250000</v>
      </c>
      <c r="N182" s="80">
        <v>0</v>
      </c>
      <c r="O182" s="80">
        <v>0</v>
      </c>
      <c r="P182" s="80">
        <v>0</v>
      </c>
      <c r="Q182" s="80">
        <v>0</v>
      </c>
      <c r="R182" s="80">
        <v>0</v>
      </c>
      <c r="S182" s="80">
        <v>0</v>
      </c>
      <c r="T182" s="80">
        <v>0</v>
      </c>
      <c r="U182" s="80">
        <v>0</v>
      </c>
      <c r="V182" s="80">
        <v>0</v>
      </c>
      <c r="W182" s="80">
        <v>0</v>
      </c>
      <c r="X182" s="80">
        <v>0</v>
      </c>
      <c r="Y182" s="80">
        <v>0</v>
      </c>
      <c r="Z182" s="80">
        <v>0</v>
      </c>
    </row>
    <row r="183" spans="1:26" ht="16.5" customHeight="1" x14ac:dyDescent="0.25">
      <c r="A183" s="8" t="s">
        <v>455</v>
      </c>
      <c r="B183" s="8" t="s">
        <v>456</v>
      </c>
      <c r="C183" s="8">
        <v>2242</v>
      </c>
      <c r="D183" s="8" t="s">
        <v>777</v>
      </c>
      <c r="E183" s="84" t="s">
        <v>778</v>
      </c>
      <c r="F183" s="8" t="s">
        <v>440</v>
      </c>
      <c r="G183" s="8" t="s">
        <v>318</v>
      </c>
      <c r="H183" s="79" t="s">
        <v>779</v>
      </c>
      <c r="I183" s="80">
        <v>200000</v>
      </c>
      <c r="J183" s="80">
        <v>200000</v>
      </c>
      <c r="K183" s="80">
        <v>0</v>
      </c>
      <c r="L183" s="80">
        <v>0</v>
      </c>
      <c r="M183" s="80">
        <v>0</v>
      </c>
      <c r="N183" s="80">
        <v>0</v>
      </c>
      <c r="O183" s="80">
        <v>0</v>
      </c>
      <c r="P183" s="80">
        <v>0</v>
      </c>
      <c r="Q183" s="80">
        <v>0</v>
      </c>
      <c r="R183" s="80">
        <v>0</v>
      </c>
      <c r="S183" s="80">
        <v>0</v>
      </c>
      <c r="T183" s="80">
        <v>0</v>
      </c>
      <c r="U183" s="80">
        <v>0</v>
      </c>
      <c r="V183" s="80">
        <v>0</v>
      </c>
      <c r="W183" s="80">
        <v>0</v>
      </c>
      <c r="X183" s="80">
        <v>0</v>
      </c>
      <c r="Y183" s="80">
        <v>0</v>
      </c>
      <c r="Z183" s="80">
        <v>0</v>
      </c>
    </row>
    <row r="184" spans="1:26" ht="16.5" customHeight="1" x14ac:dyDescent="0.25">
      <c r="A184" s="8" t="s">
        <v>455</v>
      </c>
      <c r="B184" s="8" t="s">
        <v>456</v>
      </c>
      <c r="C184" s="8">
        <v>2246</v>
      </c>
      <c r="D184" s="8" t="s">
        <v>780</v>
      </c>
      <c r="E184" s="84" t="s">
        <v>781</v>
      </c>
      <c r="F184" s="8" t="s">
        <v>75</v>
      </c>
      <c r="G184" s="8" t="s">
        <v>318</v>
      </c>
      <c r="H184" s="79" t="s">
        <v>782</v>
      </c>
      <c r="I184" s="80">
        <v>4700000</v>
      </c>
      <c r="J184" s="80">
        <v>4700000</v>
      </c>
      <c r="K184" s="80">
        <v>0</v>
      </c>
      <c r="L184" s="80">
        <v>0</v>
      </c>
      <c r="M184" s="80">
        <v>0</v>
      </c>
      <c r="N184" s="80">
        <v>0</v>
      </c>
      <c r="O184" s="80">
        <v>0</v>
      </c>
      <c r="P184" s="80">
        <v>0</v>
      </c>
      <c r="Q184" s="80">
        <v>0</v>
      </c>
      <c r="R184" s="80">
        <v>0</v>
      </c>
      <c r="S184" s="80">
        <v>0</v>
      </c>
      <c r="T184" s="80">
        <v>0</v>
      </c>
      <c r="U184" s="80">
        <v>0</v>
      </c>
      <c r="V184" s="80">
        <v>0</v>
      </c>
      <c r="W184" s="80">
        <v>0</v>
      </c>
      <c r="X184" s="80">
        <v>0</v>
      </c>
      <c r="Y184" s="80">
        <v>0</v>
      </c>
      <c r="Z184" s="80">
        <v>0</v>
      </c>
    </row>
    <row r="185" spans="1:26" ht="16.5" customHeight="1" x14ac:dyDescent="0.25">
      <c r="A185" s="8" t="s">
        <v>455</v>
      </c>
      <c r="B185" s="8" t="s">
        <v>456</v>
      </c>
      <c r="C185" s="8">
        <v>2252</v>
      </c>
      <c r="D185" s="8" t="s">
        <v>795</v>
      </c>
      <c r="E185" s="84" t="s">
        <v>796</v>
      </c>
      <c r="F185" s="8" t="s">
        <v>75</v>
      </c>
      <c r="G185" s="8" t="s">
        <v>318</v>
      </c>
      <c r="H185" s="79" t="s">
        <v>797</v>
      </c>
      <c r="I185" s="80">
        <v>397824.27</v>
      </c>
      <c r="J185" s="80">
        <v>397824.27</v>
      </c>
      <c r="K185" s="80">
        <v>397824.27</v>
      </c>
      <c r="L185" s="80">
        <v>397824.27</v>
      </c>
      <c r="M185" s="80">
        <v>0</v>
      </c>
      <c r="N185" s="80">
        <v>397824.27</v>
      </c>
      <c r="O185" s="80">
        <v>397824.27</v>
      </c>
      <c r="P185" s="80">
        <v>397824.27</v>
      </c>
      <c r="Q185" s="80">
        <v>397824.27</v>
      </c>
      <c r="R185" s="80">
        <v>3580418.42</v>
      </c>
      <c r="S185" s="80">
        <v>3580418.42</v>
      </c>
      <c r="T185" s="80">
        <v>3580418.42</v>
      </c>
      <c r="U185" s="80">
        <v>3580418.42</v>
      </c>
      <c r="V185" s="80">
        <v>4000000</v>
      </c>
      <c r="W185" s="80">
        <v>3580418.42</v>
      </c>
      <c r="X185" s="80">
        <v>3580418.42</v>
      </c>
      <c r="Y185" s="80">
        <v>3580418.42</v>
      </c>
      <c r="Z185" s="80">
        <v>3580418.42</v>
      </c>
    </row>
    <row r="186" spans="1:26" ht="16.5" customHeight="1" x14ac:dyDescent="0.25">
      <c r="A186" s="8" t="s">
        <v>455</v>
      </c>
      <c r="B186" s="8" t="s">
        <v>456</v>
      </c>
      <c r="C186" s="8">
        <v>2253</v>
      </c>
      <c r="D186" s="8" t="s">
        <v>798</v>
      </c>
      <c r="E186" s="84" t="s">
        <v>799</v>
      </c>
      <c r="F186" s="8" t="s">
        <v>75</v>
      </c>
      <c r="G186" s="8" t="s">
        <v>318</v>
      </c>
      <c r="H186" s="79" t="s">
        <v>800</v>
      </c>
      <c r="I186" s="80">
        <v>7000000</v>
      </c>
      <c r="J186" s="80">
        <v>7000000</v>
      </c>
      <c r="K186" s="80">
        <v>7000000</v>
      </c>
      <c r="L186" s="80">
        <v>7000000</v>
      </c>
      <c r="M186" s="80">
        <v>0</v>
      </c>
      <c r="N186" s="80">
        <v>4000000</v>
      </c>
      <c r="O186" s="80">
        <v>4000000</v>
      </c>
      <c r="P186" s="80">
        <v>0</v>
      </c>
      <c r="Q186" s="80">
        <v>0</v>
      </c>
      <c r="R186" s="80">
        <v>0</v>
      </c>
      <c r="S186" s="80">
        <v>0</v>
      </c>
      <c r="T186" s="80">
        <v>0</v>
      </c>
      <c r="U186" s="80">
        <v>0</v>
      </c>
      <c r="V186" s="80">
        <v>0</v>
      </c>
      <c r="W186" s="80">
        <v>0</v>
      </c>
      <c r="X186" s="80">
        <v>0</v>
      </c>
      <c r="Y186" s="80">
        <v>0</v>
      </c>
      <c r="Z186" s="80">
        <v>0</v>
      </c>
    </row>
    <row r="187" spans="1:26" ht="16.5" customHeight="1" x14ac:dyDescent="0.25">
      <c r="A187" s="8" t="s">
        <v>455</v>
      </c>
      <c r="B187" s="8" t="s">
        <v>456</v>
      </c>
      <c r="C187" s="8">
        <v>2264</v>
      </c>
      <c r="D187" s="8" t="s">
        <v>801</v>
      </c>
      <c r="E187" s="84" t="s">
        <v>802</v>
      </c>
      <c r="F187" s="8" t="s">
        <v>560</v>
      </c>
      <c r="G187" s="8" t="s">
        <v>318</v>
      </c>
      <c r="H187" s="79" t="s">
        <v>803</v>
      </c>
      <c r="I187" s="80">
        <v>700000</v>
      </c>
      <c r="J187" s="80">
        <v>700000</v>
      </c>
      <c r="K187" s="80">
        <v>0</v>
      </c>
      <c r="L187" s="80">
        <v>0</v>
      </c>
      <c r="M187" s="80">
        <v>250000</v>
      </c>
      <c r="N187" s="80">
        <v>0</v>
      </c>
      <c r="O187" s="80">
        <v>0</v>
      </c>
      <c r="P187" s="80">
        <v>0</v>
      </c>
      <c r="Q187" s="80">
        <v>0</v>
      </c>
      <c r="R187" s="80">
        <v>0</v>
      </c>
      <c r="S187" s="80">
        <v>0</v>
      </c>
      <c r="T187" s="80">
        <v>0</v>
      </c>
      <c r="U187" s="80">
        <v>0</v>
      </c>
      <c r="V187" s="80">
        <v>0</v>
      </c>
      <c r="W187" s="80">
        <v>0</v>
      </c>
      <c r="X187" s="80">
        <v>0</v>
      </c>
      <c r="Y187" s="80">
        <v>0</v>
      </c>
      <c r="Z187" s="80">
        <v>0</v>
      </c>
    </row>
    <row r="188" spans="1:26" ht="16.5" customHeight="1" x14ac:dyDescent="0.25">
      <c r="A188" s="8" t="s">
        <v>455</v>
      </c>
      <c r="B188" s="8" t="s">
        <v>456</v>
      </c>
      <c r="C188" s="8">
        <v>2282</v>
      </c>
      <c r="D188" s="8" t="s">
        <v>1307</v>
      </c>
      <c r="E188" s="84" t="s">
        <v>1308</v>
      </c>
      <c r="F188" s="8" t="s">
        <v>402</v>
      </c>
      <c r="G188" s="8" t="s">
        <v>318</v>
      </c>
      <c r="H188" s="79" t="s">
        <v>44</v>
      </c>
      <c r="I188" s="80">
        <v>6000000</v>
      </c>
      <c r="J188" s="80">
        <v>0</v>
      </c>
      <c r="K188" s="80">
        <v>60000000</v>
      </c>
      <c r="L188" s="80">
        <v>0</v>
      </c>
      <c r="M188" s="80">
        <v>1000000</v>
      </c>
      <c r="N188" s="80">
        <v>100000000</v>
      </c>
      <c r="O188" s="80">
        <v>0</v>
      </c>
      <c r="P188" s="80">
        <v>115673521.64</v>
      </c>
      <c r="Q188" s="80">
        <v>0</v>
      </c>
      <c r="R188" s="80">
        <v>0</v>
      </c>
      <c r="S188" s="80">
        <v>0</v>
      </c>
      <c r="T188" s="80">
        <v>0</v>
      </c>
      <c r="U188" s="80">
        <v>0</v>
      </c>
      <c r="V188" s="80">
        <v>0</v>
      </c>
      <c r="W188" s="80">
        <v>0</v>
      </c>
      <c r="X188" s="80">
        <v>0</v>
      </c>
      <c r="Y188" s="80">
        <v>0</v>
      </c>
      <c r="Z188" s="80">
        <v>0</v>
      </c>
    </row>
    <row r="189" spans="1:26" ht="16.5" customHeight="1" x14ac:dyDescent="0.25">
      <c r="A189" s="8" t="s">
        <v>455</v>
      </c>
      <c r="B189" s="8" t="s">
        <v>456</v>
      </c>
      <c r="C189" s="8">
        <v>2312</v>
      </c>
      <c r="D189" s="8" t="s">
        <v>810</v>
      </c>
      <c r="E189" s="84" t="s">
        <v>811</v>
      </c>
      <c r="F189" s="8" t="s">
        <v>38</v>
      </c>
      <c r="G189" s="8" t="s">
        <v>318</v>
      </c>
      <c r="H189" s="79" t="s">
        <v>812</v>
      </c>
      <c r="I189" s="80">
        <v>9467329.2599999998</v>
      </c>
      <c r="J189" s="80">
        <v>0</v>
      </c>
      <c r="K189" s="80">
        <v>0</v>
      </c>
      <c r="L189" s="80">
        <v>0</v>
      </c>
      <c r="M189" s="80">
        <v>0</v>
      </c>
      <c r="N189" s="80">
        <v>0</v>
      </c>
      <c r="O189" s="80">
        <v>0</v>
      </c>
      <c r="P189" s="80">
        <v>0</v>
      </c>
      <c r="Q189" s="80">
        <v>0</v>
      </c>
      <c r="R189" s="80">
        <v>0</v>
      </c>
      <c r="S189" s="80">
        <v>0</v>
      </c>
      <c r="T189" s="80">
        <v>0</v>
      </c>
      <c r="U189" s="80">
        <v>0</v>
      </c>
      <c r="V189" s="80">
        <v>0</v>
      </c>
      <c r="W189" s="80">
        <v>0</v>
      </c>
      <c r="X189" s="80">
        <v>0</v>
      </c>
      <c r="Y189" s="80">
        <v>0</v>
      </c>
      <c r="Z189" s="80">
        <v>0</v>
      </c>
    </row>
    <row r="190" spans="1:26" ht="16.5" customHeight="1" x14ac:dyDescent="0.25">
      <c r="A190" s="8" t="s">
        <v>455</v>
      </c>
      <c r="B190" s="8" t="s">
        <v>456</v>
      </c>
      <c r="C190" s="8">
        <v>2320</v>
      </c>
      <c r="D190" s="8" t="s">
        <v>813</v>
      </c>
      <c r="E190" s="84" t="s">
        <v>814</v>
      </c>
      <c r="F190" s="8" t="s">
        <v>75</v>
      </c>
      <c r="G190" s="8" t="s">
        <v>318</v>
      </c>
      <c r="H190" s="79" t="s">
        <v>816</v>
      </c>
      <c r="I190" s="80">
        <v>18084239.93</v>
      </c>
      <c r="J190" s="80">
        <v>18084239.93</v>
      </c>
      <c r="K190" s="80">
        <v>522558.18</v>
      </c>
      <c r="L190" s="80">
        <v>522558.18</v>
      </c>
      <c r="M190" s="80">
        <v>0</v>
      </c>
      <c r="N190" s="80">
        <v>523112.16</v>
      </c>
      <c r="O190" s="80">
        <v>523112.16</v>
      </c>
      <c r="P190" s="80">
        <v>11039546.109999999</v>
      </c>
      <c r="Q190" s="80">
        <v>11039546.109999999</v>
      </c>
      <c r="R190" s="80">
        <v>47646807.549999997</v>
      </c>
      <c r="S190" s="80">
        <v>47646807.549999997</v>
      </c>
      <c r="T190" s="80">
        <v>2090233.32</v>
      </c>
      <c r="U190" s="80">
        <v>2090233.32</v>
      </c>
      <c r="V190" s="80">
        <v>3000000</v>
      </c>
      <c r="W190" s="80">
        <v>2092449.24</v>
      </c>
      <c r="X190" s="80">
        <v>2092449.24</v>
      </c>
      <c r="Y190" s="80">
        <v>1860257.39</v>
      </c>
      <c r="Z190" s="80">
        <v>1860257.39</v>
      </c>
    </row>
    <row r="191" spans="1:26" ht="16.5" customHeight="1" x14ac:dyDescent="0.25">
      <c r="A191" s="8" t="s">
        <v>455</v>
      </c>
      <c r="B191" s="8" t="s">
        <v>456</v>
      </c>
      <c r="C191" s="8">
        <v>2345</v>
      </c>
      <c r="D191" s="8" t="s">
        <v>817</v>
      </c>
      <c r="E191" s="84" t="s">
        <v>818</v>
      </c>
      <c r="F191" s="8" t="s">
        <v>75</v>
      </c>
      <c r="G191" s="8" t="s">
        <v>318</v>
      </c>
      <c r="H191" s="79" t="s">
        <v>819</v>
      </c>
      <c r="I191" s="80">
        <v>450000</v>
      </c>
      <c r="J191" s="80">
        <v>450000</v>
      </c>
      <c r="K191" s="80">
        <v>450000</v>
      </c>
      <c r="L191" s="80">
        <v>450000</v>
      </c>
      <c r="M191" s="80">
        <v>0</v>
      </c>
      <c r="N191" s="80">
        <v>450000</v>
      </c>
      <c r="O191" s="80">
        <v>450000</v>
      </c>
      <c r="P191" s="80">
        <v>450000</v>
      </c>
      <c r="Q191" s="80">
        <v>450000</v>
      </c>
      <c r="R191" s="80">
        <v>4500000</v>
      </c>
      <c r="S191" s="80">
        <v>4500000</v>
      </c>
      <c r="T191" s="80">
        <v>4500000</v>
      </c>
      <c r="U191" s="80">
        <v>4500000</v>
      </c>
      <c r="V191" s="80">
        <v>0</v>
      </c>
      <c r="W191" s="80">
        <v>4500000</v>
      </c>
      <c r="X191" s="80">
        <v>4500000</v>
      </c>
      <c r="Y191" s="80">
        <v>4500000</v>
      </c>
      <c r="Z191" s="80">
        <v>4500000</v>
      </c>
    </row>
    <row r="192" spans="1:26" ht="16.5" customHeight="1" x14ac:dyDescent="0.25">
      <c r="A192" s="8" t="s">
        <v>455</v>
      </c>
      <c r="B192" s="8" t="s">
        <v>456</v>
      </c>
      <c r="C192" s="8">
        <v>2399</v>
      </c>
      <c r="D192" s="8" t="s">
        <v>823</v>
      </c>
      <c r="E192" s="84" t="s">
        <v>824</v>
      </c>
      <c r="F192" s="8" t="s">
        <v>75</v>
      </c>
      <c r="G192" s="8" t="s">
        <v>318</v>
      </c>
      <c r="H192" s="79" t="s">
        <v>44</v>
      </c>
      <c r="I192" s="80">
        <v>500000</v>
      </c>
      <c r="J192" s="80">
        <v>0</v>
      </c>
      <c r="K192" s="80">
        <v>1000000</v>
      </c>
      <c r="L192" s="80">
        <v>0</v>
      </c>
      <c r="M192" s="80">
        <v>250000</v>
      </c>
      <c r="N192" s="80">
        <v>1000000</v>
      </c>
      <c r="O192" s="80">
        <v>0</v>
      </c>
      <c r="P192" s="80">
        <v>1000000</v>
      </c>
      <c r="Q192" s="80">
        <v>0</v>
      </c>
      <c r="R192" s="80">
        <v>0</v>
      </c>
      <c r="S192" s="80">
        <v>0</v>
      </c>
      <c r="T192" s="80">
        <v>0</v>
      </c>
      <c r="U192" s="80">
        <v>0</v>
      </c>
      <c r="V192" s="80">
        <v>0</v>
      </c>
      <c r="W192" s="80">
        <v>0</v>
      </c>
      <c r="X192" s="80">
        <v>0</v>
      </c>
      <c r="Y192" s="80">
        <v>0</v>
      </c>
      <c r="Z192" s="80">
        <v>0</v>
      </c>
    </row>
    <row r="193" spans="1:26" ht="16.5" customHeight="1" x14ac:dyDescent="0.25">
      <c r="A193" s="8" t="s">
        <v>455</v>
      </c>
      <c r="B193" s="8" t="s">
        <v>456</v>
      </c>
      <c r="C193" s="8">
        <v>2400</v>
      </c>
      <c r="D193" s="8" t="s">
        <v>1282</v>
      </c>
      <c r="E193" s="84" t="s">
        <v>1283</v>
      </c>
      <c r="F193" s="8" t="s">
        <v>75</v>
      </c>
      <c r="G193" s="8" t="s">
        <v>318</v>
      </c>
      <c r="H193" s="79" t="s">
        <v>1284</v>
      </c>
      <c r="I193" s="80">
        <v>38357869.75</v>
      </c>
      <c r="J193" s="80">
        <v>38357869.75</v>
      </c>
      <c r="K193" s="80">
        <v>1630760.38</v>
      </c>
      <c r="L193" s="80">
        <v>1630760.38</v>
      </c>
      <c r="M193" s="80">
        <v>0</v>
      </c>
      <c r="N193" s="80">
        <v>971290.57000000007</v>
      </c>
      <c r="O193" s="80">
        <v>971290.57000000007</v>
      </c>
      <c r="P193" s="80">
        <v>2211275.98</v>
      </c>
      <c r="Q193" s="80">
        <v>2211275.98</v>
      </c>
      <c r="R193" s="80">
        <v>153711847.13</v>
      </c>
      <c r="S193" s="80">
        <v>153711847.13</v>
      </c>
      <c r="T193" s="80">
        <v>6523041.4100000001</v>
      </c>
      <c r="U193" s="80">
        <v>6523041.4100000001</v>
      </c>
      <c r="V193" s="80">
        <v>10000000</v>
      </c>
      <c r="W193" s="80">
        <v>3885163.05</v>
      </c>
      <c r="X193" s="80">
        <v>3885163.05</v>
      </c>
      <c r="Y193" s="80">
        <v>7784030.1000000006</v>
      </c>
      <c r="Z193" s="80">
        <v>7784030.1000000006</v>
      </c>
    </row>
    <row r="194" spans="1:26" ht="16.5" customHeight="1" x14ac:dyDescent="0.25">
      <c r="A194" s="8" t="s">
        <v>455</v>
      </c>
      <c r="B194" s="8" t="s">
        <v>456</v>
      </c>
      <c r="C194" s="8">
        <v>2401</v>
      </c>
      <c r="D194" s="8" t="s">
        <v>1285</v>
      </c>
      <c r="E194" s="84" t="s">
        <v>1286</v>
      </c>
      <c r="F194" s="8" t="s">
        <v>75</v>
      </c>
      <c r="G194" s="8" t="s">
        <v>318</v>
      </c>
      <c r="H194" s="79" t="s">
        <v>1287</v>
      </c>
      <c r="I194" s="80">
        <v>7970960.5</v>
      </c>
      <c r="J194" s="80">
        <v>0</v>
      </c>
      <c r="K194" s="80">
        <v>1992740.13</v>
      </c>
      <c r="L194" s="80">
        <v>0</v>
      </c>
      <c r="M194" s="80">
        <v>0</v>
      </c>
      <c r="N194" s="80">
        <v>0</v>
      </c>
      <c r="O194" s="80">
        <v>0</v>
      </c>
      <c r="P194" s="80">
        <v>0</v>
      </c>
      <c r="Q194" s="80">
        <v>0</v>
      </c>
      <c r="R194" s="80">
        <v>11956440.75</v>
      </c>
      <c r="S194" s="80">
        <v>0</v>
      </c>
      <c r="T194" s="80">
        <v>2989110.18</v>
      </c>
      <c r="U194" s="80">
        <v>0</v>
      </c>
      <c r="V194" s="80">
        <v>10300000</v>
      </c>
      <c r="W194" s="80">
        <v>0</v>
      </c>
      <c r="X194" s="80">
        <v>0</v>
      </c>
      <c r="Y194" s="80">
        <v>0</v>
      </c>
      <c r="Z194" s="80">
        <v>0</v>
      </c>
    </row>
    <row r="195" spans="1:26" ht="16.5" customHeight="1" x14ac:dyDescent="0.25">
      <c r="A195" s="8" t="s">
        <v>455</v>
      </c>
      <c r="B195" s="8" t="s">
        <v>456</v>
      </c>
      <c r="C195" s="8">
        <v>2404</v>
      </c>
      <c r="D195" s="8" t="s">
        <v>828</v>
      </c>
      <c r="E195" s="84" t="s">
        <v>829</v>
      </c>
      <c r="F195" s="8" t="s">
        <v>75</v>
      </c>
      <c r="G195" s="8" t="s">
        <v>318</v>
      </c>
      <c r="H195" s="79" t="s">
        <v>831</v>
      </c>
      <c r="I195" s="80">
        <v>3000000</v>
      </c>
      <c r="J195" s="80">
        <v>3000000</v>
      </c>
      <c r="K195" s="80">
        <v>3386648.94</v>
      </c>
      <c r="L195" s="80">
        <v>3386648.94</v>
      </c>
      <c r="M195" s="80">
        <v>250000</v>
      </c>
      <c r="N195" s="80">
        <v>0</v>
      </c>
      <c r="O195" s="80">
        <v>0</v>
      </c>
      <c r="P195" s="80">
        <v>0</v>
      </c>
      <c r="Q195" s="80">
        <v>0</v>
      </c>
      <c r="R195" s="80">
        <v>0</v>
      </c>
      <c r="S195" s="80">
        <v>0</v>
      </c>
      <c r="T195" s="80">
        <v>0</v>
      </c>
      <c r="U195" s="80">
        <v>0</v>
      </c>
      <c r="V195" s="80">
        <v>0</v>
      </c>
      <c r="W195" s="80">
        <v>0</v>
      </c>
      <c r="X195" s="80">
        <v>0</v>
      </c>
      <c r="Y195" s="80">
        <v>0</v>
      </c>
      <c r="Z195" s="80">
        <v>0</v>
      </c>
    </row>
    <row r="196" spans="1:26" ht="16.5" customHeight="1" x14ac:dyDescent="0.25">
      <c r="A196" s="8" t="s">
        <v>455</v>
      </c>
      <c r="B196" s="8" t="s">
        <v>456</v>
      </c>
      <c r="C196" s="8">
        <v>2405</v>
      </c>
      <c r="D196" s="8" t="s">
        <v>832</v>
      </c>
      <c r="E196" s="84" t="s">
        <v>833</v>
      </c>
      <c r="F196" s="8" t="s">
        <v>75</v>
      </c>
      <c r="G196" s="8" t="s">
        <v>318</v>
      </c>
      <c r="H196" s="79" t="s">
        <v>835</v>
      </c>
      <c r="I196" s="80">
        <v>150000</v>
      </c>
      <c r="J196" s="80">
        <v>150000</v>
      </c>
      <c r="K196" s="80">
        <v>0</v>
      </c>
      <c r="L196" s="80">
        <v>0</v>
      </c>
      <c r="M196" s="80">
        <v>0</v>
      </c>
      <c r="N196" s="80">
        <v>0</v>
      </c>
      <c r="O196" s="80">
        <v>0</v>
      </c>
      <c r="P196" s="80">
        <v>0</v>
      </c>
      <c r="Q196" s="80">
        <v>0</v>
      </c>
      <c r="R196" s="80">
        <v>0</v>
      </c>
      <c r="S196" s="80">
        <v>0</v>
      </c>
      <c r="T196" s="80">
        <v>0</v>
      </c>
      <c r="U196" s="80">
        <v>0</v>
      </c>
      <c r="V196" s="80">
        <v>0</v>
      </c>
      <c r="W196" s="80">
        <v>0</v>
      </c>
      <c r="X196" s="80">
        <v>0</v>
      </c>
      <c r="Y196" s="80">
        <v>0</v>
      </c>
      <c r="Z196" s="80">
        <v>0</v>
      </c>
    </row>
    <row r="197" spans="1:26" ht="16.5" customHeight="1" x14ac:dyDescent="0.25">
      <c r="A197" s="8" t="s">
        <v>455</v>
      </c>
      <c r="B197" s="8" t="s">
        <v>456</v>
      </c>
      <c r="C197" s="8">
        <v>2408</v>
      </c>
      <c r="D197" s="8" t="s">
        <v>836</v>
      </c>
      <c r="E197" s="84" t="s">
        <v>837</v>
      </c>
      <c r="F197" s="8" t="s">
        <v>75</v>
      </c>
      <c r="G197" s="8" t="s">
        <v>318</v>
      </c>
      <c r="H197" s="79" t="s">
        <v>839</v>
      </c>
      <c r="I197" s="80">
        <v>500000</v>
      </c>
      <c r="J197" s="80">
        <v>500000</v>
      </c>
      <c r="K197" s="80">
        <v>0</v>
      </c>
      <c r="L197" s="80">
        <v>0</v>
      </c>
      <c r="M197" s="80">
        <v>250000</v>
      </c>
      <c r="N197" s="80">
        <v>0</v>
      </c>
      <c r="O197" s="80">
        <v>0</v>
      </c>
      <c r="P197" s="80">
        <v>0</v>
      </c>
      <c r="Q197" s="80">
        <v>0</v>
      </c>
      <c r="R197" s="80">
        <v>0</v>
      </c>
      <c r="S197" s="80">
        <v>0</v>
      </c>
      <c r="T197" s="80">
        <v>0</v>
      </c>
      <c r="U197" s="80">
        <v>0</v>
      </c>
      <c r="V197" s="80">
        <v>0</v>
      </c>
      <c r="W197" s="80">
        <v>0</v>
      </c>
      <c r="X197" s="80">
        <v>0</v>
      </c>
      <c r="Y197" s="80">
        <v>0</v>
      </c>
      <c r="Z197" s="80">
        <v>0</v>
      </c>
    </row>
    <row r="198" spans="1:26" ht="16.5" customHeight="1" x14ac:dyDescent="0.25">
      <c r="A198" s="8" t="s">
        <v>455</v>
      </c>
      <c r="B198" s="8" t="s">
        <v>456</v>
      </c>
      <c r="C198" s="8">
        <v>2410</v>
      </c>
      <c r="D198" s="8" t="s">
        <v>843</v>
      </c>
      <c r="E198" s="84" t="s">
        <v>844</v>
      </c>
      <c r="F198" s="8" t="s">
        <v>440</v>
      </c>
      <c r="G198" s="8" t="s">
        <v>318</v>
      </c>
      <c r="H198" s="79" t="s">
        <v>845</v>
      </c>
      <c r="I198" s="80">
        <v>250000</v>
      </c>
      <c r="J198" s="80">
        <v>250000</v>
      </c>
      <c r="K198" s="80">
        <v>0</v>
      </c>
      <c r="L198" s="80">
        <v>0</v>
      </c>
      <c r="M198" s="80">
        <v>0</v>
      </c>
      <c r="N198" s="80">
        <v>0</v>
      </c>
      <c r="O198" s="80">
        <v>0</v>
      </c>
      <c r="P198" s="80">
        <v>0</v>
      </c>
      <c r="Q198" s="80">
        <v>0</v>
      </c>
      <c r="R198" s="80">
        <v>0</v>
      </c>
      <c r="S198" s="80">
        <v>0</v>
      </c>
      <c r="T198" s="80">
        <v>0</v>
      </c>
      <c r="U198" s="80">
        <v>0</v>
      </c>
      <c r="V198" s="80">
        <v>0</v>
      </c>
      <c r="W198" s="80">
        <v>0</v>
      </c>
      <c r="X198" s="80">
        <v>0</v>
      </c>
      <c r="Y198" s="80">
        <v>0</v>
      </c>
      <c r="Z198" s="80">
        <v>0</v>
      </c>
    </row>
    <row r="199" spans="1:26" ht="16.5" customHeight="1" x14ac:dyDescent="0.25">
      <c r="A199" s="8" t="s">
        <v>455</v>
      </c>
      <c r="B199" s="8" t="s">
        <v>456</v>
      </c>
      <c r="C199" s="8">
        <v>2411</v>
      </c>
      <c r="D199" s="8" t="s">
        <v>846</v>
      </c>
      <c r="E199" s="84" t="s">
        <v>847</v>
      </c>
      <c r="F199" s="8" t="s">
        <v>369</v>
      </c>
      <c r="G199" s="8" t="s">
        <v>318</v>
      </c>
      <c r="H199" s="79" t="s">
        <v>849</v>
      </c>
      <c r="I199" s="80">
        <v>400000</v>
      </c>
      <c r="J199" s="80">
        <v>400000</v>
      </c>
      <c r="K199" s="80">
        <v>0</v>
      </c>
      <c r="L199" s="80">
        <v>0</v>
      </c>
      <c r="M199" s="80">
        <v>1378930</v>
      </c>
      <c r="N199" s="80">
        <v>0</v>
      </c>
      <c r="O199" s="80">
        <v>0</v>
      </c>
      <c r="P199" s="80">
        <v>0</v>
      </c>
      <c r="Q199" s="80">
        <v>0</v>
      </c>
      <c r="R199" s="80">
        <v>0</v>
      </c>
      <c r="S199" s="80">
        <v>0</v>
      </c>
      <c r="T199" s="80">
        <v>0</v>
      </c>
      <c r="U199" s="80">
        <v>0</v>
      </c>
      <c r="V199" s="80">
        <v>0</v>
      </c>
      <c r="W199" s="80">
        <v>0</v>
      </c>
      <c r="X199" s="80">
        <v>0</v>
      </c>
      <c r="Y199" s="80">
        <v>0</v>
      </c>
      <c r="Z199" s="80">
        <v>0</v>
      </c>
    </row>
    <row r="200" spans="1:26" ht="16.5" customHeight="1" x14ac:dyDescent="0.25">
      <c r="A200" s="8" t="s">
        <v>455</v>
      </c>
      <c r="B200" s="8" t="s">
        <v>456</v>
      </c>
      <c r="C200" s="8">
        <v>2412</v>
      </c>
      <c r="D200" s="8" t="s">
        <v>850</v>
      </c>
      <c r="E200" s="84" t="s">
        <v>851</v>
      </c>
      <c r="F200" s="8" t="s">
        <v>330</v>
      </c>
      <c r="G200" s="8" t="s">
        <v>318</v>
      </c>
      <c r="H200" s="79" t="s">
        <v>852</v>
      </c>
      <c r="I200" s="80">
        <v>960752.2</v>
      </c>
      <c r="J200" s="80">
        <v>960752.2</v>
      </c>
      <c r="K200" s="80">
        <v>319323.5</v>
      </c>
      <c r="L200" s="80">
        <v>319323.5</v>
      </c>
      <c r="M200" s="80">
        <v>250000</v>
      </c>
      <c r="N200" s="80">
        <v>0</v>
      </c>
      <c r="O200" s="80">
        <v>0</v>
      </c>
      <c r="P200" s="80">
        <v>0</v>
      </c>
      <c r="Q200" s="80">
        <v>0</v>
      </c>
      <c r="R200" s="80">
        <v>0</v>
      </c>
      <c r="S200" s="80">
        <v>0</v>
      </c>
      <c r="T200" s="80">
        <v>0</v>
      </c>
      <c r="U200" s="80">
        <v>0</v>
      </c>
      <c r="V200" s="80">
        <v>0</v>
      </c>
      <c r="W200" s="80">
        <v>0</v>
      </c>
      <c r="X200" s="80">
        <v>0</v>
      </c>
      <c r="Y200" s="80">
        <v>0</v>
      </c>
      <c r="Z200" s="80">
        <v>0</v>
      </c>
    </row>
    <row r="201" spans="1:26" ht="16.5" customHeight="1" x14ac:dyDescent="0.25">
      <c r="A201" s="8" t="s">
        <v>455</v>
      </c>
      <c r="B201" s="8" t="s">
        <v>456</v>
      </c>
      <c r="C201" s="8">
        <v>2413</v>
      </c>
      <c r="D201" s="8" t="s">
        <v>853</v>
      </c>
      <c r="E201" s="84" t="s">
        <v>854</v>
      </c>
      <c r="F201" s="8" t="s">
        <v>369</v>
      </c>
      <c r="G201" s="8" t="s">
        <v>318</v>
      </c>
      <c r="H201" s="79" t="s">
        <v>855</v>
      </c>
      <c r="I201" s="80">
        <v>850000</v>
      </c>
      <c r="J201" s="80">
        <v>850000</v>
      </c>
      <c r="K201" s="80">
        <v>0</v>
      </c>
      <c r="L201" s="80">
        <v>0</v>
      </c>
      <c r="M201" s="80">
        <v>0</v>
      </c>
      <c r="N201" s="80">
        <v>0</v>
      </c>
      <c r="O201" s="80">
        <v>0</v>
      </c>
      <c r="P201" s="80">
        <v>0</v>
      </c>
      <c r="Q201" s="80">
        <v>0</v>
      </c>
      <c r="R201" s="80">
        <v>0</v>
      </c>
      <c r="S201" s="80">
        <v>0</v>
      </c>
      <c r="T201" s="80">
        <v>0</v>
      </c>
      <c r="U201" s="80">
        <v>0</v>
      </c>
      <c r="V201" s="80">
        <v>0</v>
      </c>
      <c r="W201" s="80">
        <v>0</v>
      </c>
      <c r="X201" s="80">
        <v>0</v>
      </c>
      <c r="Y201" s="80">
        <v>0</v>
      </c>
      <c r="Z201" s="80">
        <v>0</v>
      </c>
    </row>
    <row r="202" spans="1:26" ht="16.5" customHeight="1" x14ac:dyDescent="0.25">
      <c r="A202" s="8" t="s">
        <v>455</v>
      </c>
      <c r="B202" s="8" t="s">
        <v>456</v>
      </c>
      <c r="C202" s="8">
        <v>2414</v>
      </c>
      <c r="D202" s="8" t="s">
        <v>856</v>
      </c>
      <c r="E202" s="84" t="s">
        <v>3154</v>
      </c>
      <c r="F202" s="8" t="s">
        <v>536</v>
      </c>
      <c r="G202" s="8" t="s">
        <v>318</v>
      </c>
      <c r="H202" s="79" t="s">
        <v>858</v>
      </c>
      <c r="I202" s="80">
        <v>1198789.3400000001</v>
      </c>
      <c r="J202" s="80">
        <v>1198789.3400000001</v>
      </c>
      <c r="K202" s="80">
        <v>1243665.1599999999</v>
      </c>
      <c r="L202" s="80">
        <v>1243665.1599999999</v>
      </c>
      <c r="M202" s="80">
        <v>250000</v>
      </c>
      <c r="N202" s="80">
        <v>0</v>
      </c>
      <c r="O202" s="80">
        <v>0</v>
      </c>
      <c r="P202" s="80">
        <v>0</v>
      </c>
      <c r="Q202" s="80">
        <v>0</v>
      </c>
      <c r="R202" s="80">
        <v>0</v>
      </c>
      <c r="S202" s="80">
        <v>0</v>
      </c>
      <c r="T202" s="80">
        <v>0</v>
      </c>
      <c r="U202" s="80">
        <v>0</v>
      </c>
      <c r="V202" s="80">
        <v>0</v>
      </c>
      <c r="W202" s="80">
        <v>0</v>
      </c>
      <c r="X202" s="80">
        <v>0</v>
      </c>
      <c r="Y202" s="80">
        <v>0</v>
      </c>
      <c r="Z202" s="80">
        <v>0</v>
      </c>
    </row>
    <row r="203" spans="1:26" ht="16.5" customHeight="1" x14ac:dyDescent="0.25">
      <c r="A203" s="8" t="s">
        <v>455</v>
      </c>
      <c r="B203" s="8" t="s">
        <v>456</v>
      </c>
      <c r="C203" s="8">
        <v>2415</v>
      </c>
      <c r="D203" s="8" t="s">
        <v>859</v>
      </c>
      <c r="E203" s="84" t="s">
        <v>860</v>
      </c>
      <c r="F203" s="8" t="s">
        <v>75</v>
      </c>
      <c r="G203" s="8" t="s">
        <v>318</v>
      </c>
      <c r="H203" s="79" t="s">
        <v>862</v>
      </c>
      <c r="I203" s="80">
        <v>3500000</v>
      </c>
      <c r="J203" s="80">
        <v>3500000</v>
      </c>
      <c r="K203" s="80">
        <v>0</v>
      </c>
      <c r="L203" s="80">
        <v>0</v>
      </c>
      <c r="M203" s="80">
        <v>250000</v>
      </c>
      <c r="N203" s="80">
        <v>0</v>
      </c>
      <c r="O203" s="80">
        <v>0</v>
      </c>
      <c r="P203" s="80">
        <v>0</v>
      </c>
      <c r="Q203" s="80">
        <v>0</v>
      </c>
      <c r="R203" s="80">
        <v>0</v>
      </c>
      <c r="S203" s="80">
        <v>0</v>
      </c>
      <c r="T203" s="80">
        <v>0</v>
      </c>
      <c r="U203" s="80">
        <v>0</v>
      </c>
      <c r="V203" s="80">
        <v>0</v>
      </c>
      <c r="W203" s="80">
        <v>0</v>
      </c>
      <c r="X203" s="80">
        <v>0</v>
      </c>
      <c r="Y203" s="80">
        <v>0</v>
      </c>
      <c r="Z203" s="80">
        <v>0</v>
      </c>
    </row>
    <row r="204" spans="1:26" ht="16.5" customHeight="1" x14ac:dyDescent="0.25">
      <c r="A204" s="8" t="s">
        <v>455</v>
      </c>
      <c r="B204" s="8" t="s">
        <v>456</v>
      </c>
      <c r="C204" s="8">
        <v>2429</v>
      </c>
      <c r="D204" s="8" t="s">
        <v>866</v>
      </c>
      <c r="E204" s="84" t="s">
        <v>867</v>
      </c>
      <c r="F204" s="8" t="s">
        <v>75</v>
      </c>
      <c r="G204" s="8" t="s">
        <v>318</v>
      </c>
      <c r="H204" s="79" t="s">
        <v>44</v>
      </c>
      <c r="I204" s="80">
        <v>0</v>
      </c>
      <c r="J204" s="80">
        <v>0</v>
      </c>
      <c r="K204" s="80">
        <v>0</v>
      </c>
      <c r="L204" s="80">
        <v>0</v>
      </c>
      <c r="M204" s="80">
        <v>0</v>
      </c>
      <c r="N204" s="80">
        <v>0</v>
      </c>
      <c r="O204" s="80">
        <v>0</v>
      </c>
      <c r="P204" s="80">
        <v>0</v>
      </c>
      <c r="Q204" s="80">
        <v>0</v>
      </c>
      <c r="R204" s="80">
        <v>4533462.82</v>
      </c>
      <c r="S204" s="80">
        <v>4533462.82</v>
      </c>
      <c r="T204" s="80">
        <v>4056947.01</v>
      </c>
      <c r="U204" s="80">
        <v>4056947.01</v>
      </c>
      <c r="V204" s="80">
        <v>0</v>
      </c>
      <c r="W204" s="80">
        <v>3380789.17</v>
      </c>
      <c r="X204" s="80">
        <v>3380789.17</v>
      </c>
      <c r="Y204" s="80">
        <v>0</v>
      </c>
      <c r="Z204" s="80">
        <v>0</v>
      </c>
    </row>
    <row r="205" spans="1:26" ht="16.5" customHeight="1" x14ac:dyDescent="0.25">
      <c r="A205" s="8" t="s">
        <v>455</v>
      </c>
      <c r="B205" s="8" t="s">
        <v>456</v>
      </c>
      <c r="C205" s="8">
        <v>2431</v>
      </c>
      <c r="D205" s="8" t="s">
        <v>871</v>
      </c>
      <c r="E205" s="84" t="s">
        <v>872</v>
      </c>
      <c r="F205" s="8" t="s">
        <v>75</v>
      </c>
      <c r="G205" s="8" t="s">
        <v>318</v>
      </c>
      <c r="H205" s="79" t="s">
        <v>874</v>
      </c>
      <c r="I205" s="80">
        <v>1000000</v>
      </c>
      <c r="J205" s="80">
        <v>1000000</v>
      </c>
      <c r="K205" s="80">
        <v>0</v>
      </c>
      <c r="L205" s="80">
        <v>0</v>
      </c>
      <c r="M205" s="80">
        <v>0</v>
      </c>
      <c r="N205" s="80">
        <v>0</v>
      </c>
      <c r="O205" s="80">
        <v>0</v>
      </c>
      <c r="P205" s="80">
        <v>0</v>
      </c>
      <c r="Q205" s="80">
        <v>0</v>
      </c>
      <c r="R205" s="80">
        <v>0</v>
      </c>
      <c r="S205" s="80">
        <v>0</v>
      </c>
      <c r="T205" s="80">
        <v>0</v>
      </c>
      <c r="U205" s="80">
        <v>0</v>
      </c>
      <c r="V205" s="80">
        <v>0</v>
      </c>
      <c r="W205" s="80">
        <v>0</v>
      </c>
      <c r="X205" s="80">
        <v>0</v>
      </c>
      <c r="Y205" s="80">
        <v>0</v>
      </c>
      <c r="Z205" s="80">
        <v>0</v>
      </c>
    </row>
    <row r="206" spans="1:26" ht="16.5" customHeight="1" x14ac:dyDescent="0.25">
      <c r="A206" s="8" t="s">
        <v>455</v>
      </c>
      <c r="B206" s="8" t="s">
        <v>456</v>
      </c>
      <c r="C206" s="8">
        <v>2452</v>
      </c>
      <c r="D206" s="8" t="s">
        <v>877</v>
      </c>
      <c r="E206" s="84" t="s">
        <v>878</v>
      </c>
      <c r="F206" s="8" t="s">
        <v>402</v>
      </c>
      <c r="G206" s="8" t="s">
        <v>318</v>
      </c>
      <c r="H206" s="79" t="s">
        <v>879</v>
      </c>
      <c r="I206" s="80">
        <v>500000</v>
      </c>
      <c r="J206" s="80">
        <v>500000</v>
      </c>
      <c r="K206" s="80">
        <v>0</v>
      </c>
      <c r="L206" s="80">
        <v>0</v>
      </c>
      <c r="M206" s="80">
        <v>0</v>
      </c>
      <c r="N206" s="80">
        <v>0</v>
      </c>
      <c r="O206" s="80">
        <v>0</v>
      </c>
      <c r="P206" s="80">
        <v>0</v>
      </c>
      <c r="Q206" s="80">
        <v>0</v>
      </c>
      <c r="R206" s="80">
        <v>0</v>
      </c>
      <c r="S206" s="80">
        <v>0</v>
      </c>
      <c r="T206" s="80">
        <v>0</v>
      </c>
      <c r="U206" s="80">
        <v>0</v>
      </c>
      <c r="V206" s="80">
        <v>0</v>
      </c>
      <c r="W206" s="80">
        <v>0</v>
      </c>
      <c r="X206" s="80">
        <v>0</v>
      </c>
      <c r="Y206" s="80">
        <v>0</v>
      </c>
      <c r="Z206" s="80">
        <v>0</v>
      </c>
    </row>
    <row r="207" spans="1:26" ht="16.5" customHeight="1" x14ac:dyDescent="0.25">
      <c r="A207" s="8" t="s">
        <v>455</v>
      </c>
      <c r="B207" s="8" t="s">
        <v>456</v>
      </c>
      <c r="C207" s="8">
        <v>2453</v>
      </c>
      <c r="D207" s="8" t="s">
        <v>880</v>
      </c>
      <c r="E207" s="84" t="s">
        <v>881</v>
      </c>
      <c r="F207" s="8" t="s">
        <v>402</v>
      </c>
      <c r="G207" s="8" t="s">
        <v>318</v>
      </c>
      <c r="H207" s="79" t="s">
        <v>882</v>
      </c>
      <c r="I207" s="80">
        <v>0</v>
      </c>
      <c r="J207" s="80">
        <v>0</v>
      </c>
      <c r="K207" s="80">
        <v>0</v>
      </c>
      <c r="L207" s="80">
        <v>0</v>
      </c>
      <c r="M207" s="80">
        <v>3000000</v>
      </c>
      <c r="N207" s="80">
        <v>0</v>
      </c>
      <c r="O207" s="80">
        <v>0</v>
      </c>
      <c r="P207" s="80">
        <v>0</v>
      </c>
      <c r="Q207" s="80">
        <v>0</v>
      </c>
      <c r="R207" s="80">
        <v>30000000</v>
      </c>
      <c r="S207" s="80">
        <v>30000000</v>
      </c>
      <c r="T207" s="80">
        <v>86206019.219999984</v>
      </c>
      <c r="U207" s="80">
        <v>86206019.219999984</v>
      </c>
      <c r="V207" s="80">
        <v>61643747</v>
      </c>
      <c r="W207" s="80">
        <v>80950545.816</v>
      </c>
      <c r="X207" s="80">
        <v>80950545.816</v>
      </c>
      <c r="Y207" s="80">
        <v>0</v>
      </c>
      <c r="Z207" s="80">
        <v>0</v>
      </c>
    </row>
    <row r="208" spans="1:26" ht="16.5" customHeight="1" x14ac:dyDescent="0.25">
      <c r="A208" s="8" t="s">
        <v>455</v>
      </c>
      <c r="B208" s="8" t="s">
        <v>456</v>
      </c>
      <c r="C208" s="8">
        <v>2454</v>
      </c>
      <c r="D208" s="8" t="s">
        <v>883</v>
      </c>
      <c r="E208" s="84" t="s">
        <v>884</v>
      </c>
      <c r="F208" s="8" t="s">
        <v>38</v>
      </c>
      <c r="G208" s="8" t="s">
        <v>318</v>
      </c>
      <c r="H208" s="79" t="s">
        <v>885</v>
      </c>
      <c r="I208" s="80">
        <v>2415159.2599999998</v>
      </c>
      <c r="J208" s="80">
        <v>0</v>
      </c>
      <c r="K208" s="80">
        <v>0</v>
      </c>
      <c r="L208" s="80">
        <v>0</v>
      </c>
      <c r="M208" s="80">
        <v>1000000</v>
      </c>
      <c r="N208" s="80">
        <v>0</v>
      </c>
      <c r="O208" s="80">
        <v>0</v>
      </c>
      <c r="P208" s="80">
        <v>0</v>
      </c>
      <c r="Q208" s="80">
        <v>0</v>
      </c>
      <c r="R208" s="80">
        <v>0</v>
      </c>
      <c r="S208" s="80">
        <v>0</v>
      </c>
      <c r="T208" s="80">
        <v>0</v>
      </c>
      <c r="U208" s="80">
        <v>0</v>
      </c>
      <c r="V208" s="80">
        <v>0</v>
      </c>
      <c r="W208" s="80">
        <v>0</v>
      </c>
      <c r="X208" s="80">
        <v>0</v>
      </c>
      <c r="Y208" s="80">
        <v>0</v>
      </c>
      <c r="Z208" s="80">
        <v>0</v>
      </c>
    </row>
    <row r="209" spans="1:26" ht="16.5" customHeight="1" x14ac:dyDescent="0.25">
      <c r="A209" s="8" t="s">
        <v>455</v>
      </c>
      <c r="B209" s="8" t="s">
        <v>456</v>
      </c>
      <c r="C209" s="8">
        <v>2455</v>
      </c>
      <c r="D209" s="8" t="s">
        <v>886</v>
      </c>
      <c r="E209" s="84" t="s">
        <v>887</v>
      </c>
      <c r="F209" s="8" t="s">
        <v>38</v>
      </c>
      <c r="G209" s="8" t="s">
        <v>318</v>
      </c>
      <c r="H209" s="79" t="s">
        <v>888</v>
      </c>
      <c r="I209" s="80">
        <v>1420414.9949</v>
      </c>
      <c r="J209" s="80">
        <v>1420414.9949</v>
      </c>
      <c r="K209" s="80">
        <v>0</v>
      </c>
      <c r="L209" s="80">
        <v>0</v>
      </c>
      <c r="M209" s="80">
        <v>0</v>
      </c>
      <c r="N209" s="80">
        <v>0</v>
      </c>
      <c r="O209" s="80">
        <v>0</v>
      </c>
      <c r="P209" s="80">
        <v>0</v>
      </c>
      <c r="Q209" s="80">
        <v>0</v>
      </c>
      <c r="R209" s="80">
        <v>0</v>
      </c>
      <c r="S209" s="80">
        <v>0</v>
      </c>
      <c r="T209" s="80">
        <v>0</v>
      </c>
      <c r="U209" s="80">
        <v>0</v>
      </c>
      <c r="V209" s="80">
        <v>0</v>
      </c>
      <c r="W209" s="80">
        <v>0</v>
      </c>
      <c r="X209" s="80">
        <v>0</v>
      </c>
      <c r="Y209" s="80">
        <v>0</v>
      </c>
      <c r="Z209" s="80">
        <v>0</v>
      </c>
    </row>
    <row r="210" spans="1:26" ht="16.5" customHeight="1" x14ac:dyDescent="0.25">
      <c r="A210" s="8" t="s">
        <v>455</v>
      </c>
      <c r="B210" s="8" t="s">
        <v>456</v>
      </c>
      <c r="C210" s="8">
        <v>2456</v>
      </c>
      <c r="D210" s="8" t="s">
        <v>889</v>
      </c>
      <c r="E210" s="84" t="s">
        <v>890</v>
      </c>
      <c r="F210" s="8" t="s">
        <v>440</v>
      </c>
      <c r="G210" s="8" t="s">
        <v>318</v>
      </c>
      <c r="H210" s="79" t="s">
        <v>891</v>
      </c>
      <c r="I210" s="80">
        <v>7810661.5620000008</v>
      </c>
      <c r="J210" s="80">
        <v>7810661.5620000008</v>
      </c>
      <c r="K210" s="80">
        <v>0</v>
      </c>
      <c r="L210" s="80">
        <v>0</v>
      </c>
      <c r="M210" s="80">
        <v>3000000</v>
      </c>
      <c r="N210" s="80">
        <v>0</v>
      </c>
      <c r="O210" s="80">
        <v>0</v>
      </c>
      <c r="P210" s="80">
        <v>0</v>
      </c>
      <c r="Q210" s="80">
        <v>0</v>
      </c>
      <c r="R210" s="80">
        <v>0</v>
      </c>
      <c r="S210" s="80">
        <v>0</v>
      </c>
      <c r="T210" s="80">
        <v>0</v>
      </c>
      <c r="U210" s="80">
        <v>0</v>
      </c>
      <c r="V210" s="80">
        <v>0</v>
      </c>
      <c r="W210" s="80">
        <v>0</v>
      </c>
      <c r="X210" s="80">
        <v>0</v>
      </c>
      <c r="Y210" s="80">
        <v>0</v>
      </c>
      <c r="Z210" s="80">
        <v>0</v>
      </c>
    </row>
    <row r="211" spans="1:26" ht="16.5" customHeight="1" x14ac:dyDescent="0.25">
      <c r="A211" s="8" t="s">
        <v>455</v>
      </c>
      <c r="B211" s="8" t="s">
        <v>456</v>
      </c>
      <c r="C211" s="8">
        <v>2457</v>
      </c>
      <c r="D211" s="8" t="s">
        <v>892</v>
      </c>
      <c r="E211" s="84" t="s">
        <v>893</v>
      </c>
      <c r="F211" s="8" t="s">
        <v>440</v>
      </c>
      <c r="G211" s="8" t="s">
        <v>318</v>
      </c>
      <c r="H211" s="79" t="s">
        <v>894</v>
      </c>
      <c r="I211" s="80">
        <v>1989291.192</v>
      </c>
      <c r="J211" s="80">
        <v>1989291.192</v>
      </c>
      <c r="K211" s="80">
        <v>0</v>
      </c>
      <c r="L211" s="80">
        <v>0</v>
      </c>
      <c r="M211" s="80">
        <v>0</v>
      </c>
      <c r="N211" s="80">
        <v>0</v>
      </c>
      <c r="O211" s="80">
        <v>0</v>
      </c>
      <c r="P211" s="80">
        <v>0</v>
      </c>
      <c r="Q211" s="80">
        <v>0</v>
      </c>
      <c r="R211" s="80">
        <v>0</v>
      </c>
      <c r="S211" s="80">
        <v>0</v>
      </c>
      <c r="T211" s="80">
        <v>0</v>
      </c>
      <c r="U211" s="80">
        <v>0</v>
      </c>
      <c r="V211" s="80">
        <v>0</v>
      </c>
      <c r="W211" s="80">
        <v>0</v>
      </c>
      <c r="X211" s="80">
        <v>0</v>
      </c>
      <c r="Y211" s="80">
        <v>0</v>
      </c>
      <c r="Z211" s="80">
        <v>0</v>
      </c>
    </row>
    <row r="212" spans="1:26" ht="16.5" customHeight="1" x14ac:dyDescent="0.25">
      <c r="A212" s="8" t="s">
        <v>455</v>
      </c>
      <c r="B212" s="8" t="s">
        <v>456</v>
      </c>
      <c r="C212" s="8">
        <v>2461</v>
      </c>
      <c r="D212" s="8" t="s">
        <v>906</v>
      </c>
      <c r="E212" s="84" t="s">
        <v>907</v>
      </c>
      <c r="F212" s="8" t="s">
        <v>303</v>
      </c>
      <c r="G212" s="8" t="s">
        <v>318</v>
      </c>
      <c r="H212" s="79" t="s">
        <v>908</v>
      </c>
      <c r="I212" s="80">
        <v>500000</v>
      </c>
      <c r="J212" s="80">
        <v>0</v>
      </c>
      <c r="K212" s="80">
        <v>7620849.0819999985</v>
      </c>
      <c r="L212" s="80">
        <v>0</v>
      </c>
      <c r="M212" s="80">
        <v>0</v>
      </c>
      <c r="N212" s="80">
        <v>14153005.437999999</v>
      </c>
      <c r="O212" s="80">
        <v>0</v>
      </c>
      <c r="P212" s="80">
        <v>0</v>
      </c>
      <c r="Q212" s="80">
        <v>0</v>
      </c>
      <c r="R212" s="80">
        <v>0</v>
      </c>
      <c r="S212" s="80">
        <v>0</v>
      </c>
      <c r="T212" s="80">
        <v>0</v>
      </c>
      <c r="U212" s="80">
        <v>0</v>
      </c>
      <c r="V212" s="80">
        <v>0</v>
      </c>
      <c r="W212" s="80">
        <v>0</v>
      </c>
      <c r="X212" s="80">
        <v>0</v>
      </c>
      <c r="Y212" s="80">
        <v>0</v>
      </c>
      <c r="Z212" s="80">
        <v>0</v>
      </c>
    </row>
    <row r="213" spans="1:26" ht="16.5" customHeight="1" x14ac:dyDescent="0.25">
      <c r="A213" s="8" t="s">
        <v>455</v>
      </c>
      <c r="B213" s="8" t="s">
        <v>456</v>
      </c>
      <c r="C213" s="8">
        <v>2462</v>
      </c>
      <c r="D213" s="8" t="s">
        <v>909</v>
      </c>
      <c r="E213" s="84" t="s">
        <v>910</v>
      </c>
      <c r="F213" s="8" t="s">
        <v>402</v>
      </c>
      <c r="G213" s="8" t="s">
        <v>318</v>
      </c>
      <c r="H213" s="79" t="s">
        <v>911</v>
      </c>
      <c r="I213" s="80">
        <v>7444683.4699999997</v>
      </c>
      <c r="J213" s="80">
        <v>0</v>
      </c>
      <c r="K213" s="80">
        <v>93093009.900000006</v>
      </c>
      <c r="L213" s="80">
        <v>0</v>
      </c>
      <c r="M213" s="80">
        <v>0</v>
      </c>
      <c r="N213" s="80">
        <v>14349397.76</v>
      </c>
      <c r="O213" s="80">
        <v>0</v>
      </c>
      <c r="P213" s="80">
        <v>0</v>
      </c>
      <c r="Q213" s="80">
        <v>0</v>
      </c>
      <c r="R213" s="80">
        <v>0</v>
      </c>
      <c r="S213" s="80">
        <v>0</v>
      </c>
      <c r="T213" s="80">
        <v>0</v>
      </c>
      <c r="U213" s="80">
        <v>0</v>
      </c>
      <c r="V213" s="80">
        <v>0</v>
      </c>
      <c r="W213" s="80">
        <v>0</v>
      </c>
      <c r="X213" s="80">
        <v>0</v>
      </c>
      <c r="Y213" s="80">
        <v>0</v>
      </c>
      <c r="Z213" s="80">
        <v>0</v>
      </c>
    </row>
    <row r="214" spans="1:26" ht="16.5" customHeight="1" x14ac:dyDescent="0.25">
      <c r="A214" s="8" t="s">
        <v>455</v>
      </c>
      <c r="B214" s="8" t="s">
        <v>456</v>
      </c>
      <c r="C214" s="8">
        <v>2464</v>
      </c>
      <c r="D214" s="8" t="s">
        <v>912</v>
      </c>
      <c r="E214" s="84" t="s">
        <v>913</v>
      </c>
      <c r="F214" s="8" t="s">
        <v>536</v>
      </c>
      <c r="G214" s="8" t="s">
        <v>318</v>
      </c>
      <c r="H214" s="79" t="s">
        <v>914</v>
      </c>
      <c r="I214" s="80">
        <v>1000000</v>
      </c>
      <c r="J214" s="80">
        <v>0</v>
      </c>
      <c r="K214" s="80">
        <v>11887500</v>
      </c>
      <c r="L214" s="80">
        <v>0</v>
      </c>
      <c r="M214" s="80">
        <v>1000000</v>
      </c>
      <c r="N214" s="80">
        <v>51512500</v>
      </c>
      <c r="O214" s="80">
        <v>0</v>
      </c>
      <c r="P214" s="80">
        <v>15850000</v>
      </c>
      <c r="Q214" s="80">
        <v>0</v>
      </c>
      <c r="R214" s="80">
        <v>0</v>
      </c>
      <c r="S214" s="80">
        <v>0</v>
      </c>
      <c r="T214" s="80">
        <v>0</v>
      </c>
      <c r="U214" s="80">
        <v>0</v>
      </c>
      <c r="V214" s="80">
        <v>0</v>
      </c>
      <c r="W214" s="80">
        <v>0</v>
      </c>
      <c r="X214" s="80">
        <v>0</v>
      </c>
      <c r="Y214" s="80">
        <v>0</v>
      </c>
      <c r="Z214" s="80">
        <v>0</v>
      </c>
    </row>
    <row r="215" spans="1:26" ht="16.5" customHeight="1" x14ac:dyDescent="0.25">
      <c r="A215" s="8" t="s">
        <v>455</v>
      </c>
      <c r="B215" s="8" t="s">
        <v>456</v>
      </c>
      <c r="C215" s="8">
        <v>2576</v>
      </c>
      <c r="D215" s="8" t="s">
        <v>957</v>
      </c>
      <c r="E215" s="84" t="s">
        <v>958</v>
      </c>
      <c r="F215" s="8" t="s">
        <v>75</v>
      </c>
      <c r="G215" s="8" t="s">
        <v>318</v>
      </c>
      <c r="H215" s="79" t="s">
        <v>959</v>
      </c>
      <c r="I215" s="80">
        <v>300000</v>
      </c>
      <c r="J215" s="80">
        <v>300000</v>
      </c>
      <c r="K215" s="80">
        <v>300000</v>
      </c>
      <c r="L215" s="80">
        <v>300000</v>
      </c>
      <c r="M215" s="80">
        <v>0</v>
      </c>
      <c r="N215" s="80">
        <v>0</v>
      </c>
      <c r="O215" s="80">
        <v>0</v>
      </c>
      <c r="P215" s="80">
        <v>0</v>
      </c>
      <c r="Q215" s="80">
        <v>0</v>
      </c>
      <c r="R215" s="80">
        <v>600000</v>
      </c>
      <c r="S215" s="80">
        <v>600000</v>
      </c>
      <c r="T215" s="80">
        <v>0</v>
      </c>
      <c r="U215" s="80">
        <v>0</v>
      </c>
      <c r="V215" s="80">
        <v>0</v>
      </c>
      <c r="W215" s="80">
        <v>0</v>
      </c>
      <c r="X215" s="80">
        <v>0</v>
      </c>
      <c r="Y215" s="80">
        <v>0</v>
      </c>
      <c r="Z215" s="80">
        <v>0</v>
      </c>
    </row>
    <row r="216" spans="1:26" ht="16.5" customHeight="1" x14ac:dyDescent="0.25">
      <c r="A216" s="8" t="s">
        <v>455</v>
      </c>
      <c r="B216" s="8" t="s">
        <v>456</v>
      </c>
      <c r="C216" s="8">
        <v>2577</v>
      </c>
      <c r="D216" s="8" t="s">
        <v>960</v>
      </c>
      <c r="E216" s="84" t="s">
        <v>961</v>
      </c>
      <c r="F216" s="8" t="s">
        <v>75</v>
      </c>
      <c r="G216" s="8" t="s">
        <v>318</v>
      </c>
      <c r="H216" s="79" t="s">
        <v>962</v>
      </c>
      <c r="I216" s="80">
        <v>195212.5</v>
      </c>
      <c r="J216" s="80">
        <v>0</v>
      </c>
      <c r="K216" s="80">
        <v>0</v>
      </c>
      <c r="L216" s="80">
        <v>0</v>
      </c>
      <c r="M216" s="80">
        <v>0</v>
      </c>
      <c r="N216" s="80">
        <v>0</v>
      </c>
      <c r="O216" s="80">
        <v>0</v>
      </c>
      <c r="P216" s="80">
        <v>0</v>
      </c>
      <c r="Q216" s="80">
        <v>0</v>
      </c>
      <c r="R216" s="80">
        <v>0</v>
      </c>
      <c r="S216" s="80">
        <v>0</v>
      </c>
      <c r="T216" s="80">
        <v>0</v>
      </c>
      <c r="U216" s="80">
        <v>0</v>
      </c>
      <c r="V216" s="80">
        <v>0</v>
      </c>
      <c r="W216" s="80">
        <v>0</v>
      </c>
      <c r="X216" s="80">
        <v>0</v>
      </c>
      <c r="Y216" s="80">
        <v>0</v>
      </c>
      <c r="Z216" s="80">
        <v>0</v>
      </c>
    </row>
    <row r="217" spans="1:26" ht="16.5" customHeight="1" x14ac:dyDescent="0.25">
      <c r="A217" s="8" t="s">
        <v>455</v>
      </c>
      <c r="B217" s="8" t="s">
        <v>456</v>
      </c>
      <c r="C217" s="8">
        <v>2587</v>
      </c>
      <c r="D217" s="8" t="s">
        <v>966</v>
      </c>
      <c r="E217" s="84" t="s">
        <v>967</v>
      </c>
      <c r="F217" s="8" t="s">
        <v>75</v>
      </c>
      <c r="G217" s="8" t="s">
        <v>76</v>
      </c>
      <c r="H217" s="79" t="s">
        <v>44</v>
      </c>
      <c r="I217" s="80">
        <v>250000</v>
      </c>
      <c r="J217" s="80">
        <v>250000</v>
      </c>
      <c r="K217" s="80">
        <v>0</v>
      </c>
      <c r="L217" s="80">
        <v>0</v>
      </c>
      <c r="M217" s="80">
        <v>0</v>
      </c>
      <c r="N217" s="80">
        <v>0</v>
      </c>
      <c r="O217" s="80">
        <v>0</v>
      </c>
      <c r="P217" s="80">
        <v>0</v>
      </c>
      <c r="Q217" s="80">
        <v>0</v>
      </c>
      <c r="R217" s="80">
        <v>0</v>
      </c>
      <c r="S217" s="80">
        <v>0</v>
      </c>
      <c r="T217" s="80">
        <v>0</v>
      </c>
      <c r="U217" s="80">
        <v>0</v>
      </c>
      <c r="V217" s="80">
        <v>0</v>
      </c>
      <c r="W217" s="80">
        <v>0</v>
      </c>
      <c r="X217" s="80">
        <v>0</v>
      </c>
      <c r="Y217" s="80">
        <v>0</v>
      </c>
      <c r="Z217" s="80">
        <v>0</v>
      </c>
    </row>
    <row r="218" spans="1:26" ht="16.5" customHeight="1" x14ac:dyDescent="0.25">
      <c r="A218" s="8" t="s">
        <v>455</v>
      </c>
      <c r="B218" s="8" t="s">
        <v>456</v>
      </c>
      <c r="C218" s="8">
        <v>2597</v>
      </c>
      <c r="D218" s="8" t="s">
        <v>968</v>
      </c>
      <c r="E218" s="84" t="s">
        <v>969</v>
      </c>
      <c r="F218" s="8" t="s">
        <v>75</v>
      </c>
      <c r="G218" s="8" t="s">
        <v>318</v>
      </c>
      <c r="H218" s="79" t="s">
        <v>44</v>
      </c>
      <c r="I218" s="80">
        <v>17949336.059999999</v>
      </c>
      <c r="J218" s="80">
        <v>0</v>
      </c>
      <c r="K218" s="80">
        <v>10000000</v>
      </c>
      <c r="L218" s="80">
        <v>0</v>
      </c>
      <c r="M218" s="80">
        <v>2000000</v>
      </c>
      <c r="N218" s="80">
        <v>10000000</v>
      </c>
      <c r="O218" s="80">
        <v>0</v>
      </c>
      <c r="P218" s="80">
        <v>10000000</v>
      </c>
      <c r="Q218" s="80">
        <v>0</v>
      </c>
      <c r="R218" s="80">
        <v>0</v>
      </c>
      <c r="S218" s="80">
        <v>0</v>
      </c>
      <c r="T218" s="80">
        <v>0</v>
      </c>
      <c r="U218" s="80">
        <v>0</v>
      </c>
      <c r="V218" s="80">
        <v>0</v>
      </c>
      <c r="W218" s="80">
        <v>0</v>
      </c>
      <c r="X218" s="80">
        <v>0</v>
      </c>
      <c r="Y218" s="80">
        <v>0</v>
      </c>
      <c r="Z218" s="80">
        <v>0</v>
      </c>
    </row>
    <row r="219" spans="1:26" ht="16.5" customHeight="1" x14ac:dyDescent="0.25">
      <c r="A219" s="8" t="s">
        <v>455</v>
      </c>
      <c r="B219" s="8" t="s">
        <v>456</v>
      </c>
      <c r="C219" s="8">
        <v>2612</v>
      </c>
      <c r="D219" s="8" t="s">
        <v>980</v>
      </c>
      <c r="E219" s="84" t="s">
        <v>981</v>
      </c>
      <c r="F219" s="8" t="s">
        <v>75</v>
      </c>
      <c r="G219" s="8" t="s">
        <v>318</v>
      </c>
      <c r="H219" s="79" t="s">
        <v>982</v>
      </c>
      <c r="I219" s="80">
        <v>2968867.5899999989</v>
      </c>
      <c r="J219" s="80">
        <v>2968867.5899999989</v>
      </c>
      <c r="K219" s="80">
        <v>658309.03</v>
      </c>
      <c r="L219" s="80">
        <v>658309.03</v>
      </c>
      <c r="M219" s="80">
        <v>0</v>
      </c>
      <c r="N219" s="80">
        <v>0</v>
      </c>
      <c r="O219" s="80">
        <v>0</v>
      </c>
      <c r="P219" s="80">
        <v>0</v>
      </c>
      <c r="Q219" s="80">
        <v>0</v>
      </c>
      <c r="R219" s="80">
        <v>0</v>
      </c>
      <c r="S219" s="80">
        <v>0</v>
      </c>
      <c r="T219" s="80">
        <v>0</v>
      </c>
      <c r="U219" s="80">
        <v>0</v>
      </c>
      <c r="V219" s="80">
        <v>0</v>
      </c>
      <c r="W219" s="80">
        <v>0</v>
      </c>
      <c r="X219" s="80">
        <v>0</v>
      </c>
      <c r="Y219" s="80">
        <v>0</v>
      </c>
      <c r="Z219" s="80">
        <v>0</v>
      </c>
    </row>
    <row r="220" spans="1:26" ht="16.5" customHeight="1" x14ac:dyDescent="0.25">
      <c r="A220" s="8" t="s">
        <v>455</v>
      </c>
      <c r="B220" s="8" t="s">
        <v>456</v>
      </c>
      <c r="C220" s="8">
        <v>2639</v>
      </c>
      <c r="D220" s="8" t="s">
        <v>983</v>
      </c>
      <c r="E220" s="84" t="s">
        <v>984</v>
      </c>
      <c r="F220" s="8" t="s">
        <v>75</v>
      </c>
      <c r="G220" s="8" t="s">
        <v>318</v>
      </c>
      <c r="H220" s="79" t="s">
        <v>985</v>
      </c>
      <c r="I220" s="80">
        <v>0</v>
      </c>
      <c r="J220" s="80">
        <v>0</v>
      </c>
      <c r="K220" s="80">
        <v>25000000</v>
      </c>
      <c r="L220" s="80">
        <v>0</v>
      </c>
      <c r="M220" s="80">
        <v>1500000</v>
      </c>
      <c r="N220" s="80">
        <v>15000000</v>
      </c>
      <c r="O220" s="80">
        <v>0</v>
      </c>
      <c r="P220" s="80">
        <v>0</v>
      </c>
      <c r="Q220" s="80">
        <v>0</v>
      </c>
      <c r="R220" s="80">
        <v>0</v>
      </c>
      <c r="S220" s="80">
        <v>0</v>
      </c>
      <c r="T220" s="80">
        <v>0</v>
      </c>
      <c r="U220" s="80">
        <v>0</v>
      </c>
      <c r="V220" s="80">
        <v>0</v>
      </c>
      <c r="W220" s="80">
        <v>0</v>
      </c>
      <c r="X220" s="80">
        <v>0</v>
      </c>
      <c r="Y220" s="80">
        <v>0</v>
      </c>
      <c r="Z220" s="80">
        <v>0</v>
      </c>
    </row>
    <row r="221" spans="1:26" ht="16.5" customHeight="1" x14ac:dyDescent="0.25">
      <c r="A221" s="8" t="s">
        <v>455</v>
      </c>
      <c r="B221" s="8" t="s">
        <v>456</v>
      </c>
      <c r="C221" s="8">
        <v>2640</v>
      </c>
      <c r="D221" s="8" t="s">
        <v>986</v>
      </c>
      <c r="E221" s="84" t="s">
        <v>987</v>
      </c>
      <c r="F221" s="8" t="s">
        <v>75</v>
      </c>
      <c r="G221" s="8" t="s">
        <v>318</v>
      </c>
      <c r="H221" s="79" t="s">
        <v>988</v>
      </c>
      <c r="I221" s="80">
        <v>0</v>
      </c>
      <c r="J221" s="80">
        <v>0</v>
      </c>
      <c r="K221" s="80">
        <v>25000000</v>
      </c>
      <c r="L221" s="80">
        <v>0</v>
      </c>
      <c r="M221" s="80">
        <v>1500000</v>
      </c>
      <c r="N221" s="80">
        <v>15000000</v>
      </c>
      <c r="O221" s="80">
        <v>0</v>
      </c>
      <c r="P221" s="80">
        <v>0</v>
      </c>
      <c r="Q221" s="80">
        <v>0</v>
      </c>
      <c r="R221" s="80">
        <v>0</v>
      </c>
      <c r="S221" s="80">
        <v>0</v>
      </c>
      <c r="T221" s="80">
        <v>0</v>
      </c>
      <c r="U221" s="80">
        <v>0</v>
      </c>
      <c r="V221" s="80">
        <v>0</v>
      </c>
      <c r="W221" s="80">
        <v>0</v>
      </c>
      <c r="X221" s="80">
        <v>0</v>
      </c>
      <c r="Y221" s="80">
        <v>0</v>
      </c>
      <c r="Z221" s="80">
        <v>0</v>
      </c>
    </row>
    <row r="222" spans="1:26" ht="16.5" customHeight="1" x14ac:dyDescent="0.25">
      <c r="A222" s="8" t="s">
        <v>455</v>
      </c>
      <c r="B222" s="8" t="s">
        <v>456</v>
      </c>
      <c r="C222" s="8">
        <v>2641</v>
      </c>
      <c r="D222" s="8" t="s">
        <v>989</v>
      </c>
      <c r="E222" s="84" t="s">
        <v>990</v>
      </c>
      <c r="F222" s="8" t="s">
        <v>75</v>
      </c>
      <c r="G222" s="8" t="s">
        <v>318</v>
      </c>
      <c r="H222" s="79" t="s">
        <v>991</v>
      </c>
      <c r="I222" s="80">
        <v>10000000</v>
      </c>
      <c r="J222" s="80">
        <v>10000000</v>
      </c>
      <c r="K222" s="80">
        <v>25000000</v>
      </c>
      <c r="L222" s="80">
        <v>0</v>
      </c>
      <c r="M222" s="80">
        <v>1500000</v>
      </c>
      <c r="N222" s="80">
        <v>15000000</v>
      </c>
      <c r="O222" s="80">
        <v>0</v>
      </c>
      <c r="P222" s="80">
        <v>0</v>
      </c>
      <c r="Q222" s="80">
        <v>0</v>
      </c>
      <c r="R222" s="80">
        <v>0</v>
      </c>
      <c r="S222" s="80">
        <v>0</v>
      </c>
      <c r="T222" s="80">
        <v>0</v>
      </c>
      <c r="U222" s="80">
        <v>0</v>
      </c>
      <c r="V222" s="80">
        <v>0</v>
      </c>
      <c r="W222" s="80">
        <v>0</v>
      </c>
      <c r="X222" s="80">
        <v>0</v>
      </c>
      <c r="Y222" s="80">
        <v>0</v>
      </c>
      <c r="Z222" s="80">
        <v>0</v>
      </c>
    </row>
    <row r="223" spans="1:26" ht="16.5" customHeight="1" x14ac:dyDescent="0.25">
      <c r="A223" s="8" t="s">
        <v>455</v>
      </c>
      <c r="B223" s="8" t="s">
        <v>456</v>
      </c>
      <c r="C223" s="8">
        <v>2642</v>
      </c>
      <c r="D223" s="8" t="s">
        <v>992</v>
      </c>
      <c r="E223" s="84" t="s">
        <v>993</v>
      </c>
      <c r="F223" s="8" t="s">
        <v>75</v>
      </c>
      <c r="G223" s="8" t="s">
        <v>318</v>
      </c>
      <c r="H223" s="79" t="s">
        <v>994</v>
      </c>
      <c r="I223" s="80">
        <v>15000000</v>
      </c>
      <c r="J223" s="80">
        <v>15000000</v>
      </c>
      <c r="K223" s="80">
        <v>25000000</v>
      </c>
      <c r="L223" s="80">
        <v>0</v>
      </c>
      <c r="M223" s="80">
        <v>1500000</v>
      </c>
      <c r="N223" s="80">
        <v>15000000</v>
      </c>
      <c r="O223" s="80">
        <v>0</v>
      </c>
      <c r="P223" s="80">
        <v>0</v>
      </c>
      <c r="Q223" s="80">
        <v>0</v>
      </c>
      <c r="R223" s="80">
        <v>0</v>
      </c>
      <c r="S223" s="80">
        <v>0</v>
      </c>
      <c r="T223" s="80">
        <v>0</v>
      </c>
      <c r="U223" s="80">
        <v>0</v>
      </c>
      <c r="V223" s="80">
        <v>0</v>
      </c>
      <c r="W223" s="80">
        <v>0</v>
      </c>
      <c r="X223" s="80">
        <v>0</v>
      </c>
      <c r="Y223" s="80">
        <v>0</v>
      </c>
      <c r="Z223" s="80">
        <v>0</v>
      </c>
    </row>
    <row r="224" spans="1:26" ht="16.5" customHeight="1" x14ac:dyDescent="0.25">
      <c r="A224" s="8" t="s">
        <v>455</v>
      </c>
      <c r="B224" s="8" t="s">
        <v>456</v>
      </c>
      <c r="C224" s="8">
        <v>2643</v>
      </c>
      <c r="D224" s="8" t="s">
        <v>995</v>
      </c>
      <c r="E224" s="84" t="s">
        <v>996</v>
      </c>
      <c r="F224" s="8" t="s">
        <v>75</v>
      </c>
      <c r="G224" s="8" t="s">
        <v>318</v>
      </c>
      <c r="H224" s="79" t="s">
        <v>997</v>
      </c>
      <c r="I224" s="80">
        <v>25000000</v>
      </c>
      <c r="J224" s="80">
        <v>25000000</v>
      </c>
      <c r="K224" s="80">
        <v>0</v>
      </c>
      <c r="L224" s="80">
        <v>0</v>
      </c>
      <c r="M224" s="80">
        <v>1500000</v>
      </c>
      <c r="N224" s="80">
        <v>0</v>
      </c>
      <c r="O224" s="80">
        <v>0</v>
      </c>
      <c r="P224" s="80">
        <v>0</v>
      </c>
      <c r="Q224" s="80">
        <v>0</v>
      </c>
      <c r="R224" s="80">
        <v>0</v>
      </c>
      <c r="S224" s="80">
        <v>0</v>
      </c>
      <c r="T224" s="80">
        <v>0</v>
      </c>
      <c r="U224" s="80">
        <v>0</v>
      </c>
      <c r="V224" s="80">
        <v>0</v>
      </c>
      <c r="W224" s="80">
        <v>0</v>
      </c>
      <c r="X224" s="80">
        <v>0</v>
      </c>
      <c r="Y224" s="80">
        <v>0</v>
      </c>
      <c r="Z224" s="80">
        <v>0</v>
      </c>
    </row>
    <row r="225" spans="1:26" ht="16.5" customHeight="1" x14ac:dyDescent="0.25">
      <c r="A225" s="8" t="s">
        <v>455</v>
      </c>
      <c r="B225" s="8" t="s">
        <v>456</v>
      </c>
      <c r="C225" s="8">
        <v>2644</v>
      </c>
      <c r="D225" s="8" t="s">
        <v>998</v>
      </c>
      <c r="E225" s="84" t="s">
        <v>999</v>
      </c>
      <c r="F225" s="8" t="s">
        <v>75</v>
      </c>
      <c r="G225" s="8" t="s">
        <v>318</v>
      </c>
      <c r="H225" s="79" t="s">
        <v>1000</v>
      </c>
      <c r="I225" s="80">
        <v>25000000</v>
      </c>
      <c r="J225" s="80">
        <v>25000000</v>
      </c>
      <c r="K225" s="80">
        <v>0</v>
      </c>
      <c r="L225" s="80">
        <v>0</v>
      </c>
      <c r="M225" s="80">
        <v>1500000</v>
      </c>
      <c r="N225" s="80">
        <v>0</v>
      </c>
      <c r="O225" s="80">
        <v>0</v>
      </c>
      <c r="P225" s="80">
        <v>0</v>
      </c>
      <c r="Q225" s="80">
        <v>0</v>
      </c>
      <c r="R225" s="80">
        <v>0</v>
      </c>
      <c r="S225" s="80">
        <v>0</v>
      </c>
      <c r="T225" s="80">
        <v>0</v>
      </c>
      <c r="U225" s="80">
        <v>0</v>
      </c>
      <c r="V225" s="80">
        <v>0</v>
      </c>
      <c r="W225" s="80">
        <v>0</v>
      </c>
      <c r="X225" s="80">
        <v>0</v>
      </c>
      <c r="Y225" s="80">
        <v>0</v>
      </c>
      <c r="Z225" s="80">
        <v>0</v>
      </c>
    </row>
    <row r="226" spans="1:26" ht="16.5" customHeight="1" x14ac:dyDescent="0.25">
      <c r="A226" s="8" t="s">
        <v>455</v>
      </c>
      <c r="B226" s="8" t="s">
        <v>456</v>
      </c>
      <c r="C226" s="8">
        <v>2645</v>
      </c>
      <c r="D226" s="8" t="s">
        <v>1001</v>
      </c>
      <c r="E226" s="84" t="s">
        <v>1002</v>
      </c>
      <c r="F226" s="8" t="s">
        <v>75</v>
      </c>
      <c r="G226" s="8" t="s">
        <v>318</v>
      </c>
      <c r="H226" s="79" t="s">
        <v>1003</v>
      </c>
      <c r="I226" s="80">
        <v>5000000</v>
      </c>
      <c r="J226" s="80">
        <v>5000000</v>
      </c>
      <c r="K226" s="80">
        <v>0</v>
      </c>
      <c r="L226" s="80">
        <v>0</v>
      </c>
      <c r="M226" s="80">
        <v>1500000</v>
      </c>
      <c r="N226" s="80">
        <v>0</v>
      </c>
      <c r="O226" s="80">
        <v>0</v>
      </c>
      <c r="P226" s="80">
        <v>0</v>
      </c>
      <c r="Q226" s="80">
        <v>0</v>
      </c>
      <c r="R226" s="80">
        <v>0</v>
      </c>
      <c r="S226" s="80">
        <v>0</v>
      </c>
      <c r="T226" s="80">
        <v>0</v>
      </c>
      <c r="U226" s="80">
        <v>0</v>
      </c>
      <c r="V226" s="80">
        <v>0</v>
      </c>
      <c r="W226" s="80">
        <v>0</v>
      </c>
      <c r="X226" s="80">
        <v>0</v>
      </c>
      <c r="Y226" s="80">
        <v>0</v>
      </c>
      <c r="Z226" s="80">
        <v>0</v>
      </c>
    </row>
    <row r="227" spans="1:26" ht="16.5" customHeight="1" x14ac:dyDescent="0.25">
      <c r="A227" s="8" t="s">
        <v>455</v>
      </c>
      <c r="B227" s="8" t="s">
        <v>456</v>
      </c>
      <c r="C227" s="8">
        <v>2646</v>
      </c>
      <c r="D227" s="8" t="s">
        <v>1004</v>
      </c>
      <c r="E227" s="84" t="s">
        <v>1005</v>
      </c>
      <c r="F227" s="8" t="s">
        <v>75</v>
      </c>
      <c r="G227" s="8" t="s">
        <v>318</v>
      </c>
      <c r="H227" s="79" t="s">
        <v>1006</v>
      </c>
      <c r="I227" s="80">
        <v>500000</v>
      </c>
      <c r="J227" s="80">
        <v>500000</v>
      </c>
      <c r="K227" s="80">
        <v>0</v>
      </c>
      <c r="L227" s="80">
        <v>0</v>
      </c>
      <c r="M227" s="80">
        <v>1500000</v>
      </c>
      <c r="N227" s="80">
        <v>0</v>
      </c>
      <c r="O227" s="80">
        <v>0</v>
      </c>
      <c r="P227" s="80">
        <v>0</v>
      </c>
      <c r="Q227" s="80">
        <v>0</v>
      </c>
      <c r="R227" s="80">
        <v>0</v>
      </c>
      <c r="S227" s="80">
        <v>0</v>
      </c>
      <c r="T227" s="80">
        <v>0</v>
      </c>
      <c r="U227" s="80">
        <v>0</v>
      </c>
      <c r="V227" s="80">
        <v>0</v>
      </c>
      <c r="W227" s="80">
        <v>0</v>
      </c>
      <c r="X227" s="80">
        <v>0</v>
      </c>
      <c r="Y227" s="80">
        <v>0</v>
      </c>
      <c r="Z227" s="80">
        <v>0</v>
      </c>
    </row>
    <row r="228" spans="1:26" ht="16.5" customHeight="1" x14ac:dyDescent="0.25">
      <c r="A228" s="8" t="s">
        <v>455</v>
      </c>
      <c r="B228" s="8" t="s">
        <v>456</v>
      </c>
      <c r="C228" s="8">
        <v>2649</v>
      </c>
      <c r="D228" s="8" t="s">
        <v>1007</v>
      </c>
      <c r="E228" s="84" t="s">
        <v>1008</v>
      </c>
      <c r="F228" s="8" t="s">
        <v>38</v>
      </c>
      <c r="G228" s="8" t="s">
        <v>318</v>
      </c>
      <c r="H228" s="79" t="s">
        <v>1009</v>
      </c>
      <c r="I228" s="80">
        <v>1204147.1453</v>
      </c>
      <c r="J228" s="80">
        <v>1204147.1453</v>
      </c>
      <c r="K228" s="80">
        <v>0</v>
      </c>
      <c r="L228" s="80">
        <v>0</v>
      </c>
      <c r="M228" s="80">
        <v>0</v>
      </c>
      <c r="N228" s="80">
        <v>0</v>
      </c>
      <c r="O228" s="80">
        <v>0</v>
      </c>
      <c r="P228" s="80">
        <v>0</v>
      </c>
      <c r="Q228" s="80">
        <v>0</v>
      </c>
      <c r="R228" s="80">
        <v>0</v>
      </c>
      <c r="S228" s="80">
        <v>0</v>
      </c>
      <c r="T228" s="80">
        <v>0</v>
      </c>
      <c r="U228" s="80">
        <v>0</v>
      </c>
      <c r="V228" s="80">
        <v>0</v>
      </c>
      <c r="W228" s="80">
        <v>0</v>
      </c>
      <c r="X228" s="80">
        <v>0</v>
      </c>
      <c r="Y228" s="80">
        <v>0</v>
      </c>
      <c r="Z228" s="80">
        <v>0</v>
      </c>
    </row>
    <row r="229" spans="1:26" ht="16.5" customHeight="1" x14ac:dyDescent="0.25">
      <c r="A229" s="8" t="s">
        <v>455</v>
      </c>
      <c r="B229" s="8" t="s">
        <v>456</v>
      </c>
      <c r="C229" s="8">
        <v>2655</v>
      </c>
      <c r="D229" s="8" t="s">
        <v>1010</v>
      </c>
      <c r="E229" s="84" t="s">
        <v>1011</v>
      </c>
      <c r="F229" s="8" t="s">
        <v>330</v>
      </c>
      <c r="G229" s="8" t="s">
        <v>318</v>
      </c>
      <c r="H229" s="79" t="s">
        <v>1013</v>
      </c>
      <c r="I229" s="80">
        <v>26096878.127999999</v>
      </c>
      <c r="J229" s="80">
        <v>26096878.127999999</v>
      </c>
      <c r="K229" s="80">
        <v>28023302.208000001</v>
      </c>
      <c r="L229" s="80">
        <v>28023302.208000001</v>
      </c>
      <c r="M229" s="80">
        <v>7000000</v>
      </c>
      <c r="N229" s="80">
        <v>0</v>
      </c>
      <c r="O229" s="80">
        <v>0</v>
      </c>
      <c r="P229" s="80">
        <v>0</v>
      </c>
      <c r="Q229" s="80">
        <v>0</v>
      </c>
      <c r="R229" s="80">
        <v>0</v>
      </c>
      <c r="S229" s="80">
        <v>0</v>
      </c>
      <c r="T229" s="80">
        <v>0</v>
      </c>
      <c r="U229" s="80">
        <v>0</v>
      </c>
      <c r="V229" s="80">
        <v>0</v>
      </c>
      <c r="W229" s="80">
        <v>0</v>
      </c>
      <c r="X229" s="80">
        <v>0</v>
      </c>
      <c r="Y229" s="80">
        <v>0</v>
      </c>
      <c r="Z229" s="80">
        <v>0</v>
      </c>
    </row>
    <row r="230" spans="1:26" ht="16.5" customHeight="1" x14ac:dyDescent="0.25">
      <c r="A230" s="8" t="s">
        <v>455</v>
      </c>
      <c r="B230" s="8" t="s">
        <v>456</v>
      </c>
      <c r="C230" s="8">
        <v>2726</v>
      </c>
      <c r="D230" s="8" t="s">
        <v>1288</v>
      </c>
      <c r="E230" s="84" t="s">
        <v>1289</v>
      </c>
      <c r="F230" s="8" t="s">
        <v>75</v>
      </c>
      <c r="G230" s="8" t="s">
        <v>318</v>
      </c>
      <c r="H230" s="79" t="s">
        <v>1290</v>
      </c>
      <c r="I230" s="80">
        <v>0</v>
      </c>
      <c r="J230" s="80">
        <v>0</v>
      </c>
      <c r="K230" s="80">
        <v>0</v>
      </c>
      <c r="L230" s="80">
        <v>0</v>
      </c>
      <c r="M230" s="80">
        <v>0</v>
      </c>
      <c r="N230" s="80">
        <v>0</v>
      </c>
      <c r="O230" s="80">
        <v>0</v>
      </c>
      <c r="P230" s="80">
        <v>0</v>
      </c>
      <c r="Q230" s="80">
        <v>0</v>
      </c>
      <c r="R230" s="80">
        <v>592795.92000000004</v>
      </c>
      <c r="S230" s="80">
        <v>0</v>
      </c>
      <c r="T230" s="80">
        <v>0</v>
      </c>
      <c r="U230" s="80">
        <v>0</v>
      </c>
      <c r="V230" s="80">
        <v>0</v>
      </c>
      <c r="W230" s="80">
        <v>0</v>
      </c>
      <c r="X230" s="80">
        <v>0</v>
      </c>
      <c r="Y230" s="80">
        <v>0</v>
      </c>
      <c r="Z230" s="80">
        <v>0</v>
      </c>
    </row>
    <row r="231" spans="1:26" ht="16.5" customHeight="1" x14ac:dyDescent="0.25">
      <c r="A231" s="8" t="s">
        <v>455</v>
      </c>
      <c r="B231" s="8" t="s">
        <v>456</v>
      </c>
      <c r="C231" s="8">
        <v>2773</v>
      </c>
      <c r="D231" s="8" t="s">
        <v>1014</v>
      </c>
      <c r="E231" s="84" t="s">
        <v>1015</v>
      </c>
      <c r="F231" s="8" t="s">
        <v>75</v>
      </c>
      <c r="G231" s="8" t="s">
        <v>318</v>
      </c>
      <c r="H231" s="79" t="s">
        <v>44</v>
      </c>
      <c r="I231" s="80">
        <v>95000000</v>
      </c>
      <c r="J231" s="80">
        <v>95000000</v>
      </c>
      <c r="K231" s="80">
        <v>100000000</v>
      </c>
      <c r="L231" s="80">
        <v>0</v>
      </c>
      <c r="M231" s="80">
        <v>1000000</v>
      </c>
      <c r="N231" s="80">
        <v>100000000</v>
      </c>
      <c r="O231" s="80">
        <v>0</v>
      </c>
      <c r="P231" s="80">
        <v>100000000</v>
      </c>
      <c r="Q231" s="80">
        <v>0</v>
      </c>
      <c r="R231" s="80">
        <v>0</v>
      </c>
      <c r="S231" s="80">
        <v>0</v>
      </c>
      <c r="T231" s="80">
        <v>0</v>
      </c>
      <c r="U231" s="80">
        <v>0</v>
      </c>
      <c r="V231" s="80">
        <v>0</v>
      </c>
      <c r="W231" s="80">
        <v>0</v>
      </c>
      <c r="X231" s="80">
        <v>0</v>
      </c>
      <c r="Y231" s="80">
        <v>0</v>
      </c>
      <c r="Z231" s="80">
        <v>0</v>
      </c>
    </row>
    <row r="232" spans="1:26" ht="16.5" customHeight="1" x14ac:dyDescent="0.25">
      <c r="A232" s="8" t="s">
        <v>455</v>
      </c>
      <c r="B232" s="8" t="s">
        <v>456</v>
      </c>
      <c r="C232" s="8">
        <v>2777</v>
      </c>
      <c r="D232" s="8" t="s">
        <v>1016</v>
      </c>
      <c r="E232" s="84" t="s">
        <v>1017</v>
      </c>
      <c r="F232" s="8" t="s">
        <v>75</v>
      </c>
      <c r="G232" s="8" t="s">
        <v>318</v>
      </c>
      <c r="H232" s="79" t="s">
        <v>44</v>
      </c>
      <c r="I232" s="80">
        <v>5569054.2000000002</v>
      </c>
      <c r="J232" s="80">
        <v>5569054.2000000002</v>
      </c>
      <c r="K232" s="80">
        <v>5569054.2000000002</v>
      </c>
      <c r="L232" s="80">
        <v>5569054.2000000002</v>
      </c>
      <c r="M232" s="80">
        <v>0</v>
      </c>
      <c r="N232" s="80">
        <v>5569054.2000000002</v>
      </c>
      <c r="O232" s="80">
        <v>5569054.2000000002</v>
      </c>
      <c r="P232" s="80">
        <v>5569054.2000000002</v>
      </c>
      <c r="Q232" s="80">
        <v>5569054.2000000002</v>
      </c>
      <c r="R232" s="80">
        <v>0</v>
      </c>
      <c r="S232" s="80">
        <v>0</v>
      </c>
      <c r="T232" s="80">
        <v>0</v>
      </c>
      <c r="U232" s="80">
        <v>0</v>
      </c>
      <c r="V232" s="80">
        <v>0</v>
      </c>
      <c r="W232" s="80">
        <v>0</v>
      </c>
      <c r="X232" s="80">
        <v>0</v>
      </c>
      <c r="Y232" s="80">
        <v>0</v>
      </c>
      <c r="Z232" s="80">
        <v>0</v>
      </c>
    </row>
    <row r="233" spans="1:26" ht="16.5" customHeight="1" x14ac:dyDescent="0.25">
      <c r="A233" s="8" t="s">
        <v>455</v>
      </c>
      <c r="B233" s="8" t="s">
        <v>456</v>
      </c>
      <c r="C233" s="8">
        <v>2782</v>
      </c>
      <c r="D233" s="8" t="s">
        <v>1021</v>
      </c>
      <c r="E233" s="84" t="s">
        <v>1022</v>
      </c>
      <c r="F233" s="8" t="s">
        <v>38</v>
      </c>
      <c r="G233" s="8" t="s">
        <v>318</v>
      </c>
      <c r="H233" s="79" t="s">
        <v>44</v>
      </c>
      <c r="I233" s="80">
        <v>1600000</v>
      </c>
      <c r="J233" s="80">
        <v>1600000</v>
      </c>
      <c r="K233" s="80">
        <v>2000000</v>
      </c>
      <c r="L233" s="80">
        <v>2000000</v>
      </c>
      <c r="M233" s="80">
        <v>0</v>
      </c>
      <c r="N233" s="80">
        <v>2500000</v>
      </c>
      <c r="O233" s="80">
        <v>2500000</v>
      </c>
      <c r="P233" s="80">
        <v>3000000</v>
      </c>
      <c r="Q233" s="80">
        <v>3000000</v>
      </c>
      <c r="R233" s="80">
        <v>0</v>
      </c>
      <c r="S233" s="80">
        <v>0</v>
      </c>
      <c r="T233" s="80">
        <v>0</v>
      </c>
      <c r="U233" s="80">
        <v>0</v>
      </c>
      <c r="V233" s="80">
        <v>0</v>
      </c>
      <c r="W233" s="80">
        <v>0</v>
      </c>
      <c r="X233" s="80">
        <v>0</v>
      </c>
      <c r="Y233" s="80">
        <v>0</v>
      </c>
      <c r="Z233" s="80">
        <v>0</v>
      </c>
    </row>
    <row r="234" spans="1:26" ht="16.5" customHeight="1" x14ac:dyDescent="0.25">
      <c r="A234" s="8" t="s">
        <v>455</v>
      </c>
      <c r="B234" s="8" t="s">
        <v>456</v>
      </c>
      <c r="C234" s="8">
        <v>2784</v>
      </c>
      <c r="D234" s="8" t="s">
        <v>1291</v>
      </c>
      <c r="E234" s="84" t="s">
        <v>1292</v>
      </c>
      <c r="F234" s="8" t="s">
        <v>38</v>
      </c>
      <c r="G234" s="8" t="s">
        <v>318</v>
      </c>
      <c r="H234" s="79" t="s">
        <v>1293</v>
      </c>
      <c r="I234" s="80">
        <v>25700000</v>
      </c>
      <c r="J234" s="80">
        <v>25700000</v>
      </c>
      <c r="K234" s="80">
        <v>44200671.340000004</v>
      </c>
      <c r="L234" s="80">
        <v>44200671.340000004</v>
      </c>
      <c r="M234" s="80">
        <v>7000000</v>
      </c>
      <c r="N234" s="80">
        <v>0</v>
      </c>
      <c r="O234" s="80">
        <v>0</v>
      </c>
      <c r="P234" s="80">
        <v>0</v>
      </c>
      <c r="Q234" s="80">
        <v>0</v>
      </c>
      <c r="R234" s="80">
        <v>0</v>
      </c>
      <c r="S234" s="80">
        <v>0</v>
      </c>
      <c r="T234" s="80">
        <v>0</v>
      </c>
      <c r="U234" s="80">
        <v>0</v>
      </c>
      <c r="V234" s="80">
        <v>0</v>
      </c>
      <c r="W234" s="80">
        <v>0</v>
      </c>
      <c r="X234" s="80">
        <v>0</v>
      </c>
      <c r="Y234" s="80">
        <v>0</v>
      </c>
      <c r="Z234" s="80">
        <v>0</v>
      </c>
    </row>
    <row r="235" spans="1:26" ht="16.5" customHeight="1" x14ac:dyDescent="0.25">
      <c r="A235" s="8" t="s">
        <v>455</v>
      </c>
      <c r="B235" s="8" t="s">
        <v>456</v>
      </c>
      <c r="C235" s="8">
        <v>2786</v>
      </c>
      <c r="D235" s="8" t="s">
        <v>1023</v>
      </c>
      <c r="E235" s="84" t="s">
        <v>1024</v>
      </c>
      <c r="F235" s="8" t="s">
        <v>38</v>
      </c>
      <c r="G235" s="8" t="s">
        <v>318</v>
      </c>
      <c r="H235" s="79" t="s">
        <v>1025</v>
      </c>
      <c r="I235" s="80">
        <v>1464269.22</v>
      </c>
      <c r="J235" s="80">
        <v>1464269.22</v>
      </c>
      <c r="K235" s="80">
        <v>0</v>
      </c>
      <c r="L235" s="80">
        <v>0</v>
      </c>
      <c r="M235" s="80">
        <v>0</v>
      </c>
      <c r="N235" s="80">
        <v>0</v>
      </c>
      <c r="O235" s="80">
        <v>0</v>
      </c>
      <c r="P235" s="80">
        <v>0</v>
      </c>
      <c r="Q235" s="80">
        <v>0</v>
      </c>
      <c r="R235" s="80">
        <v>0</v>
      </c>
      <c r="S235" s="80">
        <v>0</v>
      </c>
      <c r="T235" s="80">
        <v>0</v>
      </c>
      <c r="U235" s="80">
        <v>0</v>
      </c>
      <c r="V235" s="80">
        <v>0</v>
      </c>
      <c r="W235" s="80">
        <v>0</v>
      </c>
      <c r="X235" s="80">
        <v>0</v>
      </c>
      <c r="Y235" s="80">
        <v>0</v>
      </c>
      <c r="Z235" s="80">
        <v>0</v>
      </c>
    </row>
    <row r="236" spans="1:26" ht="16.5" customHeight="1" x14ac:dyDescent="0.25">
      <c r="A236" s="8" t="s">
        <v>455</v>
      </c>
      <c r="B236" s="8" t="s">
        <v>456</v>
      </c>
      <c r="C236" s="8">
        <v>2787</v>
      </c>
      <c r="D236" s="8" t="s">
        <v>1026</v>
      </c>
      <c r="E236" s="84" t="s">
        <v>1027</v>
      </c>
      <c r="F236" s="8" t="s">
        <v>38</v>
      </c>
      <c r="G236" s="8" t="s">
        <v>318</v>
      </c>
      <c r="H236" s="79" t="s">
        <v>1028</v>
      </c>
      <c r="I236" s="80">
        <v>400000</v>
      </c>
      <c r="J236" s="80">
        <v>400000</v>
      </c>
      <c r="K236" s="80">
        <v>0</v>
      </c>
      <c r="L236" s="80">
        <v>0</v>
      </c>
      <c r="M236" s="80">
        <v>0</v>
      </c>
      <c r="N236" s="80">
        <v>0</v>
      </c>
      <c r="O236" s="80">
        <v>0</v>
      </c>
      <c r="P236" s="80">
        <v>0</v>
      </c>
      <c r="Q236" s="80">
        <v>0</v>
      </c>
      <c r="R236" s="80">
        <v>0</v>
      </c>
      <c r="S236" s="80">
        <v>0</v>
      </c>
      <c r="T236" s="80">
        <v>0</v>
      </c>
      <c r="U236" s="80">
        <v>0</v>
      </c>
      <c r="V236" s="80">
        <v>0</v>
      </c>
      <c r="W236" s="80">
        <v>0</v>
      </c>
      <c r="X236" s="80">
        <v>0</v>
      </c>
      <c r="Y236" s="80">
        <v>0</v>
      </c>
      <c r="Z236" s="80">
        <v>0</v>
      </c>
    </row>
    <row r="237" spans="1:26" ht="16.5" customHeight="1" x14ac:dyDescent="0.25">
      <c r="A237" s="8" t="s">
        <v>455</v>
      </c>
      <c r="B237" s="8" t="s">
        <v>456</v>
      </c>
      <c r="C237" s="8">
        <v>2788</v>
      </c>
      <c r="D237" s="8" t="s">
        <v>1029</v>
      </c>
      <c r="E237" s="84" t="s">
        <v>1030</v>
      </c>
      <c r="F237" s="8" t="s">
        <v>38</v>
      </c>
      <c r="G237" s="8" t="s">
        <v>318</v>
      </c>
      <c r="H237" s="79" t="s">
        <v>1031</v>
      </c>
      <c r="I237" s="80">
        <v>350000</v>
      </c>
      <c r="J237" s="80">
        <v>350000</v>
      </c>
      <c r="K237" s="80">
        <v>0</v>
      </c>
      <c r="L237" s="80">
        <v>0</v>
      </c>
      <c r="M237" s="80">
        <v>0</v>
      </c>
      <c r="N237" s="80">
        <v>0</v>
      </c>
      <c r="O237" s="80">
        <v>0</v>
      </c>
      <c r="P237" s="80">
        <v>0</v>
      </c>
      <c r="Q237" s="80">
        <v>0</v>
      </c>
      <c r="R237" s="80">
        <v>0</v>
      </c>
      <c r="S237" s="80">
        <v>0</v>
      </c>
      <c r="T237" s="80">
        <v>0</v>
      </c>
      <c r="U237" s="80">
        <v>0</v>
      </c>
      <c r="V237" s="80">
        <v>0</v>
      </c>
      <c r="W237" s="80">
        <v>0</v>
      </c>
      <c r="X237" s="80">
        <v>0</v>
      </c>
      <c r="Y237" s="80">
        <v>0</v>
      </c>
      <c r="Z237" s="80">
        <v>0</v>
      </c>
    </row>
    <row r="238" spans="1:26" ht="16.5" customHeight="1" x14ac:dyDescent="0.25">
      <c r="A238" s="8" t="s">
        <v>455</v>
      </c>
      <c r="B238" s="8" t="s">
        <v>456</v>
      </c>
      <c r="C238" s="8">
        <v>2789</v>
      </c>
      <c r="D238" s="8" t="s">
        <v>1032</v>
      </c>
      <c r="E238" s="84" t="s">
        <v>1033</v>
      </c>
      <c r="F238" s="8" t="s">
        <v>38</v>
      </c>
      <c r="G238" s="8" t="s">
        <v>318</v>
      </c>
      <c r="H238" s="79" t="s">
        <v>1034</v>
      </c>
      <c r="I238" s="80">
        <v>1163971.996</v>
      </c>
      <c r="J238" s="80">
        <v>1163971.996</v>
      </c>
      <c r="K238" s="80">
        <v>0</v>
      </c>
      <c r="L238" s="80">
        <v>0</v>
      </c>
      <c r="M238" s="80">
        <v>0</v>
      </c>
      <c r="N238" s="80">
        <v>0</v>
      </c>
      <c r="O238" s="80">
        <v>0</v>
      </c>
      <c r="P238" s="80">
        <v>0</v>
      </c>
      <c r="Q238" s="80">
        <v>0</v>
      </c>
      <c r="R238" s="80">
        <v>0</v>
      </c>
      <c r="S238" s="80">
        <v>0</v>
      </c>
      <c r="T238" s="80">
        <v>0</v>
      </c>
      <c r="U238" s="80">
        <v>0</v>
      </c>
      <c r="V238" s="80">
        <v>0</v>
      </c>
      <c r="W238" s="80">
        <v>0</v>
      </c>
      <c r="X238" s="80">
        <v>0</v>
      </c>
      <c r="Y238" s="80">
        <v>0</v>
      </c>
      <c r="Z238" s="80">
        <v>0</v>
      </c>
    </row>
    <row r="239" spans="1:26" ht="16.5" customHeight="1" x14ac:dyDescent="0.25">
      <c r="A239" s="8" t="s">
        <v>455</v>
      </c>
      <c r="B239" s="8" t="s">
        <v>456</v>
      </c>
      <c r="C239" s="8">
        <v>2790</v>
      </c>
      <c r="D239" s="8" t="s">
        <v>1035</v>
      </c>
      <c r="E239" s="84" t="s">
        <v>1036</v>
      </c>
      <c r="F239" s="8" t="s">
        <v>38</v>
      </c>
      <c r="G239" s="8" t="s">
        <v>318</v>
      </c>
      <c r="H239" s="79" t="s">
        <v>1037</v>
      </c>
      <c r="I239" s="80">
        <v>2010760.56</v>
      </c>
      <c r="J239" s="80">
        <v>2010760.56</v>
      </c>
      <c r="K239" s="80">
        <v>0</v>
      </c>
      <c r="L239" s="80">
        <v>0</v>
      </c>
      <c r="M239" s="80">
        <v>250000</v>
      </c>
      <c r="N239" s="80">
        <v>0</v>
      </c>
      <c r="O239" s="80">
        <v>0</v>
      </c>
      <c r="P239" s="80">
        <v>0</v>
      </c>
      <c r="Q239" s="80">
        <v>0</v>
      </c>
      <c r="R239" s="80">
        <v>0</v>
      </c>
      <c r="S239" s="80">
        <v>0</v>
      </c>
      <c r="T239" s="80">
        <v>0</v>
      </c>
      <c r="U239" s="80">
        <v>0</v>
      </c>
      <c r="V239" s="80">
        <v>0</v>
      </c>
      <c r="W239" s="80">
        <v>0</v>
      </c>
      <c r="X239" s="80">
        <v>0</v>
      </c>
      <c r="Y239" s="80">
        <v>0</v>
      </c>
      <c r="Z239" s="80">
        <v>0</v>
      </c>
    </row>
    <row r="240" spans="1:26" ht="16.5" customHeight="1" x14ac:dyDescent="0.25">
      <c r="A240" s="8" t="s">
        <v>455</v>
      </c>
      <c r="B240" s="8" t="s">
        <v>456</v>
      </c>
      <c r="C240" s="8">
        <v>2791</v>
      </c>
      <c r="D240" s="8" t="s">
        <v>1038</v>
      </c>
      <c r="E240" s="84" t="s">
        <v>1039</v>
      </c>
      <c r="F240" s="8" t="s">
        <v>38</v>
      </c>
      <c r="G240" s="8" t="s">
        <v>318</v>
      </c>
      <c r="H240" s="79" t="s">
        <v>1040</v>
      </c>
      <c r="I240" s="80">
        <v>1637069.2679999999</v>
      </c>
      <c r="J240" s="80">
        <v>1637069.2679999999</v>
      </c>
      <c r="K240" s="80">
        <v>0</v>
      </c>
      <c r="L240" s="80">
        <v>0</v>
      </c>
      <c r="M240" s="80">
        <v>0</v>
      </c>
      <c r="N240" s="80">
        <v>0</v>
      </c>
      <c r="O240" s="80">
        <v>0</v>
      </c>
      <c r="P240" s="80">
        <v>0</v>
      </c>
      <c r="Q240" s="80">
        <v>0</v>
      </c>
      <c r="R240" s="80">
        <v>0</v>
      </c>
      <c r="S240" s="80">
        <v>0</v>
      </c>
      <c r="T240" s="80">
        <v>0</v>
      </c>
      <c r="U240" s="80">
        <v>0</v>
      </c>
      <c r="V240" s="80">
        <v>0</v>
      </c>
      <c r="W240" s="80">
        <v>0</v>
      </c>
      <c r="X240" s="80">
        <v>0</v>
      </c>
      <c r="Y240" s="80">
        <v>0</v>
      </c>
      <c r="Z240" s="80">
        <v>0</v>
      </c>
    </row>
    <row r="241" spans="1:26" ht="16.5" customHeight="1" x14ac:dyDescent="0.25">
      <c r="A241" s="8" t="s">
        <v>455</v>
      </c>
      <c r="B241" s="8" t="s">
        <v>456</v>
      </c>
      <c r="C241" s="8">
        <v>2793</v>
      </c>
      <c r="D241" s="8" t="s">
        <v>1294</v>
      </c>
      <c r="E241" s="84" t="s">
        <v>1295</v>
      </c>
      <c r="F241" s="8" t="s">
        <v>38</v>
      </c>
      <c r="G241" s="8" t="s">
        <v>318</v>
      </c>
      <c r="H241" s="79" t="s">
        <v>1297</v>
      </c>
      <c r="I241" s="80">
        <v>3348427.96</v>
      </c>
      <c r="J241" s="80">
        <v>3348427.96</v>
      </c>
      <c r="K241" s="80">
        <v>82670534.109999999</v>
      </c>
      <c r="L241" s="80">
        <v>82670534.109999999</v>
      </c>
      <c r="M241" s="80">
        <v>0</v>
      </c>
      <c r="N241" s="80">
        <v>53756944.659999996</v>
      </c>
      <c r="O241" s="80">
        <v>53756944.659999996</v>
      </c>
      <c r="P241" s="80">
        <v>64820204.460000001</v>
      </c>
      <c r="Q241" s="80">
        <v>64820204.460000001</v>
      </c>
      <c r="R241" s="80">
        <v>0</v>
      </c>
      <c r="S241" s="80">
        <v>0</v>
      </c>
      <c r="T241" s="80">
        <v>0</v>
      </c>
      <c r="U241" s="80">
        <v>0</v>
      </c>
      <c r="V241" s="80">
        <v>0</v>
      </c>
      <c r="W241" s="80">
        <v>0</v>
      </c>
      <c r="X241" s="80">
        <v>0</v>
      </c>
      <c r="Y241" s="80">
        <v>0</v>
      </c>
      <c r="Z241" s="80">
        <v>0</v>
      </c>
    </row>
    <row r="242" spans="1:26" ht="16.5" customHeight="1" x14ac:dyDescent="0.25">
      <c r="A242" s="8" t="s">
        <v>455</v>
      </c>
      <c r="B242" s="8" t="s">
        <v>456</v>
      </c>
      <c r="C242" s="8">
        <v>2795</v>
      </c>
      <c r="D242" s="8" t="s">
        <v>1041</v>
      </c>
      <c r="E242" s="84" t="s">
        <v>1042</v>
      </c>
      <c r="F242" s="8" t="s">
        <v>303</v>
      </c>
      <c r="G242" s="8" t="s">
        <v>318</v>
      </c>
      <c r="H242" s="79" t="s">
        <v>1043</v>
      </c>
      <c r="I242" s="80">
        <v>10934638.35</v>
      </c>
      <c r="J242" s="80">
        <v>10934638.35</v>
      </c>
      <c r="K242" s="80">
        <v>40548569.159999996</v>
      </c>
      <c r="L242" s="80">
        <v>40548569.159999996</v>
      </c>
      <c r="M242" s="80">
        <v>0</v>
      </c>
      <c r="N242" s="80">
        <v>0</v>
      </c>
      <c r="O242" s="80">
        <v>0</v>
      </c>
      <c r="P242" s="80">
        <v>0</v>
      </c>
      <c r="Q242" s="80">
        <v>0</v>
      </c>
      <c r="R242" s="80">
        <v>0</v>
      </c>
      <c r="S242" s="80">
        <v>0</v>
      </c>
      <c r="T242" s="80">
        <v>0</v>
      </c>
      <c r="U242" s="80">
        <v>0</v>
      </c>
      <c r="V242" s="80">
        <v>0</v>
      </c>
      <c r="W242" s="80">
        <v>0</v>
      </c>
      <c r="X242" s="80">
        <v>0</v>
      </c>
      <c r="Y242" s="80">
        <v>0</v>
      </c>
      <c r="Z242" s="80">
        <v>0</v>
      </c>
    </row>
    <row r="243" spans="1:26" ht="16.5" customHeight="1" x14ac:dyDescent="0.25">
      <c r="A243" s="8" t="s">
        <v>455</v>
      </c>
      <c r="B243" s="8" t="s">
        <v>456</v>
      </c>
      <c r="C243" s="8">
        <v>2796</v>
      </c>
      <c r="D243" s="8" t="s">
        <v>1044</v>
      </c>
      <c r="E243" s="84" t="s">
        <v>1045</v>
      </c>
      <c r="F243" s="8" t="s">
        <v>440</v>
      </c>
      <c r="G243" s="8" t="s">
        <v>318</v>
      </c>
      <c r="H243" s="79" t="s">
        <v>1046</v>
      </c>
      <c r="I243" s="80">
        <v>3453588.094000001</v>
      </c>
      <c r="J243" s="80">
        <v>3453588.094000001</v>
      </c>
      <c r="K243" s="80">
        <v>36390689.723999999</v>
      </c>
      <c r="L243" s="80">
        <v>36390689.723999999</v>
      </c>
      <c r="M243" s="80">
        <v>7000000</v>
      </c>
      <c r="N243" s="80">
        <v>0</v>
      </c>
      <c r="O243" s="80">
        <v>0</v>
      </c>
      <c r="P243" s="80">
        <v>0</v>
      </c>
      <c r="Q243" s="80">
        <v>0</v>
      </c>
      <c r="R243" s="80">
        <v>0</v>
      </c>
      <c r="S243" s="80">
        <v>0</v>
      </c>
      <c r="T243" s="80">
        <v>0</v>
      </c>
      <c r="U243" s="80">
        <v>0</v>
      </c>
      <c r="V243" s="80">
        <v>0</v>
      </c>
      <c r="W243" s="80">
        <v>0</v>
      </c>
      <c r="X243" s="80">
        <v>0</v>
      </c>
      <c r="Y243" s="80">
        <v>0</v>
      </c>
      <c r="Z243" s="80">
        <v>0</v>
      </c>
    </row>
    <row r="244" spans="1:26" ht="16.5" customHeight="1" x14ac:dyDescent="0.25">
      <c r="A244" s="8" t="s">
        <v>455</v>
      </c>
      <c r="B244" s="8" t="s">
        <v>456</v>
      </c>
      <c r="C244" s="8">
        <v>2797</v>
      </c>
      <c r="D244" s="8" t="s">
        <v>1047</v>
      </c>
      <c r="E244" s="84" t="s">
        <v>1048</v>
      </c>
      <c r="F244" s="8" t="s">
        <v>440</v>
      </c>
      <c r="G244" s="8" t="s">
        <v>318</v>
      </c>
      <c r="H244" s="79" t="s">
        <v>1050</v>
      </c>
      <c r="I244" s="80">
        <v>10486476.810000001</v>
      </c>
      <c r="J244" s="80">
        <v>0</v>
      </c>
      <c r="K244" s="80">
        <v>17435859.98</v>
      </c>
      <c r="L244" s="80">
        <v>0</v>
      </c>
      <c r="M244" s="80">
        <v>7000000</v>
      </c>
      <c r="N244" s="80">
        <v>0</v>
      </c>
      <c r="O244" s="80">
        <v>0</v>
      </c>
      <c r="P244" s="80">
        <v>0</v>
      </c>
      <c r="Q244" s="80">
        <v>0</v>
      </c>
      <c r="R244" s="80">
        <v>0</v>
      </c>
      <c r="S244" s="80">
        <v>0</v>
      </c>
      <c r="T244" s="80">
        <v>0</v>
      </c>
      <c r="U244" s="80">
        <v>0</v>
      </c>
      <c r="V244" s="80">
        <v>0</v>
      </c>
      <c r="W244" s="80">
        <v>0</v>
      </c>
      <c r="X244" s="80">
        <v>0</v>
      </c>
      <c r="Y244" s="80">
        <v>0</v>
      </c>
      <c r="Z244" s="80">
        <v>0</v>
      </c>
    </row>
    <row r="245" spans="1:26" ht="16.5" customHeight="1" x14ac:dyDescent="0.25">
      <c r="A245" s="8" t="s">
        <v>455</v>
      </c>
      <c r="B245" s="8" t="s">
        <v>456</v>
      </c>
      <c r="C245" s="8">
        <v>2798</v>
      </c>
      <c r="D245" s="8" t="s">
        <v>1051</v>
      </c>
      <c r="E245" s="84" t="s">
        <v>1052</v>
      </c>
      <c r="F245" s="8" t="s">
        <v>560</v>
      </c>
      <c r="G245" s="8" t="s">
        <v>318</v>
      </c>
      <c r="H245" s="79" t="s">
        <v>1053</v>
      </c>
      <c r="I245" s="80">
        <v>250000</v>
      </c>
      <c r="J245" s="80">
        <v>0</v>
      </c>
      <c r="K245" s="80">
        <v>4900000</v>
      </c>
      <c r="L245" s="80">
        <v>0</v>
      </c>
      <c r="M245" s="80">
        <v>0</v>
      </c>
      <c r="N245" s="80">
        <v>0</v>
      </c>
      <c r="O245" s="80">
        <v>0</v>
      </c>
      <c r="P245" s="80">
        <v>0</v>
      </c>
      <c r="Q245" s="80">
        <v>0</v>
      </c>
      <c r="R245" s="80">
        <v>0</v>
      </c>
      <c r="S245" s="80">
        <v>0</v>
      </c>
      <c r="T245" s="80">
        <v>0</v>
      </c>
      <c r="U245" s="80">
        <v>0</v>
      </c>
      <c r="V245" s="80">
        <v>0</v>
      </c>
      <c r="W245" s="80">
        <v>0</v>
      </c>
      <c r="X245" s="80">
        <v>0</v>
      </c>
      <c r="Y245" s="80">
        <v>0</v>
      </c>
      <c r="Z245" s="80">
        <v>0</v>
      </c>
    </row>
    <row r="246" spans="1:26" ht="16.5" customHeight="1" x14ac:dyDescent="0.25">
      <c r="A246" s="8" t="s">
        <v>455</v>
      </c>
      <c r="B246" s="8" t="s">
        <v>456</v>
      </c>
      <c r="C246" s="8">
        <v>2799</v>
      </c>
      <c r="D246" s="8" t="s">
        <v>1054</v>
      </c>
      <c r="E246" s="84" t="s">
        <v>805</v>
      </c>
      <c r="F246" s="8" t="s">
        <v>440</v>
      </c>
      <c r="G246" s="8" t="s">
        <v>318</v>
      </c>
      <c r="H246" s="79" t="s">
        <v>1056</v>
      </c>
      <c r="I246" s="80">
        <v>4495389.1300000008</v>
      </c>
      <c r="J246" s="80">
        <v>0</v>
      </c>
      <c r="K246" s="80">
        <v>10506785.109999999</v>
      </c>
      <c r="L246" s="80">
        <v>0</v>
      </c>
      <c r="M246" s="80">
        <v>5000000</v>
      </c>
      <c r="N246" s="80">
        <v>0</v>
      </c>
      <c r="O246" s="80">
        <v>0</v>
      </c>
      <c r="P246" s="80">
        <v>0</v>
      </c>
      <c r="Q246" s="80">
        <v>0</v>
      </c>
      <c r="R246" s="80">
        <v>0</v>
      </c>
      <c r="S246" s="80">
        <v>0</v>
      </c>
      <c r="T246" s="80">
        <v>0</v>
      </c>
      <c r="U246" s="80">
        <v>0</v>
      </c>
      <c r="V246" s="80">
        <v>0</v>
      </c>
      <c r="W246" s="80">
        <v>0</v>
      </c>
      <c r="X246" s="80">
        <v>0</v>
      </c>
      <c r="Y246" s="80">
        <v>0</v>
      </c>
      <c r="Z246" s="80">
        <v>0</v>
      </c>
    </row>
    <row r="247" spans="1:26" ht="16.5" customHeight="1" x14ac:dyDescent="0.25">
      <c r="A247" s="8" t="s">
        <v>455</v>
      </c>
      <c r="B247" s="8" t="s">
        <v>456</v>
      </c>
      <c r="C247" s="8">
        <v>2800</v>
      </c>
      <c r="D247" s="8" t="s">
        <v>1057</v>
      </c>
      <c r="E247" s="84" t="s">
        <v>1058</v>
      </c>
      <c r="F247" s="8" t="s">
        <v>303</v>
      </c>
      <c r="G247" s="8" t="s">
        <v>318</v>
      </c>
      <c r="H247" s="79" t="s">
        <v>1059</v>
      </c>
      <c r="I247" s="80">
        <v>0</v>
      </c>
      <c r="J247" s="80">
        <v>0</v>
      </c>
      <c r="K247" s="80">
        <v>0</v>
      </c>
      <c r="L247" s="80">
        <v>0</v>
      </c>
      <c r="M247" s="80">
        <v>0</v>
      </c>
      <c r="N247" s="80">
        <v>0</v>
      </c>
      <c r="O247" s="80">
        <v>0</v>
      </c>
      <c r="P247" s="80">
        <v>0</v>
      </c>
      <c r="Q247" s="80">
        <v>0</v>
      </c>
      <c r="R247" s="80">
        <v>1000000</v>
      </c>
      <c r="S247" s="80">
        <v>0</v>
      </c>
      <c r="T247" s="80">
        <v>92000000</v>
      </c>
      <c r="U247" s="80">
        <v>0</v>
      </c>
      <c r="V247" s="80">
        <v>8000000</v>
      </c>
      <c r="W247" s="80">
        <v>62000000</v>
      </c>
      <c r="X247" s="80">
        <v>0</v>
      </c>
      <c r="Y247" s="80">
        <v>0</v>
      </c>
      <c r="Z247" s="80">
        <v>0</v>
      </c>
    </row>
    <row r="248" spans="1:26" ht="16.5" customHeight="1" x14ac:dyDescent="0.25">
      <c r="A248" s="8" t="s">
        <v>455</v>
      </c>
      <c r="B248" s="8" t="s">
        <v>456</v>
      </c>
      <c r="C248" s="8">
        <v>2801</v>
      </c>
      <c r="D248" s="8" t="s">
        <v>1060</v>
      </c>
      <c r="E248" s="84" t="s">
        <v>805</v>
      </c>
      <c r="F248" s="8" t="s">
        <v>536</v>
      </c>
      <c r="G248" s="8" t="s">
        <v>318</v>
      </c>
      <c r="H248" s="79" t="s">
        <v>1062</v>
      </c>
      <c r="I248" s="80">
        <v>9540019.0899999999</v>
      </c>
      <c r="J248" s="80">
        <v>0</v>
      </c>
      <c r="K248" s="80">
        <v>45363097.399999999</v>
      </c>
      <c r="L248" s="80">
        <v>0</v>
      </c>
      <c r="M248" s="80">
        <v>7000000</v>
      </c>
      <c r="N248" s="80">
        <v>0</v>
      </c>
      <c r="O248" s="80">
        <v>0</v>
      </c>
      <c r="P248" s="80">
        <v>0</v>
      </c>
      <c r="Q248" s="80">
        <v>0</v>
      </c>
      <c r="R248" s="80">
        <v>0</v>
      </c>
      <c r="S248" s="80">
        <v>0</v>
      </c>
      <c r="T248" s="80">
        <v>0</v>
      </c>
      <c r="U248" s="80">
        <v>0</v>
      </c>
      <c r="V248" s="80">
        <v>0</v>
      </c>
      <c r="W248" s="80">
        <v>0</v>
      </c>
      <c r="X248" s="80">
        <v>0</v>
      </c>
      <c r="Y248" s="80">
        <v>0</v>
      </c>
      <c r="Z248" s="80">
        <v>0</v>
      </c>
    </row>
    <row r="249" spans="1:26" ht="16.5" customHeight="1" x14ac:dyDescent="0.25">
      <c r="A249" s="8" t="s">
        <v>455</v>
      </c>
      <c r="B249" s="8" t="s">
        <v>456</v>
      </c>
      <c r="C249" s="8">
        <v>2804</v>
      </c>
      <c r="D249" s="8" t="s">
        <v>1069</v>
      </c>
      <c r="E249" s="84" t="s">
        <v>805</v>
      </c>
      <c r="F249" s="8" t="s">
        <v>303</v>
      </c>
      <c r="G249" s="8" t="s">
        <v>318</v>
      </c>
      <c r="H249" s="79" t="s">
        <v>1070</v>
      </c>
      <c r="I249" s="80">
        <v>180887.11</v>
      </c>
      <c r="J249" s="80">
        <v>0</v>
      </c>
      <c r="K249" s="80">
        <v>3502770.95</v>
      </c>
      <c r="L249" s="80">
        <v>0</v>
      </c>
      <c r="M249" s="80">
        <v>0</v>
      </c>
      <c r="N249" s="80">
        <v>11645755.17</v>
      </c>
      <c r="O249" s="80">
        <v>0</v>
      </c>
      <c r="P249" s="80">
        <v>0</v>
      </c>
      <c r="Q249" s="80">
        <v>0</v>
      </c>
      <c r="R249" s="80">
        <v>723548.2</v>
      </c>
      <c r="S249" s="80">
        <v>0</v>
      </c>
      <c r="T249" s="80">
        <v>14011083.48</v>
      </c>
      <c r="U249" s="80">
        <v>0</v>
      </c>
      <c r="V249" s="80">
        <v>25218081</v>
      </c>
      <c r="W249" s="80">
        <v>46583020.560000002</v>
      </c>
      <c r="X249" s="80">
        <v>0</v>
      </c>
      <c r="Y249" s="80">
        <v>0</v>
      </c>
      <c r="Z249" s="80">
        <v>0</v>
      </c>
    </row>
    <row r="250" spans="1:26" ht="16.5" customHeight="1" x14ac:dyDescent="0.25">
      <c r="A250" s="8" t="s">
        <v>455</v>
      </c>
      <c r="B250" s="8" t="s">
        <v>456</v>
      </c>
      <c r="C250" s="8">
        <v>2805</v>
      </c>
      <c r="D250" s="8" t="s">
        <v>1071</v>
      </c>
      <c r="E250" s="84" t="s">
        <v>805</v>
      </c>
      <c r="F250" s="8" t="s">
        <v>75</v>
      </c>
      <c r="G250" s="8" t="s">
        <v>318</v>
      </c>
      <c r="H250" s="79" t="s">
        <v>500</v>
      </c>
      <c r="I250" s="80">
        <v>560858.22</v>
      </c>
      <c r="J250" s="80">
        <v>0</v>
      </c>
      <c r="K250" s="80">
        <v>4469816.2300000004</v>
      </c>
      <c r="L250" s="80">
        <v>0</v>
      </c>
      <c r="M250" s="80">
        <v>0</v>
      </c>
      <c r="N250" s="80">
        <v>16100862.869999999</v>
      </c>
      <c r="O250" s="80">
        <v>0</v>
      </c>
      <c r="P250" s="80">
        <v>1855752.18</v>
      </c>
      <c r="Q250" s="80">
        <v>0</v>
      </c>
      <c r="R250" s="80">
        <v>2243432.86</v>
      </c>
      <c r="S250" s="80">
        <v>0</v>
      </c>
      <c r="T250" s="80">
        <v>17879265.219999999</v>
      </c>
      <c r="U250" s="80">
        <v>0</v>
      </c>
      <c r="V250" s="80">
        <v>25000000</v>
      </c>
      <c r="W250" s="80">
        <v>64403451.900000013</v>
      </c>
      <c r="X250" s="80">
        <v>0</v>
      </c>
      <c r="Y250" s="80">
        <v>7423008.3600000003</v>
      </c>
      <c r="Z250" s="80">
        <v>0</v>
      </c>
    </row>
    <row r="251" spans="1:26" ht="16.5" customHeight="1" x14ac:dyDescent="0.25">
      <c r="A251" s="8" t="s">
        <v>455</v>
      </c>
      <c r="B251" s="8" t="s">
        <v>456</v>
      </c>
      <c r="C251" s="8">
        <v>2806</v>
      </c>
      <c r="D251" s="8" t="s">
        <v>1073</v>
      </c>
      <c r="E251" s="84" t="s">
        <v>1074</v>
      </c>
      <c r="F251" s="8" t="s">
        <v>75</v>
      </c>
      <c r="G251" s="8" t="s">
        <v>318</v>
      </c>
      <c r="H251" s="79" t="s">
        <v>1076</v>
      </c>
      <c r="I251" s="80">
        <v>10585193.210000001</v>
      </c>
      <c r="J251" s="80">
        <v>10585193.210000001</v>
      </c>
      <c r="K251" s="80">
        <v>10334065.76</v>
      </c>
      <c r="L251" s="80">
        <v>10334065.76</v>
      </c>
      <c r="M251" s="80">
        <v>45467627</v>
      </c>
      <c r="N251" s="80">
        <v>934866.39999999991</v>
      </c>
      <c r="O251" s="80">
        <v>934866.39999999991</v>
      </c>
      <c r="P251" s="80">
        <v>1916053.27</v>
      </c>
      <c r="Q251" s="80">
        <v>1916053.27</v>
      </c>
      <c r="R251" s="80">
        <v>42637401.380000003</v>
      </c>
      <c r="S251" s="80">
        <v>42637401.380000003</v>
      </c>
      <c r="T251" s="80">
        <v>41336263.159999996</v>
      </c>
      <c r="U251" s="80">
        <v>41336263.159999996</v>
      </c>
      <c r="V251" s="80">
        <v>35000000</v>
      </c>
      <c r="W251" s="80">
        <v>3739466</v>
      </c>
      <c r="X251" s="80">
        <v>3739466</v>
      </c>
      <c r="Y251" s="80">
        <v>7367584.7699999996</v>
      </c>
      <c r="Z251" s="80">
        <v>7367584.7699999996</v>
      </c>
    </row>
    <row r="252" spans="1:26" ht="16.5" customHeight="1" x14ac:dyDescent="0.25">
      <c r="A252" s="8" t="s">
        <v>455</v>
      </c>
      <c r="B252" s="8" t="s">
        <v>456</v>
      </c>
      <c r="C252" s="8">
        <v>2807</v>
      </c>
      <c r="D252" s="8" t="s">
        <v>1077</v>
      </c>
      <c r="E252" s="84" t="s">
        <v>1074</v>
      </c>
      <c r="F252" s="8" t="s">
        <v>75</v>
      </c>
      <c r="G252" s="8" t="s">
        <v>318</v>
      </c>
      <c r="H252" s="79" t="s">
        <v>1079</v>
      </c>
      <c r="I252" s="80">
        <v>10603324.939999999</v>
      </c>
      <c r="J252" s="80">
        <v>10603324.939999999</v>
      </c>
      <c r="K252" s="80">
        <v>3733526.02</v>
      </c>
      <c r="L252" s="80">
        <v>3733526.02</v>
      </c>
      <c r="M252" s="80">
        <v>40000000</v>
      </c>
      <c r="N252" s="80">
        <v>2185478.64</v>
      </c>
      <c r="O252" s="80">
        <v>2185478.64</v>
      </c>
      <c r="P252" s="80">
        <v>2367601.9500000002</v>
      </c>
      <c r="Q252" s="80">
        <v>2367601.9500000002</v>
      </c>
      <c r="R252" s="80">
        <v>42413298.390000001</v>
      </c>
      <c r="S252" s="80">
        <v>42413298.390000001</v>
      </c>
      <c r="T252" s="80">
        <v>14934103.15</v>
      </c>
      <c r="U252" s="80">
        <v>14934103.15</v>
      </c>
      <c r="V252" s="80">
        <v>42000000</v>
      </c>
      <c r="W252" s="80">
        <v>8741914.9199999999</v>
      </c>
      <c r="X252" s="80">
        <v>8741914.9199999999</v>
      </c>
      <c r="Y252" s="80">
        <v>9470407.6900000013</v>
      </c>
      <c r="Z252" s="80">
        <v>9470407.6900000013</v>
      </c>
    </row>
    <row r="253" spans="1:26" ht="16.5" customHeight="1" x14ac:dyDescent="0.25">
      <c r="A253" s="8" t="s">
        <v>455</v>
      </c>
      <c r="B253" s="8" t="s">
        <v>456</v>
      </c>
      <c r="C253" s="8">
        <v>2808</v>
      </c>
      <c r="D253" s="8" t="s">
        <v>1080</v>
      </c>
      <c r="E253" s="84" t="s">
        <v>1081</v>
      </c>
      <c r="F253" s="8" t="s">
        <v>75</v>
      </c>
      <c r="G253" s="8" t="s">
        <v>318</v>
      </c>
      <c r="H253" s="79" t="s">
        <v>1083</v>
      </c>
      <c r="I253" s="80">
        <v>500000</v>
      </c>
      <c r="J253" s="80">
        <v>0</v>
      </c>
      <c r="K253" s="80">
        <v>0</v>
      </c>
      <c r="L253" s="80">
        <v>0</v>
      </c>
      <c r="M253" s="80">
        <v>250000</v>
      </c>
      <c r="N253" s="80">
        <v>0</v>
      </c>
      <c r="O253" s="80">
        <v>0</v>
      </c>
      <c r="P253" s="80">
        <v>0</v>
      </c>
      <c r="Q253" s="80">
        <v>0</v>
      </c>
      <c r="R253" s="80">
        <v>0</v>
      </c>
      <c r="S253" s="80">
        <v>0</v>
      </c>
      <c r="T253" s="80">
        <v>0</v>
      </c>
      <c r="U253" s="80">
        <v>0</v>
      </c>
      <c r="V253" s="80">
        <v>0</v>
      </c>
      <c r="W253" s="80">
        <v>0</v>
      </c>
      <c r="X253" s="80">
        <v>0</v>
      </c>
      <c r="Y253" s="80">
        <v>0</v>
      </c>
      <c r="Z253" s="80">
        <v>0</v>
      </c>
    </row>
    <row r="254" spans="1:26" ht="16.5" customHeight="1" x14ac:dyDescent="0.25">
      <c r="A254" s="8" t="s">
        <v>455</v>
      </c>
      <c r="B254" s="8" t="s">
        <v>456</v>
      </c>
      <c r="C254" s="8">
        <v>2809</v>
      </c>
      <c r="D254" s="8" t="s">
        <v>1084</v>
      </c>
      <c r="E254" s="84" t="s">
        <v>1081</v>
      </c>
      <c r="F254" s="8" t="s">
        <v>75</v>
      </c>
      <c r="G254" s="8" t="s">
        <v>318</v>
      </c>
      <c r="H254" s="79" t="s">
        <v>1086</v>
      </c>
      <c r="I254" s="80">
        <v>900000</v>
      </c>
      <c r="J254" s="80">
        <v>900000</v>
      </c>
      <c r="K254" s="80">
        <v>0</v>
      </c>
      <c r="L254" s="80">
        <v>0</v>
      </c>
      <c r="M254" s="80">
        <v>250000</v>
      </c>
      <c r="N254" s="80">
        <v>0</v>
      </c>
      <c r="O254" s="80">
        <v>0</v>
      </c>
      <c r="P254" s="80">
        <v>0</v>
      </c>
      <c r="Q254" s="80">
        <v>0</v>
      </c>
      <c r="R254" s="80">
        <v>0</v>
      </c>
      <c r="S254" s="80">
        <v>0</v>
      </c>
      <c r="T254" s="80">
        <v>0</v>
      </c>
      <c r="U254" s="80">
        <v>0</v>
      </c>
      <c r="V254" s="80">
        <v>0</v>
      </c>
      <c r="W254" s="80">
        <v>0</v>
      </c>
      <c r="X254" s="80">
        <v>0</v>
      </c>
      <c r="Y254" s="80">
        <v>0</v>
      </c>
      <c r="Z254" s="80">
        <v>0</v>
      </c>
    </row>
    <row r="255" spans="1:26" ht="16.5" customHeight="1" x14ac:dyDescent="0.25">
      <c r="A255" s="8" t="s">
        <v>455</v>
      </c>
      <c r="B255" s="8" t="s">
        <v>456</v>
      </c>
      <c r="C255" s="8">
        <v>2811</v>
      </c>
      <c r="D255" s="8" t="s">
        <v>1090</v>
      </c>
      <c r="E255" s="84" t="s">
        <v>1081</v>
      </c>
      <c r="F255" s="8" t="s">
        <v>440</v>
      </c>
      <c r="G255" s="8" t="s">
        <v>318</v>
      </c>
      <c r="H255" s="79" t="s">
        <v>1091</v>
      </c>
      <c r="I255" s="80">
        <v>753733.62</v>
      </c>
      <c r="J255" s="80">
        <v>753733.62</v>
      </c>
      <c r="K255" s="80">
        <v>379255.47</v>
      </c>
      <c r="L255" s="80">
        <v>379255.47</v>
      </c>
      <c r="M255" s="80">
        <v>250000</v>
      </c>
      <c r="N255" s="80">
        <v>0</v>
      </c>
      <c r="O255" s="80">
        <v>0</v>
      </c>
      <c r="P255" s="80">
        <v>0</v>
      </c>
      <c r="Q255" s="80">
        <v>0</v>
      </c>
      <c r="R255" s="80">
        <v>0</v>
      </c>
      <c r="S255" s="80">
        <v>0</v>
      </c>
      <c r="T255" s="80">
        <v>0</v>
      </c>
      <c r="U255" s="80">
        <v>0</v>
      </c>
      <c r="V255" s="80">
        <v>0</v>
      </c>
      <c r="W255" s="80">
        <v>0</v>
      </c>
      <c r="X255" s="80">
        <v>0</v>
      </c>
      <c r="Y255" s="80">
        <v>0</v>
      </c>
      <c r="Z255" s="80">
        <v>0</v>
      </c>
    </row>
    <row r="256" spans="1:26" ht="16.5" customHeight="1" x14ac:dyDescent="0.25">
      <c r="A256" s="8" t="s">
        <v>455</v>
      </c>
      <c r="B256" s="8" t="s">
        <v>456</v>
      </c>
      <c r="C256" s="8">
        <v>2813</v>
      </c>
      <c r="D256" s="8" t="s">
        <v>1093</v>
      </c>
      <c r="E256" s="84" t="s">
        <v>1094</v>
      </c>
      <c r="F256" s="8" t="s">
        <v>75</v>
      </c>
      <c r="G256" s="8" t="s">
        <v>318</v>
      </c>
      <c r="H256" s="79" t="s">
        <v>1095</v>
      </c>
      <c r="I256" s="80">
        <v>950910</v>
      </c>
      <c r="J256" s="80">
        <v>950910</v>
      </c>
      <c r="K256" s="80">
        <v>589913.46</v>
      </c>
      <c r="L256" s="80">
        <v>589913.46</v>
      </c>
      <c r="M256" s="80">
        <v>0</v>
      </c>
      <c r="N256" s="80">
        <v>0</v>
      </c>
      <c r="O256" s="80">
        <v>0</v>
      </c>
      <c r="P256" s="80">
        <v>0</v>
      </c>
      <c r="Q256" s="80">
        <v>0</v>
      </c>
      <c r="R256" s="80">
        <v>0</v>
      </c>
      <c r="S256" s="80">
        <v>0</v>
      </c>
      <c r="T256" s="80">
        <v>0</v>
      </c>
      <c r="U256" s="80">
        <v>0</v>
      </c>
      <c r="V256" s="80">
        <v>0</v>
      </c>
      <c r="W256" s="80">
        <v>0</v>
      </c>
      <c r="X256" s="80">
        <v>0</v>
      </c>
      <c r="Y256" s="80">
        <v>0</v>
      </c>
      <c r="Z256" s="80">
        <v>0</v>
      </c>
    </row>
    <row r="257" spans="1:26" ht="16.5" customHeight="1" x14ac:dyDescent="0.25">
      <c r="A257" s="8" t="s">
        <v>455</v>
      </c>
      <c r="B257" s="8" t="s">
        <v>456</v>
      </c>
      <c r="C257" s="8">
        <v>2814</v>
      </c>
      <c r="D257" s="8" t="s">
        <v>1096</v>
      </c>
      <c r="E257" s="84" t="s">
        <v>1097</v>
      </c>
      <c r="F257" s="8" t="s">
        <v>75</v>
      </c>
      <c r="G257" s="8" t="s">
        <v>318</v>
      </c>
      <c r="H257" s="79" t="s">
        <v>1099</v>
      </c>
      <c r="I257" s="80">
        <v>13443183.359999999</v>
      </c>
      <c r="J257" s="80">
        <v>13443183.359999999</v>
      </c>
      <c r="K257" s="80">
        <v>18854276.022</v>
      </c>
      <c r="L257" s="80">
        <v>18854276.022</v>
      </c>
      <c r="M257" s="80">
        <v>5000000</v>
      </c>
      <c r="N257" s="80">
        <v>19850448.690000001</v>
      </c>
      <c r="O257" s="80">
        <v>19850448.690000001</v>
      </c>
      <c r="P257" s="80">
        <v>6747226.7400000002</v>
      </c>
      <c r="Q257" s="80">
        <v>6747226.7400000002</v>
      </c>
      <c r="R257" s="80">
        <v>0</v>
      </c>
      <c r="S257" s="80">
        <v>0</v>
      </c>
      <c r="T257" s="80">
        <v>0</v>
      </c>
      <c r="U257" s="80">
        <v>0</v>
      </c>
      <c r="V257" s="80">
        <v>0</v>
      </c>
      <c r="W257" s="80">
        <v>0</v>
      </c>
      <c r="X257" s="80">
        <v>0</v>
      </c>
      <c r="Y257" s="80">
        <v>0</v>
      </c>
      <c r="Z257" s="80">
        <v>0</v>
      </c>
    </row>
    <row r="258" spans="1:26" ht="16.5" customHeight="1" x14ac:dyDescent="0.25">
      <c r="A258" s="8" t="s">
        <v>455</v>
      </c>
      <c r="B258" s="8" t="s">
        <v>456</v>
      </c>
      <c r="C258" s="8">
        <v>2815</v>
      </c>
      <c r="D258" s="8" t="s">
        <v>1100</v>
      </c>
      <c r="E258" s="84" t="s">
        <v>1101</v>
      </c>
      <c r="F258" s="8" t="s">
        <v>75</v>
      </c>
      <c r="G258" s="8" t="s">
        <v>318</v>
      </c>
      <c r="H258" s="79" t="s">
        <v>1103</v>
      </c>
      <c r="I258" s="80">
        <v>15287622.048</v>
      </c>
      <c r="J258" s="80">
        <v>15287622.048</v>
      </c>
      <c r="K258" s="80">
        <v>21441130.289999999</v>
      </c>
      <c r="L258" s="80">
        <v>21441130.289999999</v>
      </c>
      <c r="M258" s="80">
        <v>5000000</v>
      </c>
      <c r="N258" s="80">
        <v>22573980.377999999</v>
      </c>
      <c r="O258" s="80">
        <v>22573980.377999999</v>
      </c>
      <c r="P258" s="80">
        <v>7672963.2479999997</v>
      </c>
      <c r="Q258" s="80">
        <v>7672963.2479999997</v>
      </c>
      <c r="R258" s="80">
        <v>0</v>
      </c>
      <c r="S258" s="80">
        <v>0</v>
      </c>
      <c r="T258" s="80">
        <v>0</v>
      </c>
      <c r="U258" s="80">
        <v>0</v>
      </c>
      <c r="V258" s="80">
        <v>0</v>
      </c>
      <c r="W258" s="80">
        <v>0</v>
      </c>
      <c r="X258" s="80">
        <v>0</v>
      </c>
      <c r="Y258" s="80">
        <v>0</v>
      </c>
      <c r="Z258" s="80">
        <v>0</v>
      </c>
    </row>
    <row r="259" spans="1:26" ht="16.5" customHeight="1" x14ac:dyDescent="0.25">
      <c r="A259" s="8" t="s">
        <v>455</v>
      </c>
      <c r="B259" s="8" t="s">
        <v>456</v>
      </c>
      <c r="C259" s="8">
        <v>2816</v>
      </c>
      <c r="D259" s="8" t="s">
        <v>1104</v>
      </c>
      <c r="E259" s="84" t="s">
        <v>1105</v>
      </c>
      <c r="F259" s="8" t="s">
        <v>75</v>
      </c>
      <c r="G259" s="8" t="s">
        <v>318</v>
      </c>
      <c r="H259" s="79" t="s">
        <v>1107</v>
      </c>
      <c r="I259" s="80">
        <v>14395031.478</v>
      </c>
      <c r="J259" s="80">
        <v>14395031.478</v>
      </c>
      <c r="K259" s="80">
        <v>20189258.015999999</v>
      </c>
      <c r="L259" s="80">
        <v>20189258.015999999</v>
      </c>
      <c r="M259" s="80">
        <v>3000000</v>
      </c>
      <c r="N259" s="80">
        <v>21255964.932</v>
      </c>
      <c r="O259" s="80">
        <v>21255964.932</v>
      </c>
      <c r="P259" s="80">
        <v>7224965.8079999993</v>
      </c>
      <c r="Q259" s="80">
        <v>7224965.8079999993</v>
      </c>
      <c r="R259" s="80">
        <v>0</v>
      </c>
      <c r="S259" s="80">
        <v>0</v>
      </c>
      <c r="T259" s="80">
        <v>0</v>
      </c>
      <c r="U259" s="80">
        <v>0</v>
      </c>
      <c r="V259" s="80">
        <v>0</v>
      </c>
      <c r="W259" s="80">
        <v>0</v>
      </c>
      <c r="X259" s="80">
        <v>0</v>
      </c>
      <c r="Y259" s="80">
        <v>0</v>
      </c>
      <c r="Z259" s="80">
        <v>0</v>
      </c>
    </row>
    <row r="260" spans="1:26" ht="16.5" customHeight="1" x14ac:dyDescent="0.25">
      <c r="A260" s="8" t="s">
        <v>455</v>
      </c>
      <c r="B260" s="8" t="s">
        <v>456</v>
      </c>
      <c r="C260" s="8">
        <v>2817</v>
      </c>
      <c r="D260" s="8" t="s">
        <v>1108</v>
      </c>
      <c r="E260" s="84" t="s">
        <v>1109</v>
      </c>
      <c r="F260" s="8" t="s">
        <v>75</v>
      </c>
      <c r="G260" s="8" t="s">
        <v>318</v>
      </c>
      <c r="H260" s="79" t="s">
        <v>1111</v>
      </c>
      <c r="I260" s="80">
        <v>10500000</v>
      </c>
      <c r="J260" s="80">
        <v>8500000</v>
      </c>
      <c r="K260" s="80">
        <v>17666666.666666672</v>
      </c>
      <c r="L260" s="80">
        <v>0</v>
      </c>
      <c r="M260" s="80">
        <v>1000000</v>
      </c>
      <c r="N260" s="80">
        <v>17666666.666666672</v>
      </c>
      <c r="O260" s="80">
        <v>0</v>
      </c>
      <c r="P260" s="80">
        <v>17666666.666666672</v>
      </c>
      <c r="Q260" s="80">
        <v>0</v>
      </c>
      <c r="R260" s="80">
        <v>0</v>
      </c>
      <c r="S260" s="80">
        <v>0</v>
      </c>
      <c r="T260" s="80">
        <v>0</v>
      </c>
      <c r="U260" s="80">
        <v>0</v>
      </c>
      <c r="V260" s="80">
        <v>0</v>
      </c>
      <c r="W260" s="80">
        <v>0</v>
      </c>
      <c r="X260" s="80">
        <v>0</v>
      </c>
      <c r="Y260" s="80">
        <v>0</v>
      </c>
      <c r="Z260" s="80">
        <v>0</v>
      </c>
    </row>
    <row r="261" spans="1:26" ht="16.5" customHeight="1" x14ac:dyDescent="0.25">
      <c r="A261" s="8" t="s">
        <v>455</v>
      </c>
      <c r="B261" s="8" t="s">
        <v>456</v>
      </c>
      <c r="C261" s="8">
        <v>2818</v>
      </c>
      <c r="D261" s="8" t="s">
        <v>1112</v>
      </c>
      <c r="E261" s="84" t="s">
        <v>1113</v>
      </c>
      <c r="F261" s="8" t="s">
        <v>38</v>
      </c>
      <c r="G261" s="8" t="s">
        <v>318</v>
      </c>
      <c r="H261" s="79" t="s">
        <v>1114</v>
      </c>
      <c r="I261" s="80">
        <v>4700000</v>
      </c>
      <c r="J261" s="80">
        <v>4100000</v>
      </c>
      <c r="K261" s="80">
        <v>5000000</v>
      </c>
      <c r="L261" s="80">
        <v>0</v>
      </c>
      <c r="M261" s="80">
        <v>1000000</v>
      </c>
      <c r="N261" s="80">
        <v>5000000</v>
      </c>
      <c r="O261" s="80">
        <v>0</v>
      </c>
      <c r="P261" s="80">
        <v>5000000</v>
      </c>
      <c r="Q261" s="80">
        <v>0</v>
      </c>
      <c r="R261" s="80">
        <v>0</v>
      </c>
      <c r="S261" s="80">
        <v>0</v>
      </c>
      <c r="T261" s="80">
        <v>0</v>
      </c>
      <c r="U261" s="80">
        <v>0</v>
      </c>
      <c r="V261" s="80">
        <v>0</v>
      </c>
      <c r="W261" s="80">
        <v>0</v>
      </c>
      <c r="X261" s="80">
        <v>0</v>
      </c>
      <c r="Y261" s="80">
        <v>0</v>
      </c>
      <c r="Z261" s="80">
        <v>0</v>
      </c>
    </row>
    <row r="262" spans="1:26" ht="16.5" customHeight="1" x14ac:dyDescent="0.25">
      <c r="A262" s="8" t="s">
        <v>455</v>
      </c>
      <c r="B262" s="8" t="s">
        <v>456</v>
      </c>
      <c r="C262" s="8">
        <v>2828</v>
      </c>
      <c r="D262" s="8" t="s">
        <v>1128</v>
      </c>
      <c r="E262" s="84" t="s">
        <v>1048</v>
      </c>
      <c r="F262" s="8" t="s">
        <v>38</v>
      </c>
      <c r="G262" s="8" t="s">
        <v>318</v>
      </c>
      <c r="H262" s="79" t="s">
        <v>1129</v>
      </c>
      <c r="I262" s="80">
        <v>2419867.8790000002</v>
      </c>
      <c r="J262" s="80">
        <v>2419867.8790000002</v>
      </c>
      <c r="K262" s="80">
        <v>0</v>
      </c>
      <c r="L262" s="80">
        <v>0</v>
      </c>
      <c r="M262" s="80">
        <v>0</v>
      </c>
      <c r="N262" s="80">
        <v>0</v>
      </c>
      <c r="O262" s="80">
        <v>0</v>
      </c>
      <c r="P262" s="80">
        <v>0</v>
      </c>
      <c r="Q262" s="80">
        <v>0</v>
      </c>
      <c r="R262" s="80">
        <v>0</v>
      </c>
      <c r="S262" s="80">
        <v>0</v>
      </c>
      <c r="T262" s="80">
        <v>0</v>
      </c>
      <c r="U262" s="80">
        <v>0</v>
      </c>
      <c r="V262" s="80">
        <v>0</v>
      </c>
      <c r="W262" s="80">
        <v>0</v>
      </c>
      <c r="X262" s="80">
        <v>0</v>
      </c>
      <c r="Y262" s="80">
        <v>0</v>
      </c>
      <c r="Z262" s="80">
        <v>0</v>
      </c>
    </row>
    <row r="263" spans="1:26" ht="16.5" customHeight="1" x14ac:dyDescent="0.25">
      <c r="A263" s="8" t="s">
        <v>455</v>
      </c>
      <c r="B263" s="8" t="s">
        <v>456</v>
      </c>
      <c r="C263" s="8">
        <v>2835</v>
      </c>
      <c r="D263" s="8" t="s">
        <v>1146</v>
      </c>
      <c r="E263" s="84" t="s">
        <v>805</v>
      </c>
      <c r="F263" s="8" t="s">
        <v>38</v>
      </c>
      <c r="G263" s="8" t="s">
        <v>318</v>
      </c>
      <c r="H263" s="79" t="s">
        <v>1147</v>
      </c>
      <c r="I263" s="80">
        <v>1500000</v>
      </c>
      <c r="J263" s="80">
        <v>0</v>
      </c>
      <c r="K263" s="80">
        <v>53500000</v>
      </c>
      <c r="L263" s="80">
        <v>0</v>
      </c>
      <c r="M263" s="80">
        <v>0</v>
      </c>
      <c r="N263" s="80">
        <v>0</v>
      </c>
      <c r="O263" s="80">
        <v>0</v>
      </c>
      <c r="P263" s="80">
        <v>0</v>
      </c>
      <c r="Q263" s="80">
        <v>0</v>
      </c>
      <c r="R263" s="80">
        <v>0</v>
      </c>
      <c r="S263" s="80">
        <v>0</v>
      </c>
      <c r="T263" s="80">
        <v>0</v>
      </c>
      <c r="U263" s="80">
        <v>0</v>
      </c>
      <c r="V263" s="80">
        <v>0</v>
      </c>
      <c r="W263" s="80">
        <v>0</v>
      </c>
      <c r="X263" s="80">
        <v>0</v>
      </c>
      <c r="Y263" s="80">
        <v>0</v>
      </c>
      <c r="Z263" s="80">
        <v>0</v>
      </c>
    </row>
    <row r="264" spans="1:26" ht="16.5" customHeight="1" x14ac:dyDescent="0.25">
      <c r="A264" s="8" t="s">
        <v>455</v>
      </c>
      <c r="B264" s="8" t="s">
        <v>456</v>
      </c>
      <c r="C264" s="8">
        <v>2836</v>
      </c>
      <c r="D264" s="8" t="s">
        <v>1148</v>
      </c>
      <c r="E264" s="84" t="s">
        <v>805</v>
      </c>
      <c r="F264" s="8" t="s">
        <v>75</v>
      </c>
      <c r="G264" s="8" t="s">
        <v>318</v>
      </c>
      <c r="H264" s="79" t="s">
        <v>1150</v>
      </c>
      <c r="I264" s="80">
        <v>500000</v>
      </c>
      <c r="J264" s="80">
        <v>0</v>
      </c>
      <c r="K264" s="80">
        <v>2000000</v>
      </c>
      <c r="L264" s="80">
        <v>0</v>
      </c>
      <c r="M264" s="80">
        <v>0</v>
      </c>
      <c r="N264" s="80">
        <v>0</v>
      </c>
      <c r="O264" s="80">
        <v>0</v>
      </c>
      <c r="P264" s="80">
        <v>0</v>
      </c>
      <c r="Q264" s="80">
        <v>0</v>
      </c>
      <c r="R264" s="80">
        <v>0</v>
      </c>
      <c r="S264" s="80">
        <v>0</v>
      </c>
      <c r="T264" s="80">
        <v>0</v>
      </c>
      <c r="U264" s="80">
        <v>0</v>
      </c>
      <c r="V264" s="80">
        <v>0</v>
      </c>
      <c r="W264" s="80">
        <v>0</v>
      </c>
      <c r="X264" s="80">
        <v>0</v>
      </c>
      <c r="Y264" s="80">
        <v>0</v>
      </c>
      <c r="Z264" s="80">
        <v>0</v>
      </c>
    </row>
    <row r="265" spans="1:26" ht="16.5" customHeight="1" x14ac:dyDescent="0.25">
      <c r="A265" s="8" t="s">
        <v>455</v>
      </c>
      <c r="B265" s="8" t="s">
        <v>456</v>
      </c>
      <c r="C265" s="8">
        <v>2837</v>
      </c>
      <c r="D265" s="8" t="s">
        <v>1151</v>
      </c>
      <c r="E265" s="84" t="s">
        <v>805</v>
      </c>
      <c r="F265" s="8" t="s">
        <v>303</v>
      </c>
      <c r="G265" s="8" t="s">
        <v>318</v>
      </c>
      <c r="H265" s="79" t="s">
        <v>1152</v>
      </c>
      <c r="I265" s="80">
        <v>2354171.7599999998</v>
      </c>
      <c r="J265" s="80">
        <v>0</v>
      </c>
      <c r="K265" s="80">
        <v>88756803.25</v>
      </c>
      <c r="L265" s="80">
        <v>0</v>
      </c>
      <c r="M265" s="80">
        <v>0</v>
      </c>
      <c r="N265" s="80">
        <v>118840402.25</v>
      </c>
      <c r="O265" s="80">
        <v>0</v>
      </c>
      <c r="P265" s="80">
        <v>16411293.76</v>
      </c>
      <c r="Q265" s="80">
        <v>0</v>
      </c>
      <c r="R265" s="80">
        <v>0</v>
      </c>
      <c r="S265" s="80">
        <v>0</v>
      </c>
      <c r="T265" s="80">
        <v>0</v>
      </c>
      <c r="U265" s="80">
        <v>0</v>
      </c>
      <c r="V265" s="80">
        <v>0</v>
      </c>
      <c r="W265" s="80">
        <v>0</v>
      </c>
      <c r="X265" s="80">
        <v>0</v>
      </c>
      <c r="Y265" s="80">
        <v>0</v>
      </c>
      <c r="Z265" s="80">
        <v>0</v>
      </c>
    </row>
    <row r="266" spans="1:26" ht="16.5" customHeight="1" x14ac:dyDescent="0.25">
      <c r="A266" s="8" t="s">
        <v>455</v>
      </c>
      <c r="B266" s="8" t="s">
        <v>456</v>
      </c>
      <c r="C266" s="8">
        <v>2838</v>
      </c>
      <c r="D266" s="8" t="s">
        <v>1153</v>
      </c>
      <c r="E266" s="84" t="s">
        <v>805</v>
      </c>
      <c r="F266" s="8" t="s">
        <v>560</v>
      </c>
      <c r="G266" s="8" t="s">
        <v>318</v>
      </c>
      <c r="H266" s="79" t="s">
        <v>1155</v>
      </c>
      <c r="I266" s="80">
        <v>2234297.19</v>
      </c>
      <c r="J266" s="80">
        <v>0</v>
      </c>
      <c r="K266" s="80">
        <v>62802045.539999999</v>
      </c>
      <c r="L266" s="80">
        <v>0</v>
      </c>
      <c r="M266" s="80">
        <v>3000000</v>
      </c>
      <c r="N266" s="80">
        <v>293986.57</v>
      </c>
      <c r="O266" s="80">
        <v>0</v>
      </c>
      <c r="P266" s="80">
        <v>0</v>
      </c>
      <c r="Q266" s="80">
        <v>0</v>
      </c>
      <c r="R266" s="80">
        <v>0</v>
      </c>
      <c r="S266" s="80">
        <v>0</v>
      </c>
      <c r="T266" s="80">
        <v>0</v>
      </c>
      <c r="U266" s="80">
        <v>0</v>
      </c>
      <c r="V266" s="80">
        <v>2507039</v>
      </c>
      <c r="W266" s="80">
        <v>0</v>
      </c>
      <c r="X266" s="80">
        <v>0</v>
      </c>
      <c r="Y266" s="80">
        <v>0</v>
      </c>
      <c r="Z266" s="80">
        <v>0</v>
      </c>
    </row>
    <row r="267" spans="1:26" ht="16.5" customHeight="1" x14ac:dyDescent="0.25">
      <c r="A267" s="8" t="s">
        <v>455</v>
      </c>
      <c r="B267" s="8" t="s">
        <v>456</v>
      </c>
      <c r="C267" s="8">
        <v>2839</v>
      </c>
      <c r="D267" s="8" t="s">
        <v>1156</v>
      </c>
      <c r="E267" s="84" t="s">
        <v>805</v>
      </c>
      <c r="F267" s="8" t="s">
        <v>38</v>
      </c>
      <c r="G267" s="8" t="s">
        <v>318</v>
      </c>
      <c r="H267" s="79" t="s">
        <v>1157</v>
      </c>
      <c r="I267" s="80">
        <v>300000</v>
      </c>
      <c r="J267" s="80">
        <v>0</v>
      </c>
      <c r="K267" s="80">
        <v>29750000</v>
      </c>
      <c r="L267" s="80">
        <v>0</v>
      </c>
      <c r="M267" s="80">
        <v>0</v>
      </c>
      <c r="N267" s="80">
        <v>10000000</v>
      </c>
      <c r="O267" s="80">
        <v>0</v>
      </c>
      <c r="P267" s="80">
        <v>0</v>
      </c>
      <c r="Q267" s="80">
        <v>0</v>
      </c>
      <c r="R267" s="80">
        <v>0</v>
      </c>
      <c r="S267" s="80">
        <v>0</v>
      </c>
      <c r="T267" s="80">
        <v>0</v>
      </c>
      <c r="U267" s="80">
        <v>0</v>
      </c>
      <c r="V267" s="80">
        <v>0</v>
      </c>
      <c r="W267" s="80">
        <v>0</v>
      </c>
      <c r="X267" s="80">
        <v>0</v>
      </c>
      <c r="Y267" s="80">
        <v>0</v>
      </c>
      <c r="Z267" s="80">
        <v>0</v>
      </c>
    </row>
    <row r="268" spans="1:26" ht="16.5" customHeight="1" x14ac:dyDescent="0.25">
      <c r="A268" s="8" t="s">
        <v>455</v>
      </c>
      <c r="B268" s="8" t="s">
        <v>456</v>
      </c>
      <c r="C268" s="8">
        <v>2840</v>
      </c>
      <c r="D268" s="8" t="s">
        <v>1158</v>
      </c>
      <c r="E268" s="84" t="s">
        <v>1081</v>
      </c>
      <c r="F268" s="8" t="s">
        <v>75</v>
      </c>
      <c r="G268" s="8" t="s">
        <v>318</v>
      </c>
      <c r="H268" s="79" t="s">
        <v>1160</v>
      </c>
      <c r="I268" s="80">
        <v>1005153.4790000001</v>
      </c>
      <c r="J268" s="80">
        <v>1005153.4790000001</v>
      </c>
      <c r="K268" s="80">
        <v>0</v>
      </c>
      <c r="L268" s="80">
        <v>0</v>
      </c>
      <c r="M268" s="80">
        <v>250000</v>
      </c>
      <c r="N268" s="80">
        <v>0</v>
      </c>
      <c r="O268" s="80">
        <v>0</v>
      </c>
      <c r="P268" s="80">
        <v>0</v>
      </c>
      <c r="Q268" s="80">
        <v>0</v>
      </c>
      <c r="R268" s="80">
        <v>0</v>
      </c>
      <c r="S268" s="80">
        <v>0</v>
      </c>
      <c r="T268" s="80">
        <v>0</v>
      </c>
      <c r="U268" s="80">
        <v>0</v>
      </c>
      <c r="V268" s="80">
        <v>0</v>
      </c>
      <c r="W268" s="80">
        <v>0</v>
      </c>
      <c r="X268" s="80">
        <v>0</v>
      </c>
      <c r="Y268" s="80">
        <v>0</v>
      </c>
      <c r="Z268" s="80">
        <v>0</v>
      </c>
    </row>
    <row r="269" spans="1:26" ht="16.5" customHeight="1" x14ac:dyDescent="0.25">
      <c r="A269" s="8" t="s">
        <v>455</v>
      </c>
      <c r="B269" s="8" t="s">
        <v>456</v>
      </c>
      <c r="C269" s="8">
        <v>2841</v>
      </c>
      <c r="D269" s="8" t="s">
        <v>1161</v>
      </c>
      <c r="E269" s="84" t="s">
        <v>1048</v>
      </c>
      <c r="F269" s="8" t="s">
        <v>38</v>
      </c>
      <c r="G269" s="8" t="s">
        <v>318</v>
      </c>
      <c r="H269" s="79" t="s">
        <v>1162</v>
      </c>
      <c r="I269" s="80">
        <v>1336138.22</v>
      </c>
      <c r="J269" s="80">
        <v>0</v>
      </c>
      <c r="K269" s="80">
        <v>0</v>
      </c>
      <c r="L269" s="80">
        <v>0</v>
      </c>
      <c r="M269" s="80">
        <v>1000000</v>
      </c>
      <c r="N269" s="80">
        <v>0</v>
      </c>
      <c r="O269" s="80">
        <v>0</v>
      </c>
      <c r="P269" s="80">
        <v>0</v>
      </c>
      <c r="Q269" s="80">
        <v>0</v>
      </c>
      <c r="R269" s="80">
        <v>0</v>
      </c>
      <c r="S269" s="80">
        <v>0</v>
      </c>
      <c r="T269" s="80">
        <v>0</v>
      </c>
      <c r="U269" s="80">
        <v>0</v>
      </c>
      <c r="V269" s="80">
        <v>0</v>
      </c>
      <c r="W269" s="80">
        <v>0</v>
      </c>
      <c r="X269" s="80">
        <v>0</v>
      </c>
      <c r="Y269" s="80">
        <v>0</v>
      </c>
      <c r="Z269" s="80">
        <v>0</v>
      </c>
    </row>
    <row r="270" spans="1:26" ht="16.5" customHeight="1" x14ac:dyDescent="0.25">
      <c r="A270" s="8" t="s">
        <v>455</v>
      </c>
      <c r="B270" s="8" t="s">
        <v>456</v>
      </c>
      <c r="C270" s="8">
        <v>2843</v>
      </c>
      <c r="D270" s="8" t="s">
        <v>1164</v>
      </c>
      <c r="E270" s="84" t="s">
        <v>805</v>
      </c>
      <c r="F270" s="8" t="s">
        <v>536</v>
      </c>
      <c r="G270" s="8" t="s">
        <v>318</v>
      </c>
      <c r="H270" s="79" t="s">
        <v>1165</v>
      </c>
      <c r="I270" s="80">
        <v>1000000</v>
      </c>
      <c r="J270" s="80">
        <v>0</v>
      </c>
      <c r="K270" s="80">
        <v>45000000</v>
      </c>
      <c r="L270" s="80">
        <v>0</v>
      </c>
      <c r="M270" s="80">
        <v>1500000</v>
      </c>
      <c r="N270" s="80">
        <v>38500000</v>
      </c>
      <c r="O270" s="80">
        <v>0</v>
      </c>
      <c r="P270" s="80">
        <v>0</v>
      </c>
      <c r="Q270" s="80">
        <v>0</v>
      </c>
      <c r="R270" s="80">
        <v>0</v>
      </c>
      <c r="S270" s="80">
        <v>0</v>
      </c>
      <c r="T270" s="80">
        <v>0</v>
      </c>
      <c r="U270" s="80">
        <v>0</v>
      </c>
      <c r="V270" s="80">
        <v>0</v>
      </c>
      <c r="W270" s="80">
        <v>0</v>
      </c>
      <c r="X270" s="80">
        <v>0</v>
      </c>
      <c r="Y270" s="80">
        <v>0</v>
      </c>
      <c r="Z270" s="80">
        <v>0</v>
      </c>
    </row>
    <row r="271" spans="1:26" ht="16.5" customHeight="1" x14ac:dyDescent="0.25">
      <c r="A271" s="8" t="s">
        <v>455</v>
      </c>
      <c r="B271" s="8" t="s">
        <v>456</v>
      </c>
      <c r="C271" s="8">
        <v>2845</v>
      </c>
      <c r="D271" s="8" t="s">
        <v>1166</v>
      </c>
      <c r="E271" s="84" t="s">
        <v>1167</v>
      </c>
      <c r="F271" s="8" t="s">
        <v>536</v>
      </c>
      <c r="G271" s="8" t="s">
        <v>318</v>
      </c>
      <c r="H271" s="79" t="s">
        <v>1169</v>
      </c>
      <c r="I271" s="80">
        <v>2500000</v>
      </c>
      <c r="J271" s="80">
        <v>0</v>
      </c>
      <c r="K271" s="80">
        <v>18264814.820999999</v>
      </c>
      <c r="L271" s="80">
        <v>0</v>
      </c>
      <c r="M271" s="80">
        <v>0</v>
      </c>
      <c r="N271" s="80">
        <v>22323662.559</v>
      </c>
      <c r="O271" s="80">
        <v>0</v>
      </c>
      <c r="P271" s="80">
        <v>0</v>
      </c>
      <c r="Q271" s="80">
        <v>0</v>
      </c>
      <c r="R271" s="80">
        <v>0</v>
      </c>
      <c r="S271" s="80">
        <v>0</v>
      </c>
      <c r="T271" s="80">
        <v>0</v>
      </c>
      <c r="U271" s="80">
        <v>0</v>
      </c>
      <c r="V271" s="80">
        <v>0</v>
      </c>
      <c r="W271" s="80">
        <v>0</v>
      </c>
      <c r="X271" s="80">
        <v>0</v>
      </c>
      <c r="Y271" s="80">
        <v>0</v>
      </c>
      <c r="Z271" s="80">
        <v>0</v>
      </c>
    </row>
    <row r="272" spans="1:26" ht="16.5" customHeight="1" x14ac:dyDescent="0.25">
      <c r="A272" s="8" t="s">
        <v>455</v>
      </c>
      <c r="B272" s="8" t="s">
        <v>456</v>
      </c>
      <c r="C272" s="8">
        <v>2846</v>
      </c>
      <c r="D272" s="8" t="s">
        <v>1170</v>
      </c>
      <c r="E272" s="84" t="s">
        <v>1167</v>
      </c>
      <c r="F272" s="8" t="s">
        <v>303</v>
      </c>
      <c r="G272" s="8" t="s">
        <v>318</v>
      </c>
      <c r="H272" s="79" t="s">
        <v>1172</v>
      </c>
      <c r="I272" s="80">
        <v>3000000</v>
      </c>
      <c r="J272" s="80">
        <v>0</v>
      </c>
      <c r="K272" s="80">
        <v>49451051.569499999</v>
      </c>
      <c r="L272" s="80">
        <v>0</v>
      </c>
      <c r="M272" s="80">
        <v>0</v>
      </c>
      <c r="N272" s="80">
        <v>60440174.140500002</v>
      </c>
      <c r="O272" s="80">
        <v>0</v>
      </c>
      <c r="P272" s="80">
        <v>0</v>
      </c>
      <c r="Q272" s="80">
        <v>0</v>
      </c>
      <c r="R272" s="80">
        <v>0</v>
      </c>
      <c r="S272" s="80">
        <v>0</v>
      </c>
      <c r="T272" s="80">
        <v>0</v>
      </c>
      <c r="U272" s="80">
        <v>0</v>
      </c>
      <c r="V272" s="80">
        <v>150000</v>
      </c>
      <c r="W272" s="80">
        <v>0</v>
      </c>
      <c r="X272" s="80">
        <v>0</v>
      </c>
      <c r="Y272" s="80">
        <v>0</v>
      </c>
      <c r="Z272" s="80">
        <v>0</v>
      </c>
    </row>
    <row r="273" spans="1:26" ht="16.5" customHeight="1" x14ac:dyDescent="0.25">
      <c r="A273" s="8" t="s">
        <v>455</v>
      </c>
      <c r="B273" s="8" t="s">
        <v>456</v>
      </c>
      <c r="C273" s="8">
        <v>2847</v>
      </c>
      <c r="D273" s="8" t="s">
        <v>1173</v>
      </c>
      <c r="E273" s="84" t="s">
        <v>805</v>
      </c>
      <c r="F273" s="8" t="s">
        <v>38</v>
      </c>
      <c r="G273" s="8" t="s">
        <v>318</v>
      </c>
      <c r="H273" s="79" t="s">
        <v>1175</v>
      </c>
      <c r="I273" s="80">
        <v>500000</v>
      </c>
      <c r="J273" s="80">
        <v>0</v>
      </c>
      <c r="K273" s="80">
        <v>8332969.8304999992</v>
      </c>
      <c r="L273" s="80">
        <v>0</v>
      </c>
      <c r="M273" s="80">
        <v>0</v>
      </c>
      <c r="N273" s="80">
        <v>15475515.399499999</v>
      </c>
      <c r="O273" s="80">
        <v>0</v>
      </c>
      <c r="P273" s="80">
        <v>0</v>
      </c>
      <c r="Q273" s="80">
        <v>0</v>
      </c>
      <c r="R273" s="80">
        <v>0</v>
      </c>
      <c r="S273" s="80">
        <v>0</v>
      </c>
      <c r="T273" s="80">
        <v>0</v>
      </c>
      <c r="U273" s="80">
        <v>0</v>
      </c>
      <c r="V273" s="80">
        <v>0</v>
      </c>
      <c r="W273" s="80">
        <v>0</v>
      </c>
      <c r="X273" s="80">
        <v>0</v>
      </c>
      <c r="Y273" s="80">
        <v>0</v>
      </c>
      <c r="Z273" s="80">
        <v>0</v>
      </c>
    </row>
    <row r="274" spans="1:26" ht="16.5" customHeight="1" x14ac:dyDescent="0.25">
      <c r="A274" s="8" t="s">
        <v>455</v>
      </c>
      <c r="B274" s="8" t="s">
        <v>456</v>
      </c>
      <c r="C274" s="8">
        <v>2848</v>
      </c>
      <c r="D274" s="8" t="s">
        <v>1176</v>
      </c>
      <c r="E274" s="84" t="s">
        <v>805</v>
      </c>
      <c r="F274" s="8" t="s">
        <v>303</v>
      </c>
      <c r="G274" s="8" t="s">
        <v>318</v>
      </c>
      <c r="H274" s="79" t="s">
        <v>1177</v>
      </c>
      <c r="I274" s="80">
        <v>500000</v>
      </c>
      <c r="J274" s="80">
        <v>0</v>
      </c>
      <c r="K274" s="80">
        <v>17750000</v>
      </c>
      <c r="L274" s="80">
        <v>0</v>
      </c>
      <c r="M274" s="80">
        <v>0</v>
      </c>
      <c r="N274" s="80">
        <v>7000000</v>
      </c>
      <c r="O274" s="80">
        <v>0</v>
      </c>
      <c r="P274" s="80">
        <v>0</v>
      </c>
      <c r="Q274" s="80">
        <v>0</v>
      </c>
      <c r="R274" s="80">
        <v>0</v>
      </c>
      <c r="S274" s="80">
        <v>0</v>
      </c>
      <c r="T274" s="80">
        <v>0</v>
      </c>
      <c r="U274" s="80">
        <v>0</v>
      </c>
      <c r="V274" s="80">
        <v>0</v>
      </c>
      <c r="W274" s="80">
        <v>0</v>
      </c>
      <c r="X274" s="80">
        <v>0</v>
      </c>
      <c r="Y274" s="80">
        <v>0</v>
      </c>
      <c r="Z274" s="80">
        <v>0</v>
      </c>
    </row>
    <row r="275" spans="1:26" ht="16.5" customHeight="1" x14ac:dyDescent="0.25">
      <c r="A275" s="8" t="s">
        <v>455</v>
      </c>
      <c r="B275" s="8" t="s">
        <v>456</v>
      </c>
      <c r="C275" s="8">
        <v>2849</v>
      </c>
      <c r="D275" s="8" t="s">
        <v>1178</v>
      </c>
      <c r="E275" s="84" t="s">
        <v>805</v>
      </c>
      <c r="F275" s="8" t="s">
        <v>536</v>
      </c>
      <c r="G275" s="8" t="s">
        <v>318</v>
      </c>
      <c r="H275" s="79" t="s">
        <v>1180</v>
      </c>
      <c r="I275" s="80">
        <v>500000</v>
      </c>
      <c r="J275" s="80">
        <v>0</v>
      </c>
      <c r="K275" s="80">
        <v>14500000</v>
      </c>
      <c r="L275" s="80">
        <v>0</v>
      </c>
      <c r="M275" s="80">
        <v>0</v>
      </c>
      <c r="N275" s="80">
        <v>15500000</v>
      </c>
      <c r="O275" s="80">
        <v>0</v>
      </c>
      <c r="P275" s="80">
        <v>0</v>
      </c>
      <c r="Q275" s="80">
        <v>0</v>
      </c>
      <c r="R275" s="80">
        <v>0</v>
      </c>
      <c r="S275" s="80">
        <v>0</v>
      </c>
      <c r="T275" s="80">
        <v>0</v>
      </c>
      <c r="U275" s="80">
        <v>0</v>
      </c>
      <c r="V275" s="80">
        <v>0</v>
      </c>
      <c r="W275" s="80">
        <v>0</v>
      </c>
      <c r="X275" s="80">
        <v>0</v>
      </c>
      <c r="Y275" s="80">
        <v>0</v>
      </c>
      <c r="Z275" s="80">
        <v>0</v>
      </c>
    </row>
    <row r="276" spans="1:26" ht="16.5" customHeight="1" x14ac:dyDescent="0.25">
      <c r="A276" s="8" t="s">
        <v>455</v>
      </c>
      <c r="B276" s="8" t="s">
        <v>456</v>
      </c>
      <c r="C276" s="8">
        <v>2850</v>
      </c>
      <c r="D276" s="8" t="s">
        <v>1181</v>
      </c>
      <c r="E276" s="84" t="s">
        <v>1048</v>
      </c>
      <c r="F276" s="8" t="s">
        <v>369</v>
      </c>
      <c r="G276" s="8" t="s">
        <v>318</v>
      </c>
      <c r="H276" s="79" t="s">
        <v>1183</v>
      </c>
      <c r="I276" s="80">
        <v>4714347.9400000004</v>
      </c>
      <c r="J276" s="80">
        <v>4714347.9400000004</v>
      </c>
      <c r="K276" s="80">
        <v>0</v>
      </c>
      <c r="L276" s="80">
        <v>0</v>
      </c>
      <c r="M276" s="80">
        <v>2000000</v>
      </c>
      <c r="N276" s="80">
        <v>0</v>
      </c>
      <c r="O276" s="80">
        <v>0</v>
      </c>
      <c r="P276" s="80">
        <v>0</v>
      </c>
      <c r="Q276" s="80">
        <v>0</v>
      </c>
      <c r="R276" s="80">
        <v>0</v>
      </c>
      <c r="S276" s="80">
        <v>0</v>
      </c>
      <c r="T276" s="80">
        <v>0</v>
      </c>
      <c r="U276" s="80">
        <v>0</v>
      </c>
      <c r="V276" s="80">
        <v>0</v>
      </c>
      <c r="W276" s="80">
        <v>0</v>
      </c>
      <c r="X276" s="80">
        <v>0</v>
      </c>
      <c r="Y276" s="80">
        <v>0</v>
      </c>
      <c r="Z276" s="80">
        <v>0</v>
      </c>
    </row>
    <row r="277" spans="1:26" ht="16.5" customHeight="1" x14ac:dyDescent="0.25">
      <c r="A277" s="8" t="s">
        <v>455</v>
      </c>
      <c r="B277" s="8" t="s">
        <v>456</v>
      </c>
      <c r="C277" s="8">
        <v>2851</v>
      </c>
      <c r="D277" s="8" t="s">
        <v>1184</v>
      </c>
      <c r="E277" s="84" t="s">
        <v>1048</v>
      </c>
      <c r="F277" s="8" t="s">
        <v>536</v>
      </c>
      <c r="G277" s="8" t="s">
        <v>318</v>
      </c>
      <c r="H277" s="79" t="s">
        <v>1185</v>
      </c>
      <c r="I277" s="80">
        <v>10373711.557</v>
      </c>
      <c r="J277" s="80">
        <v>10373711.557</v>
      </c>
      <c r="K277" s="80">
        <v>0</v>
      </c>
      <c r="L277" s="80">
        <v>0</v>
      </c>
      <c r="M277" s="80">
        <v>2000000</v>
      </c>
      <c r="N277" s="80">
        <v>0</v>
      </c>
      <c r="O277" s="80">
        <v>0</v>
      </c>
      <c r="P277" s="80">
        <v>0</v>
      </c>
      <c r="Q277" s="80">
        <v>0</v>
      </c>
      <c r="R277" s="80">
        <v>0</v>
      </c>
      <c r="S277" s="80">
        <v>0</v>
      </c>
      <c r="T277" s="80">
        <v>0</v>
      </c>
      <c r="U277" s="80">
        <v>0</v>
      </c>
      <c r="V277" s="80">
        <v>0</v>
      </c>
      <c r="W277" s="80">
        <v>0</v>
      </c>
      <c r="X277" s="80">
        <v>0</v>
      </c>
      <c r="Y277" s="80">
        <v>0</v>
      </c>
      <c r="Z277" s="80">
        <v>0</v>
      </c>
    </row>
    <row r="278" spans="1:26" ht="16.5" customHeight="1" x14ac:dyDescent="0.25">
      <c r="A278" s="8" t="s">
        <v>455</v>
      </c>
      <c r="B278" s="8" t="s">
        <v>456</v>
      </c>
      <c r="C278" s="8">
        <v>2854</v>
      </c>
      <c r="D278" s="8" t="s">
        <v>1189</v>
      </c>
      <c r="E278" s="84" t="s">
        <v>805</v>
      </c>
      <c r="F278" s="8" t="s">
        <v>369</v>
      </c>
      <c r="G278" s="8" t="s">
        <v>318</v>
      </c>
      <c r="H278" s="79" t="s">
        <v>1190</v>
      </c>
      <c r="I278" s="80">
        <v>3732751.48</v>
      </c>
      <c r="J278" s="80">
        <v>3732751.48</v>
      </c>
      <c r="K278" s="80">
        <v>2250000</v>
      </c>
      <c r="L278" s="80">
        <v>0</v>
      </c>
      <c r="M278" s="80">
        <v>2000000</v>
      </c>
      <c r="N278" s="80">
        <v>0</v>
      </c>
      <c r="O278" s="80">
        <v>0</v>
      </c>
      <c r="P278" s="80">
        <v>0</v>
      </c>
      <c r="Q278" s="80">
        <v>0</v>
      </c>
      <c r="R278" s="80">
        <v>0</v>
      </c>
      <c r="S278" s="80">
        <v>0</v>
      </c>
      <c r="T278" s="80">
        <v>0</v>
      </c>
      <c r="U278" s="80">
        <v>0</v>
      </c>
      <c r="V278" s="80">
        <v>0</v>
      </c>
      <c r="W278" s="80">
        <v>0</v>
      </c>
      <c r="X278" s="80">
        <v>0</v>
      </c>
      <c r="Y278" s="80">
        <v>0</v>
      </c>
      <c r="Z278" s="80">
        <v>0</v>
      </c>
    </row>
    <row r="279" spans="1:26" ht="16.5" customHeight="1" x14ac:dyDescent="0.25">
      <c r="A279" s="8" t="s">
        <v>455</v>
      </c>
      <c r="B279" s="8" t="s">
        <v>456</v>
      </c>
      <c r="C279" s="8">
        <v>2858</v>
      </c>
      <c r="D279" s="8" t="s">
        <v>1196</v>
      </c>
      <c r="E279" s="84" t="s">
        <v>805</v>
      </c>
      <c r="F279" s="8" t="s">
        <v>440</v>
      </c>
      <c r="G279" s="8" t="s">
        <v>318</v>
      </c>
      <c r="H279" s="79" t="s">
        <v>1197</v>
      </c>
      <c r="I279" s="80">
        <v>17750000</v>
      </c>
      <c r="J279" s="80">
        <v>0</v>
      </c>
      <c r="K279" s="80">
        <v>7000000</v>
      </c>
      <c r="L279" s="80">
        <v>0</v>
      </c>
      <c r="M279" s="80">
        <v>0</v>
      </c>
      <c r="N279" s="80">
        <v>0</v>
      </c>
      <c r="O279" s="80">
        <v>0</v>
      </c>
      <c r="P279" s="80">
        <v>0</v>
      </c>
      <c r="Q279" s="80">
        <v>0</v>
      </c>
      <c r="R279" s="80">
        <v>0</v>
      </c>
      <c r="S279" s="80">
        <v>0</v>
      </c>
      <c r="T279" s="80">
        <v>0</v>
      </c>
      <c r="U279" s="80">
        <v>0</v>
      </c>
      <c r="V279" s="80">
        <v>0</v>
      </c>
      <c r="W279" s="80">
        <v>0</v>
      </c>
      <c r="X279" s="80">
        <v>0</v>
      </c>
      <c r="Y279" s="80">
        <v>0</v>
      </c>
      <c r="Z279" s="80">
        <v>0</v>
      </c>
    </row>
    <row r="280" spans="1:26" ht="16.5" customHeight="1" x14ac:dyDescent="0.25">
      <c r="A280" s="8" t="s">
        <v>455</v>
      </c>
      <c r="B280" s="8" t="s">
        <v>456</v>
      </c>
      <c r="C280" s="8">
        <v>2861</v>
      </c>
      <c r="D280" s="8" t="s">
        <v>1203</v>
      </c>
      <c r="E280" s="84" t="s">
        <v>805</v>
      </c>
      <c r="F280" s="8" t="s">
        <v>286</v>
      </c>
      <c r="G280" s="8" t="s">
        <v>318</v>
      </c>
      <c r="H280" s="79" t="s">
        <v>1204</v>
      </c>
      <c r="I280" s="80">
        <v>300000</v>
      </c>
      <c r="J280" s="80">
        <v>300000</v>
      </c>
      <c r="K280" s="80">
        <v>2000000</v>
      </c>
      <c r="L280" s="80">
        <v>0</v>
      </c>
      <c r="M280" s="80">
        <v>0</v>
      </c>
      <c r="N280" s="80">
        <v>15000000</v>
      </c>
      <c r="O280" s="80">
        <v>0</v>
      </c>
      <c r="P280" s="80">
        <v>0</v>
      </c>
      <c r="Q280" s="80">
        <v>0</v>
      </c>
      <c r="R280" s="80">
        <v>0</v>
      </c>
      <c r="S280" s="80">
        <v>0</v>
      </c>
      <c r="T280" s="80">
        <v>0</v>
      </c>
      <c r="U280" s="80">
        <v>0</v>
      </c>
      <c r="V280" s="80">
        <v>0</v>
      </c>
      <c r="W280" s="80">
        <v>0</v>
      </c>
      <c r="X280" s="80">
        <v>0</v>
      </c>
      <c r="Y280" s="80">
        <v>0</v>
      </c>
      <c r="Z280" s="80">
        <v>0</v>
      </c>
    </row>
    <row r="281" spans="1:26" ht="16.5" customHeight="1" x14ac:dyDescent="0.25">
      <c r="A281" s="8" t="s">
        <v>455</v>
      </c>
      <c r="B281" s="8" t="s">
        <v>456</v>
      </c>
      <c r="C281" s="8">
        <v>2862</v>
      </c>
      <c r="D281" s="8" t="s">
        <v>1205</v>
      </c>
      <c r="E281" s="84" t="s">
        <v>805</v>
      </c>
      <c r="F281" s="8" t="s">
        <v>440</v>
      </c>
      <c r="G281" s="8" t="s">
        <v>318</v>
      </c>
      <c r="H281" s="79" t="s">
        <v>1206</v>
      </c>
      <c r="I281" s="80">
        <v>12014294.07</v>
      </c>
      <c r="J281" s="80">
        <v>0</v>
      </c>
      <c r="K281" s="80">
        <v>13349971.609999999</v>
      </c>
      <c r="L281" s="80">
        <v>0</v>
      </c>
      <c r="M281" s="80">
        <v>7000000</v>
      </c>
      <c r="N281" s="80">
        <v>0</v>
      </c>
      <c r="O281" s="80">
        <v>0</v>
      </c>
      <c r="P281" s="80">
        <v>0</v>
      </c>
      <c r="Q281" s="80">
        <v>0</v>
      </c>
      <c r="R281" s="80">
        <v>0</v>
      </c>
      <c r="S281" s="80">
        <v>0</v>
      </c>
      <c r="T281" s="80">
        <v>0</v>
      </c>
      <c r="U281" s="80">
        <v>0</v>
      </c>
      <c r="V281" s="80">
        <v>0</v>
      </c>
      <c r="W281" s="80">
        <v>0</v>
      </c>
      <c r="X281" s="80">
        <v>0</v>
      </c>
      <c r="Y281" s="80">
        <v>0</v>
      </c>
      <c r="Z281" s="80">
        <v>0</v>
      </c>
    </row>
    <row r="282" spans="1:26" ht="16.5" customHeight="1" x14ac:dyDescent="0.25">
      <c r="A282" s="8" t="s">
        <v>455</v>
      </c>
      <c r="B282" s="8" t="s">
        <v>456</v>
      </c>
      <c r="C282" s="8">
        <v>2863</v>
      </c>
      <c r="D282" s="8" t="s">
        <v>1207</v>
      </c>
      <c r="E282" s="84" t="s">
        <v>1074</v>
      </c>
      <c r="F282" s="8" t="s">
        <v>440</v>
      </c>
      <c r="G282" s="8" t="s">
        <v>318</v>
      </c>
      <c r="H282" s="79" t="s">
        <v>1208</v>
      </c>
      <c r="I282" s="80">
        <v>1000000</v>
      </c>
      <c r="J282" s="80">
        <v>0</v>
      </c>
      <c r="K282" s="80">
        <v>90000000</v>
      </c>
      <c r="L282" s="80">
        <v>0</v>
      </c>
      <c r="M282" s="80">
        <v>0</v>
      </c>
      <c r="N282" s="80">
        <v>100000000</v>
      </c>
      <c r="O282" s="80">
        <v>0</v>
      </c>
      <c r="P282" s="80">
        <v>100000000</v>
      </c>
      <c r="Q282" s="80">
        <v>0</v>
      </c>
      <c r="R282" s="80">
        <v>0</v>
      </c>
      <c r="S282" s="80">
        <v>0</v>
      </c>
      <c r="T282" s="80">
        <v>0</v>
      </c>
      <c r="U282" s="80">
        <v>0</v>
      </c>
      <c r="V282" s="80">
        <v>0</v>
      </c>
      <c r="W282" s="80">
        <v>0</v>
      </c>
      <c r="X282" s="80">
        <v>0</v>
      </c>
      <c r="Y282" s="80">
        <v>0</v>
      </c>
      <c r="Z282" s="80">
        <v>0</v>
      </c>
    </row>
    <row r="283" spans="1:26" ht="16.5" customHeight="1" x14ac:dyDescent="0.25">
      <c r="A283" s="8" t="s">
        <v>455</v>
      </c>
      <c r="B283" s="8" t="s">
        <v>456</v>
      </c>
      <c r="C283" s="8">
        <v>2864</v>
      </c>
      <c r="D283" s="8" t="s">
        <v>1209</v>
      </c>
      <c r="E283" s="84" t="s">
        <v>1074</v>
      </c>
      <c r="F283" s="8" t="s">
        <v>440</v>
      </c>
      <c r="G283" s="8" t="s">
        <v>318</v>
      </c>
      <c r="H283" s="79" t="s">
        <v>1210</v>
      </c>
      <c r="I283" s="80">
        <v>500000</v>
      </c>
      <c r="J283" s="80">
        <v>0</v>
      </c>
      <c r="K283" s="80">
        <v>54750000</v>
      </c>
      <c r="L283" s="80">
        <v>0</v>
      </c>
      <c r="M283" s="80">
        <v>0</v>
      </c>
      <c r="N283" s="80">
        <v>35000000</v>
      </c>
      <c r="O283" s="80">
        <v>0</v>
      </c>
      <c r="P283" s="80">
        <v>0</v>
      </c>
      <c r="Q283" s="80">
        <v>0</v>
      </c>
      <c r="R283" s="80">
        <v>0</v>
      </c>
      <c r="S283" s="80">
        <v>0</v>
      </c>
      <c r="T283" s="80">
        <v>0</v>
      </c>
      <c r="U283" s="80">
        <v>0</v>
      </c>
      <c r="V283" s="80">
        <v>0</v>
      </c>
      <c r="W283" s="80">
        <v>0</v>
      </c>
      <c r="X283" s="80">
        <v>0</v>
      </c>
      <c r="Y283" s="80">
        <v>0</v>
      </c>
      <c r="Z283" s="80">
        <v>0</v>
      </c>
    </row>
    <row r="284" spans="1:26" ht="16.5" customHeight="1" x14ac:dyDescent="0.25">
      <c r="A284" s="8" t="s">
        <v>455</v>
      </c>
      <c r="B284" s="8" t="s">
        <v>456</v>
      </c>
      <c r="C284" s="8">
        <v>2865</v>
      </c>
      <c r="D284" s="8" t="s">
        <v>1211</v>
      </c>
      <c r="E284" s="84" t="s">
        <v>1074</v>
      </c>
      <c r="F284" s="8" t="s">
        <v>440</v>
      </c>
      <c r="G284" s="8" t="s">
        <v>318</v>
      </c>
      <c r="H284" s="79" t="s">
        <v>1212</v>
      </c>
      <c r="I284" s="80">
        <v>0</v>
      </c>
      <c r="J284" s="80">
        <v>0</v>
      </c>
      <c r="K284" s="80">
        <v>0</v>
      </c>
      <c r="L284" s="80">
        <v>0</v>
      </c>
      <c r="M284" s="80">
        <v>0</v>
      </c>
      <c r="N284" s="80">
        <v>0</v>
      </c>
      <c r="O284" s="80">
        <v>0</v>
      </c>
      <c r="P284" s="80">
        <v>0</v>
      </c>
      <c r="Q284" s="80">
        <v>0</v>
      </c>
      <c r="R284" s="80">
        <v>3000000</v>
      </c>
      <c r="S284" s="80">
        <v>0</v>
      </c>
      <c r="T284" s="80">
        <v>42000000</v>
      </c>
      <c r="U284" s="80">
        <v>0</v>
      </c>
      <c r="V284" s="80">
        <v>0</v>
      </c>
      <c r="W284" s="80">
        <v>55000000</v>
      </c>
      <c r="X284" s="80">
        <v>0</v>
      </c>
      <c r="Y284" s="80">
        <v>0</v>
      </c>
      <c r="Z284" s="80">
        <v>0</v>
      </c>
    </row>
    <row r="285" spans="1:26" ht="16.5" customHeight="1" x14ac:dyDescent="0.25">
      <c r="A285" s="8" t="s">
        <v>455</v>
      </c>
      <c r="B285" s="8" t="s">
        <v>456</v>
      </c>
      <c r="C285" s="8">
        <v>2870</v>
      </c>
      <c r="D285" s="8" t="s">
        <v>1222</v>
      </c>
      <c r="E285" s="84" t="s">
        <v>1074</v>
      </c>
      <c r="F285" s="8" t="s">
        <v>560</v>
      </c>
      <c r="G285" s="8" t="s">
        <v>318</v>
      </c>
      <c r="H285" s="79" t="s">
        <v>1223</v>
      </c>
      <c r="I285" s="80">
        <v>1000000</v>
      </c>
      <c r="J285" s="80">
        <v>0</v>
      </c>
      <c r="K285" s="80">
        <v>175000000</v>
      </c>
      <c r="L285" s="80">
        <v>0</v>
      </c>
      <c r="M285" s="80">
        <v>0</v>
      </c>
      <c r="N285" s="80">
        <v>175000000</v>
      </c>
      <c r="O285" s="80">
        <v>0</v>
      </c>
      <c r="P285" s="80">
        <v>150000000</v>
      </c>
      <c r="Q285" s="80">
        <v>0</v>
      </c>
      <c r="R285" s="80">
        <v>0</v>
      </c>
      <c r="S285" s="80">
        <v>0</v>
      </c>
      <c r="T285" s="80">
        <v>0</v>
      </c>
      <c r="U285" s="80">
        <v>0</v>
      </c>
      <c r="V285" s="80">
        <v>0</v>
      </c>
      <c r="W285" s="80">
        <v>0</v>
      </c>
      <c r="X285" s="80">
        <v>0</v>
      </c>
      <c r="Y285" s="80">
        <v>0</v>
      </c>
      <c r="Z285" s="80">
        <v>0</v>
      </c>
    </row>
    <row r="286" spans="1:26" ht="16.5" customHeight="1" x14ac:dyDescent="0.25">
      <c r="A286" s="8" t="s">
        <v>455</v>
      </c>
      <c r="B286" s="8" t="s">
        <v>456</v>
      </c>
      <c r="C286" s="8">
        <v>2872</v>
      </c>
      <c r="D286" s="8" t="s">
        <v>1225</v>
      </c>
      <c r="E286" s="84" t="s">
        <v>805</v>
      </c>
      <c r="F286" s="8" t="s">
        <v>536</v>
      </c>
      <c r="G286" s="8" t="s">
        <v>318</v>
      </c>
      <c r="H286" s="79" t="s">
        <v>1062</v>
      </c>
      <c r="I286" s="80">
        <v>9540019.0899999999</v>
      </c>
      <c r="J286" s="80">
        <v>0</v>
      </c>
      <c r="K286" s="80">
        <v>45363097.399999999</v>
      </c>
      <c r="L286" s="80">
        <v>0</v>
      </c>
      <c r="M286" s="80">
        <v>0</v>
      </c>
      <c r="N286" s="80">
        <v>0</v>
      </c>
      <c r="O286" s="80">
        <v>0</v>
      </c>
      <c r="P286" s="80">
        <v>0</v>
      </c>
      <c r="Q286" s="80">
        <v>0</v>
      </c>
      <c r="R286" s="80">
        <v>0</v>
      </c>
      <c r="S286" s="80">
        <v>0</v>
      </c>
      <c r="T286" s="80">
        <v>0</v>
      </c>
      <c r="U286" s="80">
        <v>0</v>
      </c>
      <c r="V286" s="80">
        <v>0</v>
      </c>
      <c r="W286" s="80">
        <v>0</v>
      </c>
      <c r="X286" s="80">
        <v>0</v>
      </c>
      <c r="Y286" s="80">
        <v>0</v>
      </c>
      <c r="Z286" s="80">
        <v>0</v>
      </c>
    </row>
    <row r="287" spans="1:26" ht="16.5" customHeight="1" x14ac:dyDescent="0.25">
      <c r="A287" s="8" t="s">
        <v>455</v>
      </c>
      <c r="B287" s="8" t="s">
        <v>456</v>
      </c>
      <c r="C287" s="8">
        <v>2873</v>
      </c>
      <c r="D287" s="8" t="s">
        <v>1226</v>
      </c>
      <c r="E287" s="84" t="s">
        <v>805</v>
      </c>
      <c r="F287" s="8" t="s">
        <v>402</v>
      </c>
      <c r="G287" s="8" t="s">
        <v>318</v>
      </c>
      <c r="H287" s="79" t="s">
        <v>1228</v>
      </c>
      <c r="I287" s="80">
        <v>21052070.489999998</v>
      </c>
      <c r="J287" s="80">
        <v>21052070.489999998</v>
      </c>
      <c r="K287" s="80">
        <v>58546647.049999997</v>
      </c>
      <c r="L287" s="80">
        <v>58546647.049999997</v>
      </c>
      <c r="M287" s="80">
        <v>3000000</v>
      </c>
      <c r="N287" s="80">
        <v>9554650.0899999999</v>
      </c>
      <c r="O287" s="80">
        <v>9554650.0899999999</v>
      </c>
      <c r="P287" s="80">
        <v>0</v>
      </c>
      <c r="Q287" s="80">
        <v>0</v>
      </c>
      <c r="R287" s="80">
        <v>0</v>
      </c>
      <c r="S287" s="80">
        <v>0</v>
      </c>
      <c r="T287" s="80">
        <v>0</v>
      </c>
      <c r="U287" s="80">
        <v>0</v>
      </c>
      <c r="V287" s="80">
        <v>0</v>
      </c>
      <c r="W287" s="80">
        <v>0</v>
      </c>
      <c r="X287" s="80">
        <v>0</v>
      </c>
      <c r="Y287" s="80">
        <v>0</v>
      </c>
      <c r="Z287" s="80">
        <v>0</v>
      </c>
    </row>
    <row r="288" spans="1:26" ht="16.5" customHeight="1" x14ac:dyDescent="0.25">
      <c r="A288" s="8" t="s">
        <v>455</v>
      </c>
      <c r="B288" s="8" t="s">
        <v>456</v>
      </c>
      <c r="C288" s="8">
        <v>2874</v>
      </c>
      <c r="D288" s="8" t="s">
        <v>1229</v>
      </c>
      <c r="E288" s="84" t="s">
        <v>805</v>
      </c>
      <c r="F288" s="8" t="s">
        <v>491</v>
      </c>
      <c r="G288" s="8" t="s">
        <v>318</v>
      </c>
      <c r="H288" s="79" t="s">
        <v>1230</v>
      </c>
      <c r="I288" s="80">
        <v>1000000</v>
      </c>
      <c r="J288" s="80">
        <v>0</v>
      </c>
      <c r="K288" s="80">
        <v>194088279.21000001</v>
      </c>
      <c r="L288" s="80">
        <v>0</v>
      </c>
      <c r="M288" s="80">
        <v>0</v>
      </c>
      <c r="N288" s="80">
        <v>10770562.68</v>
      </c>
      <c r="O288" s="80">
        <v>0</v>
      </c>
      <c r="P288" s="80">
        <v>0</v>
      </c>
      <c r="Q288" s="80">
        <v>0</v>
      </c>
      <c r="R288" s="80">
        <v>0</v>
      </c>
      <c r="S288" s="80">
        <v>0</v>
      </c>
      <c r="T288" s="80">
        <v>0</v>
      </c>
      <c r="U288" s="80">
        <v>0</v>
      </c>
      <c r="V288" s="80">
        <v>0</v>
      </c>
      <c r="W288" s="80">
        <v>0</v>
      </c>
      <c r="X288" s="80">
        <v>0</v>
      </c>
      <c r="Y288" s="80">
        <v>0</v>
      </c>
      <c r="Z288" s="80">
        <v>0</v>
      </c>
    </row>
    <row r="289" spans="1:26" ht="16.5" customHeight="1" x14ac:dyDescent="0.25">
      <c r="A289" s="8" t="s">
        <v>455</v>
      </c>
      <c r="B289" s="8" t="s">
        <v>456</v>
      </c>
      <c r="C289" s="8">
        <v>2876</v>
      </c>
      <c r="D289" s="8" t="s">
        <v>1233</v>
      </c>
      <c r="E289" s="84" t="s">
        <v>805</v>
      </c>
      <c r="F289" s="8" t="s">
        <v>402</v>
      </c>
      <c r="G289" s="8" t="s">
        <v>318</v>
      </c>
      <c r="H289" s="79" t="s">
        <v>1234</v>
      </c>
      <c r="I289" s="80">
        <v>6608020.5599999996</v>
      </c>
      <c r="J289" s="80">
        <v>0</v>
      </c>
      <c r="K289" s="80">
        <v>50000000</v>
      </c>
      <c r="L289" s="80">
        <v>0</v>
      </c>
      <c r="M289" s="80">
        <v>2000000</v>
      </c>
      <c r="N289" s="80">
        <v>20229428.260000002</v>
      </c>
      <c r="O289" s="80">
        <v>0</v>
      </c>
      <c r="P289" s="80">
        <v>0</v>
      </c>
      <c r="Q289" s="80">
        <v>0</v>
      </c>
      <c r="R289" s="80">
        <v>0</v>
      </c>
      <c r="S289" s="80">
        <v>0</v>
      </c>
      <c r="T289" s="80">
        <v>0</v>
      </c>
      <c r="U289" s="80">
        <v>0</v>
      </c>
      <c r="V289" s="80">
        <v>0</v>
      </c>
      <c r="W289" s="80">
        <v>0</v>
      </c>
      <c r="X289" s="80">
        <v>0</v>
      </c>
      <c r="Y289" s="80">
        <v>0</v>
      </c>
      <c r="Z289" s="80">
        <v>0</v>
      </c>
    </row>
    <row r="290" spans="1:26" ht="16.5" customHeight="1" x14ac:dyDescent="0.25">
      <c r="A290" s="8" t="s">
        <v>455</v>
      </c>
      <c r="B290" s="8" t="s">
        <v>456</v>
      </c>
      <c r="C290" s="8">
        <v>2877</v>
      </c>
      <c r="D290" s="8" t="s">
        <v>1235</v>
      </c>
      <c r="E290" s="84" t="s">
        <v>805</v>
      </c>
      <c r="F290" s="8" t="s">
        <v>402</v>
      </c>
      <c r="G290" s="8" t="s">
        <v>318</v>
      </c>
      <c r="H290" s="79" t="s">
        <v>1236</v>
      </c>
      <c r="I290" s="80">
        <v>500000</v>
      </c>
      <c r="J290" s="80">
        <v>0</v>
      </c>
      <c r="K290" s="80">
        <v>25000000</v>
      </c>
      <c r="L290" s="80">
        <v>0</v>
      </c>
      <c r="M290" s="80">
        <v>1000000</v>
      </c>
      <c r="N290" s="80">
        <v>0</v>
      </c>
      <c r="O290" s="80">
        <v>0</v>
      </c>
      <c r="P290" s="80">
        <v>0</v>
      </c>
      <c r="Q290" s="80">
        <v>0</v>
      </c>
      <c r="R290" s="80">
        <v>0</v>
      </c>
      <c r="S290" s="80">
        <v>0</v>
      </c>
      <c r="T290" s="80">
        <v>0</v>
      </c>
      <c r="U290" s="80">
        <v>0</v>
      </c>
      <c r="V290" s="80">
        <v>0</v>
      </c>
      <c r="W290" s="80">
        <v>0</v>
      </c>
      <c r="X290" s="80">
        <v>0</v>
      </c>
      <c r="Y290" s="80">
        <v>0</v>
      </c>
      <c r="Z290" s="80">
        <v>0</v>
      </c>
    </row>
    <row r="291" spans="1:26" ht="16.5" customHeight="1" x14ac:dyDescent="0.25">
      <c r="A291" s="8" t="s">
        <v>455</v>
      </c>
      <c r="B291" s="8" t="s">
        <v>456</v>
      </c>
      <c r="C291" s="8">
        <v>2878</v>
      </c>
      <c r="D291" s="8" t="s">
        <v>1237</v>
      </c>
      <c r="E291" s="84" t="s">
        <v>805</v>
      </c>
      <c r="F291" s="8" t="s">
        <v>402</v>
      </c>
      <c r="G291" s="8" t="s">
        <v>318</v>
      </c>
      <c r="H291" s="79" t="s">
        <v>44</v>
      </c>
      <c r="I291" s="80">
        <v>1500000</v>
      </c>
      <c r="J291" s="80">
        <v>0</v>
      </c>
      <c r="K291" s="80">
        <v>71652900.090000004</v>
      </c>
      <c r="L291" s="80">
        <v>0</v>
      </c>
      <c r="M291" s="80">
        <v>0</v>
      </c>
      <c r="N291" s="80">
        <v>83997492.359999999</v>
      </c>
      <c r="O291" s="80">
        <v>0</v>
      </c>
      <c r="P291" s="80">
        <v>0</v>
      </c>
      <c r="Q291" s="80">
        <v>0</v>
      </c>
      <c r="R291" s="80">
        <v>0</v>
      </c>
      <c r="S291" s="80">
        <v>0</v>
      </c>
      <c r="T291" s="80">
        <v>0</v>
      </c>
      <c r="U291" s="80">
        <v>0</v>
      </c>
      <c r="V291" s="80">
        <v>0</v>
      </c>
      <c r="W291" s="80">
        <v>0</v>
      </c>
      <c r="X291" s="80">
        <v>0</v>
      </c>
      <c r="Y291" s="80">
        <v>0</v>
      </c>
      <c r="Z291" s="80">
        <v>0</v>
      </c>
    </row>
    <row r="292" spans="1:26" ht="16.5" customHeight="1" x14ac:dyDescent="0.25">
      <c r="A292" s="8" t="s">
        <v>455</v>
      </c>
      <c r="B292" s="8" t="s">
        <v>456</v>
      </c>
      <c r="C292" s="8">
        <v>2879</v>
      </c>
      <c r="D292" s="8" t="s">
        <v>1238</v>
      </c>
      <c r="E292" s="84" t="s">
        <v>805</v>
      </c>
      <c r="F292" s="8" t="s">
        <v>402</v>
      </c>
      <c r="G292" s="8" t="s">
        <v>318</v>
      </c>
      <c r="H292" s="79" t="s">
        <v>1236</v>
      </c>
      <c r="I292" s="80">
        <v>0</v>
      </c>
      <c r="J292" s="80">
        <v>0</v>
      </c>
      <c r="K292" s="80">
        <v>21420756.850000001</v>
      </c>
      <c r="L292" s="80">
        <v>0</v>
      </c>
      <c r="M292" s="80">
        <v>0</v>
      </c>
      <c r="N292" s="80">
        <v>0</v>
      </c>
      <c r="O292" s="80">
        <v>0</v>
      </c>
      <c r="P292" s="80">
        <v>0</v>
      </c>
      <c r="Q292" s="80">
        <v>0</v>
      </c>
      <c r="R292" s="80">
        <v>0</v>
      </c>
      <c r="S292" s="80">
        <v>0</v>
      </c>
      <c r="T292" s="80">
        <v>0</v>
      </c>
      <c r="U292" s="80">
        <v>0</v>
      </c>
      <c r="V292" s="80">
        <v>0</v>
      </c>
      <c r="W292" s="80">
        <v>0</v>
      </c>
      <c r="X292" s="80">
        <v>0</v>
      </c>
      <c r="Y292" s="80">
        <v>0</v>
      </c>
      <c r="Z292" s="80">
        <v>0</v>
      </c>
    </row>
    <row r="293" spans="1:26" ht="16.5" customHeight="1" x14ac:dyDescent="0.25">
      <c r="A293" s="8" t="s">
        <v>455</v>
      </c>
      <c r="B293" s="8" t="s">
        <v>456</v>
      </c>
      <c r="C293" s="8">
        <v>2880</v>
      </c>
      <c r="D293" s="8" t="s">
        <v>1239</v>
      </c>
      <c r="E293" s="84" t="s">
        <v>805</v>
      </c>
      <c r="F293" s="8" t="s">
        <v>402</v>
      </c>
      <c r="G293" s="8" t="s">
        <v>318</v>
      </c>
      <c r="H293" s="79" t="s">
        <v>1240</v>
      </c>
      <c r="I293" s="80">
        <v>0</v>
      </c>
      <c r="J293" s="80">
        <v>0</v>
      </c>
      <c r="K293" s="80">
        <v>13762078.726</v>
      </c>
      <c r="L293" s="80">
        <v>0</v>
      </c>
      <c r="M293" s="80">
        <v>0</v>
      </c>
      <c r="N293" s="80">
        <v>11259882.594000001</v>
      </c>
      <c r="O293" s="80">
        <v>0</v>
      </c>
      <c r="P293" s="80">
        <v>0</v>
      </c>
      <c r="Q293" s="80">
        <v>0</v>
      </c>
      <c r="R293" s="80">
        <v>0</v>
      </c>
      <c r="S293" s="80">
        <v>0</v>
      </c>
      <c r="T293" s="80">
        <v>0</v>
      </c>
      <c r="U293" s="80">
        <v>0</v>
      </c>
      <c r="V293" s="80">
        <v>0</v>
      </c>
      <c r="W293" s="80">
        <v>0</v>
      </c>
      <c r="X293" s="80">
        <v>0</v>
      </c>
      <c r="Y293" s="80">
        <v>0</v>
      </c>
      <c r="Z293" s="80">
        <v>0</v>
      </c>
    </row>
    <row r="294" spans="1:26" ht="16.5" customHeight="1" x14ac:dyDescent="0.25">
      <c r="A294" s="8" t="s">
        <v>455</v>
      </c>
      <c r="B294" s="8" t="s">
        <v>456</v>
      </c>
      <c r="C294" s="8">
        <v>2881</v>
      </c>
      <c r="D294" s="8" t="s">
        <v>1241</v>
      </c>
      <c r="E294" s="84" t="s">
        <v>805</v>
      </c>
      <c r="F294" s="8" t="s">
        <v>75</v>
      </c>
      <c r="G294" s="8" t="s">
        <v>318</v>
      </c>
      <c r="H294" s="79" t="s">
        <v>1243</v>
      </c>
      <c r="I294" s="80">
        <v>750000</v>
      </c>
      <c r="J294" s="80">
        <v>0</v>
      </c>
      <c r="K294" s="80">
        <v>84725125.069999993</v>
      </c>
      <c r="L294" s="80">
        <v>0</v>
      </c>
      <c r="M294" s="80">
        <v>0</v>
      </c>
      <c r="N294" s="80">
        <v>94021540.530000016</v>
      </c>
      <c r="O294" s="80">
        <v>0</v>
      </c>
      <c r="P294" s="80">
        <v>0</v>
      </c>
      <c r="Q294" s="80">
        <v>0</v>
      </c>
      <c r="R294" s="80">
        <v>0</v>
      </c>
      <c r="S294" s="80">
        <v>0</v>
      </c>
      <c r="T294" s="80">
        <v>0</v>
      </c>
      <c r="U294" s="80">
        <v>0</v>
      </c>
      <c r="V294" s="80">
        <v>0</v>
      </c>
      <c r="W294" s="80">
        <v>0</v>
      </c>
      <c r="X294" s="80">
        <v>0</v>
      </c>
      <c r="Y294" s="80">
        <v>0</v>
      </c>
      <c r="Z294" s="80">
        <v>0</v>
      </c>
    </row>
    <row r="295" spans="1:26" ht="16.5" customHeight="1" x14ac:dyDescent="0.25">
      <c r="A295" s="8" t="s">
        <v>455</v>
      </c>
      <c r="B295" s="8" t="s">
        <v>456</v>
      </c>
      <c r="C295" s="8">
        <v>2882</v>
      </c>
      <c r="D295" s="8" t="s">
        <v>1244</v>
      </c>
      <c r="E295" s="84" t="s">
        <v>1074</v>
      </c>
      <c r="F295" s="8" t="s">
        <v>402</v>
      </c>
      <c r="G295" s="8" t="s">
        <v>318</v>
      </c>
      <c r="H295" s="79" t="s">
        <v>1245</v>
      </c>
      <c r="I295" s="80">
        <v>500000</v>
      </c>
      <c r="J295" s="80">
        <v>0</v>
      </c>
      <c r="K295" s="80">
        <v>13750000</v>
      </c>
      <c r="L295" s="80">
        <v>0</v>
      </c>
      <c r="M295" s="80">
        <v>0</v>
      </c>
      <c r="N295" s="80">
        <v>6000000</v>
      </c>
      <c r="O295" s="80">
        <v>0</v>
      </c>
      <c r="P295" s="80">
        <v>0</v>
      </c>
      <c r="Q295" s="80">
        <v>0</v>
      </c>
      <c r="R295" s="80">
        <v>0</v>
      </c>
      <c r="S295" s="80">
        <v>0</v>
      </c>
      <c r="T295" s="80">
        <v>0</v>
      </c>
      <c r="U295" s="80">
        <v>0</v>
      </c>
      <c r="V295" s="80">
        <v>0</v>
      </c>
      <c r="W295" s="80">
        <v>0</v>
      </c>
      <c r="X295" s="80">
        <v>0</v>
      </c>
      <c r="Y295" s="80">
        <v>0</v>
      </c>
      <c r="Z295" s="80">
        <v>0</v>
      </c>
    </row>
    <row r="296" spans="1:26" ht="16.5" customHeight="1" x14ac:dyDescent="0.25">
      <c r="A296" s="8" t="s">
        <v>455</v>
      </c>
      <c r="B296" s="8" t="s">
        <v>456</v>
      </c>
      <c r="C296" s="8">
        <v>3077</v>
      </c>
      <c r="D296" s="8" t="s">
        <v>1250</v>
      </c>
      <c r="E296" s="84" t="s">
        <v>1251</v>
      </c>
      <c r="F296" s="8" t="s">
        <v>560</v>
      </c>
      <c r="G296" s="8" t="s">
        <v>318</v>
      </c>
      <c r="H296" s="79" t="s">
        <v>1252</v>
      </c>
      <c r="I296" s="80">
        <v>500000</v>
      </c>
      <c r="J296" s="80">
        <v>0</v>
      </c>
      <c r="K296" s="80">
        <v>28000000</v>
      </c>
      <c r="L296" s="80">
        <v>0</v>
      </c>
      <c r="M296" s="80">
        <v>0</v>
      </c>
      <c r="N296" s="80">
        <v>168000000</v>
      </c>
      <c r="O296" s="80">
        <v>0</v>
      </c>
      <c r="P296" s="80">
        <v>84000000</v>
      </c>
      <c r="Q296" s="80">
        <v>0</v>
      </c>
      <c r="R296" s="80">
        <v>0</v>
      </c>
      <c r="S296" s="80">
        <v>0</v>
      </c>
      <c r="T296" s="80">
        <v>0</v>
      </c>
      <c r="U296" s="80">
        <v>0</v>
      </c>
      <c r="V296" s="80">
        <v>0</v>
      </c>
      <c r="W296" s="80">
        <v>0</v>
      </c>
      <c r="X296" s="80">
        <v>0</v>
      </c>
      <c r="Y296" s="80">
        <v>0</v>
      </c>
      <c r="Z296" s="80">
        <v>0</v>
      </c>
    </row>
    <row r="297" spans="1:26" ht="16.5" customHeight="1" x14ac:dyDescent="0.25">
      <c r="A297" s="8" t="s">
        <v>455</v>
      </c>
      <c r="B297" s="8" t="s">
        <v>456</v>
      </c>
      <c r="C297" s="8">
        <v>3078</v>
      </c>
      <c r="D297" s="8" t="s">
        <v>1253</v>
      </c>
      <c r="E297" s="84" t="s">
        <v>1254</v>
      </c>
      <c r="F297" s="8" t="s">
        <v>303</v>
      </c>
      <c r="G297" s="8" t="s">
        <v>318</v>
      </c>
      <c r="H297" s="79" t="s">
        <v>1255</v>
      </c>
      <c r="I297" s="80">
        <v>10860769.83</v>
      </c>
      <c r="J297" s="80">
        <v>0</v>
      </c>
      <c r="K297" s="80">
        <v>50000000</v>
      </c>
      <c r="L297" s="80">
        <v>0</v>
      </c>
      <c r="M297" s="80">
        <v>7000000</v>
      </c>
      <c r="N297" s="80">
        <v>31527010.620000001</v>
      </c>
      <c r="O297" s="80">
        <v>0</v>
      </c>
      <c r="P297" s="80">
        <v>0</v>
      </c>
      <c r="Q297" s="80">
        <v>0</v>
      </c>
      <c r="R297" s="80">
        <v>0</v>
      </c>
      <c r="S297" s="80">
        <v>0</v>
      </c>
      <c r="T297" s="80">
        <v>0</v>
      </c>
      <c r="U297" s="80">
        <v>0</v>
      </c>
      <c r="V297" s="80">
        <v>0</v>
      </c>
      <c r="W297" s="80">
        <v>0</v>
      </c>
      <c r="X297" s="80">
        <v>0</v>
      </c>
      <c r="Y297" s="80">
        <v>0</v>
      </c>
      <c r="Z297" s="80">
        <v>0</v>
      </c>
    </row>
    <row r="298" spans="1:26" ht="16.5" customHeight="1" x14ac:dyDescent="0.25">
      <c r="A298" s="8" t="s">
        <v>455</v>
      </c>
      <c r="B298" s="8" t="s">
        <v>456</v>
      </c>
      <c r="C298" s="8">
        <v>3080</v>
      </c>
      <c r="D298" s="8" t="s">
        <v>1256</v>
      </c>
      <c r="E298" s="84" t="s">
        <v>1167</v>
      </c>
      <c r="F298" s="8" t="s">
        <v>303</v>
      </c>
      <c r="G298" s="8" t="s">
        <v>318</v>
      </c>
      <c r="H298" s="79" t="s">
        <v>1258</v>
      </c>
      <c r="I298" s="80">
        <v>2000000</v>
      </c>
      <c r="J298" s="80">
        <v>0</v>
      </c>
      <c r="K298" s="80">
        <v>23966602.713</v>
      </c>
      <c r="L298" s="80">
        <v>0</v>
      </c>
      <c r="M298" s="80">
        <v>0</v>
      </c>
      <c r="N298" s="80">
        <v>29292514.427000001</v>
      </c>
      <c r="O298" s="80">
        <v>0</v>
      </c>
      <c r="P298" s="80">
        <v>0</v>
      </c>
      <c r="Q298" s="80">
        <v>0</v>
      </c>
      <c r="R298" s="80">
        <v>0</v>
      </c>
      <c r="S298" s="80">
        <v>0</v>
      </c>
      <c r="T298" s="80">
        <v>0</v>
      </c>
      <c r="U298" s="80">
        <v>0</v>
      </c>
      <c r="V298" s="80">
        <v>205600</v>
      </c>
      <c r="W298" s="80">
        <v>0</v>
      </c>
      <c r="X298" s="80">
        <v>0</v>
      </c>
      <c r="Y298" s="80">
        <v>0</v>
      </c>
      <c r="Z298" s="80">
        <v>0</v>
      </c>
    </row>
    <row r="299" spans="1:26" ht="16.5" customHeight="1" x14ac:dyDescent="0.25">
      <c r="A299" s="8" t="s">
        <v>455</v>
      </c>
      <c r="B299" s="8" t="s">
        <v>456</v>
      </c>
      <c r="C299" s="8">
        <v>3081</v>
      </c>
      <c r="D299" s="8" t="s">
        <v>1259</v>
      </c>
      <c r="E299" s="84" t="s">
        <v>1260</v>
      </c>
      <c r="F299" s="8" t="s">
        <v>38</v>
      </c>
      <c r="G299" s="8" t="s">
        <v>318</v>
      </c>
      <c r="H299" s="79" t="s">
        <v>1261</v>
      </c>
      <c r="I299" s="80">
        <v>1000000</v>
      </c>
      <c r="J299" s="80">
        <v>0</v>
      </c>
      <c r="K299" s="80">
        <v>16050481.1</v>
      </c>
      <c r="L299" s="80">
        <v>0</v>
      </c>
      <c r="M299" s="80">
        <v>0</v>
      </c>
      <c r="N299" s="80">
        <v>96302886.599999994</v>
      </c>
      <c r="O299" s="80">
        <v>0</v>
      </c>
      <c r="P299" s="80">
        <v>48151443.299999997</v>
      </c>
      <c r="Q299" s="80">
        <v>0</v>
      </c>
      <c r="R299" s="80">
        <v>0</v>
      </c>
      <c r="S299" s="80">
        <v>0</v>
      </c>
      <c r="T299" s="80">
        <v>0</v>
      </c>
      <c r="U299" s="80">
        <v>0</v>
      </c>
      <c r="V299" s="80">
        <v>0</v>
      </c>
      <c r="W299" s="80">
        <v>0</v>
      </c>
      <c r="X299" s="80">
        <v>0</v>
      </c>
      <c r="Y299" s="80">
        <v>0</v>
      </c>
      <c r="Z299" s="80">
        <v>0</v>
      </c>
    </row>
    <row r="300" spans="1:26" ht="16.5" customHeight="1" x14ac:dyDescent="0.25">
      <c r="A300" s="8" t="s">
        <v>455</v>
      </c>
      <c r="B300" s="8" t="s">
        <v>456</v>
      </c>
      <c r="C300" s="8">
        <v>3083</v>
      </c>
      <c r="D300" s="8" t="s">
        <v>1265</v>
      </c>
      <c r="E300" s="84" t="s">
        <v>1266</v>
      </c>
      <c r="F300" s="8" t="s">
        <v>440</v>
      </c>
      <c r="G300" s="8" t="s">
        <v>318</v>
      </c>
      <c r="H300" s="79" t="s">
        <v>1268</v>
      </c>
      <c r="I300" s="80">
        <v>250000</v>
      </c>
      <c r="J300" s="80">
        <v>0</v>
      </c>
      <c r="K300" s="80">
        <v>2433930.3870000001</v>
      </c>
      <c r="L300" s="80">
        <v>0</v>
      </c>
      <c r="M300" s="80">
        <v>0</v>
      </c>
      <c r="N300" s="80">
        <v>1043113.023</v>
      </c>
      <c r="O300" s="80">
        <v>0</v>
      </c>
      <c r="P300" s="80">
        <v>0</v>
      </c>
      <c r="Q300" s="80">
        <v>0</v>
      </c>
      <c r="R300" s="80">
        <v>0</v>
      </c>
      <c r="S300" s="80">
        <v>0</v>
      </c>
      <c r="T300" s="80">
        <v>0</v>
      </c>
      <c r="U300" s="80">
        <v>0</v>
      </c>
      <c r="V300" s="80">
        <v>0</v>
      </c>
      <c r="W300" s="80">
        <v>0</v>
      </c>
      <c r="X300" s="80">
        <v>0</v>
      </c>
      <c r="Y300" s="80">
        <v>0</v>
      </c>
      <c r="Z300" s="80">
        <v>0</v>
      </c>
    </row>
    <row r="301" spans="1:26" ht="16.5" customHeight="1" x14ac:dyDescent="0.25">
      <c r="A301" s="8" t="s">
        <v>455</v>
      </c>
      <c r="B301" s="8" t="s">
        <v>456</v>
      </c>
      <c r="C301" s="8">
        <v>3086</v>
      </c>
      <c r="D301" s="8" t="s">
        <v>1298</v>
      </c>
      <c r="E301" s="84" t="s">
        <v>1299</v>
      </c>
      <c r="F301" s="8" t="s">
        <v>38</v>
      </c>
      <c r="G301" s="8" t="s">
        <v>318</v>
      </c>
      <c r="H301" s="79" t="s">
        <v>1300</v>
      </c>
      <c r="I301" s="80">
        <v>1812108.36</v>
      </c>
      <c r="J301" s="80">
        <v>1812108.36</v>
      </c>
      <c r="K301" s="80">
        <v>1052533.99</v>
      </c>
      <c r="L301" s="80">
        <v>1052533.99</v>
      </c>
      <c r="M301" s="80">
        <v>0</v>
      </c>
      <c r="N301" s="80">
        <v>0</v>
      </c>
      <c r="O301" s="80">
        <v>0</v>
      </c>
      <c r="P301" s="80">
        <v>0</v>
      </c>
      <c r="Q301" s="80">
        <v>0</v>
      </c>
      <c r="R301" s="80">
        <v>0</v>
      </c>
      <c r="S301" s="80">
        <v>0</v>
      </c>
      <c r="T301" s="80">
        <v>0</v>
      </c>
      <c r="U301" s="80">
        <v>0</v>
      </c>
      <c r="V301" s="80">
        <v>0</v>
      </c>
      <c r="W301" s="80">
        <v>0</v>
      </c>
      <c r="X301" s="80">
        <v>0</v>
      </c>
      <c r="Y301" s="80">
        <v>0</v>
      </c>
      <c r="Z301" s="80">
        <v>0</v>
      </c>
    </row>
    <row r="302" spans="1:26" ht="16.5" customHeight="1" x14ac:dyDescent="0.25">
      <c r="A302" s="8" t="s">
        <v>455</v>
      </c>
      <c r="B302" s="8" t="s">
        <v>456</v>
      </c>
      <c r="C302" s="8">
        <v>3087</v>
      </c>
      <c r="D302" s="8" t="s">
        <v>1276</v>
      </c>
      <c r="E302" s="84" t="s">
        <v>1277</v>
      </c>
      <c r="F302" s="8" t="s">
        <v>303</v>
      </c>
      <c r="G302" s="8" t="s">
        <v>318</v>
      </c>
      <c r="H302" s="79" t="s">
        <v>1278</v>
      </c>
      <c r="I302" s="80">
        <v>1000000</v>
      </c>
      <c r="J302" s="80">
        <v>0</v>
      </c>
      <c r="K302" s="80">
        <v>139154619.49200001</v>
      </c>
      <c r="L302" s="80">
        <v>0</v>
      </c>
      <c r="M302" s="80">
        <v>0</v>
      </c>
      <c r="N302" s="80">
        <v>170077868.26800001</v>
      </c>
      <c r="O302" s="80">
        <v>0</v>
      </c>
      <c r="P302" s="80">
        <v>0</v>
      </c>
      <c r="Q302" s="80">
        <v>0</v>
      </c>
      <c r="R302" s="80">
        <v>0</v>
      </c>
      <c r="S302" s="80">
        <v>0</v>
      </c>
      <c r="T302" s="80">
        <v>0</v>
      </c>
      <c r="U302" s="80">
        <v>0</v>
      </c>
      <c r="V302" s="80">
        <v>0</v>
      </c>
      <c r="W302" s="80">
        <v>0</v>
      </c>
      <c r="X302" s="80">
        <v>0</v>
      </c>
      <c r="Y302" s="80">
        <v>0</v>
      </c>
      <c r="Z302" s="80">
        <v>0</v>
      </c>
    </row>
    <row r="303" spans="1:26" ht="16.5" customHeight="1" x14ac:dyDescent="0.25">
      <c r="A303" s="8" t="s">
        <v>455</v>
      </c>
      <c r="B303" s="8" t="s">
        <v>456</v>
      </c>
      <c r="C303" s="8">
        <v>3157</v>
      </c>
      <c r="D303" s="8" t="s">
        <v>1303</v>
      </c>
      <c r="E303" s="84" t="s">
        <v>1304</v>
      </c>
      <c r="F303" s="8" t="s">
        <v>286</v>
      </c>
      <c r="G303" s="8" t="s">
        <v>318</v>
      </c>
      <c r="H303" s="79" t="s">
        <v>44</v>
      </c>
      <c r="I303" s="80">
        <v>0</v>
      </c>
      <c r="J303" s="80">
        <v>0</v>
      </c>
      <c r="K303" s="80">
        <v>25675283.260000002</v>
      </c>
      <c r="L303" s="80">
        <v>0</v>
      </c>
      <c r="M303" s="80">
        <v>0</v>
      </c>
      <c r="N303" s="80">
        <v>75127698.709999993</v>
      </c>
      <c r="O303" s="80">
        <v>0</v>
      </c>
      <c r="P303" s="80">
        <v>80000000</v>
      </c>
      <c r="Q303" s="80">
        <v>0</v>
      </c>
      <c r="R303" s="80">
        <v>0</v>
      </c>
      <c r="S303" s="80">
        <v>0</v>
      </c>
      <c r="T303" s="80">
        <v>0</v>
      </c>
      <c r="U303" s="80">
        <v>0</v>
      </c>
      <c r="V303" s="80">
        <v>0</v>
      </c>
      <c r="W303" s="80">
        <v>0</v>
      </c>
      <c r="X303" s="80">
        <v>0</v>
      </c>
      <c r="Y303" s="80">
        <v>0</v>
      </c>
      <c r="Z303" s="80">
        <v>0</v>
      </c>
    </row>
    <row r="304" spans="1:26" ht="16.5" customHeight="1" x14ac:dyDescent="0.25">
      <c r="A304" s="8" t="s">
        <v>455</v>
      </c>
      <c r="B304" s="8" t="s">
        <v>456</v>
      </c>
      <c r="C304" s="8">
        <v>3158</v>
      </c>
      <c r="D304" s="8" t="s">
        <v>1305</v>
      </c>
      <c r="E304" s="84" t="s">
        <v>1306</v>
      </c>
      <c r="F304" s="8" t="s">
        <v>75</v>
      </c>
      <c r="G304" s="8" t="s">
        <v>318</v>
      </c>
      <c r="H304" s="79" t="s">
        <v>44</v>
      </c>
      <c r="I304" s="80">
        <v>1000000</v>
      </c>
      <c r="J304" s="80">
        <v>0</v>
      </c>
      <c r="K304" s="80">
        <v>94000000</v>
      </c>
      <c r="L304" s="80">
        <v>0</v>
      </c>
      <c r="M304" s="80">
        <v>1000000</v>
      </c>
      <c r="N304" s="80">
        <v>100000000</v>
      </c>
      <c r="O304" s="80">
        <v>0</v>
      </c>
      <c r="P304" s="80">
        <v>35000000</v>
      </c>
      <c r="Q304" s="80">
        <v>0</v>
      </c>
      <c r="R304" s="80">
        <v>0</v>
      </c>
      <c r="S304" s="80">
        <v>0</v>
      </c>
      <c r="T304" s="80">
        <v>0</v>
      </c>
      <c r="U304" s="80">
        <v>0</v>
      </c>
      <c r="V304" s="80">
        <v>0</v>
      </c>
      <c r="W304" s="80">
        <v>0</v>
      </c>
      <c r="X304" s="80">
        <v>0</v>
      </c>
      <c r="Y304" s="80">
        <v>0</v>
      </c>
      <c r="Z304" s="80">
        <v>0</v>
      </c>
    </row>
    <row r="305" spans="1:26" ht="16.5" customHeight="1" x14ac:dyDescent="0.25">
      <c r="A305" s="8" t="s">
        <v>455</v>
      </c>
      <c r="B305" s="8" t="s">
        <v>456</v>
      </c>
      <c r="C305" s="8">
        <v>3159</v>
      </c>
      <c r="D305" s="8" t="s">
        <v>1309</v>
      </c>
      <c r="E305" s="84" t="s">
        <v>1310</v>
      </c>
      <c r="F305" s="8" t="s">
        <v>286</v>
      </c>
      <c r="G305" s="8" t="s">
        <v>318</v>
      </c>
      <c r="H305" s="79" t="s">
        <v>44</v>
      </c>
      <c r="I305" s="80">
        <v>1000000</v>
      </c>
      <c r="J305" s="80">
        <v>0</v>
      </c>
      <c r="K305" s="80">
        <v>13000000</v>
      </c>
      <c r="L305" s="80">
        <v>0</v>
      </c>
      <c r="M305" s="80">
        <v>1500000</v>
      </c>
      <c r="N305" s="80">
        <v>6000000</v>
      </c>
      <c r="O305" s="80">
        <v>0</v>
      </c>
      <c r="P305" s="80">
        <v>0</v>
      </c>
      <c r="Q305" s="80">
        <v>0</v>
      </c>
      <c r="R305" s="80">
        <v>0</v>
      </c>
      <c r="S305" s="80">
        <v>0</v>
      </c>
      <c r="T305" s="80">
        <v>0</v>
      </c>
      <c r="U305" s="80">
        <v>0</v>
      </c>
      <c r="V305" s="80">
        <v>0</v>
      </c>
      <c r="W305" s="80">
        <v>0</v>
      </c>
      <c r="X305" s="80">
        <v>0</v>
      </c>
      <c r="Y305" s="80">
        <v>0</v>
      </c>
      <c r="Z305" s="80">
        <v>0</v>
      </c>
    </row>
    <row r="306" spans="1:26" ht="16.5" customHeight="1" x14ac:dyDescent="0.25">
      <c r="A306" s="8" t="s">
        <v>455</v>
      </c>
      <c r="B306" s="8" t="s">
        <v>456</v>
      </c>
      <c r="C306" s="8">
        <v>3160</v>
      </c>
      <c r="D306" s="8" t="s">
        <v>1311</v>
      </c>
      <c r="E306" s="84" t="s">
        <v>1312</v>
      </c>
      <c r="F306" s="8" t="s">
        <v>303</v>
      </c>
      <c r="G306" s="8" t="s">
        <v>318</v>
      </c>
      <c r="H306" s="79" t="s">
        <v>44</v>
      </c>
      <c r="I306" s="80">
        <v>173078.22</v>
      </c>
      <c r="J306" s="80">
        <v>0</v>
      </c>
      <c r="K306" s="80">
        <v>14374385.68</v>
      </c>
      <c r="L306" s="80">
        <v>0</v>
      </c>
      <c r="M306" s="80">
        <v>0</v>
      </c>
      <c r="N306" s="80">
        <v>1768964.59</v>
      </c>
      <c r="O306" s="80">
        <v>0</v>
      </c>
      <c r="P306" s="80">
        <v>0</v>
      </c>
      <c r="Q306" s="80">
        <v>0</v>
      </c>
      <c r="R306" s="80">
        <v>704313.11</v>
      </c>
      <c r="S306" s="80">
        <v>0</v>
      </c>
      <c r="T306" s="80">
        <v>57497542.920000002</v>
      </c>
      <c r="U306" s="80">
        <v>0</v>
      </c>
      <c r="V306" s="80">
        <v>10000000</v>
      </c>
      <c r="W306" s="80">
        <v>7075858.1200000001</v>
      </c>
      <c r="X306" s="80">
        <v>0</v>
      </c>
      <c r="Y306" s="80">
        <v>0</v>
      </c>
      <c r="Z306" s="80">
        <v>0</v>
      </c>
    </row>
    <row r="307" spans="1:26" ht="16.5" customHeight="1" x14ac:dyDescent="0.25">
      <c r="A307" s="8" t="s">
        <v>455</v>
      </c>
      <c r="B307" s="8" t="s">
        <v>456</v>
      </c>
      <c r="C307" s="8">
        <v>3161</v>
      </c>
      <c r="D307" s="8" t="s">
        <v>1313</v>
      </c>
      <c r="E307" s="84" t="s">
        <v>1314</v>
      </c>
      <c r="F307" s="8" t="s">
        <v>38</v>
      </c>
      <c r="G307" s="8" t="s">
        <v>318</v>
      </c>
      <c r="H307" s="79" t="s">
        <v>44</v>
      </c>
      <c r="I307" s="80">
        <v>5000000</v>
      </c>
      <c r="J307" s="80">
        <v>0</v>
      </c>
      <c r="K307" s="80">
        <v>5000000</v>
      </c>
      <c r="L307" s="80">
        <v>0</v>
      </c>
      <c r="M307" s="80">
        <v>0</v>
      </c>
      <c r="N307" s="80">
        <v>30000000</v>
      </c>
      <c r="O307" s="80">
        <v>0</v>
      </c>
      <c r="P307" s="80">
        <v>0</v>
      </c>
      <c r="Q307" s="80">
        <v>0</v>
      </c>
      <c r="R307" s="80">
        <v>0</v>
      </c>
      <c r="S307" s="80">
        <v>0</v>
      </c>
      <c r="T307" s="80">
        <v>0</v>
      </c>
      <c r="U307" s="80">
        <v>0</v>
      </c>
      <c r="V307" s="80">
        <v>0</v>
      </c>
      <c r="W307" s="80">
        <v>0</v>
      </c>
      <c r="X307" s="80">
        <v>0</v>
      </c>
      <c r="Y307" s="80">
        <v>0</v>
      </c>
      <c r="Z307" s="80">
        <v>0</v>
      </c>
    </row>
    <row r="308" spans="1:26" ht="16.5" customHeight="1" x14ac:dyDescent="0.25">
      <c r="A308" s="8" t="s">
        <v>455</v>
      </c>
      <c r="B308" s="8" t="s">
        <v>456</v>
      </c>
      <c r="C308" s="8">
        <v>3162</v>
      </c>
      <c r="D308" s="8" t="s">
        <v>1315</v>
      </c>
      <c r="E308" s="84" t="s">
        <v>1316</v>
      </c>
      <c r="F308" s="8" t="s">
        <v>402</v>
      </c>
      <c r="G308" s="8" t="s">
        <v>318</v>
      </c>
      <c r="H308" s="79" t="s">
        <v>44</v>
      </c>
      <c r="I308" s="80">
        <v>500000</v>
      </c>
      <c r="J308" s="80">
        <v>0</v>
      </c>
      <c r="K308" s="80">
        <v>30000000</v>
      </c>
      <c r="L308" s="80">
        <v>0</v>
      </c>
      <c r="M308" s="80">
        <v>0</v>
      </c>
      <c r="N308" s="80">
        <v>23000000</v>
      </c>
      <c r="O308" s="80">
        <v>0</v>
      </c>
      <c r="P308" s="80">
        <v>0</v>
      </c>
      <c r="Q308" s="80">
        <v>0</v>
      </c>
      <c r="R308" s="80">
        <v>0</v>
      </c>
      <c r="S308" s="80">
        <v>0</v>
      </c>
      <c r="T308" s="80">
        <v>0</v>
      </c>
      <c r="U308" s="80">
        <v>0</v>
      </c>
      <c r="V308" s="80">
        <v>75000</v>
      </c>
      <c r="W308" s="80">
        <v>0</v>
      </c>
      <c r="X308" s="80">
        <v>0</v>
      </c>
      <c r="Y308" s="80">
        <v>0</v>
      </c>
      <c r="Z308" s="80">
        <v>0</v>
      </c>
    </row>
    <row r="309" spans="1:26" ht="16.5" customHeight="1" x14ac:dyDescent="0.25">
      <c r="A309" s="8" t="s">
        <v>455</v>
      </c>
      <c r="B309" s="8" t="s">
        <v>456</v>
      </c>
      <c r="C309" s="8">
        <v>3163</v>
      </c>
      <c r="D309" s="8" t="s">
        <v>1317</v>
      </c>
      <c r="E309" s="84" t="s">
        <v>1318</v>
      </c>
      <c r="F309" s="8" t="s">
        <v>402</v>
      </c>
      <c r="G309" s="8" t="s">
        <v>318</v>
      </c>
      <c r="H309" s="79" t="s">
        <v>44</v>
      </c>
      <c r="I309" s="80">
        <v>500000</v>
      </c>
      <c r="J309" s="80">
        <v>0</v>
      </c>
      <c r="K309" s="80">
        <v>53000000</v>
      </c>
      <c r="L309" s="80">
        <v>0</v>
      </c>
      <c r="M309" s="80">
        <v>0</v>
      </c>
      <c r="N309" s="80">
        <v>53000000</v>
      </c>
      <c r="O309" s="80">
        <v>0</v>
      </c>
      <c r="P309" s="80">
        <v>0</v>
      </c>
      <c r="Q309" s="80">
        <v>0</v>
      </c>
      <c r="R309" s="80">
        <v>0</v>
      </c>
      <c r="S309" s="80">
        <v>0</v>
      </c>
      <c r="T309" s="80">
        <v>0</v>
      </c>
      <c r="U309" s="80">
        <v>0</v>
      </c>
      <c r="V309" s="80">
        <v>75000</v>
      </c>
      <c r="W309" s="80">
        <v>0</v>
      </c>
      <c r="X309" s="80">
        <v>0</v>
      </c>
      <c r="Y309" s="80">
        <v>0</v>
      </c>
      <c r="Z309" s="80">
        <v>0</v>
      </c>
    </row>
    <row r="310" spans="1:26" ht="16.5" customHeight="1" x14ac:dyDescent="0.25">
      <c r="A310" s="8" t="s">
        <v>455</v>
      </c>
      <c r="B310" s="8" t="s">
        <v>456</v>
      </c>
      <c r="C310" s="8">
        <v>3164</v>
      </c>
      <c r="D310" s="8" t="s">
        <v>1319</v>
      </c>
      <c r="E310" s="84" t="s">
        <v>1320</v>
      </c>
      <c r="F310" s="8" t="s">
        <v>402</v>
      </c>
      <c r="G310" s="8" t="s">
        <v>318</v>
      </c>
      <c r="H310" s="79" t="s">
        <v>44</v>
      </c>
      <c r="I310" s="80">
        <v>500000</v>
      </c>
      <c r="J310" s="80">
        <v>0</v>
      </c>
      <c r="K310" s="80">
        <v>10000000</v>
      </c>
      <c r="L310" s="80">
        <v>0</v>
      </c>
      <c r="M310" s="80">
        <v>0</v>
      </c>
      <c r="N310" s="80">
        <v>3000000</v>
      </c>
      <c r="O310" s="80">
        <v>0</v>
      </c>
      <c r="P310" s="80">
        <v>0</v>
      </c>
      <c r="Q310" s="80">
        <v>0</v>
      </c>
      <c r="R310" s="80">
        <v>0</v>
      </c>
      <c r="S310" s="80">
        <v>0</v>
      </c>
      <c r="T310" s="80">
        <v>0</v>
      </c>
      <c r="U310" s="80">
        <v>0</v>
      </c>
      <c r="V310" s="80">
        <v>75000</v>
      </c>
      <c r="W310" s="80">
        <v>0</v>
      </c>
      <c r="X310" s="80">
        <v>0</v>
      </c>
      <c r="Y310" s="80">
        <v>0</v>
      </c>
      <c r="Z310" s="80">
        <v>0</v>
      </c>
    </row>
    <row r="311" spans="1:26" ht="16.5" customHeight="1" x14ac:dyDescent="0.25">
      <c r="A311" s="8" t="s">
        <v>455</v>
      </c>
      <c r="B311" s="8" t="s">
        <v>456</v>
      </c>
      <c r="C311" s="8">
        <v>3165</v>
      </c>
      <c r="D311" s="8" t="s">
        <v>1321</v>
      </c>
      <c r="E311" s="84" t="s">
        <v>1322</v>
      </c>
      <c r="F311" s="8" t="s">
        <v>560</v>
      </c>
      <c r="G311" s="8" t="s">
        <v>318</v>
      </c>
      <c r="H311" s="79" t="s">
        <v>44</v>
      </c>
      <c r="I311" s="80">
        <v>500000</v>
      </c>
      <c r="J311" s="80">
        <v>0</v>
      </c>
      <c r="K311" s="80">
        <v>45000000</v>
      </c>
      <c r="L311" s="80">
        <v>0</v>
      </c>
      <c r="M311" s="80">
        <v>0</v>
      </c>
      <c r="N311" s="80">
        <v>45000000</v>
      </c>
      <c r="O311" s="80">
        <v>0</v>
      </c>
      <c r="P311" s="80">
        <v>0</v>
      </c>
      <c r="Q311" s="80">
        <v>0</v>
      </c>
      <c r="R311" s="80">
        <v>0</v>
      </c>
      <c r="S311" s="80">
        <v>0</v>
      </c>
      <c r="T311" s="80">
        <v>0</v>
      </c>
      <c r="U311" s="80">
        <v>0</v>
      </c>
      <c r="V311" s="80">
        <v>0</v>
      </c>
      <c r="W311" s="80">
        <v>0</v>
      </c>
      <c r="X311" s="80">
        <v>0</v>
      </c>
      <c r="Y311" s="80">
        <v>0</v>
      </c>
      <c r="Z311" s="80">
        <v>0</v>
      </c>
    </row>
    <row r="312" spans="1:26" ht="16.5" customHeight="1" x14ac:dyDescent="0.25">
      <c r="A312" s="8" t="s">
        <v>455</v>
      </c>
      <c r="B312" s="8" t="s">
        <v>456</v>
      </c>
      <c r="C312" s="8">
        <v>3166</v>
      </c>
      <c r="D312" s="8" t="s">
        <v>1323</v>
      </c>
      <c r="E312" s="84" t="s">
        <v>1324</v>
      </c>
      <c r="F312" s="8" t="s">
        <v>303</v>
      </c>
      <c r="G312" s="8" t="s">
        <v>318</v>
      </c>
      <c r="H312" s="79" t="s">
        <v>44</v>
      </c>
      <c r="I312" s="80">
        <v>0</v>
      </c>
      <c r="J312" s="80">
        <v>0</v>
      </c>
      <c r="K312" s="80">
        <v>8500000</v>
      </c>
      <c r="L312" s="80">
        <v>0</v>
      </c>
      <c r="M312" s="80">
        <v>0</v>
      </c>
      <c r="N312" s="80">
        <v>9000000</v>
      </c>
      <c r="O312" s="80">
        <v>0</v>
      </c>
      <c r="P312" s="80">
        <v>0</v>
      </c>
      <c r="Q312" s="80">
        <v>0</v>
      </c>
      <c r="R312" s="80">
        <v>0</v>
      </c>
      <c r="S312" s="80">
        <v>0</v>
      </c>
      <c r="T312" s="80">
        <v>0</v>
      </c>
      <c r="U312" s="80">
        <v>0</v>
      </c>
      <c r="V312" s="80">
        <v>75000</v>
      </c>
      <c r="W312" s="80">
        <v>0</v>
      </c>
      <c r="X312" s="80">
        <v>0</v>
      </c>
      <c r="Y312" s="80">
        <v>0</v>
      </c>
      <c r="Z312" s="80">
        <v>0</v>
      </c>
    </row>
    <row r="313" spans="1:26" ht="16.5" customHeight="1" x14ac:dyDescent="0.25">
      <c r="A313" s="8" t="s">
        <v>455</v>
      </c>
      <c r="B313" s="8" t="s">
        <v>456</v>
      </c>
      <c r="C313" s="8">
        <v>3167</v>
      </c>
      <c r="D313" s="8" t="s">
        <v>1327</v>
      </c>
      <c r="E313" s="84" t="s">
        <v>1328</v>
      </c>
      <c r="F313" s="8" t="s">
        <v>38</v>
      </c>
      <c r="G313" s="8" t="s">
        <v>318</v>
      </c>
      <c r="H313" s="79" t="s">
        <v>1329</v>
      </c>
      <c r="I313" s="80">
        <v>1758108</v>
      </c>
      <c r="J313" s="80">
        <v>1758108</v>
      </c>
      <c r="K313" s="80">
        <v>1758108</v>
      </c>
      <c r="L313" s="80">
        <v>1758108</v>
      </c>
      <c r="M313" s="80">
        <v>0</v>
      </c>
      <c r="N313" s="80">
        <v>1611599</v>
      </c>
      <c r="O313" s="80">
        <v>1611599</v>
      </c>
      <c r="P313" s="80">
        <v>1765788.16</v>
      </c>
      <c r="Q313" s="80">
        <v>1765788.16</v>
      </c>
      <c r="R313" s="80">
        <v>0</v>
      </c>
      <c r="S313" s="80">
        <v>0</v>
      </c>
      <c r="T313" s="80">
        <v>0</v>
      </c>
      <c r="U313" s="80">
        <v>0</v>
      </c>
      <c r="V313" s="80">
        <v>0</v>
      </c>
      <c r="W313" s="80">
        <v>0</v>
      </c>
      <c r="X313" s="80">
        <v>0</v>
      </c>
      <c r="Y313" s="80">
        <v>0</v>
      </c>
      <c r="Z313" s="80">
        <v>0</v>
      </c>
    </row>
    <row r="314" spans="1:26" ht="16.5" customHeight="1" x14ac:dyDescent="0.25">
      <c r="A314" s="8" t="s">
        <v>455</v>
      </c>
      <c r="B314" s="8" t="s">
        <v>456</v>
      </c>
      <c r="C314" s="8">
        <v>3168</v>
      </c>
      <c r="D314" s="8" t="s">
        <v>1330</v>
      </c>
      <c r="E314" s="84" t="s">
        <v>1331</v>
      </c>
      <c r="F314" s="8" t="s">
        <v>536</v>
      </c>
      <c r="G314" s="8" t="s">
        <v>318</v>
      </c>
      <c r="H314" s="79" t="s">
        <v>44</v>
      </c>
      <c r="I314" s="80">
        <v>2672313.2039999999</v>
      </c>
      <c r="J314" s="80">
        <v>0</v>
      </c>
      <c r="K314" s="80">
        <v>89508603.047999993</v>
      </c>
      <c r="L314" s="80">
        <v>0</v>
      </c>
      <c r="M314" s="80">
        <v>1000000</v>
      </c>
      <c r="N314" s="80">
        <v>133617130.2</v>
      </c>
      <c r="O314" s="80">
        <v>0</v>
      </c>
      <c r="P314" s="80">
        <v>0</v>
      </c>
      <c r="Q314" s="80">
        <v>0</v>
      </c>
      <c r="R314" s="80">
        <v>0</v>
      </c>
      <c r="S314" s="80">
        <v>0</v>
      </c>
      <c r="T314" s="80">
        <v>0</v>
      </c>
      <c r="U314" s="80">
        <v>0</v>
      </c>
      <c r="V314" s="80">
        <v>0</v>
      </c>
      <c r="W314" s="80">
        <v>0</v>
      </c>
      <c r="X314" s="80">
        <v>0</v>
      </c>
      <c r="Y314" s="80">
        <v>0</v>
      </c>
      <c r="Z314" s="80">
        <v>0</v>
      </c>
    </row>
    <row r="315" spans="1:26" ht="16.5" customHeight="1" x14ac:dyDescent="0.25">
      <c r="A315" s="8" t="s">
        <v>455</v>
      </c>
      <c r="B315" s="8" t="s">
        <v>456</v>
      </c>
      <c r="C315" s="8">
        <v>3169</v>
      </c>
      <c r="D315" s="8" t="s">
        <v>1332</v>
      </c>
      <c r="E315" s="84" t="s">
        <v>1333</v>
      </c>
      <c r="F315" s="8" t="s">
        <v>286</v>
      </c>
      <c r="G315" s="8" t="s">
        <v>318</v>
      </c>
      <c r="H315" s="79" t="s">
        <v>44</v>
      </c>
      <c r="I315" s="80">
        <v>500000</v>
      </c>
      <c r="J315" s="80">
        <v>0</v>
      </c>
      <c r="K315" s="80">
        <v>2500000</v>
      </c>
      <c r="L315" s="80">
        <v>0</v>
      </c>
      <c r="M315" s="80">
        <v>1000000</v>
      </c>
      <c r="N315" s="80">
        <v>0</v>
      </c>
      <c r="O315" s="80">
        <v>0</v>
      </c>
      <c r="P315" s="80">
        <v>0</v>
      </c>
      <c r="Q315" s="80">
        <v>0</v>
      </c>
      <c r="R315" s="80">
        <v>0</v>
      </c>
      <c r="S315" s="80">
        <v>0</v>
      </c>
      <c r="T315" s="80">
        <v>0</v>
      </c>
      <c r="U315" s="80">
        <v>0</v>
      </c>
      <c r="V315" s="80">
        <v>0</v>
      </c>
      <c r="W315" s="80">
        <v>0</v>
      </c>
      <c r="X315" s="80">
        <v>0</v>
      </c>
      <c r="Y315" s="80">
        <v>0</v>
      </c>
      <c r="Z315" s="80">
        <v>0</v>
      </c>
    </row>
    <row r="316" spans="1:26" ht="16.5" customHeight="1" x14ac:dyDescent="0.25">
      <c r="A316" s="8" t="s">
        <v>455</v>
      </c>
      <c r="B316" s="8" t="s">
        <v>456</v>
      </c>
      <c r="C316" s="8">
        <v>3170</v>
      </c>
      <c r="D316" s="8" t="s">
        <v>980</v>
      </c>
      <c r="E316" s="84" t="s">
        <v>1334</v>
      </c>
      <c r="F316" s="8" t="s">
        <v>75</v>
      </c>
      <c r="G316" s="8" t="s">
        <v>318</v>
      </c>
      <c r="H316" s="79" t="s">
        <v>44</v>
      </c>
      <c r="I316" s="80">
        <v>800000</v>
      </c>
      <c r="J316" s="80">
        <v>0</v>
      </c>
      <c r="K316" s="80">
        <v>2100000</v>
      </c>
      <c r="L316" s="80">
        <v>0</v>
      </c>
      <c r="M316" s="80">
        <v>0</v>
      </c>
      <c r="N316" s="80">
        <v>2100000</v>
      </c>
      <c r="O316" s="80">
        <v>0</v>
      </c>
      <c r="P316" s="80">
        <v>0</v>
      </c>
      <c r="Q316" s="80">
        <v>0</v>
      </c>
      <c r="R316" s="80">
        <v>0</v>
      </c>
      <c r="S316" s="80">
        <v>0</v>
      </c>
      <c r="T316" s="80">
        <v>0</v>
      </c>
      <c r="U316" s="80">
        <v>0</v>
      </c>
      <c r="V316" s="80">
        <v>0</v>
      </c>
      <c r="W316" s="80">
        <v>0</v>
      </c>
      <c r="X316" s="80">
        <v>0</v>
      </c>
      <c r="Y316" s="80">
        <v>0</v>
      </c>
      <c r="Z316" s="80">
        <v>0</v>
      </c>
    </row>
    <row r="317" spans="1:26" ht="16.5" customHeight="1" x14ac:dyDescent="0.25">
      <c r="A317" s="8" t="s">
        <v>455</v>
      </c>
      <c r="B317" s="8" t="s">
        <v>456</v>
      </c>
      <c r="C317" s="8">
        <v>3171</v>
      </c>
      <c r="D317" s="8" t="s">
        <v>1335</v>
      </c>
      <c r="E317" s="84" t="s">
        <v>1336</v>
      </c>
      <c r="F317" s="8" t="s">
        <v>402</v>
      </c>
      <c r="G317" s="8" t="s">
        <v>318</v>
      </c>
      <c r="H317" s="79" t="s">
        <v>44</v>
      </c>
      <c r="I317" s="80">
        <v>2988700</v>
      </c>
      <c r="J317" s="80">
        <v>2988700</v>
      </c>
      <c r="K317" s="80">
        <v>943800</v>
      </c>
      <c r="L317" s="80">
        <v>943800</v>
      </c>
      <c r="M317" s="80">
        <v>0</v>
      </c>
      <c r="N317" s="80">
        <v>0</v>
      </c>
      <c r="O317" s="80">
        <v>0</v>
      </c>
      <c r="P317" s="80">
        <v>0</v>
      </c>
      <c r="Q317" s="80">
        <v>0</v>
      </c>
      <c r="R317" s="80">
        <v>0</v>
      </c>
      <c r="S317" s="80">
        <v>0</v>
      </c>
      <c r="T317" s="80">
        <v>0</v>
      </c>
      <c r="U317" s="80">
        <v>0</v>
      </c>
      <c r="V317" s="80">
        <v>0</v>
      </c>
      <c r="W317" s="80">
        <v>0</v>
      </c>
      <c r="X317" s="80">
        <v>0</v>
      </c>
      <c r="Y317" s="80">
        <v>0</v>
      </c>
      <c r="Z317" s="80">
        <v>0</v>
      </c>
    </row>
    <row r="318" spans="1:26" ht="16.5" customHeight="1" x14ac:dyDescent="0.25">
      <c r="A318" s="8" t="s">
        <v>455</v>
      </c>
      <c r="B318" s="8" t="s">
        <v>456</v>
      </c>
      <c r="C318" s="8">
        <v>3172</v>
      </c>
      <c r="D318" s="8" t="s">
        <v>1301</v>
      </c>
      <c r="E318" s="84" t="s">
        <v>1302</v>
      </c>
      <c r="F318" s="8" t="s">
        <v>38</v>
      </c>
      <c r="G318" s="8" t="s">
        <v>318</v>
      </c>
      <c r="H318" s="79" t="s">
        <v>44</v>
      </c>
      <c r="I318" s="80">
        <v>0</v>
      </c>
      <c r="J318" s="80">
        <v>0</v>
      </c>
      <c r="K318" s="80">
        <v>2935620.12</v>
      </c>
      <c r="L318" s="80">
        <v>0</v>
      </c>
      <c r="M318" s="80">
        <v>0</v>
      </c>
      <c r="N318" s="80">
        <v>1953879.9</v>
      </c>
      <c r="O318" s="80">
        <v>0</v>
      </c>
      <c r="P318" s="80">
        <v>0</v>
      </c>
      <c r="Q318" s="80">
        <v>0</v>
      </c>
      <c r="R318" s="80">
        <v>0</v>
      </c>
      <c r="S318" s="80">
        <v>0</v>
      </c>
      <c r="T318" s="80">
        <v>11742480.119999999</v>
      </c>
      <c r="U318" s="80">
        <v>0</v>
      </c>
      <c r="V318" s="80">
        <v>1000000</v>
      </c>
      <c r="W318" s="80">
        <v>7815519.8700000001</v>
      </c>
      <c r="X318" s="80">
        <v>0</v>
      </c>
      <c r="Y318" s="80">
        <v>0</v>
      </c>
      <c r="Z318" s="80">
        <v>0</v>
      </c>
    </row>
    <row r="319" spans="1:26" ht="16.5" customHeight="1" x14ac:dyDescent="0.25">
      <c r="A319" s="8" t="s">
        <v>455</v>
      </c>
      <c r="B319" s="8" t="s">
        <v>456</v>
      </c>
      <c r="C319" s="8">
        <v>3173</v>
      </c>
      <c r="D319" s="8" t="s">
        <v>1325</v>
      </c>
      <c r="E319" s="84" t="s">
        <v>1326</v>
      </c>
      <c r="F319" s="8" t="s">
        <v>75</v>
      </c>
      <c r="G319" s="8" t="s">
        <v>318</v>
      </c>
      <c r="H319" s="79" t="s">
        <v>44</v>
      </c>
      <c r="I319" s="80">
        <v>31374.29</v>
      </c>
      <c r="J319" s="80">
        <v>31374.29</v>
      </c>
      <c r="K319" s="80">
        <v>32000</v>
      </c>
      <c r="L319" s="80">
        <v>32000</v>
      </c>
      <c r="M319" s="80">
        <v>0</v>
      </c>
      <c r="N319" s="80">
        <v>32000</v>
      </c>
      <c r="O319" s="80">
        <v>32000</v>
      </c>
      <c r="P319" s="80">
        <v>0</v>
      </c>
      <c r="Q319" s="80">
        <v>0</v>
      </c>
      <c r="R319" s="80">
        <v>282368.63</v>
      </c>
      <c r="S319" s="80">
        <v>282368.63</v>
      </c>
      <c r="T319" s="80">
        <v>282000</v>
      </c>
      <c r="U319" s="80">
        <v>282000</v>
      </c>
      <c r="V319" s="80">
        <v>0</v>
      </c>
      <c r="W319" s="80">
        <v>282000</v>
      </c>
      <c r="X319" s="80">
        <v>282000</v>
      </c>
      <c r="Y319" s="80">
        <v>0</v>
      </c>
      <c r="Z319" s="80">
        <v>0</v>
      </c>
    </row>
    <row r="320" spans="1:26" ht="16.5" customHeight="1" x14ac:dyDescent="0.25">
      <c r="A320" s="8" t="s">
        <v>2473</v>
      </c>
      <c r="B320" s="8" t="s">
        <v>456</v>
      </c>
      <c r="C320" s="8">
        <v>1520</v>
      </c>
      <c r="D320" s="8" t="s">
        <v>513</v>
      </c>
      <c r="E320" s="84" t="s">
        <v>514</v>
      </c>
      <c r="F320" s="8" t="s">
        <v>303</v>
      </c>
      <c r="G320" s="8" t="s">
        <v>318</v>
      </c>
      <c r="H320" s="79" t="s">
        <v>515</v>
      </c>
      <c r="I320" s="80">
        <v>1318508.58</v>
      </c>
      <c r="J320" s="80">
        <v>1318508.58</v>
      </c>
      <c r="K320" s="80">
        <v>0</v>
      </c>
      <c r="L320" s="80">
        <v>0</v>
      </c>
      <c r="M320" s="80">
        <v>0</v>
      </c>
      <c r="N320" s="80">
        <v>0</v>
      </c>
      <c r="O320" s="80">
        <v>0</v>
      </c>
      <c r="P320" s="80">
        <v>0</v>
      </c>
      <c r="Q320" s="80">
        <v>0</v>
      </c>
      <c r="R320" s="80">
        <v>0</v>
      </c>
      <c r="S320" s="80">
        <v>0</v>
      </c>
      <c r="T320" s="80">
        <v>0</v>
      </c>
      <c r="U320" s="80">
        <v>0</v>
      </c>
      <c r="V320" s="80">
        <v>0</v>
      </c>
      <c r="W320" s="80">
        <v>0</v>
      </c>
      <c r="X320" s="80">
        <v>0</v>
      </c>
      <c r="Y320" s="80">
        <v>0</v>
      </c>
      <c r="Z320" s="80">
        <v>0</v>
      </c>
    </row>
    <row r="321" spans="1:26" ht="16.5" customHeight="1" x14ac:dyDescent="0.25">
      <c r="A321" s="8" t="s">
        <v>2473</v>
      </c>
      <c r="B321" s="8" t="s">
        <v>456</v>
      </c>
      <c r="C321" s="8">
        <v>1682</v>
      </c>
      <c r="D321" s="8" t="s">
        <v>516</v>
      </c>
      <c r="E321" s="84" t="s">
        <v>517</v>
      </c>
      <c r="F321" s="8" t="s">
        <v>491</v>
      </c>
      <c r="G321" s="8" t="s">
        <v>318</v>
      </c>
      <c r="H321" s="79" t="s">
        <v>519</v>
      </c>
      <c r="I321" s="80">
        <v>3704969.7</v>
      </c>
      <c r="J321" s="80">
        <v>3704969.7</v>
      </c>
      <c r="K321" s="80">
        <v>0</v>
      </c>
      <c r="L321" s="80">
        <v>0</v>
      </c>
      <c r="M321" s="80">
        <v>0</v>
      </c>
      <c r="N321" s="80">
        <v>0</v>
      </c>
      <c r="O321" s="80">
        <v>0</v>
      </c>
      <c r="P321" s="80">
        <v>0</v>
      </c>
      <c r="Q321" s="80">
        <v>0</v>
      </c>
      <c r="R321" s="80">
        <v>0</v>
      </c>
      <c r="S321" s="80">
        <v>0</v>
      </c>
      <c r="T321" s="80">
        <v>0</v>
      </c>
      <c r="U321" s="80">
        <v>0</v>
      </c>
      <c r="V321" s="80">
        <v>0</v>
      </c>
      <c r="W321" s="80">
        <v>0</v>
      </c>
      <c r="X321" s="80">
        <v>0</v>
      </c>
      <c r="Y321" s="80">
        <v>0</v>
      </c>
      <c r="Z321" s="80">
        <v>0</v>
      </c>
    </row>
    <row r="322" spans="1:26" ht="16.5" customHeight="1" x14ac:dyDescent="0.25">
      <c r="A322" s="8" t="s">
        <v>2473</v>
      </c>
      <c r="B322" s="8" t="s">
        <v>456</v>
      </c>
      <c r="C322" s="8">
        <v>2391</v>
      </c>
      <c r="D322" s="8" t="s">
        <v>820</v>
      </c>
      <c r="E322" s="84" t="s">
        <v>821</v>
      </c>
      <c r="F322" s="8" t="s">
        <v>75</v>
      </c>
      <c r="G322" s="8" t="s">
        <v>318</v>
      </c>
      <c r="H322" s="79" t="s">
        <v>822</v>
      </c>
      <c r="I322" s="80">
        <v>1259903.946</v>
      </c>
      <c r="J322" s="80">
        <v>0</v>
      </c>
      <c r="K322" s="80">
        <v>2939775.8739999998</v>
      </c>
      <c r="L322" s="80">
        <v>0</v>
      </c>
      <c r="M322" s="80">
        <v>0</v>
      </c>
      <c r="N322" s="80">
        <v>0</v>
      </c>
      <c r="O322" s="80">
        <v>0</v>
      </c>
      <c r="P322" s="80">
        <v>0</v>
      </c>
      <c r="Q322" s="80">
        <v>0</v>
      </c>
      <c r="R322" s="80">
        <v>0</v>
      </c>
      <c r="S322" s="80">
        <v>0</v>
      </c>
      <c r="T322" s="80">
        <v>0</v>
      </c>
      <c r="U322" s="80">
        <v>0</v>
      </c>
      <c r="V322" s="80">
        <v>0</v>
      </c>
      <c r="W322" s="80">
        <v>0</v>
      </c>
      <c r="X322" s="80">
        <v>0</v>
      </c>
      <c r="Y322" s="80">
        <v>0</v>
      </c>
      <c r="Z322" s="80">
        <v>0</v>
      </c>
    </row>
    <row r="323" spans="1:26" ht="16.5" customHeight="1" x14ac:dyDescent="0.25">
      <c r="A323" s="8" t="s">
        <v>2473</v>
      </c>
      <c r="B323" s="8" t="s">
        <v>456</v>
      </c>
      <c r="C323" s="8">
        <v>2426</v>
      </c>
      <c r="D323" s="8" t="s">
        <v>863</v>
      </c>
      <c r="E323" s="84" t="s">
        <v>864</v>
      </c>
      <c r="F323" s="8" t="s">
        <v>38</v>
      </c>
      <c r="G323" s="8" t="s">
        <v>318</v>
      </c>
      <c r="H323" s="79" t="s">
        <v>865</v>
      </c>
      <c r="I323" s="80">
        <v>2402185.4500000011</v>
      </c>
      <c r="J323" s="80">
        <v>2402185.4500000011</v>
      </c>
      <c r="K323" s="80">
        <v>0</v>
      </c>
      <c r="L323" s="80">
        <v>0</v>
      </c>
      <c r="M323" s="80">
        <v>0</v>
      </c>
      <c r="N323" s="80">
        <v>0</v>
      </c>
      <c r="O323" s="80">
        <v>0</v>
      </c>
      <c r="P323" s="80">
        <v>0</v>
      </c>
      <c r="Q323" s="80">
        <v>0</v>
      </c>
      <c r="R323" s="80">
        <v>0</v>
      </c>
      <c r="S323" s="80">
        <v>0</v>
      </c>
      <c r="T323" s="80">
        <v>0</v>
      </c>
      <c r="U323" s="80">
        <v>0</v>
      </c>
      <c r="V323" s="80">
        <v>0</v>
      </c>
      <c r="W323" s="80">
        <v>0</v>
      </c>
      <c r="X323" s="80">
        <v>0</v>
      </c>
      <c r="Y323" s="80">
        <v>0</v>
      </c>
      <c r="Z323" s="80">
        <v>0</v>
      </c>
    </row>
    <row r="324" spans="1:26" ht="16.5" customHeight="1" x14ac:dyDescent="0.25">
      <c r="A324" s="8" t="s">
        <v>2473</v>
      </c>
      <c r="B324" s="8" t="s">
        <v>456</v>
      </c>
      <c r="C324" s="8">
        <v>2467</v>
      </c>
      <c r="D324" s="8" t="s">
        <v>915</v>
      </c>
      <c r="E324" s="84" t="s">
        <v>916</v>
      </c>
      <c r="F324" s="8" t="s">
        <v>369</v>
      </c>
      <c r="G324" s="8" t="s">
        <v>318</v>
      </c>
      <c r="H324" s="79" t="s">
        <v>918</v>
      </c>
      <c r="I324" s="80">
        <v>38186.089999999997</v>
      </c>
      <c r="J324" s="80">
        <v>38186.089999999997</v>
      </c>
      <c r="K324" s="80">
        <v>0</v>
      </c>
      <c r="L324" s="80">
        <v>0</v>
      </c>
      <c r="M324" s="80">
        <v>0</v>
      </c>
      <c r="N324" s="80">
        <v>0</v>
      </c>
      <c r="O324" s="80">
        <v>0</v>
      </c>
      <c r="P324" s="80">
        <v>0</v>
      </c>
      <c r="Q324" s="80">
        <v>0</v>
      </c>
      <c r="R324" s="80">
        <v>0</v>
      </c>
      <c r="S324" s="80">
        <v>0</v>
      </c>
      <c r="T324" s="80">
        <v>0</v>
      </c>
      <c r="U324" s="80">
        <v>0</v>
      </c>
      <c r="V324" s="80">
        <v>0</v>
      </c>
      <c r="W324" s="80">
        <v>0</v>
      </c>
      <c r="X324" s="80">
        <v>0</v>
      </c>
      <c r="Y324" s="80">
        <v>0</v>
      </c>
      <c r="Z324" s="80">
        <v>0</v>
      </c>
    </row>
    <row r="325" spans="1:26" ht="16.5" customHeight="1" x14ac:dyDescent="0.25">
      <c r="A325" s="8" t="s">
        <v>2473</v>
      </c>
      <c r="B325" s="8" t="s">
        <v>456</v>
      </c>
      <c r="C325" s="8">
        <v>2472</v>
      </c>
      <c r="D325" s="8" t="s">
        <v>919</v>
      </c>
      <c r="E325" s="84" t="s">
        <v>920</v>
      </c>
      <c r="F325" s="8" t="s">
        <v>303</v>
      </c>
      <c r="G325" s="8" t="s">
        <v>318</v>
      </c>
      <c r="H325" s="79" t="s">
        <v>921</v>
      </c>
      <c r="I325" s="80">
        <v>2390376.6400000011</v>
      </c>
      <c r="J325" s="80">
        <v>2390376.6400000011</v>
      </c>
      <c r="K325" s="80">
        <v>0</v>
      </c>
      <c r="L325" s="80">
        <v>0</v>
      </c>
      <c r="M325" s="80">
        <v>0</v>
      </c>
      <c r="N325" s="80">
        <v>0</v>
      </c>
      <c r="O325" s="80">
        <v>0</v>
      </c>
      <c r="P325" s="80">
        <v>0</v>
      </c>
      <c r="Q325" s="80">
        <v>0</v>
      </c>
      <c r="R325" s="80">
        <v>0</v>
      </c>
      <c r="S325" s="80">
        <v>0</v>
      </c>
      <c r="T325" s="80">
        <v>0</v>
      </c>
      <c r="U325" s="80">
        <v>0</v>
      </c>
      <c r="V325" s="80">
        <v>0</v>
      </c>
      <c r="W325" s="80">
        <v>0</v>
      </c>
      <c r="X325" s="80">
        <v>0</v>
      </c>
      <c r="Y325" s="80">
        <v>0</v>
      </c>
      <c r="Z325" s="80">
        <v>0</v>
      </c>
    </row>
    <row r="326" spans="1:26" ht="16.5" customHeight="1" x14ac:dyDescent="0.25">
      <c r="A326" s="8" t="s">
        <v>2473</v>
      </c>
      <c r="B326" s="8" t="s">
        <v>456</v>
      </c>
      <c r="C326" s="8">
        <v>2489</v>
      </c>
      <c r="D326" s="8" t="s">
        <v>925</v>
      </c>
      <c r="E326" s="84" t="s">
        <v>926</v>
      </c>
      <c r="F326" s="8" t="s">
        <v>440</v>
      </c>
      <c r="G326" s="8" t="s">
        <v>318</v>
      </c>
      <c r="H326" s="79" t="s">
        <v>927</v>
      </c>
      <c r="I326" s="80">
        <v>153587.51</v>
      </c>
      <c r="J326" s="80">
        <v>153587.51</v>
      </c>
      <c r="K326" s="80">
        <v>2500000</v>
      </c>
      <c r="L326" s="80">
        <v>2500000</v>
      </c>
      <c r="M326" s="80">
        <v>0</v>
      </c>
      <c r="N326" s="80">
        <v>1200000</v>
      </c>
      <c r="O326" s="80">
        <v>1200000</v>
      </c>
      <c r="P326" s="80">
        <v>0</v>
      </c>
      <c r="Q326" s="80">
        <v>0</v>
      </c>
      <c r="R326" s="80">
        <v>0</v>
      </c>
      <c r="S326" s="80">
        <v>0</v>
      </c>
      <c r="T326" s="80">
        <v>0</v>
      </c>
      <c r="U326" s="80">
        <v>0</v>
      </c>
      <c r="V326" s="80">
        <v>0</v>
      </c>
      <c r="W326" s="80">
        <v>0</v>
      </c>
      <c r="X326" s="80">
        <v>0</v>
      </c>
      <c r="Y326" s="80">
        <v>0</v>
      </c>
      <c r="Z326" s="80">
        <v>0</v>
      </c>
    </row>
    <row r="327" spans="1:26" ht="16.5" customHeight="1" x14ac:dyDescent="0.25">
      <c r="A327" s="8" t="s">
        <v>2473</v>
      </c>
      <c r="B327" s="8" t="s">
        <v>456</v>
      </c>
      <c r="C327" s="8">
        <v>2525</v>
      </c>
      <c r="D327" s="8" t="s">
        <v>940</v>
      </c>
      <c r="E327" s="84" t="s">
        <v>941</v>
      </c>
      <c r="F327" s="8" t="s">
        <v>38</v>
      </c>
      <c r="G327" s="8" t="s">
        <v>318</v>
      </c>
      <c r="H327" s="79" t="s">
        <v>942</v>
      </c>
      <c r="I327" s="80">
        <v>160773.23000000001</v>
      </c>
      <c r="J327" s="80">
        <v>160773.23000000001</v>
      </c>
      <c r="K327" s="80">
        <v>0</v>
      </c>
      <c r="L327" s="80">
        <v>0</v>
      </c>
      <c r="M327" s="80">
        <v>0</v>
      </c>
      <c r="N327" s="80">
        <v>0</v>
      </c>
      <c r="O327" s="80">
        <v>0</v>
      </c>
      <c r="P327" s="80">
        <v>0</v>
      </c>
      <c r="Q327" s="80">
        <v>0</v>
      </c>
      <c r="R327" s="80">
        <v>0</v>
      </c>
      <c r="S327" s="80">
        <v>0</v>
      </c>
      <c r="T327" s="80">
        <v>0</v>
      </c>
      <c r="U327" s="80">
        <v>0</v>
      </c>
      <c r="V327" s="80">
        <v>0</v>
      </c>
      <c r="W327" s="80">
        <v>0</v>
      </c>
      <c r="X327" s="80">
        <v>0</v>
      </c>
      <c r="Y327" s="80">
        <v>0</v>
      </c>
      <c r="Z327" s="80">
        <v>0</v>
      </c>
    </row>
    <row r="328" spans="1:26" ht="16.5" customHeight="1" x14ac:dyDescent="0.25">
      <c r="A328" s="8" t="s">
        <v>2473</v>
      </c>
      <c r="B328" s="8" t="s">
        <v>456</v>
      </c>
      <c r="C328" s="8">
        <v>2529</v>
      </c>
      <c r="D328" s="8" t="s">
        <v>2509</v>
      </c>
      <c r="E328" s="84" t="s">
        <v>2510</v>
      </c>
      <c r="F328" s="8" t="s">
        <v>402</v>
      </c>
      <c r="G328" s="8" t="s">
        <v>318</v>
      </c>
      <c r="H328" s="79" t="s">
        <v>2511</v>
      </c>
      <c r="I328" s="80">
        <v>28041.62</v>
      </c>
      <c r="J328" s="80">
        <v>0</v>
      </c>
      <c r="K328" s="80">
        <v>0</v>
      </c>
      <c r="L328" s="80">
        <v>0</v>
      </c>
      <c r="M328" s="80">
        <v>0</v>
      </c>
      <c r="N328" s="80">
        <v>0</v>
      </c>
      <c r="O328" s="80">
        <v>0</v>
      </c>
      <c r="P328" s="80">
        <v>0</v>
      </c>
      <c r="Q328" s="80">
        <v>0</v>
      </c>
      <c r="R328" s="80">
        <v>0</v>
      </c>
      <c r="S328" s="80">
        <v>0</v>
      </c>
      <c r="T328" s="80">
        <v>0</v>
      </c>
      <c r="U328" s="80">
        <v>0</v>
      </c>
      <c r="V328" s="80">
        <v>0</v>
      </c>
      <c r="W328" s="80">
        <v>0</v>
      </c>
      <c r="X328" s="80">
        <v>0</v>
      </c>
      <c r="Y328" s="80">
        <v>0</v>
      </c>
      <c r="Z328" s="80">
        <v>0</v>
      </c>
    </row>
    <row r="329" spans="1:26" ht="16.5" customHeight="1" x14ac:dyDescent="0.25">
      <c r="A329" s="8" t="s">
        <v>2473</v>
      </c>
      <c r="B329" s="8" t="s">
        <v>456</v>
      </c>
      <c r="C329" s="8">
        <v>2544</v>
      </c>
      <c r="D329" s="8" t="s">
        <v>946</v>
      </c>
      <c r="E329" s="84" t="s">
        <v>947</v>
      </c>
      <c r="F329" s="8" t="s">
        <v>402</v>
      </c>
      <c r="G329" s="8" t="s">
        <v>318</v>
      </c>
      <c r="H329" s="79" t="s">
        <v>949</v>
      </c>
      <c r="I329" s="80">
        <v>150000</v>
      </c>
      <c r="J329" s="80">
        <v>0</v>
      </c>
      <c r="K329" s="80">
        <v>1666730.8</v>
      </c>
      <c r="L329" s="80">
        <v>0</v>
      </c>
      <c r="M329" s="80">
        <v>0</v>
      </c>
      <c r="N329" s="80">
        <v>1666730.81</v>
      </c>
      <c r="O329" s="80">
        <v>0</v>
      </c>
      <c r="P329" s="80">
        <v>0</v>
      </c>
      <c r="Q329" s="80">
        <v>0</v>
      </c>
      <c r="R329" s="80">
        <v>0</v>
      </c>
      <c r="S329" s="80">
        <v>0</v>
      </c>
      <c r="T329" s="80">
        <v>0</v>
      </c>
      <c r="U329" s="80">
        <v>0</v>
      </c>
      <c r="V329" s="80">
        <v>0</v>
      </c>
      <c r="W329" s="80">
        <v>0</v>
      </c>
      <c r="X329" s="80">
        <v>0</v>
      </c>
      <c r="Y329" s="80">
        <v>0</v>
      </c>
      <c r="Z329" s="80">
        <v>0</v>
      </c>
    </row>
    <row r="330" spans="1:26" ht="16.5" customHeight="1" x14ac:dyDescent="0.25">
      <c r="A330" s="8" t="s">
        <v>2473</v>
      </c>
      <c r="B330" s="8" t="s">
        <v>456</v>
      </c>
      <c r="C330" s="8">
        <v>2556</v>
      </c>
      <c r="D330" s="8" t="s">
        <v>2512</v>
      </c>
      <c r="E330" s="84" t="s">
        <v>2513</v>
      </c>
      <c r="F330" s="8" t="s">
        <v>38</v>
      </c>
      <c r="G330" s="8" t="s">
        <v>318</v>
      </c>
      <c r="H330" s="79" t="s">
        <v>2514</v>
      </c>
      <c r="I330" s="80">
        <v>250000</v>
      </c>
      <c r="J330" s="80">
        <v>0</v>
      </c>
      <c r="K330" s="80">
        <v>0</v>
      </c>
      <c r="L330" s="80">
        <v>0</v>
      </c>
      <c r="M330" s="80">
        <v>0</v>
      </c>
      <c r="N330" s="80">
        <v>0</v>
      </c>
      <c r="O330" s="80">
        <v>0</v>
      </c>
      <c r="P330" s="80">
        <v>0</v>
      </c>
      <c r="Q330" s="80">
        <v>0</v>
      </c>
      <c r="R330" s="80">
        <v>0</v>
      </c>
      <c r="S330" s="80">
        <v>0</v>
      </c>
      <c r="T330" s="80">
        <v>0</v>
      </c>
      <c r="U330" s="80">
        <v>0</v>
      </c>
      <c r="V330" s="80">
        <v>0</v>
      </c>
      <c r="W330" s="80">
        <v>0</v>
      </c>
      <c r="X330" s="80">
        <v>0</v>
      </c>
      <c r="Y330" s="80">
        <v>0</v>
      </c>
      <c r="Z330" s="80">
        <v>0</v>
      </c>
    </row>
    <row r="331" spans="1:26" ht="16.5" customHeight="1" x14ac:dyDescent="0.25">
      <c r="A331" s="8" t="s">
        <v>2473</v>
      </c>
      <c r="B331" s="8" t="s">
        <v>456</v>
      </c>
      <c r="C331" s="8">
        <v>2557</v>
      </c>
      <c r="D331" s="8" t="s">
        <v>950</v>
      </c>
      <c r="E331" s="84" t="s">
        <v>951</v>
      </c>
      <c r="F331" s="8" t="s">
        <v>38</v>
      </c>
      <c r="G331" s="8" t="s">
        <v>318</v>
      </c>
      <c r="H331" s="79" t="s">
        <v>952</v>
      </c>
      <c r="I331" s="80">
        <v>5720666.9000000004</v>
      </c>
      <c r="J331" s="80">
        <v>5720666.9000000004</v>
      </c>
      <c r="K331" s="80">
        <v>700472.78</v>
      </c>
      <c r="L331" s="80">
        <v>700472.78</v>
      </c>
      <c r="M331" s="80">
        <v>0</v>
      </c>
      <c r="N331" s="80">
        <v>0</v>
      </c>
      <c r="O331" s="80">
        <v>0</v>
      </c>
      <c r="P331" s="80">
        <v>0</v>
      </c>
      <c r="Q331" s="80">
        <v>0</v>
      </c>
      <c r="R331" s="80">
        <v>0</v>
      </c>
      <c r="S331" s="80">
        <v>0</v>
      </c>
      <c r="T331" s="80">
        <v>0</v>
      </c>
      <c r="U331" s="80">
        <v>0</v>
      </c>
      <c r="V331" s="80">
        <v>0</v>
      </c>
      <c r="W331" s="80">
        <v>0</v>
      </c>
      <c r="X331" s="80">
        <v>0</v>
      </c>
      <c r="Y331" s="80">
        <v>0</v>
      </c>
      <c r="Z331" s="80">
        <v>0</v>
      </c>
    </row>
    <row r="332" spans="1:26" ht="16.5" customHeight="1" x14ac:dyDescent="0.25">
      <c r="A332" s="8" t="s">
        <v>2473</v>
      </c>
      <c r="B332" s="8" t="s">
        <v>456</v>
      </c>
      <c r="C332" s="8">
        <v>2585</v>
      </c>
      <c r="D332" s="8" t="s">
        <v>963</v>
      </c>
      <c r="E332" s="84" t="s">
        <v>964</v>
      </c>
      <c r="F332" s="8" t="s">
        <v>38</v>
      </c>
      <c r="G332" s="8" t="s">
        <v>318</v>
      </c>
      <c r="H332" s="79" t="s">
        <v>965</v>
      </c>
      <c r="I332" s="80">
        <v>240951.65000000011</v>
      </c>
      <c r="J332" s="80">
        <v>240951.65000000011</v>
      </c>
      <c r="K332" s="80">
        <v>0</v>
      </c>
      <c r="L332" s="80">
        <v>0</v>
      </c>
      <c r="M332" s="80">
        <v>0</v>
      </c>
      <c r="N332" s="80">
        <v>0</v>
      </c>
      <c r="O332" s="80">
        <v>0</v>
      </c>
      <c r="P332" s="80">
        <v>0</v>
      </c>
      <c r="Q332" s="80">
        <v>0</v>
      </c>
      <c r="R332" s="80">
        <v>0</v>
      </c>
      <c r="S332" s="80">
        <v>0</v>
      </c>
      <c r="T332" s="80">
        <v>0</v>
      </c>
      <c r="U332" s="80">
        <v>0</v>
      </c>
      <c r="V332" s="80">
        <v>0</v>
      </c>
      <c r="W332" s="80">
        <v>0</v>
      </c>
      <c r="X332" s="80">
        <v>0</v>
      </c>
      <c r="Y332" s="80">
        <v>0</v>
      </c>
      <c r="Z332" s="80">
        <v>0</v>
      </c>
    </row>
    <row r="333" spans="1:26" ht="16.5" customHeight="1" x14ac:dyDescent="0.25">
      <c r="A333" s="8" t="s">
        <v>2473</v>
      </c>
      <c r="B333" s="8" t="s">
        <v>456</v>
      </c>
      <c r="C333" s="8">
        <v>2598</v>
      </c>
      <c r="D333" s="8" t="s">
        <v>970</v>
      </c>
      <c r="E333" s="84" t="s">
        <v>971</v>
      </c>
      <c r="F333" s="8" t="s">
        <v>402</v>
      </c>
      <c r="G333" s="8" t="s">
        <v>318</v>
      </c>
      <c r="H333" s="79" t="s">
        <v>973</v>
      </c>
      <c r="I333" s="80">
        <v>776455.89</v>
      </c>
      <c r="J333" s="80">
        <v>776455.89</v>
      </c>
      <c r="K333" s="80">
        <v>0</v>
      </c>
      <c r="L333" s="80">
        <v>0</v>
      </c>
      <c r="M333" s="80">
        <v>0</v>
      </c>
      <c r="N333" s="80">
        <v>0</v>
      </c>
      <c r="O333" s="80">
        <v>0</v>
      </c>
      <c r="P333" s="80">
        <v>0</v>
      </c>
      <c r="Q333" s="80">
        <v>0</v>
      </c>
      <c r="R333" s="80">
        <v>0</v>
      </c>
      <c r="S333" s="80">
        <v>0</v>
      </c>
      <c r="T333" s="80">
        <v>0</v>
      </c>
      <c r="U333" s="80">
        <v>0</v>
      </c>
      <c r="V333" s="80">
        <v>0</v>
      </c>
      <c r="W333" s="80">
        <v>0</v>
      </c>
      <c r="X333" s="80">
        <v>0</v>
      </c>
      <c r="Y333" s="80">
        <v>0</v>
      </c>
      <c r="Z333" s="80">
        <v>0</v>
      </c>
    </row>
    <row r="334" spans="1:26" ht="16.5" customHeight="1" x14ac:dyDescent="0.25">
      <c r="A334" s="8" t="s">
        <v>2473</v>
      </c>
      <c r="B334" s="8" t="s">
        <v>456</v>
      </c>
      <c r="C334" s="8">
        <v>2604</v>
      </c>
      <c r="D334" s="8" t="s">
        <v>977</v>
      </c>
      <c r="E334" s="84" t="s">
        <v>978</v>
      </c>
      <c r="F334" s="8" t="s">
        <v>491</v>
      </c>
      <c r="G334" s="8" t="s">
        <v>318</v>
      </c>
      <c r="H334" s="79" t="s">
        <v>979</v>
      </c>
      <c r="I334" s="80">
        <v>430601.15</v>
      </c>
      <c r="J334" s="80">
        <v>430601.15</v>
      </c>
      <c r="K334" s="80">
        <v>0</v>
      </c>
      <c r="L334" s="80">
        <v>0</v>
      </c>
      <c r="M334" s="80">
        <v>0</v>
      </c>
      <c r="N334" s="80">
        <v>0</v>
      </c>
      <c r="O334" s="80">
        <v>0</v>
      </c>
      <c r="P334" s="80">
        <v>0</v>
      </c>
      <c r="Q334" s="80">
        <v>0</v>
      </c>
      <c r="R334" s="80">
        <v>0</v>
      </c>
      <c r="S334" s="80">
        <v>0</v>
      </c>
      <c r="T334" s="80">
        <v>0</v>
      </c>
      <c r="U334" s="80">
        <v>0</v>
      </c>
      <c r="V334" s="80">
        <v>0</v>
      </c>
      <c r="W334" s="80">
        <v>0</v>
      </c>
      <c r="X334" s="80">
        <v>0</v>
      </c>
      <c r="Y334" s="80">
        <v>0</v>
      </c>
      <c r="Z334" s="80">
        <v>0</v>
      </c>
    </row>
    <row r="335" spans="1:26" ht="16.5" customHeight="1" x14ac:dyDescent="0.25">
      <c r="A335" s="8" t="s">
        <v>2473</v>
      </c>
      <c r="B335" s="8" t="s">
        <v>456</v>
      </c>
      <c r="C335" s="8">
        <v>2824</v>
      </c>
      <c r="D335" s="8" t="s">
        <v>1120</v>
      </c>
      <c r="E335" s="84" t="s">
        <v>1121</v>
      </c>
      <c r="F335" s="8" t="s">
        <v>402</v>
      </c>
      <c r="G335" s="8" t="s">
        <v>318</v>
      </c>
      <c r="H335" s="79" t="s">
        <v>1122</v>
      </c>
      <c r="I335" s="80">
        <v>710030.13</v>
      </c>
      <c r="J335" s="80">
        <v>710030.13</v>
      </c>
      <c r="K335" s="80">
        <v>304298.62650000001</v>
      </c>
      <c r="L335" s="80">
        <v>304298.62650000001</v>
      </c>
      <c r="M335" s="80">
        <v>0</v>
      </c>
      <c r="N335" s="80">
        <v>0</v>
      </c>
      <c r="O335" s="80">
        <v>0</v>
      </c>
      <c r="P335" s="80">
        <v>0</v>
      </c>
      <c r="Q335" s="80">
        <v>0</v>
      </c>
      <c r="R335" s="80">
        <v>0</v>
      </c>
      <c r="S335" s="80">
        <v>0</v>
      </c>
      <c r="T335" s="80">
        <v>0</v>
      </c>
      <c r="U335" s="80">
        <v>0</v>
      </c>
      <c r="V335" s="80">
        <v>0</v>
      </c>
      <c r="W335" s="80">
        <v>0</v>
      </c>
      <c r="X335" s="80">
        <v>0</v>
      </c>
      <c r="Y335" s="80">
        <v>0</v>
      </c>
      <c r="Z335" s="80">
        <v>0</v>
      </c>
    </row>
    <row r="336" spans="1:26" ht="16.5" customHeight="1" x14ac:dyDescent="0.25">
      <c r="A336" s="8" t="s">
        <v>2473</v>
      </c>
      <c r="B336" s="8" t="s">
        <v>456</v>
      </c>
      <c r="C336" s="8">
        <v>2825</v>
      </c>
      <c r="D336" s="8" t="s">
        <v>1123</v>
      </c>
      <c r="E336" s="84" t="s">
        <v>1121</v>
      </c>
      <c r="F336" s="8" t="s">
        <v>536</v>
      </c>
      <c r="G336" s="8" t="s">
        <v>318</v>
      </c>
      <c r="H336" s="79" t="s">
        <v>1124</v>
      </c>
      <c r="I336" s="80">
        <v>390689.09</v>
      </c>
      <c r="J336" s="80">
        <v>390689.09</v>
      </c>
      <c r="K336" s="80">
        <v>390689.09</v>
      </c>
      <c r="L336" s="80">
        <v>390689.09</v>
      </c>
      <c r="M336" s="80">
        <v>0</v>
      </c>
      <c r="N336" s="80">
        <v>0</v>
      </c>
      <c r="O336" s="80">
        <v>0</v>
      </c>
      <c r="P336" s="80">
        <v>0</v>
      </c>
      <c r="Q336" s="80">
        <v>0</v>
      </c>
      <c r="R336" s="80">
        <v>0</v>
      </c>
      <c r="S336" s="80">
        <v>0</v>
      </c>
      <c r="T336" s="80">
        <v>0</v>
      </c>
      <c r="U336" s="80">
        <v>0</v>
      </c>
      <c r="V336" s="80">
        <v>0</v>
      </c>
      <c r="W336" s="80">
        <v>0</v>
      </c>
      <c r="X336" s="80">
        <v>0</v>
      </c>
      <c r="Y336" s="80">
        <v>0</v>
      </c>
      <c r="Z336" s="80">
        <v>0</v>
      </c>
    </row>
    <row r="337" spans="1:26" ht="16.5" customHeight="1" x14ac:dyDescent="0.25">
      <c r="A337" s="8" t="s">
        <v>2473</v>
      </c>
      <c r="B337" s="8" t="s">
        <v>456</v>
      </c>
      <c r="C337" s="8">
        <v>2826</v>
      </c>
      <c r="D337" s="8" t="s">
        <v>1125</v>
      </c>
      <c r="E337" s="84" t="s">
        <v>1121</v>
      </c>
      <c r="F337" s="8" t="s">
        <v>536</v>
      </c>
      <c r="G337" s="8" t="s">
        <v>318</v>
      </c>
      <c r="H337" s="79" t="s">
        <v>1126</v>
      </c>
      <c r="I337" s="80">
        <v>611037</v>
      </c>
      <c r="J337" s="80">
        <v>611037</v>
      </c>
      <c r="K337" s="80">
        <v>261873</v>
      </c>
      <c r="L337" s="80">
        <v>261873</v>
      </c>
      <c r="M337" s="80">
        <v>0</v>
      </c>
      <c r="N337" s="80">
        <v>0</v>
      </c>
      <c r="O337" s="80">
        <v>0</v>
      </c>
      <c r="P337" s="80">
        <v>0</v>
      </c>
      <c r="Q337" s="80">
        <v>0</v>
      </c>
      <c r="R337" s="80">
        <v>0</v>
      </c>
      <c r="S337" s="80">
        <v>0</v>
      </c>
      <c r="T337" s="80">
        <v>0</v>
      </c>
      <c r="U337" s="80">
        <v>0</v>
      </c>
      <c r="V337" s="80">
        <v>0</v>
      </c>
      <c r="W337" s="80">
        <v>0</v>
      </c>
      <c r="X337" s="80">
        <v>0</v>
      </c>
      <c r="Y337" s="80">
        <v>0</v>
      </c>
      <c r="Z337" s="80">
        <v>0</v>
      </c>
    </row>
    <row r="338" spans="1:26" ht="16.5" customHeight="1" x14ac:dyDescent="0.25">
      <c r="A338" s="8" t="s">
        <v>1337</v>
      </c>
      <c r="B338" s="8" t="s">
        <v>1338</v>
      </c>
      <c r="C338" s="8">
        <v>1065</v>
      </c>
      <c r="D338" s="8" t="s">
        <v>1339</v>
      </c>
      <c r="E338" s="84"/>
      <c r="F338" s="8" t="s">
        <v>38</v>
      </c>
      <c r="G338" s="8" t="s">
        <v>318</v>
      </c>
      <c r="H338" s="79" t="s">
        <v>44</v>
      </c>
      <c r="I338" s="80">
        <v>1000000</v>
      </c>
      <c r="J338" s="80">
        <v>0</v>
      </c>
      <c r="K338" s="80">
        <v>0</v>
      </c>
      <c r="L338" s="80">
        <v>0</v>
      </c>
      <c r="M338" s="80">
        <v>1000000</v>
      </c>
      <c r="N338" s="80">
        <v>0</v>
      </c>
      <c r="O338" s="80">
        <v>0</v>
      </c>
      <c r="P338" s="80">
        <v>0</v>
      </c>
      <c r="Q338" s="80">
        <v>0</v>
      </c>
      <c r="R338" s="80">
        <v>0</v>
      </c>
      <c r="S338" s="80">
        <v>0</v>
      </c>
      <c r="T338" s="80">
        <v>0</v>
      </c>
      <c r="U338" s="80">
        <v>0</v>
      </c>
      <c r="V338" s="80">
        <v>0</v>
      </c>
      <c r="W338" s="80">
        <v>0</v>
      </c>
      <c r="X338" s="80">
        <v>0</v>
      </c>
      <c r="Y338" s="80">
        <v>0</v>
      </c>
      <c r="Z338" s="80">
        <v>0</v>
      </c>
    </row>
    <row r="339" spans="1:26" ht="16.5" customHeight="1" x14ac:dyDescent="0.25">
      <c r="A339" s="8" t="s">
        <v>1337</v>
      </c>
      <c r="B339" s="8" t="s">
        <v>1338</v>
      </c>
      <c r="C339" s="8">
        <v>1068</v>
      </c>
      <c r="D339" s="8" t="s">
        <v>1342</v>
      </c>
      <c r="E339" s="84" t="s">
        <v>1343</v>
      </c>
      <c r="F339" s="8" t="s">
        <v>38</v>
      </c>
      <c r="G339" s="8" t="s">
        <v>318</v>
      </c>
      <c r="H339" s="79" t="s">
        <v>1344</v>
      </c>
      <c r="I339" s="80">
        <v>20999447.170000002</v>
      </c>
      <c r="J339" s="80">
        <v>11891811.060000001</v>
      </c>
      <c r="K339" s="80">
        <v>0</v>
      </c>
      <c r="L339" s="80">
        <v>0</v>
      </c>
      <c r="M339" s="80">
        <v>616380</v>
      </c>
      <c r="N339" s="80">
        <v>0</v>
      </c>
      <c r="O339" s="80">
        <v>0</v>
      </c>
      <c r="P339" s="80">
        <v>0</v>
      </c>
      <c r="Q339" s="80">
        <v>0</v>
      </c>
      <c r="R339" s="80">
        <v>316728.17999999988</v>
      </c>
      <c r="S339" s="80">
        <v>0</v>
      </c>
      <c r="T339" s="80">
        <v>0</v>
      </c>
      <c r="U339" s="80">
        <v>0</v>
      </c>
      <c r="V339" s="80">
        <v>0</v>
      </c>
      <c r="W339" s="80">
        <v>0</v>
      </c>
      <c r="X339" s="80">
        <v>0</v>
      </c>
      <c r="Y339" s="80">
        <v>0</v>
      </c>
      <c r="Z339" s="80">
        <v>0</v>
      </c>
    </row>
    <row r="340" spans="1:26" ht="16.5" customHeight="1" x14ac:dyDescent="0.25">
      <c r="A340" s="8" t="s">
        <v>1337</v>
      </c>
      <c r="B340" s="8" t="s">
        <v>1338</v>
      </c>
      <c r="C340" s="8">
        <v>1071</v>
      </c>
      <c r="D340" s="8" t="s">
        <v>1345</v>
      </c>
      <c r="E340" s="84" t="s">
        <v>1346</v>
      </c>
      <c r="F340" s="8" t="s">
        <v>38</v>
      </c>
      <c r="G340" s="8" t="s">
        <v>318</v>
      </c>
      <c r="H340" s="79" t="s">
        <v>1347</v>
      </c>
      <c r="I340" s="80">
        <v>38173655.759999998</v>
      </c>
      <c r="J340" s="80">
        <v>22962787.5</v>
      </c>
      <c r="K340" s="80">
        <v>22965140.710000001</v>
      </c>
      <c r="L340" s="80">
        <v>0</v>
      </c>
      <c r="M340" s="80">
        <v>28000000</v>
      </c>
      <c r="N340" s="80">
        <v>0</v>
      </c>
      <c r="O340" s="80">
        <v>0</v>
      </c>
      <c r="P340" s="80">
        <v>0</v>
      </c>
      <c r="Q340" s="80">
        <v>0</v>
      </c>
      <c r="R340" s="80">
        <v>10843658.98</v>
      </c>
      <c r="S340" s="80">
        <v>0</v>
      </c>
      <c r="T340" s="80">
        <v>0</v>
      </c>
      <c r="U340" s="80">
        <v>0</v>
      </c>
      <c r="V340" s="80">
        <v>0</v>
      </c>
      <c r="W340" s="80">
        <v>0</v>
      </c>
      <c r="X340" s="80">
        <v>0</v>
      </c>
      <c r="Y340" s="80">
        <v>0</v>
      </c>
      <c r="Z340" s="80">
        <v>0</v>
      </c>
    </row>
    <row r="341" spans="1:26" ht="16.5" customHeight="1" x14ac:dyDescent="0.25">
      <c r="A341" s="8" t="s">
        <v>1337</v>
      </c>
      <c r="B341" s="8" t="s">
        <v>1338</v>
      </c>
      <c r="C341" s="8">
        <v>1075</v>
      </c>
      <c r="D341" s="8" t="s">
        <v>1350</v>
      </c>
      <c r="E341" s="84" t="s">
        <v>1351</v>
      </c>
      <c r="F341" s="8" t="s">
        <v>38</v>
      </c>
      <c r="G341" s="8" t="s">
        <v>318</v>
      </c>
      <c r="H341" s="79" t="s">
        <v>1352</v>
      </c>
      <c r="I341" s="80">
        <v>11854834.970000001</v>
      </c>
      <c r="J341" s="80">
        <v>11681952.32</v>
      </c>
      <c r="K341" s="80">
        <v>0</v>
      </c>
      <c r="L341" s="80">
        <v>0</v>
      </c>
      <c r="M341" s="80">
        <v>7445980</v>
      </c>
      <c r="N341" s="80">
        <v>0</v>
      </c>
      <c r="O341" s="80">
        <v>0</v>
      </c>
      <c r="P341" s="80">
        <v>0</v>
      </c>
      <c r="Q341" s="80">
        <v>0</v>
      </c>
      <c r="R341" s="80">
        <v>9599155.8100000005</v>
      </c>
      <c r="S341" s="80">
        <v>0</v>
      </c>
      <c r="T341" s="80">
        <v>0</v>
      </c>
      <c r="U341" s="80">
        <v>0</v>
      </c>
      <c r="V341" s="80">
        <v>1500000</v>
      </c>
      <c r="W341" s="80">
        <v>0</v>
      </c>
      <c r="X341" s="80">
        <v>0</v>
      </c>
      <c r="Y341" s="80">
        <v>0</v>
      </c>
      <c r="Z341" s="80">
        <v>0</v>
      </c>
    </row>
    <row r="342" spans="1:26" ht="16.5" customHeight="1" x14ac:dyDescent="0.25">
      <c r="A342" s="8" t="s">
        <v>1337</v>
      </c>
      <c r="B342" s="8" t="s">
        <v>1338</v>
      </c>
      <c r="C342" s="8">
        <v>1076</v>
      </c>
      <c r="D342" s="8" t="s">
        <v>1353</v>
      </c>
      <c r="E342" s="84" t="s">
        <v>1354</v>
      </c>
      <c r="F342" s="8" t="s">
        <v>38</v>
      </c>
      <c r="G342" s="8" t="s">
        <v>318</v>
      </c>
      <c r="H342" s="79" t="s">
        <v>1355</v>
      </c>
      <c r="I342" s="80">
        <v>18093863.460000001</v>
      </c>
      <c r="J342" s="80">
        <v>4954151.87</v>
      </c>
      <c r="K342" s="80">
        <v>11909213.49</v>
      </c>
      <c r="L342" s="80">
        <v>0</v>
      </c>
      <c r="M342" s="80">
        <v>45891364</v>
      </c>
      <c r="N342" s="80">
        <v>0</v>
      </c>
      <c r="O342" s="80">
        <v>0</v>
      </c>
      <c r="P342" s="80">
        <v>0</v>
      </c>
      <c r="Q342" s="80">
        <v>0</v>
      </c>
      <c r="R342" s="80">
        <v>0</v>
      </c>
      <c r="S342" s="80">
        <v>0</v>
      </c>
      <c r="T342" s="80">
        <v>0</v>
      </c>
      <c r="U342" s="80">
        <v>0</v>
      </c>
      <c r="V342" s="80">
        <v>0</v>
      </c>
      <c r="W342" s="80">
        <v>0</v>
      </c>
      <c r="X342" s="80">
        <v>0</v>
      </c>
      <c r="Y342" s="80">
        <v>0</v>
      </c>
      <c r="Z342" s="80">
        <v>0</v>
      </c>
    </row>
    <row r="343" spans="1:26" ht="16.5" customHeight="1" x14ac:dyDescent="0.25">
      <c r="A343" s="8" t="s">
        <v>1337</v>
      </c>
      <c r="B343" s="8" t="s">
        <v>1338</v>
      </c>
      <c r="C343" s="8">
        <v>1079</v>
      </c>
      <c r="D343" s="8" t="s">
        <v>1356</v>
      </c>
      <c r="E343" s="84" t="s">
        <v>1357</v>
      </c>
      <c r="F343" s="8" t="s">
        <v>38</v>
      </c>
      <c r="G343" s="8" t="s">
        <v>318</v>
      </c>
      <c r="H343" s="79" t="s">
        <v>1358</v>
      </c>
      <c r="I343" s="80">
        <v>15598245.85</v>
      </c>
      <c r="J343" s="80">
        <v>8046415.2999999998</v>
      </c>
      <c r="K343" s="80">
        <v>0</v>
      </c>
      <c r="L343" s="80">
        <v>0</v>
      </c>
      <c r="M343" s="80">
        <v>5681384</v>
      </c>
      <c r="N343" s="80">
        <v>0</v>
      </c>
      <c r="O343" s="80">
        <v>0</v>
      </c>
      <c r="P343" s="80">
        <v>0</v>
      </c>
      <c r="Q343" s="80">
        <v>0</v>
      </c>
      <c r="R343" s="80">
        <v>0</v>
      </c>
      <c r="S343" s="80">
        <v>0</v>
      </c>
      <c r="T343" s="80">
        <v>0</v>
      </c>
      <c r="U343" s="80">
        <v>0</v>
      </c>
      <c r="V343" s="80">
        <v>0</v>
      </c>
      <c r="W343" s="80">
        <v>0</v>
      </c>
      <c r="X343" s="80">
        <v>0</v>
      </c>
      <c r="Y343" s="80">
        <v>0</v>
      </c>
      <c r="Z343" s="80">
        <v>0</v>
      </c>
    </row>
    <row r="344" spans="1:26" ht="16.5" customHeight="1" x14ac:dyDescent="0.25">
      <c r="A344" s="8" t="s">
        <v>1337</v>
      </c>
      <c r="B344" s="8" t="s">
        <v>1338</v>
      </c>
      <c r="C344" s="8">
        <v>1081</v>
      </c>
      <c r="D344" s="8" t="s">
        <v>1359</v>
      </c>
      <c r="E344" s="84" t="s">
        <v>1360</v>
      </c>
      <c r="F344" s="8" t="s">
        <v>38</v>
      </c>
      <c r="G344" s="8" t="s">
        <v>318</v>
      </c>
      <c r="H344" s="79" t="s">
        <v>1362</v>
      </c>
      <c r="I344" s="80">
        <v>19646285.449999999</v>
      </c>
      <c r="J344" s="80">
        <v>1545031.15</v>
      </c>
      <c r="K344" s="80">
        <v>0</v>
      </c>
      <c r="L344" s="80">
        <v>0</v>
      </c>
      <c r="M344" s="80">
        <v>0</v>
      </c>
      <c r="N344" s="80">
        <v>0</v>
      </c>
      <c r="O344" s="80">
        <v>0</v>
      </c>
      <c r="P344" s="80">
        <v>0</v>
      </c>
      <c r="Q344" s="80">
        <v>0</v>
      </c>
      <c r="R344" s="80">
        <v>0</v>
      </c>
      <c r="S344" s="80">
        <v>0</v>
      </c>
      <c r="T344" s="80">
        <v>0</v>
      </c>
      <c r="U344" s="80">
        <v>0</v>
      </c>
      <c r="V344" s="80">
        <v>0</v>
      </c>
      <c r="W344" s="80">
        <v>0</v>
      </c>
      <c r="X344" s="80">
        <v>0</v>
      </c>
      <c r="Y344" s="80">
        <v>0</v>
      </c>
      <c r="Z344" s="80">
        <v>0</v>
      </c>
    </row>
    <row r="345" spans="1:26" ht="16.5" customHeight="1" x14ac:dyDescent="0.25">
      <c r="A345" s="8" t="s">
        <v>1337</v>
      </c>
      <c r="B345" s="8" t="s">
        <v>1338</v>
      </c>
      <c r="C345" s="8">
        <v>1082</v>
      </c>
      <c r="D345" s="8" t="s">
        <v>1363</v>
      </c>
      <c r="E345" s="84" t="s">
        <v>1364</v>
      </c>
      <c r="F345" s="8" t="s">
        <v>38</v>
      </c>
      <c r="G345" s="8" t="s">
        <v>318</v>
      </c>
      <c r="H345" s="79" t="s">
        <v>1366</v>
      </c>
      <c r="I345" s="80">
        <v>4375855.6100000003</v>
      </c>
      <c r="J345" s="80">
        <v>1325821.1399999999</v>
      </c>
      <c r="K345" s="80">
        <v>0</v>
      </c>
      <c r="L345" s="80">
        <v>0</v>
      </c>
      <c r="M345" s="80">
        <v>0</v>
      </c>
      <c r="N345" s="80">
        <v>0</v>
      </c>
      <c r="O345" s="80">
        <v>0</v>
      </c>
      <c r="P345" s="80">
        <v>0</v>
      </c>
      <c r="Q345" s="80">
        <v>0</v>
      </c>
      <c r="R345" s="80">
        <v>0</v>
      </c>
      <c r="S345" s="80">
        <v>0</v>
      </c>
      <c r="T345" s="80">
        <v>0</v>
      </c>
      <c r="U345" s="80">
        <v>0</v>
      </c>
      <c r="V345" s="80">
        <v>0</v>
      </c>
      <c r="W345" s="80">
        <v>0</v>
      </c>
      <c r="X345" s="80">
        <v>0</v>
      </c>
      <c r="Y345" s="80">
        <v>0</v>
      </c>
      <c r="Z345" s="80">
        <v>0</v>
      </c>
    </row>
    <row r="346" spans="1:26" ht="16.5" customHeight="1" x14ac:dyDescent="0.25">
      <c r="A346" s="8" t="s">
        <v>1337</v>
      </c>
      <c r="B346" s="8" t="s">
        <v>1338</v>
      </c>
      <c r="C346" s="8">
        <v>1083</v>
      </c>
      <c r="D346" s="8" t="s">
        <v>1367</v>
      </c>
      <c r="E346" s="84" t="s">
        <v>1368</v>
      </c>
      <c r="F346" s="8" t="s">
        <v>38</v>
      </c>
      <c r="G346" s="8" t="s">
        <v>318</v>
      </c>
      <c r="H346" s="79" t="s">
        <v>1369</v>
      </c>
      <c r="I346" s="80">
        <v>3432230.29</v>
      </c>
      <c r="J346" s="80">
        <v>2232230.29</v>
      </c>
      <c r="K346" s="80">
        <v>109915909.28</v>
      </c>
      <c r="L346" s="80">
        <v>0</v>
      </c>
      <c r="M346" s="80">
        <v>0</v>
      </c>
      <c r="N346" s="80">
        <v>0</v>
      </c>
      <c r="O346" s="80">
        <v>0</v>
      </c>
      <c r="P346" s="80">
        <v>0</v>
      </c>
      <c r="Q346" s="80">
        <v>0</v>
      </c>
      <c r="R346" s="80">
        <v>0</v>
      </c>
      <c r="S346" s="80">
        <v>0</v>
      </c>
      <c r="T346" s="80">
        <v>0</v>
      </c>
      <c r="U346" s="80">
        <v>0</v>
      </c>
      <c r="V346" s="80">
        <v>0</v>
      </c>
      <c r="W346" s="80">
        <v>0</v>
      </c>
      <c r="X346" s="80">
        <v>0</v>
      </c>
      <c r="Y346" s="80">
        <v>0</v>
      </c>
      <c r="Z346" s="80">
        <v>0</v>
      </c>
    </row>
    <row r="347" spans="1:26" ht="16.5" customHeight="1" x14ac:dyDescent="0.25">
      <c r="A347" s="8" t="s">
        <v>1337</v>
      </c>
      <c r="B347" s="8" t="s">
        <v>1375</v>
      </c>
      <c r="C347" s="8">
        <v>1829</v>
      </c>
      <c r="D347" s="8" t="s">
        <v>1376</v>
      </c>
      <c r="E347" s="84" t="s">
        <v>1377</v>
      </c>
      <c r="F347" s="8" t="s">
        <v>75</v>
      </c>
      <c r="G347" s="8" t="s">
        <v>318</v>
      </c>
      <c r="H347" s="79" t="s">
        <v>1374</v>
      </c>
      <c r="I347" s="80">
        <v>250000000</v>
      </c>
      <c r="J347" s="80">
        <v>213134506.09</v>
      </c>
      <c r="K347" s="80">
        <v>250000000</v>
      </c>
      <c r="L347" s="80">
        <v>0</v>
      </c>
      <c r="M347" s="80">
        <v>266576534</v>
      </c>
      <c r="N347" s="80">
        <v>250000000</v>
      </c>
      <c r="O347" s="80">
        <v>0</v>
      </c>
      <c r="P347" s="80">
        <v>250000000</v>
      </c>
      <c r="Q347" s="80">
        <v>0</v>
      </c>
      <c r="R347" s="80">
        <v>0</v>
      </c>
      <c r="S347" s="80">
        <v>0</v>
      </c>
      <c r="T347" s="80">
        <v>0</v>
      </c>
      <c r="U347" s="80">
        <v>0</v>
      </c>
      <c r="V347" s="80">
        <v>0</v>
      </c>
      <c r="W347" s="80">
        <v>0</v>
      </c>
      <c r="X347" s="80">
        <v>0</v>
      </c>
      <c r="Y347" s="80">
        <v>0</v>
      </c>
      <c r="Z347" s="80">
        <v>0</v>
      </c>
    </row>
    <row r="348" spans="1:26" ht="16.5" customHeight="1" x14ac:dyDescent="0.25">
      <c r="A348" s="8" t="s">
        <v>1337</v>
      </c>
      <c r="B348" s="8" t="s">
        <v>1338</v>
      </c>
      <c r="C348" s="8">
        <v>1830</v>
      </c>
      <c r="D348" s="8" t="s">
        <v>1380</v>
      </c>
      <c r="E348" s="84" t="s">
        <v>1381</v>
      </c>
      <c r="F348" s="8" t="s">
        <v>536</v>
      </c>
      <c r="G348" s="8" t="s">
        <v>318</v>
      </c>
      <c r="H348" s="79" t="s">
        <v>1382</v>
      </c>
      <c r="I348" s="80">
        <v>29434586.760000002</v>
      </c>
      <c r="J348" s="80">
        <v>20600726.469999999</v>
      </c>
      <c r="K348" s="80">
        <v>0</v>
      </c>
      <c r="L348" s="80">
        <v>0</v>
      </c>
      <c r="M348" s="80">
        <v>10557720</v>
      </c>
      <c r="N348" s="80">
        <v>0</v>
      </c>
      <c r="O348" s="80">
        <v>0</v>
      </c>
      <c r="P348" s="80">
        <v>0</v>
      </c>
      <c r="Q348" s="80">
        <v>0</v>
      </c>
      <c r="R348" s="80">
        <v>0</v>
      </c>
      <c r="S348" s="80">
        <v>0</v>
      </c>
      <c r="T348" s="80">
        <v>0</v>
      </c>
      <c r="U348" s="80">
        <v>0</v>
      </c>
      <c r="V348" s="80">
        <v>0</v>
      </c>
      <c r="W348" s="80">
        <v>0</v>
      </c>
      <c r="X348" s="80">
        <v>0</v>
      </c>
      <c r="Y348" s="80">
        <v>0</v>
      </c>
      <c r="Z348" s="80">
        <v>0</v>
      </c>
    </row>
    <row r="349" spans="1:26" ht="16.5" customHeight="1" x14ac:dyDescent="0.25">
      <c r="A349" s="8" t="s">
        <v>1337</v>
      </c>
      <c r="B349" s="8" t="s">
        <v>1338</v>
      </c>
      <c r="C349" s="8">
        <v>1948</v>
      </c>
      <c r="D349" s="8" t="s">
        <v>1383</v>
      </c>
      <c r="E349" s="84" t="s">
        <v>1384</v>
      </c>
      <c r="F349" s="8" t="s">
        <v>38</v>
      </c>
      <c r="G349" s="8" t="s">
        <v>318</v>
      </c>
      <c r="H349" s="79" t="s">
        <v>1385</v>
      </c>
      <c r="I349" s="80">
        <v>751237.45</v>
      </c>
      <c r="J349" s="80">
        <v>647240.29</v>
      </c>
      <c r="K349" s="80">
        <v>0</v>
      </c>
      <c r="L349" s="80">
        <v>0</v>
      </c>
      <c r="M349" s="80">
        <v>1444748</v>
      </c>
      <c r="N349" s="80">
        <v>0</v>
      </c>
      <c r="O349" s="80">
        <v>0</v>
      </c>
      <c r="P349" s="80">
        <v>0</v>
      </c>
      <c r="Q349" s="80">
        <v>0</v>
      </c>
      <c r="R349" s="80">
        <v>277040.38</v>
      </c>
      <c r="S349" s="80">
        <v>0</v>
      </c>
      <c r="T349" s="80">
        <v>138520.19</v>
      </c>
      <c r="U349" s="80">
        <v>0</v>
      </c>
      <c r="V349" s="80">
        <v>0</v>
      </c>
      <c r="W349" s="80">
        <v>0</v>
      </c>
      <c r="X349" s="80">
        <v>0</v>
      </c>
      <c r="Y349" s="80">
        <v>0</v>
      </c>
      <c r="Z349" s="80">
        <v>0</v>
      </c>
    </row>
    <row r="350" spans="1:26" ht="16.5" customHeight="1" x14ac:dyDescent="0.25">
      <c r="A350" s="8" t="s">
        <v>1337</v>
      </c>
      <c r="B350" s="8" t="s">
        <v>1338</v>
      </c>
      <c r="C350" s="8">
        <v>2107</v>
      </c>
      <c r="D350" s="8" t="s">
        <v>1386</v>
      </c>
      <c r="E350" s="84" t="s">
        <v>1387</v>
      </c>
      <c r="F350" s="8" t="s">
        <v>38</v>
      </c>
      <c r="G350" s="8" t="s">
        <v>318</v>
      </c>
      <c r="H350" s="79" t="s">
        <v>44</v>
      </c>
      <c r="I350" s="80">
        <v>14986947.039999999</v>
      </c>
      <c r="J350" s="80">
        <v>0</v>
      </c>
      <c r="K350" s="80">
        <v>14986947.039999999</v>
      </c>
      <c r="L350" s="80">
        <v>0</v>
      </c>
      <c r="M350" s="80">
        <v>36585690</v>
      </c>
      <c r="N350" s="80">
        <v>0</v>
      </c>
      <c r="O350" s="80">
        <v>0</v>
      </c>
      <c r="P350" s="80">
        <v>0</v>
      </c>
      <c r="Q350" s="80">
        <v>0</v>
      </c>
      <c r="R350" s="80">
        <v>0</v>
      </c>
      <c r="S350" s="80">
        <v>0</v>
      </c>
      <c r="T350" s="80">
        <v>0</v>
      </c>
      <c r="U350" s="80">
        <v>0</v>
      </c>
      <c r="V350" s="80">
        <v>0</v>
      </c>
      <c r="W350" s="80">
        <v>0</v>
      </c>
      <c r="X350" s="80">
        <v>0</v>
      </c>
      <c r="Y350" s="80">
        <v>0</v>
      </c>
      <c r="Z350" s="80">
        <v>0</v>
      </c>
    </row>
    <row r="351" spans="1:26" ht="16.5" customHeight="1" x14ac:dyDescent="0.25">
      <c r="A351" s="8" t="s">
        <v>1337</v>
      </c>
      <c r="B351" s="8" t="s">
        <v>1375</v>
      </c>
      <c r="C351" s="8">
        <v>2182</v>
      </c>
      <c r="D351" s="8" t="s">
        <v>327</v>
      </c>
      <c r="E351" s="84" t="s">
        <v>1388</v>
      </c>
      <c r="F351" s="8" t="s">
        <v>75</v>
      </c>
      <c r="G351" s="8" t="s">
        <v>318</v>
      </c>
      <c r="H351" s="79" t="s">
        <v>44</v>
      </c>
      <c r="I351" s="80">
        <v>0</v>
      </c>
      <c r="J351" s="80">
        <v>0</v>
      </c>
      <c r="K351" s="80">
        <v>0</v>
      </c>
      <c r="L351" s="80">
        <v>0</v>
      </c>
      <c r="M351" s="80">
        <v>0</v>
      </c>
      <c r="N351" s="80">
        <v>0</v>
      </c>
      <c r="O351" s="80">
        <v>0</v>
      </c>
      <c r="P351" s="80">
        <v>0</v>
      </c>
      <c r="Q351" s="80">
        <v>0</v>
      </c>
      <c r="R351" s="80">
        <v>158373344</v>
      </c>
      <c r="S351" s="80">
        <v>0</v>
      </c>
      <c r="T351" s="80">
        <v>0</v>
      </c>
      <c r="U351" s="80">
        <v>0</v>
      </c>
      <c r="V351" s="80">
        <v>0</v>
      </c>
      <c r="W351" s="80">
        <v>0</v>
      </c>
      <c r="X351" s="80">
        <v>0</v>
      </c>
      <c r="Y351" s="80">
        <v>0</v>
      </c>
      <c r="Z351" s="80">
        <v>0</v>
      </c>
    </row>
    <row r="352" spans="1:26" ht="16.5" customHeight="1" x14ac:dyDescent="0.25">
      <c r="A352" s="8" t="s">
        <v>1337</v>
      </c>
      <c r="B352" s="8" t="s">
        <v>1392</v>
      </c>
      <c r="C352" s="8">
        <v>2572</v>
      </c>
      <c r="D352" s="8" t="s">
        <v>1393</v>
      </c>
      <c r="E352" s="84" t="s">
        <v>1394</v>
      </c>
      <c r="F352" s="8" t="s">
        <v>560</v>
      </c>
      <c r="G352" s="8" t="s">
        <v>318</v>
      </c>
      <c r="H352" s="79" t="s">
        <v>1395</v>
      </c>
      <c r="I352" s="80">
        <v>20000000</v>
      </c>
      <c r="J352" s="80">
        <v>9000000</v>
      </c>
      <c r="K352" s="80">
        <v>7050131.5099999998</v>
      </c>
      <c r="L352" s="80">
        <v>0</v>
      </c>
      <c r="M352" s="80">
        <v>10000000</v>
      </c>
      <c r="N352" s="80">
        <v>0</v>
      </c>
      <c r="O352" s="80">
        <v>0</v>
      </c>
      <c r="P352" s="80">
        <v>0</v>
      </c>
      <c r="Q352" s="80">
        <v>0</v>
      </c>
      <c r="R352" s="80">
        <v>0</v>
      </c>
      <c r="S352" s="80">
        <v>0</v>
      </c>
      <c r="T352" s="80">
        <v>0</v>
      </c>
      <c r="U352" s="80">
        <v>0</v>
      </c>
      <c r="V352" s="80">
        <v>0</v>
      </c>
      <c r="W352" s="80">
        <v>0</v>
      </c>
      <c r="X352" s="80">
        <v>0</v>
      </c>
      <c r="Y352" s="80">
        <v>0</v>
      </c>
      <c r="Z352" s="80">
        <v>0</v>
      </c>
    </row>
    <row r="353" spans="1:26" ht="16.5" customHeight="1" x14ac:dyDescent="0.25">
      <c r="A353" s="8" t="s">
        <v>1337</v>
      </c>
      <c r="B353" s="8" t="s">
        <v>1375</v>
      </c>
      <c r="C353" s="8">
        <v>2613</v>
      </c>
      <c r="D353" s="8" t="s">
        <v>1396</v>
      </c>
      <c r="E353" s="84" t="s">
        <v>1397</v>
      </c>
      <c r="F353" s="8" t="s">
        <v>75</v>
      </c>
      <c r="G353" s="8" t="s">
        <v>318</v>
      </c>
      <c r="H353" s="79" t="s">
        <v>44</v>
      </c>
      <c r="I353" s="80">
        <v>200000</v>
      </c>
      <c r="J353" s="80">
        <v>0</v>
      </c>
      <c r="K353" s="80">
        <v>200000</v>
      </c>
      <c r="L353" s="80">
        <v>0</v>
      </c>
      <c r="M353" s="80">
        <v>1023341</v>
      </c>
      <c r="N353" s="80">
        <v>200000</v>
      </c>
      <c r="O353" s="80">
        <v>0</v>
      </c>
      <c r="P353" s="80">
        <v>200000</v>
      </c>
      <c r="Q353" s="80">
        <v>0</v>
      </c>
      <c r="R353" s="80">
        <v>200000</v>
      </c>
      <c r="S353" s="80">
        <v>0</v>
      </c>
      <c r="T353" s="80">
        <v>200000</v>
      </c>
      <c r="U353" s="80">
        <v>0</v>
      </c>
      <c r="V353" s="80">
        <v>0</v>
      </c>
      <c r="W353" s="80">
        <v>200000</v>
      </c>
      <c r="X353" s="80">
        <v>0</v>
      </c>
      <c r="Y353" s="80">
        <v>0</v>
      </c>
      <c r="Z353" s="80">
        <v>200000</v>
      </c>
    </row>
    <row r="354" spans="1:26" ht="16.5" customHeight="1" x14ac:dyDescent="0.25">
      <c r="A354" s="8" t="s">
        <v>1337</v>
      </c>
      <c r="B354" s="8" t="s">
        <v>1375</v>
      </c>
      <c r="C354" s="8">
        <v>2672</v>
      </c>
      <c r="D354" s="8" t="s">
        <v>1398</v>
      </c>
      <c r="E354" s="84" t="s">
        <v>1399</v>
      </c>
      <c r="F354" s="8" t="s">
        <v>38</v>
      </c>
      <c r="G354" s="8" t="s">
        <v>318</v>
      </c>
      <c r="H354" s="79" t="s">
        <v>44</v>
      </c>
      <c r="I354" s="80">
        <v>0</v>
      </c>
      <c r="J354" s="80">
        <v>0</v>
      </c>
      <c r="K354" s="80">
        <v>24000000</v>
      </c>
      <c r="L354" s="80">
        <v>0</v>
      </c>
      <c r="M354" s="80">
        <v>0</v>
      </c>
      <c r="N354" s="80">
        <v>0</v>
      </c>
      <c r="O354" s="80">
        <v>0</v>
      </c>
      <c r="P354" s="80">
        <v>0</v>
      </c>
      <c r="Q354" s="80">
        <v>0</v>
      </c>
      <c r="R354" s="80">
        <v>30000000</v>
      </c>
      <c r="S354" s="80">
        <v>0</v>
      </c>
      <c r="T354" s="80">
        <v>24000000</v>
      </c>
      <c r="U354" s="80">
        <v>0</v>
      </c>
      <c r="V354" s="80">
        <v>0</v>
      </c>
      <c r="W354" s="80">
        <v>0</v>
      </c>
      <c r="X354" s="80">
        <v>0</v>
      </c>
      <c r="Y354" s="80">
        <v>0</v>
      </c>
      <c r="Z354" s="80">
        <v>0</v>
      </c>
    </row>
    <row r="355" spans="1:26" ht="16.5" customHeight="1" x14ac:dyDescent="0.25">
      <c r="A355" s="8" t="s">
        <v>1337</v>
      </c>
      <c r="B355" s="8" t="s">
        <v>1338</v>
      </c>
      <c r="C355" s="8">
        <v>2904</v>
      </c>
      <c r="D355" s="8" t="s">
        <v>1404</v>
      </c>
      <c r="E355" s="84" t="s">
        <v>1405</v>
      </c>
      <c r="F355" s="8" t="s">
        <v>303</v>
      </c>
      <c r="G355" s="8" t="s">
        <v>318</v>
      </c>
      <c r="H355" s="79" t="s">
        <v>44</v>
      </c>
      <c r="I355" s="80">
        <v>15000000</v>
      </c>
      <c r="J355" s="80">
        <v>24350.55</v>
      </c>
      <c r="K355" s="80">
        <v>25000000</v>
      </c>
      <c r="L355" s="80">
        <v>0</v>
      </c>
      <c r="M355" s="80">
        <v>0</v>
      </c>
      <c r="N355" s="80">
        <v>0</v>
      </c>
      <c r="O355" s="80">
        <v>0</v>
      </c>
      <c r="P355" s="80">
        <v>0</v>
      </c>
      <c r="Q355" s="80">
        <v>0</v>
      </c>
      <c r="R355" s="80">
        <v>0</v>
      </c>
      <c r="S355" s="80">
        <v>0</v>
      </c>
      <c r="T355" s="80">
        <v>0</v>
      </c>
      <c r="U355" s="80">
        <v>0</v>
      </c>
      <c r="V355" s="80">
        <v>0</v>
      </c>
      <c r="W355" s="80">
        <v>0</v>
      </c>
      <c r="X355" s="80">
        <v>0</v>
      </c>
      <c r="Y355" s="80">
        <v>0</v>
      </c>
      <c r="Z355" s="80">
        <v>0</v>
      </c>
    </row>
    <row r="356" spans="1:26" ht="16.5" customHeight="1" x14ac:dyDescent="0.25">
      <c r="A356" s="8" t="s">
        <v>1337</v>
      </c>
      <c r="B356" s="8" t="s">
        <v>1338</v>
      </c>
      <c r="C356" s="8">
        <v>3002</v>
      </c>
      <c r="D356" s="8" t="s">
        <v>1407</v>
      </c>
      <c r="E356" s="84" t="s">
        <v>1408</v>
      </c>
      <c r="F356" s="8" t="s">
        <v>38</v>
      </c>
      <c r="G356" s="8" t="s">
        <v>318</v>
      </c>
      <c r="H356" s="79" t="s">
        <v>44</v>
      </c>
      <c r="I356" s="80">
        <v>0</v>
      </c>
      <c r="J356" s="80">
        <v>0</v>
      </c>
      <c r="K356" s="80">
        <v>75000000</v>
      </c>
      <c r="L356" s="80">
        <v>0</v>
      </c>
      <c r="M356" s="80">
        <v>0</v>
      </c>
      <c r="N356" s="80">
        <v>75000000</v>
      </c>
      <c r="O356" s="80">
        <v>0</v>
      </c>
      <c r="P356" s="80">
        <v>0</v>
      </c>
      <c r="Q356" s="80">
        <v>0</v>
      </c>
      <c r="R356" s="80">
        <v>0</v>
      </c>
      <c r="S356" s="80">
        <v>0</v>
      </c>
      <c r="T356" s="80">
        <v>0</v>
      </c>
      <c r="U356" s="80">
        <v>0</v>
      </c>
      <c r="V356" s="80">
        <v>0</v>
      </c>
      <c r="W356" s="80">
        <v>0</v>
      </c>
      <c r="X356" s="80">
        <v>0</v>
      </c>
      <c r="Y356" s="80">
        <v>0</v>
      </c>
      <c r="Z356" s="80">
        <v>0</v>
      </c>
    </row>
    <row r="357" spans="1:26" ht="16.5" customHeight="1" x14ac:dyDescent="0.25">
      <c r="A357" s="8" t="s">
        <v>1337</v>
      </c>
      <c r="B357" s="8" t="s">
        <v>1338</v>
      </c>
      <c r="C357" s="8">
        <v>3003</v>
      </c>
      <c r="D357" s="8" t="s">
        <v>1409</v>
      </c>
      <c r="E357" s="84" t="s">
        <v>1410</v>
      </c>
      <c r="F357" s="8" t="s">
        <v>38</v>
      </c>
      <c r="G357" s="8" t="s">
        <v>318</v>
      </c>
      <c r="H357" s="79" t="s">
        <v>44</v>
      </c>
      <c r="I357" s="80">
        <v>0</v>
      </c>
      <c r="J357" s="80">
        <v>0</v>
      </c>
      <c r="K357" s="80">
        <v>60000000</v>
      </c>
      <c r="L357" s="80">
        <v>0</v>
      </c>
      <c r="M357" s="80">
        <v>0</v>
      </c>
      <c r="N357" s="80">
        <v>60000000</v>
      </c>
      <c r="O357" s="80">
        <v>0</v>
      </c>
      <c r="P357" s="80">
        <v>0</v>
      </c>
      <c r="Q357" s="80">
        <v>0</v>
      </c>
      <c r="R357" s="80">
        <v>0</v>
      </c>
      <c r="S357" s="80">
        <v>0</v>
      </c>
      <c r="T357" s="80">
        <v>0</v>
      </c>
      <c r="U357" s="80">
        <v>0</v>
      </c>
      <c r="V357" s="80">
        <v>222060000</v>
      </c>
      <c r="W357" s="80">
        <v>0</v>
      </c>
      <c r="X357" s="80">
        <v>0</v>
      </c>
      <c r="Y357" s="80">
        <v>0</v>
      </c>
      <c r="Z357" s="80">
        <v>0</v>
      </c>
    </row>
    <row r="358" spans="1:26" ht="16.5" customHeight="1" x14ac:dyDescent="0.25">
      <c r="A358" s="8" t="s">
        <v>1337</v>
      </c>
      <c r="B358" s="8" t="s">
        <v>1338</v>
      </c>
      <c r="C358" s="8">
        <v>3021</v>
      </c>
      <c r="D358" s="8" t="s">
        <v>1411</v>
      </c>
      <c r="E358" s="84" t="s">
        <v>1412</v>
      </c>
      <c r="F358" s="8" t="s">
        <v>38</v>
      </c>
      <c r="G358" s="8" t="s">
        <v>318</v>
      </c>
      <c r="H358" s="79" t="s">
        <v>44</v>
      </c>
      <c r="I358" s="80">
        <v>0</v>
      </c>
      <c r="J358" s="80">
        <v>0</v>
      </c>
      <c r="K358" s="80">
        <v>67000000</v>
      </c>
      <c r="L358" s="80">
        <v>0</v>
      </c>
      <c r="M358" s="80">
        <v>0</v>
      </c>
      <c r="N358" s="80">
        <v>0</v>
      </c>
      <c r="O358" s="80">
        <v>0</v>
      </c>
      <c r="P358" s="80">
        <v>0</v>
      </c>
      <c r="Q358" s="80">
        <v>0</v>
      </c>
      <c r="R358" s="80">
        <v>100000000</v>
      </c>
      <c r="S358" s="80">
        <v>0</v>
      </c>
      <c r="T358" s="80">
        <v>0</v>
      </c>
      <c r="U358" s="80">
        <v>0</v>
      </c>
      <c r="V358" s="80">
        <v>0</v>
      </c>
      <c r="W358" s="80">
        <v>0</v>
      </c>
      <c r="X358" s="80">
        <v>0</v>
      </c>
      <c r="Y358" s="80">
        <v>0</v>
      </c>
      <c r="Z358" s="80">
        <v>0</v>
      </c>
    </row>
    <row r="359" spans="1:26" ht="16.5" customHeight="1" x14ac:dyDescent="0.25">
      <c r="A359" s="8" t="s">
        <v>1337</v>
      </c>
      <c r="B359" s="8" t="s">
        <v>1338</v>
      </c>
      <c r="C359" s="8">
        <v>3022</v>
      </c>
      <c r="D359" s="8" t="s">
        <v>1413</v>
      </c>
      <c r="E359" s="84" t="s">
        <v>1414</v>
      </c>
      <c r="F359" s="8" t="s">
        <v>38</v>
      </c>
      <c r="G359" s="8" t="s">
        <v>318</v>
      </c>
      <c r="H359" s="79" t="s">
        <v>44</v>
      </c>
      <c r="I359" s="80">
        <v>0</v>
      </c>
      <c r="J359" s="80">
        <v>0</v>
      </c>
      <c r="K359" s="80">
        <v>100000000</v>
      </c>
      <c r="L359" s="80">
        <v>0</v>
      </c>
      <c r="M359" s="80">
        <v>0</v>
      </c>
      <c r="N359" s="80">
        <v>0</v>
      </c>
      <c r="O359" s="80">
        <v>0</v>
      </c>
      <c r="P359" s="80">
        <v>0</v>
      </c>
      <c r="Q359" s="80">
        <v>0</v>
      </c>
      <c r="R359" s="80">
        <v>75000000</v>
      </c>
      <c r="S359" s="80">
        <v>0</v>
      </c>
      <c r="T359" s="80">
        <v>0</v>
      </c>
      <c r="U359" s="80">
        <v>0</v>
      </c>
      <c r="V359" s="80">
        <v>0</v>
      </c>
      <c r="W359" s="80">
        <v>0</v>
      </c>
      <c r="X359" s="80">
        <v>0</v>
      </c>
      <c r="Y359" s="80">
        <v>0</v>
      </c>
      <c r="Z359" s="80">
        <v>0</v>
      </c>
    </row>
    <row r="360" spans="1:26" ht="16.5" customHeight="1" x14ac:dyDescent="0.25">
      <c r="A360" s="8" t="s">
        <v>1337</v>
      </c>
      <c r="B360" s="8" t="s">
        <v>2576</v>
      </c>
      <c r="C360" s="8">
        <v>3231</v>
      </c>
      <c r="D360" s="8" t="s">
        <v>2577</v>
      </c>
      <c r="E360" s="84" t="s">
        <v>2578</v>
      </c>
      <c r="F360" s="8" t="s">
        <v>303</v>
      </c>
      <c r="G360" s="8" t="s">
        <v>318</v>
      </c>
      <c r="H360" s="79" t="s">
        <v>44</v>
      </c>
      <c r="I360" s="80">
        <v>885596.41</v>
      </c>
      <c r="J360" s="80">
        <v>5795852.0700000003</v>
      </c>
      <c r="K360" s="80">
        <v>0</v>
      </c>
      <c r="L360" s="80">
        <v>0</v>
      </c>
      <c r="M360" s="80">
        <v>10000000</v>
      </c>
      <c r="N360" s="80">
        <v>0</v>
      </c>
      <c r="O360" s="80">
        <v>0</v>
      </c>
      <c r="P360" s="80">
        <v>0</v>
      </c>
      <c r="Q360" s="80">
        <v>0</v>
      </c>
      <c r="R360" s="80">
        <v>0</v>
      </c>
      <c r="S360" s="80">
        <v>0</v>
      </c>
      <c r="T360" s="80">
        <v>0</v>
      </c>
      <c r="U360" s="80">
        <v>0</v>
      </c>
      <c r="V360" s="80">
        <v>0</v>
      </c>
      <c r="W360" s="80">
        <v>0</v>
      </c>
      <c r="X360" s="80">
        <v>0</v>
      </c>
      <c r="Y360" s="80">
        <v>0</v>
      </c>
      <c r="Z360" s="80">
        <v>0</v>
      </c>
    </row>
    <row r="361" spans="1:26" ht="16.5" customHeight="1" x14ac:dyDescent="0.25">
      <c r="A361" s="8" t="s">
        <v>1370</v>
      </c>
      <c r="B361" s="8" t="s">
        <v>1371</v>
      </c>
      <c r="C361" s="8">
        <v>1197</v>
      </c>
      <c r="D361" s="8" t="s">
        <v>1372</v>
      </c>
      <c r="E361" s="84" t="s">
        <v>1373</v>
      </c>
      <c r="F361" s="8" t="s">
        <v>75</v>
      </c>
      <c r="G361" s="8" t="s">
        <v>318</v>
      </c>
      <c r="H361" s="79" t="s">
        <v>1374</v>
      </c>
      <c r="I361" s="80">
        <v>100000000</v>
      </c>
      <c r="J361" s="80">
        <v>7074665</v>
      </c>
      <c r="K361" s="80">
        <v>100000000</v>
      </c>
      <c r="L361" s="80">
        <v>0</v>
      </c>
      <c r="M361" s="80">
        <v>10000</v>
      </c>
      <c r="N361" s="80">
        <v>100000000</v>
      </c>
      <c r="O361" s="80">
        <v>0</v>
      </c>
      <c r="P361" s="80">
        <v>100000000</v>
      </c>
      <c r="Q361" s="80">
        <v>0</v>
      </c>
      <c r="R361" s="80">
        <v>0</v>
      </c>
      <c r="S361" s="80">
        <v>0</v>
      </c>
      <c r="T361" s="80">
        <v>0</v>
      </c>
      <c r="U361" s="80">
        <v>0</v>
      </c>
      <c r="V361" s="80">
        <v>0</v>
      </c>
      <c r="W361" s="80">
        <v>0</v>
      </c>
      <c r="X361" s="80">
        <v>0</v>
      </c>
      <c r="Y361" s="80">
        <v>0</v>
      </c>
      <c r="Z361" s="80">
        <v>0</v>
      </c>
    </row>
    <row r="362" spans="1:26" ht="16.5" customHeight="1" x14ac:dyDescent="0.25">
      <c r="A362" s="8" t="s">
        <v>1415</v>
      </c>
      <c r="B362" s="8" t="s">
        <v>1438</v>
      </c>
      <c r="C362" s="8">
        <v>832</v>
      </c>
      <c r="D362" s="8" t="s">
        <v>1439</v>
      </c>
      <c r="E362" s="84" t="s">
        <v>1440</v>
      </c>
      <c r="F362" s="8" t="s">
        <v>38</v>
      </c>
      <c r="G362" s="8" t="s">
        <v>76</v>
      </c>
      <c r="H362" s="79" t="s">
        <v>44</v>
      </c>
      <c r="I362" s="80">
        <v>0</v>
      </c>
      <c r="J362" s="80">
        <v>0</v>
      </c>
      <c r="K362" s="80">
        <v>0</v>
      </c>
      <c r="L362" s="80">
        <v>0</v>
      </c>
      <c r="M362" s="80">
        <v>680000</v>
      </c>
      <c r="N362" s="80">
        <v>0</v>
      </c>
      <c r="O362" s="80">
        <v>0</v>
      </c>
      <c r="P362" s="80">
        <v>0</v>
      </c>
      <c r="Q362" s="80">
        <v>0</v>
      </c>
      <c r="R362" s="80">
        <v>0</v>
      </c>
      <c r="S362" s="80">
        <v>0</v>
      </c>
      <c r="T362" s="80">
        <v>0</v>
      </c>
      <c r="U362" s="80">
        <v>0</v>
      </c>
      <c r="V362" s="80">
        <v>0</v>
      </c>
      <c r="W362" s="80">
        <v>0</v>
      </c>
      <c r="X362" s="80">
        <v>0</v>
      </c>
      <c r="Y362" s="80">
        <v>0</v>
      </c>
      <c r="Z362" s="80">
        <v>0</v>
      </c>
    </row>
    <row r="363" spans="1:26" ht="16.5" customHeight="1" x14ac:dyDescent="0.25">
      <c r="A363" s="8" t="s">
        <v>1415</v>
      </c>
      <c r="B363" s="8" t="s">
        <v>1422</v>
      </c>
      <c r="C363" s="8">
        <v>912</v>
      </c>
      <c r="D363" s="8" t="s">
        <v>1423</v>
      </c>
      <c r="E363" s="84" t="s">
        <v>1424</v>
      </c>
      <c r="F363" s="8" t="s">
        <v>75</v>
      </c>
      <c r="G363" s="8" t="s">
        <v>76</v>
      </c>
      <c r="H363" s="79" t="s">
        <v>44</v>
      </c>
      <c r="I363" s="80">
        <v>228864</v>
      </c>
      <c r="J363" s="80">
        <v>0</v>
      </c>
      <c r="K363" s="80">
        <v>4923712</v>
      </c>
      <c r="L363" s="80">
        <v>0</v>
      </c>
      <c r="M363" s="80">
        <v>60000</v>
      </c>
      <c r="N363" s="80">
        <v>4923712</v>
      </c>
      <c r="O363" s="80">
        <v>0</v>
      </c>
      <c r="P363" s="80">
        <v>4923712</v>
      </c>
      <c r="Q363" s="80">
        <v>0</v>
      </c>
      <c r="R363" s="80">
        <v>0</v>
      </c>
      <c r="S363" s="80">
        <v>0</v>
      </c>
      <c r="T363" s="80">
        <v>0</v>
      </c>
      <c r="U363" s="80">
        <v>0</v>
      </c>
      <c r="V363" s="80">
        <v>2990000</v>
      </c>
      <c r="W363" s="80">
        <v>0</v>
      </c>
      <c r="X363" s="80">
        <v>0</v>
      </c>
      <c r="Y363" s="80">
        <v>0</v>
      </c>
      <c r="Z363" s="80">
        <v>0</v>
      </c>
    </row>
    <row r="364" spans="1:26" ht="16.5" customHeight="1" x14ac:dyDescent="0.25">
      <c r="A364" s="8" t="s">
        <v>1415</v>
      </c>
      <c r="B364" s="8" t="s">
        <v>1422</v>
      </c>
      <c r="C364" s="8">
        <v>2298</v>
      </c>
      <c r="D364" s="8" t="s">
        <v>1425</v>
      </c>
      <c r="E364" s="84" t="s">
        <v>1426</v>
      </c>
      <c r="F364" s="8" t="s">
        <v>75</v>
      </c>
      <c r="G364" s="8" t="s">
        <v>76</v>
      </c>
      <c r="H364" s="79" t="s">
        <v>44</v>
      </c>
      <c r="I364" s="80">
        <v>3592723</v>
      </c>
      <c r="J364" s="80">
        <v>0</v>
      </c>
      <c r="K364" s="80">
        <v>10802425.619999999</v>
      </c>
      <c r="L364" s="80">
        <v>0</v>
      </c>
      <c r="M364" s="80">
        <v>2002410</v>
      </c>
      <c r="N364" s="80">
        <v>10802425.619999999</v>
      </c>
      <c r="O364" s="80">
        <v>0</v>
      </c>
      <c r="P364" s="80">
        <v>10802425.619999999</v>
      </c>
      <c r="Q364" s="80">
        <v>0</v>
      </c>
      <c r="R364" s="80">
        <v>0</v>
      </c>
      <c r="S364" s="80">
        <v>0</v>
      </c>
      <c r="T364" s="80">
        <v>0</v>
      </c>
      <c r="U364" s="80">
        <v>0</v>
      </c>
      <c r="V364" s="80">
        <v>10000</v>
      </c>
      <c r="W364" s="80">
        <v>0</v>
      </c>
      <c r="X364" s="80">
        <v>0</v>
      </c>
      <c r="Y364" s="80">
        <v>0</v>
      </c>
      <c r="Z364" s="80">
        <v>0</v>
      </c>
    </row>
    <row r="365" spans="1:26" ht="16.5" customHeight="1" x14ac:dyDescent="0.25">
      <c r="A365" s="8" t="s">
        <v>1415</v>
      </c>
      <c r="B365" s="8" t="s">
        <v>1422</v>
      </c>
      <c r="C365" s="8">
        <v>2299</v>
      </c>
      <c r="D365" s="8" t="s">
        <v>1428</v>
      </c>
      <c r="E365" s="84" t="s">
        <v>1429</v>
      </c>
      <c r="F365" s="8" t="s">
        <v>38</v>
      </c>
      <c r="G365" s="8" t="s">
        <v>76</v>
      </c>
      <c r="H365" s="79" t="s">
        <v>1430</v>
      </c>
      <c r="I365" s="80">
        <v>2948123</v>
      </c>
      <c r="J365" s="80">
        <v>0</v>
      </c>
      <c r="K365" s="80">
        <v>0</v>
      </c>
      <c r="L365" s="80">
        <v>0</v>
      </c>
      <c r="M365" s="80">
        <v>1536485</v>
      </c>
      <c r="N365" s="80">
        <v>0</v>
      </c>
      <c r="O365" s="80">
        <v>0</v>
      </c>
      <c r="P365" s="80">
        <v>0</v>
      </c>
      <c r="Q365" s="80">
        <v>0</v>
      </c>
      <c r="R365" s="80">
        <v>0</v>
      </c>
      <c r="S365" s="80">
        <v>0</v>
      </c>
      <c r="T365" s="80">
        <v>0</v>
      </c>
      <c r="U365" s="80">
        <v>0</v>
      </c>
      <c r="V365" s="80">
        <v>0</v>
      </c>
      <c r="W365" s="80">
        <v>0</v>
      </c>
      <c r="X365" s="80">
        <v>0</v>
      </c>
      <c r="Y365" s="80">
        <v>0</v>
      </c>
      <c r="Z365" s="80">
        <v>0</v>
      </c>
    </row>
    <row r="366" spans="1:26" ht="16.5" customHeight="1" x14ac:dyDescent="0.25">
      <c r="A366" s="8" t="s">
        <v>1415</v>
      </c>
      <c r="B366" s="8"/>
      <c r="C366" s="8">
        <v>2714</v>
      </c>
      <c r="D366" s="8" t="s">
        <v>1431</v>
      </c>
      <c r="E366" s="84" t="s">
        <v>1432</v>
      </c>
      <c r="F366" s="8" t="s">
        <v>369</v>
      </c>
      <c r="G366" s="8" t="s">
        <v>76</v>
      </c>
      <c r="H366" s="79" t="s">
        <v>44</v>
      </c>
      <c r="I366" s="80">
        <v>0</v>
      </c>
      <c r="J366" s="80">
        <v>0</v>
      </c>
      <c r="K366" s="80">
        <v>0</v>
      </c>
      <c r="L366" s="80">
        <v>0</v>
      </c>
      <c r="M366" s="80">
        <v>0</v>
      </c>
      <c r="N366" s="80">
        <v>0</v>
      </c>
      <c r="O366" s="80">
        <v>0</v>
      </c>
      <c r="P366" s="80">
        <v>0</v>
      </c>
      <c r="Q366" s="80">
        <v>0</v>
      </c>
      <c r="R366" s="80">
        <v>0</v>
      </c>
      <c r="S366" s="80">
        <v>0</v>
      </c>
      <c r="T366" s="80">
        <v>0</v>
      </c>
      <c r="U366" s="80">
        <v>0</v>
      </c>
      <c r="V366" s="80">
        <v>0</v>
      </c>
      <c r="W366" s="80">
        <v>0</v>
      </c>
      <c r="X366" s="80">
        <v>0</v>
      </c>
      <c r="Y366" s="80">
        <v>0</v>
      </c>
      <c r="Z366" s="80">
        <v>0</v>
      </c>
    </row>
    <row r="367" spans="1:26" ht="16.5" customHeight="1" x14ac:dyDescent="0.25">
      <c r="A367" s="8" t="s">
        <v>1415</v>
      </c>
      <c r="B367" s="8" t="s">
        <v>1422</v>
      </c>
      <c r="C367" s="8">
        <v>3153</v>
      </c>
      <c r="D367" s="8" t="s">
        <v>1442</v>
      </c>
      <c r="E367" s="84" t="s">
        <v>1443</v>
      </c>
      <c r="F367" s="8" t="s">
        <v>38</v>
      </c>
      <c r="G367" s="8" t="s">
        <v>76</v>
      </c>
      <c r="H367" s="79" t="s">
        <v>44</v>
      </c>
      <c r="I367" s="80">
        <v>887900.29</v>
      </c>
      <c r="J367" s="80">
        <v>0</v>
      </c>
      <c r="K367" s="80">
        <v>0</v>
      </c>
      <c r="L367" s="80">
        <v>0</v>
      </c>
      <c r="M367" s="80">
        <v>0</v>
      </c>
      <c r="N367" s="80">
        <v>0</v>
      </c>
      <c r="O367" s="80">
        <v>0</v>
      </c>
      <c r="P367" s="80">
        <v>0</v>
      </c>
      <c r="Q367" s="80">
        <v>0</v>
      </c>
      <c r="R367" s="80">
        <v>0</v>
      </c>
      <c r="S367" s="80">
        <v>0</v>
      </c>
      <c r="T367" s="80">
        <v>0</v>
      </c>
      <c r="U367" s="80">
        <v>0</v>
      </c>
      <c r="V367" s="80">
        <v>0</v>
      </c>
      <c r="W367" s="80">
        <v>0</v>
      </c>
      <c r="X367" s="80">
        <v>0</v>
      </c>
      <c r="Y367" s="80">
        <v>0</v>
      </c>
      <c r="Z367" s="80">
        <v>0</v>
      </c>
    </row>
    <row r="368" spans="1:26" ht="16.5" customHeight="1" x14ac:dyDescent="0.25">
      <c r="A368" s="8" t="s">
        <v>1415</v>
      </c>
      <c r="B368" s="8" t="s">
        <v>1444</v>
      </c>
      <c r="C368" s="8">
        <v>3187</v>
      </c>
      <c r="D368" s="8" t="s">
        <v>1445</v>
      </c>
      <c r="E368" s="84" t="s">
        <v>1446</v>
      </c>
      <c r="F368" s="8" t="s">
        <v>38</v>
      </c>
      <c r="G368" s="8" t="s">
        <v>76</v>
      </c>
      <c r="H368" s="79" t="s">
        <v>44</v>
      </c>
      <c r="I368" s="80">
        <v>472048</v>
      </c>
      <c r="J368" s="80">
        <v>0</v>
      </c>
      <c r="K368" s="80">
        <v>423560.86</v>
      </c>
      <c r="L368" s="80">
        <v>0</v>
      </c>
      <c r="M368" s="80">
        <v>8684696</v>
      </c>
      <c r="N368" s="80">
        <v>0</v>
      </c>
      <c r="O368" s="80">
        <v>0</v>
      </c>
      <c r="P368" s="80">
        <v>0</v>
      </c>
      <c r="Q368" s="80">
        <v>0</v>
      </c>
      <c r="R368" s="80">
        <v>0</v>
      </c>
      <c r="S368" s="80">
        <v>0</v>
      </c>
      <c r="T368" s="80">
        <v>0</v>
      </c>
      <c r="U368" s="80">
        <v>0</v>
      </c>
      <c r="V368" s="80">
        <v>0</v>
      </c>
      <c r="W368" s="80">
        <v>0</v>
      </c>
      <c r="X368" s="80">
        <v>0</v>
      </c>
      <c r="Y368" s="80">
        <v>0</v>
      </c>
      <c r="Z368" s="80">
        <v>0</v>
      </c>
    </row>
    <row r="369" spans="1:26" ht="16.5" customHeight="1" x14ac:dyDescent="0.25">
      <c r="A369" s="8" t="s">
        <v>1415</v>
      </c>
      <c r="B369" s="8" t="s">
        <v>1444</v>
      </c>
      <c r="C369" s="8">
        <v>3194</v>
      </c>
      <c r="D369" s="8" t="s">
        <v>2515</v>
      </c>
      <c r="E369" s="84" t="s">
        <v>2516</v>
      </c>
      <c r="F369" s="8" t="s">
        <v>369</v>
      </c>
      <c r="G369" s="8" t="s">
        <v>76</v>
      </c>
      <c r="H369" s="79" t="s">
        <v>44</v>
      </c>
      <c r="I369" s="80">
        <v>3573813.2</v>
      </c>
      <c r="J369" s="80">
        <v>0</v>
      </c>
      <c r="K369" s="80">
        <v>0</v>
      </c>
      <c r="L369" s="80">
        <v>0</v>
      </c>
      <c r="M369" s="80">
        <v>0</v>
      </c>
      <c r="N369" s="80">
        <v>0</v>
      </c>
      <c r="O369" s="80">
        <v>0</v>
      </c>
      <c r="P369" s="80">
        <v>0</v>
      </c>
      <c r="Q369" s="80">
        <v>0</v>
      </c>
      <c r="R369" s="80">
        <v>0</v>
      </c>
      <c r="S369" s="80">
        <v>0</v>
      </c>
      <c r="T369" s="80">
        <v>0</v>
      </c>
      <c r="U369" s="80">
        <v>0</v>
      </c>
      <c r="V369" s="80">
        <v>0</v>
      </c>
      <c r="W369" s="80">
        <v>0</v>
      </c>
      <c r="X369" s="80">
        <v>0</v>
      </c>
      <c r="Y369" s="80">
        <v>0</v>
      </c>
      <c r="Z369" s="80">
        <v>0</v>
      </c>
    </row>
    <row r="370" spans="1:26" ht="16.5" customHeight="1" x14ac:dyDescent="0.25">
      <c r="A370" s="8" t="s">
        <v>1415</v>
      </c>
      <c r="B370" s="8" t="s">
        <v>1444</v>
      </c>
      <c r="C370" s="8">
        <v>3215</v>
      </c>
      <c r="D370" s="8" t="s">
        <v>2579</v>
      </c>
      <c r="E370" s="84" t="s">
        <v>2580</v>
      </c>
      <c r="F370" s="8" t="s">
        <v>38</v>
      </c>
      <c r="G370" s="8" t="s">
        <v>76</v>
      </c>
      <c r="H370" s="79" t="s">
        <v>44</v>
      </c>
      <c r="I370" s="80">
        <v>500000</v>
      </c>
      <c r="J370" s="80">
        <v>0</v>
      </c>
      <c r="K370" s="80">
        <v>0</v>
      </c>
      <c r="L370" s="80">
        <v>0</v>
      </c>
      <c r="M370" s="80">
        <v>0</v>
      </c>
      <c r="N370" s="80">
        <v>0</v>
      </c>
      <c r="O370" s="80">
        <v>0</v>
      </c>
      <c r="P370" s="80">
        <v>0</v>
      </c>
      <c r="Q370" s="80">
        <v>0</v>
      </c>
      <c r="R370" s="80">
        <v>0</v>
      </c>
      <c r="S370" s="80">
        <v>0</v>
      </c>
      <c r="T370" s="80">
        <v>0</v>
      </c>
      <c r="U370" s="80">
        <v>0</v>
      </c>
      <c r="V370" s="80">
        <v>0</v>
      </c>
      <c r="W370" s="80">
        <v>0</v>
      </c>
      <c r="X370" s="80">
        <v>0</v>
      </c>
      <c r="Y370" s="80">
        <v>0</v>
      </c>
      <c r="Z370" s="80">
        <v>0</v>
      </c>
    </row>
    <row r="371" spans="1:26" ht="16.5" customHeight="1" x14ac:dyDescent="0.25">
      <c r="A371" s="8" t="s">
        <v>1447</v>
      </c>
      <c r="B371" s="8" t="s">
        <v>1448</v>
      </c>
      <c r="C371" s="8">
        <v>1085</v>
      </c>
      <c r="D371" s="8" t="s">
        <v>1500</v>
      </c>
      <c r="E371" s="84" t="s">
        <v>1501</v>
      </c>
      <c r="F371" s="8" t="s">
        <v>38</v>
      </c>
      <c r="G371" s="8" t="s">
        <v>387</v>
      </c>
      <c r="H371" s="79" t="s">
        <v>44</v>
      </c>
      <c r="I371" s="80">
        <v>5000000</v>
      </c>
      <c r="J371" s="80">
        <v>0</v>
      </c>
      <c r="K371" s="80">
        <v>0</v>
      </c>
      <c r="L371" s="80">
        <v>2000000</v>
      </c>
      <c r="M371" s="80">
        <v>0</v>
      </c>
      <c r="N371" s="80">
        <v>0</v>
      </c>
      <c r="O371" s="80">
        <v>0</v>
      </c>
      <c r="P371" s="80">
        <v>0</v>
      </c>
      <c r="Q371" s="80">
        <v>0</v>
      </c>
      <c r="R371" s="80">
        <v>0</v>
      </c>
      <c r="S371" s="80">
        <v>0</v>
      </c>
      <c r="T371" s="80">
        <v>0</v>
      </c>
      <c r="U371" s="80">
        <v>0</v>
      </c>
      <c r="V371" s="80">
        <v>0</v>
      </c>
      <c r="W371" s="80">
        <v>0</v>
      </c>
      <c r="X371" s="80">
        <v>0</v>
      </c>
      <c r="Y371" s="80">
        <v>0</v>
      </c>
      <c r="Z371" s="80">
        <v>0</v>
      </c>
    </row>
    <row r="372" spans="1:26" ht="16.5" customHeight="1" x14ac:dyDescent="0.25">
      <c r="A372" s="8" t="s">
        <v>1447</v>
      </c>
      <c r="B372" s="8" t="s">
        <v>1448</v>
      </c>
      <c r="C372" s="8">
        <v>1470</v>
      </c>
      <c r="D372" s="8" t="s">
        <v>1449</v>
      </c>
      <c r="E372" s="84" t="s">
        <v>3155</v>
      </c>
      <c r="F372" s="8" t="s">
        <v>38</v>
      </c>
      <c r="G372" s="8" t="s">
        <v>387</v>
      </c>
      <c r="H372" s="79" t="s">
        <v>1451</v>
      </c>
      <c r="I372" s="80">
        <v>15595043.01</v>
      </c>
      <c r="J372" s="80">
        <v>0</v>
      </c>
      <c r="K372" s="80">
        <v>14595043.01</v>
      </c>
      <c r="L372" s="80">
        <v>27000000</v>
      </c>
      <c r="M372" s="80">
        <v>500000</v>
      </c>
      <c r="N372" s="80">
        <v>0</v>
      </c>
      <c r="O372" s="80">
        <v>0</v>
      </c>
      <c r="P372" s="80">
        <v>0</v>
      </c>
      <c r="Q372" s="80">
        <v>0</v>
      </c>
      <c r="R372" s="80">
        <v>0</v>
      </c>
      <c r="S372" s="80">
        <v>0</v>
      </c>
      <c r="T372" s="80">
        <v>1000000</v>
      </c>
      <c r="U372" s="80">
        <v>1000000</v>
      </c>
      <c r="V372" s="80">
        <v>0</v>
      </c>
      <c r="W372" s="80">
        <v>0</v>
      </c>
      <c r="X372" s="80">
        <v>0</v>
      </c>
      <c r="Y372" s="80">
        <v>0</v>
      </c>
      <c r="Z372" s="80">
        <v>0</v>
      </c>
    </row>
    <row r="373" spans="1:26" ht="16.5" customHeight="1" x14ac:dyDescent="0.25">
      <c r="A373" s="8" t="s">
        <v>1447</v>
      </c>
      <c r="B373" s="8" t="s">
        <v>1448</v>
      </c>
      <c r="C373" s="8">
        <v>2118</v>
      </c>
      <c r="D373" s="8" t="s">
        <v>1452</v>
      </c>
      <c r="E373" s="84" t="s">
        <v>1453</v>
      </c>
      <c r="F373" s="8" t="s">
        <v>38</v>
      </c>
      <c r="G373" s="8" t="s">
        <v>387</v>
      </c>
      <c r="H373" s="79" t="s">
        <v>1454</v>
      </c>
      <c r="I373" s="80">
        <v>2476310.12</v>
      </c>
      <c r="J373" s="80">
        <v>1856310.12</v>
      </c>
      <c r="K373" s="80">
        <v>2476310.12</v>
      </c>
      <c r="L373" s="80">
        <v>0</v>
      </c>
      <c r="M373" s="80">
        <v>0</v>
      </c>
      <c r="N373" s="80">
        <v>0</v>
      </c>
      <c r="O373" s="80">
        <v>0</v>
      </c>
      <c r="P373" s="80">
        <v>0</v>
      </c>
      <c r="Q373" s="80">
        <v>0</v>
      </c>
      <c r="R373" s="80">
        <v>0</v>
      </c>
      <c r="S373" s="80">
        <v>0</v>
      </c>
      <c r="T373" s="80">
        <v>0</v>
      </c>
      <c r="U373" s="80">
        <v>0</v>
      </c>
      <c r="V373" s="80">
        <v>0</v>
      </c>
      <c r="W373" s="80">
        <v>0</v>
      </c>
      <c r="X373" s="80">
        <v>0</v>
      </c>
      <c r="Y373" s="80">
        <v>0</v>
      </c>
      <c r="Z373" s="80">
        <v>0</v>
      </c>
    </row>
    <row r="374" spans="1:26" ht="16.5" customHeight="1" x14ac:dyDescent="0.25">
      <c r="A374" s="8" t="s">
        <v>1447</v>
      </c>
      <c r="B374" s="8" t="s">
        <v>1448</v>
      </c>
      <c r="C374" s="8">
        <v>2318</v>
      </c>
      <c r="D374" s="8" t="s">
        <v>1456</v>
      </c>
      <c r="E374" s="84" t="s">
        <v>1457</v>
      </c>
      <c r="F374" s="8" t="s">
        <v>75</v>
      </c>
      <c r="G374" s="8" t="s">
        <v>387</v>
      </c>
      <c r="H374" s="79" t="s">
        <v>1458</v>
      </c>
      <c r="I374" s="80">
        <v>2507274</v>
      </c>
      <c r="J374" s="80">
        <v>2188890</v>
      </c>
      <c r="K374" s="80">
        <v>2507274</v>
      </c>
      <c r="L374" s="80">
        <v>2507274</v>
      </c>
      <c r="M374" s="80">
        <v>50000</v>
      </c>
      <c r="N374" s="80">
        <v>0</v>
      </c>
      <c r="O374" s="80">
        <v>2507274</v>
      </c>
      <c r="P374" s="80">
        <v>0</v>
      </c>
      <c r="Q374" s="80">
        <v>2507274</v>
      </c>
      <c r="R374" s="80">
        <v>0</v>
      </c>
      <c r="S374" s="80">
        <v>0</v>
      </c>
      <c r="T374" s="80">
        <v>0</v>
      </c>
      <c r="U374" s="80">
        <v>0</v>
      </c>
      <c r="V374" s="80">
        <v>0</v>
      </c>
      <c r="W374" s="80">
        <v>0</v>
      </c>
      <c r="X374" s="80">
        <v>0</v>
      </c>
      <c r="Y374" s="80">
        <v>0</v>
      </c>
      <c r="Z374" s="80">
        <v>0</v>
      </c>
    </row>
    <row r="375" spans="1:26" ht="16.5" customHeight="1" x14ac:dyDescent="0.25">
      <c r="A375" s="8" t="s">
        <v>1447</v>
      </c>
      <c r="B375" s="8" t="s">
        <v>1448</v>
      </c>
      <c r="C375" s="8">
        <v>2321</v>
      </c>
      <c r="D375" s="8" t="s">
        <v>1459</v>
      </c>
      <c r="E375" s="84" t="s">
        <v>1460</v>
      </c>
      <c r="F375" s="8" t="s">
        <v>75</v>
      </c>
      <c r="G375" s="8" t="s">
        <v>387</v>
      </c>
      <c r="H375" s="79" t="s">
        <v>1461</v>
      </c>
      <c r="I375" s="80">
        <v>23173860.73</v>
      </c>
      <c r="J375" s="80">
        <v>2120000</v>
      </c>
      <c r="K375" s="80">
        <v>12673860.73</v>
      </c>
      <c r="L375" s="80">
        <v>30000000</v>
      </c>
      <c r="M375" s="80">
        <v>50000</v>
      </c>
      <c r="N375" s="80">
        <v>0</v>
      </c>
      <c r="O375" s="80">
        <v>15000000</v>
      </c>
      <c r="P375" s="80">
        <v>0</v>
      </c>
      <c r="Q375" s="80">
        <v>25000000</v>
      </c>
      <c r="R375" s="80">
        <v>0</v>
      </c>
      <c r="S375" s="80">
        <v>500000</v>
      </c>
      <c r="T375" s="80">
        <v>500000</v>
      </c>
      <c r="U375" s="80">
        <v>500000</v>
      </c>
      <c r="V375" s="80">
        <v>0</v>
      </c>
      <c r="W375" s="80">
        <v>0</v>
      </c>
      <c r="X375" s="80">
        <v>0</v>
      </c>
      <c r="Y375" s="80">
        <v>0</v>
      </c>
      <c r="Z375" s="80">
        <v>0</v>
      </c>
    </row>
    <row r="376" spans="1:26" ht="16.5" customHeight="1" x14ac:dyDescent="0.25">
      <c r="A376" s="8" t="s">
        <v>1447</v>
      </c>
      <c r="B376" s="8" t="s">
        <v>1448</v>
      </c>
      <c r="C376" s="8">
        <v>2371</v>
      </c>
      <c r="D376" s="8" t="s">
        <v>1462</v>
      </c>
      <c r="E376" s="84" t="s">
        <v>1463</v>
      </c>
      <c r="F376" s="8" t="s">
        <v>75</v>
      </c>
      <c r="G376" s="8" t="s">
        <v>387</v>
      </c>
      <c r="H376" s="79" t="s">
        <v>1464</v>
      </c>
      <c r="I376" s="80">
        <v>7586320</v>
      </c>
      <c r="J376" s="80">
        <v>4586320</v>
      </c>
      <c r="K376" s="80">
        <v>4586320</v>
      </c>
      <c r="L376" s="80">
        <v>7500000</v>
      </c>
      <c r="M376" s="80">
        <v>50000</v>
      </c>
      <c r="N376" s="80">
        <v>0</v>
      </c>
      <c r="O376" s="80">
        <v>7500000</v>
      </c>
      <c r="P376" s="80">
        <v>0</v>
      </c>
      <c r="Q376" s="80">
        <v>7500000</v>
      </c>
      <c r="R376" s="80">
        <v>0</v>
      </c>
      <c r="S376" s="80">
        <v>0</v>
      </c>
      <c r="T376" s="80">
        <v>0</v>
      </c>
      <c r="U376" s="80">
        <v>0</v>
      </c>
      <c r="V376" s="80">
        <v>0</v>
      </c>
      <c r="W376" s="80">
        <v>0</v>
      </c>
      <c r="X376" s="80">
        <v>0</v>
      </c>
      <c r="Y376" s="80">
        <v>0</v>
      </c>
      <c r="Z376" s="80">
        <v>0</v>
      </c>
    </row>
    <row r="377" spans="1:26" ht="16.5" customHeight="1" x14ac:dyDescent="0.25">
      <c r="A377" s="8" t="s">
        <v>1447</v>
      </c>
      <c r="B377" s="8" t="s">
        <v>1448</v>
      </c>
      <c r="C377" s="8">
        <v>2372</v>
      </c>
      <c r="D377" s="8" t="s">
        <v>1465</v>
      </c>
      <c r="E377" s="84" t="s">
        <v>1463</v>
      </c>
      <c r="F377" s="8" t="s">
        <v>75</v>
      </c>
      <c r="G377" s="8" t="s">
        <v>387</v>
      </c>
      <c r="H377" s="79" t="s">
        <v>1464</v>
      </c>
      <c r="I377" s="80">
        <v>4500000</v>
      </c>
      <c r="J377" s="80">
        <v>1500000</v>
      </c>
      <c r="K377" s="80">
        <v>1500000</v>
      </c>
      <c r="L377" s="80">
        <v>4500000</v>
      </c>
      <c r="M377" s="80">
        <v>50000</v>
      </c>
      <c r="N377" s="80">
        <v>0</v>
      </c>
      <c r="O377" s="80">
        <v>4500000</v>
      </c>
      <c r="P377" s="80">
        <v>0</v>
      </c>
      <c r="Q377" s="80">
        <v>0</v>
      </c>
      <c r="R377" s="80">
        <v>0</v>
      </c>
      <c r="S377" s="80">
        <v>0</v>
      </c>
      <c r="T377" s="80">
        <v>0</v>
      </c>
      <c r="U377" s="80">
        <v>0</v>
      </c>
      <c r="V377" s="80">
        <v>0</v>
      </c>
      <c r="W377" s="80">
        <v>0</v>
      </c>
      <c r="X377" s="80">
        <v>0</v>
      </c>
      <c r="Y377" s="80">
        <v>0</v>
      </c>
      <c r="Z377" s="80">
        <v>0</v>
      </c>
    </row>
    <row r="378" spans="1:26" ht="16.5" customHeight="1" x14ac:dyDescent="0.25">
      <c r="A378" s="8" t="s">
        <v>1447</v>
      </c>
      <c r="B378" s="8" t="s">
        <v>1448</v>
      </c>
      <c r="C378" s="8">
        <v>2373</v>
      </c>
      <c r="D378" s="8" t="s">
        <v>1466</v>
      </c>
      <c r="E378" s="84" t="s">
        <v>1467</v>
      </c>
      <c r="F378" s="8" t="s">
        <v>75</v>
      </c>
      <c r="G378" s="8" t="s">
        <v>387</v>
      </c>
      <c r="H378" s="79" t="s">
        <v>1468</v>
      </c>
      <c r="I378" s="80">
        <v>11342093.390000001</v>
      </c>
      <c r="J378" s="80">
        <v>569479.88</v>
      </c>
      <c r="K378" s="80">
        <v>3842093.39</v>
      </c>
      <c r="L378" s="80">
        <v>12000000</v>
      </c>
      <c r="M378" s="80">
        <v>50000</v>
      </c>
      <c r="N378" s="80">
        <v>0</v>
      </c>
      <c r="O378" s="80">
        <v>7000000</v>
      </c>
      <c r="P378" s="80">
        <v>0</v>
      </c>
      <c r="Q378" s="80">
        <v>0</v>
      </c>
      <c r="R378" s="80">
        <v>0</v>
      </c>
      <c r="S378" s="80">
        <v>500000</v>
      </c>
      <c r="T378" s="80">
        <v>500000</v>
      </c>
      <c r="U378" s="80">
        <v>500000</v>
      </c>
      <c r="V378" s="80">
        <v>0</v>
      </c>
      <c r="W378" s="80">
        <v>0</v>
      </c>
      <c r="X378" s="80">
        <v>0</v>
      </c>
      <c r="Y378" s="80">
        <v>0</v>
      </c>
      <c r="Z378" s="80">
        <v>0</v>
      </c>
    </row>
    <row r="379" spans="1:26" ht="16.5" customHeight="1" x14ac:dyDescent="0.25">
      <c r="A379" s="8" t="s">
        <v>1447</v>
      </c>
      <c r="B379" s="8" t="s">
        <v>1448</v>
      </c>
      <c r="C379" s="8">
        <v>2374</v>
      </c>
      <c r="D379" s="8" t="s">
        <v>1469</v>
      </c>
      <c r="E379" s="84" t="s">
        <v>2581</v>
      </c>
      <c r="F379" s="8" t="s">
        <v>75</v>
      </c>
      <c r="G379" s="8" t="s">
        <v>387</v>
      </c>
      <c r="H379" s="79" t="s">
        <v>2582</v>
      </c>
      <c r="I379" s="80">
        <v>27177823.47000001</v>
      </c>
      <c r="J379" s="80">
        <v>17868816.84</v>
      </c>
      <c r="K379" s="80">
        <v>27177823.47000001</v>
      </c>
      <c r="L379" s="80">
        <v>54713796.890000008</v>
      </c>
      <c r="M379" s="80">
        <v>692138</v>
      </c>
      <c r="N379" s="80">
        <v>54713796.890000008</v>
      </c>
      <c r="O379" s="80">
        <v>0</v>
      </c>
      <c r="P379" s="80">
        <v>0</v>
      </c>
      <c r="Q379" s="80">
        <v>0</v>
      </c>
      <c r="R379" s="80">
        <v>0</v>
      </c>
      <c r="S379" s="80">
        <v>200000</v>
      </c>
      <c r="T379" s="80">
        <v>200000</v>
      </c>
      <c r="U379" s="80">
        <v>200000</v>
      </c>
      <c r="V379" s="80">
        <v>0</v>
      </c>
      <c r="W379" s="80">
        <v>0</v>
      </c>
      <c r="X379" s="80">
        <v>0</v>
      </c>
      <c r="Y379" s="80">
        <v>0</v>
      </c>
      <c r="Z379" s="80">
        <v>0</v>
      </c>
    </row>
    <row r="380" spans="1:26" ht="16.5" customHeight="1" x14ac:dyDescent="0.25">
      <c r="A380" s="8" t="s">
        <v>1447</v>
      </c>
      <c r="B380" s="8" t="s">
        <v>1448</v>
      </c>
      <c r="C380" s="8">
        <v>2376</v>
      </c>
      <c r="D380" s="8" t="s">
        <v>1472</v>
      </c>
      <c r="E380" s="84" t="s">
        <v>1473</v>
      </c>
      <c r="F380" s="8" t="s">
        <v>38</v>
      </c>
      <c r="G380" s="83" t="s">
        <v>387</v>
      </c>
      <c r="H380" s="79" t="s">
        <v>1451</v>
      </c>
      <c r="I380" s="80">
        <v>27398073.210000001</v>
      </c>
      <c r="J380" s="80">
        <v>1300000</v>
      </c>
      <c r="K380" s="80">
        <v>27398073.210000001</v>
      </c>
      <c r="L380" s="80">
        <v>15000000</v>
      </c>
      <c r="M380" s="80">
        <v>1500000</v>
      </c>
      <c r="N380" s="80">
        <v>0</v>
      </c>
      <c r="O380" s="80">
        <v>0</v>
      </c>
      <c r="P380" s="80">
        <v>0</v>
      </c>
      <c r="Q380" s="80">
        <v>0</v>
      </c>
      <c r="R380" s="80">
        <v>0</v>
      </c>
      <c r="S380" s="80">
        <v>0</v>
      </c>
      <c r="T380" s="80">
        <v>0</v>
      </c>
      <c r="U380" s="80">
        <v>0</v>
      </c>
      <c r="V380" s="80">
        <v>0</v>
      </c>
      <c r="W380" s="80">
        <v>0</v>
      </c>
      <c r="X380" s="80">
        <v>0</v>
      </c>
      <c r="Y380" s="80">
        <v>0</v>
      </c>
      <c r="Z380" s="80">
        <v>0</v>
      </c>
    </row>
    <row r="381" spans="1:26" ht="16.5" customHeight="1" x14ac:dyDescent="0.25">
      <c r="A381" s="8" t="s">
        <v>1447</v>
      </c>
      <c r="B381" s="8" t="s">
        <v>1448</v>
      </c>
      <c r="C381" s="8">
        <v>2377</v>
      </c>
      <c r="D381" s="8" t="s">
        <v>1474</v>
      </c>
      <c r="E381" s="84" t="s">
        <v>1475</v>
      </c>
      <c r="F381" s="8" t="s">
        <v>75</v>
      </c>
      <c r="G381" s="83" t="s">
        <v>387</v>
      </c>
      <c r="H381" s="79" t="s">
        <v>1476</v>
      </c>
      <c r="I381" s="80">
        <v>22074088.969999999</v>
      </c>
      <c r="J381" s="80">
        <v>1925000</v>
      </c>
      <c r="K381" s="80">
        <v>11574088.970000001</v>
      </c>
      <c r="L381" s="80">
        <v>22981139.199999999</v>
      </c>
      <c r="M381" s="80">
        <v>50000</v>
      </c>
      <c r="N381" s="80">
        <v>0</v>
      </c>
      <c r="O381" s="80">
        <v>12000000</v>
      </c>
      <c r="P381" s="80">
        <v>0</v>
      </c>
      <c r="Q381" s="80">
        <v>10000000</v>
      </c>
      <c r="R381" s="80">
        <v>0</v>
      </c>
      <c r="S381" s="80">
        <v>500000</v>
      </c>
      <c r="T381" s="80">
        <v>500000</v>
      </c>
      <c r="U381" s="80">
        <v>500000</v>
      </c>
      <c r="V381" s="80">
        <v>0</v>
      </c>
      <c r="W381" s="80">
        <v>0</v>
      </c>
      <c r="X381" s="80">
        <v>0</v>
      </c>
      <c r="Y381" s="80">
        <v>0</v>
      </c>
      <c r="Z381" s="80">
        <v>0</v>
      </c>
    </row>
    <row r="382" spans="1:26" ht="16.5" customHeight="1" x14ac:dyDescent="0.25">
      <c r="A382" s="8" t="s">
        <v>1447</v>
      </c>
      <c r="B382" s="8" t="s">
        <v>1448</v>
      </c>
      <c r="C382" s="8">
        <v>2484</v>
      </c>
      <c r="D382" s="8" t="s">
        <v>1504</v>
      </c>
      <c r="E382" s="84" t="s">
        <v>1505</v>
      </c>
      <c r="F382" s="8" t="s">
        <v>38</v>
      </c>
      <c r="G382" s="83" t="s">
        <v>387</v>
      </c>
      <c r="H382" s="79" t="s">
        <v>2583</v>
      </c>
      <c r="I382" s="80">
        <v>3319899.98</v>
      </c>
      <c r="J382" s="80">
        <v>2615899.98</v>
      </c>
      <c r="K382" s="80">
        <v>2615899.98</v>
      </c>
      <c r="L382" s="80">
        <v>0</v>
      </c>
      <c r="M382" s="80">
        <v>50000</v>
      </c>
      <c r="N382" s="80">
        <v>0</v>
      </c>
      <c r="O382" s="80">
        <v>0</v>
      </c>
      <c r="P382" s="80">
        <v>0</v>
      </c>
      <c r="Q382" s="80">
        <v>0</v>
      </c>
      <c r="R382" s="80">
        <v>0</v>
      </c>
      <c r="S382" s="80">
        <v>0</v>
      </c>
      <c r="T382" s="80">
        <v>0</v>
      </c>
      <c r="U382" s="80">
        <v>0</v>
      </c>
      <c r="V382" s="80">
        <v>0</v>
      </c>
      <c r="W382" s="80">
        <v>0</v>
      </c>
      <c r="X382" s="80">
        <v>0</v>
      </c>
      <c r="Y382" s="80">
        <v>0</v>
      </c>
      <c r="Z382" s="80">
        <v>0</v>
      </c>
    </row>
    <row r="383" spans="1:26" ht="16.5" customHeight="1" x14ac:dyDescent="0.25">
      <c r="A383" s="8" t="s">
        <v>1447</v>
      </c>
      <c r="B383" s="8" t="s">
        <v>1448</v>
      </c>
      <c r="C383" s="8">
        <v>2743</v>
      </c>
      <c r="D383" s="8" t="s">
        <v>1477</v>
      </c>
      <c r="E383" s="84" t="s">
        <v>1478</v>
      </c>
      <c r="F383" s="8" t="s">
        <v>38</v>
      </c>
      <c r="G383" s="83" t="s">
        <v>387</v>
      </c>
      <c r="H383" s="79" t="s">
        <v>44</v>
      </c>
      <c r="I383" s="80">
        <v>2438790.4</v>
      </c>
      <c r="J383" s="80">
        <v>0</v>
      </c>
      <c r="K383" s="80">
        <v>0</v>
      </c>
      <c r="L383" s="80">
        <v>2438790.4</v>
      </c>
      <c r="M383" s="80">
        <v>50000</v>
      </c>
      <c r="N383" s="80">
        <v>0</v>
      </c>
      <c r="O383" s="80">
        <v>0</v>
      </c>
      <c r="P383" s="80">
        <v>0</v>
      </c>
      <c r="Q383" s="80">
        <v>0</v>
      </c>
      <c r="R383" s="80">
        <v>0</v>
      </c>
      <c r="S383" s="80">
        <v>0</v>
      </c>
      <c r="T383" s="80">
        <v>0</v>
      </c>
      <c r="U383" s="80">
        <v>0</v>
      </c>
      <c r="V383" s="80">
        <v>0</v>
      </c>
      <c r="W383" s="80">
        <v>0</v>
      </c>
      <c r="X383" s="80">
        <v>0</v>
      </c>
      <c r="Y383" s="80">
        <v>0</v>
      </c>
      <c r="Z383" s="80">
        <v>0</v>
      </c>
    </row>
    <row r="384" spans="1:26" ht="16.5" customHeight="1" x14ac:dyDescent="0.25">
      <c r="A384" s="8" t="s">
        <v>1447</v>
      </c>
      <c r="B384" s="8" t="s">
        <v>1448</v>
      </c>
      <c r="C384" s="8">
        <v>2910</v>
      </c>
      <c r="D384" s="8" t="s">
        <v>1479</v>
      </c>
      <c r="E384" s="84" t="s">
        <v>1480</v>
      </c>
      <c r="F384" s="8" t="s">
        <v>38</v>
      </c>
      <c r="G384" s="83" t="s">
        <v>387</v>
      </c>
      <c r="H384" s="79" t="s">
        <v>44</v>
      </c>
      <c r="I384" s="80">
        <v>5000000</v>
      </c>
      <c r="J384" s="80">
        <v>0</v>
      </c>
      <c r="K384" s="80">
        <v>0</v>
      </c>
      <c r="L384" s="80">
        <v>2000000</v>
      </c>
      <c r="M384" s="80">
        <v>0</v>
      </c>
      <c r="N384" s="80">
        <v>0</v>
      </c>
      <c r="O384" s="80">
        <v>0</v>
      </c>
      <c r="P384" s="80">
        <v>0</v>
      </c>
      <c r="Q384" s="80">
        <v>0</v>
      </c>
      <c r="R384" s="80">
        <v>0</v>
      </c>
      <c r="S384" s="80">
        <v>0</v>
      </c>
      <c r="T384" s="80">
        <v>0</v>
      </c>
      <c r="U384" s="80">
        <v>0</v>
      </c>
      <c r="V384" s="80">
        <v>0</v>
      </c>
      <c r="W384" s="80">
        <v>0</v>
      </c>
      <c r="X384" s="80">
        <v>0</v>
      </c>
      <c r="Y384" s="80">
        <v>0</v>
      </c>
      <c r="Z384" s="80">
        <v>0</v>
      </c>
    </row>
    <row r="385" spans="1:26" ht="16.5" customHeight="1" x14ac:dyDescent="0.25">
      <c r="A385" s="8" t="s">
        <v>1447</v>
      </c>
      <c r="B385" s="8" t="s">
        <v>1448</v>
      </c>
      <c r="C385" s="8">
        <v>2918</v>
      </c>
      <c r="D385" s="8" t="s">
        <v>1483</v>
      </c>
      <c r="E385" s="84" t="s">
        <v>1484</v>
      </c>
      <c r="F385" s="8" t="s">
        <v>38</v>
      </c>
      <c r="G385" s="83" t="s">
        <v>387</v>
      </c>
      <c r="H385" s="79" t="s">
        <v>44</v>
      </c>
      <c r="I385" s="80">
        <v>1500000</v>
      </c>
      <c r="J385" s="80">
        <v>0</v>
      </c>
      <c r="K385" s="80">
        <v>0</v>
      </c>
      <c r="L385" s="80">
        <v>1500000</v>
      </c>
      <c r="M385" s="80">
        <v>50000</v>
      </c>
      <c r="N385" s="80">
        <v>0</v>
      </c>
      <c r="O385" s="80">
        <v>1500000</v>
      </c>
      <c r="P385" s="80">
        <v>0</v>
      </c>
      <c r="Q385" s="80">
        <v>1500000</v>
      </c>
      <c r="R385" s="80">
        <v>0</v>
      </c>
      <c r="S385" s="80">
        <v>0</v>
      </c>
      <c r="T385" s="80">
        <v>0</v>
      </c>
      <c r="U385" s="80">
        <v>0</v>
      </c>
      <c r="V385" s="80">
        <v>0</v>
      </c>
      <c r="W385" s="80">
        <v>0</v>
      </c>
      <c r="X385" s="80">
        <v>0</v>
      </c>
      <c r="Y385" s="80">
        <v>0</v>
      </c>
      <c r="Z385" s="80">
        <v>0</v>
      </c>
    </row>
    <row r="386" spans="1:26" ht="16.5" customHeight="1" x14ac:dyDescent="0.25">
      <c r="A386" s="8" t="s">
        <v>1447</v>
      </c>
      <c r="B386" s="8" t="s">
        <v>1448</v>
      </c>
      <c r="C386" s="8">
        <v>3038</v>
      </c>
      <c r="D386" s="8" t="s">
        <v>1485</v>
      </c>
      <c r="E386" s="84" t="s">
        <v>1486</v>
      </c>
      <c r="F386" s="8" t="s">
        <v>75</v>
      </c>
      <c r="G386" s="83" t="s">
        <v>387</v>
      </c>
      <c r="H386" s="79" t="s">
        <v>44</v>
      </c>
      <c r="I386" s="80">
        <v>0</v>
      </c>
      <c r="J386" s="80">
        <v>0</v>
      </c>
      <c r="K386" s="80">
        <v>0</v>
      </c>
      <c r="L386" s="80">
        <v>20000000</v>
      </c>
      <c r="M386" s="80">
        <v>0</v>
      </c>
      <c r="N386" s="80">
        <v>0</v>
      </c>
      <c r="O386" s="80">
        <v>20000000</v>
      </c>
      <c r="P386" s="80">
        <v>0</v>
      </c>
      <c r="Q386" s="80">
        <v>20000000</v>
      </c>
      <c r="R386" s="80">
        <v>0</v>
      </c>
      <c r="S386" s="80">
        <v>0</v>
      </c>
      <c r="T386" s="80">
        <v>0</v>
      </c>
      <c r="U386" s="80">
        <v>0</v>
      </c>
      <c r="V386" s="80">
        <v>0</v>
      </c>
      <c r="W386" s="80">
        <v>0</v>
      </c>
      <c r="X386" s="80">
        <v>0</v>
      </c>
      <c r="Y386" s="80">
        <v>0</v>
      </c>
      <c r="Z386" s="80">
        <v>0</v>
      </c>
    </row>
    <row r="387" spans="1:26" ht="16.5" customHeight="1" x14ac:dyDescent="0.25">
      <c r="A387" s="8" t="s">
        <v>1447</v>
      </c>
      <c r="B387" s="8" t="s">
        <v>1448</v>
      </c>
      <c r="C387" s="8">
        <v>3039</v>
      </c>
      <c r="D387" s="8" t="s">
        <v>1487</v>
      </c>
      <c r="E387" s="84" t="s">
        <v>1488</v>
      </c>
      <c r="F387" s="8" t="s">
        <v>75</v>
      </c>
      <c r="G387" s="83" t="s">
        <v>387</v>
      </c>
      <c r="H387" s="79" t="s">
        <v>44</v>
      </c>
      <c r="I387" s="80">
        <v>0</v>
      </c>
      <c r="J387" s="80">
        <v>0</v>
      </c>
      <c r="K387" s="80">
        <v>0</v>
      </c>
      <c r="L387" s="80">
        <v>5000000</v>
      </c>
      <c r="M387" s="80">
        <v>0</v>
      </c>
      <c r="N387" s="80">
        <v>0</v>
      </c>
      <c r="O387" s="80">
        <v>0</v>
      </c>
      <c r="P387" s="80">
        <v>0</v>
      </c>
      <c r="Q387" s="80">
        <v>0</v>
      </c>
      <c r="R387" s="80">
        <v>0</v>
      </c>
      <c r="S387" s="80">
        <v>0</v>
      </c>
      <c r="T387" s="80">
        <v>0</v>
      </c>
      <c r="U387" s="80">
        <v>0</v>
      </c>
      <c r="V387" s="80">
        <v>0</v>
      </c>
      <c r="W387" s="80">
        <v>0</v>
      </c>
      <c r="X387" s="80">
        <v>0</v>
      </c>
      <c r="Y387" s="80">
        <v>0</v>
      </c>
      <c r="Z387" s="80">
        <v>0</v>
      </c>
    </row>
    <row r="388" spans="1:26" ht="16.5" customHeight="1" x14ac:dyDescent="0.25">
      <c r="A388" s="8" t="s">
        <v>1447</v>
      </c>
      <c r="B388" s="8" t="s">
        <v>1448</v>
      </c>
      <c r="C388" s="8">
        <v>3040</v>
      </c>
      <c r="D388" s="8" t="s">
        <v>1489</v>
      </c>
      <c r="E388" s="84" t="s">
        <v>1490</v>
      </c>
      <c r="F388" s="8" t="s">
        <v>75</v>
      </c>
      <c r="G388" s="83" t="s">
        <v>387</v>
      </c>
      <c r="H388" s="79" t="s">
        <v>44</v>
      </c>
      <c r="I388" s="80">
        <v>0</v>
      </c>
      <c r="J388" s="80">
        <v>0</v>
      </c>
      <c r="K388" s="80">
        <v>0</v>
      </c>
      <c r="L388" s="80">
        <v>35000000</v>
      </c>
      <c r="M388" s="80">
        <v>50000</v>
      </c>
      <c r="N388" s="80">
        <v>0</v>
      </c>
      <c r="O388" s="80">
        <v>0</v>
      </c>
      <c r="P388" s="80">
        <v>0</v>
      </c>
      <c r="Q388" s="80">
        <v>0</v>
      </c>
      <c r="R388" s="80">
        <v>0</v>
      </c>
      <c r="S388" s="80">
        <v>0</v>
      </c>
      <c r="T388" s="80">
        <v>0</v>
      </c>
      <c r="U388" s="80">
        <v>0</v>
      </c>
      <c r="V388" s="80">
        <v>0</v>
      </c>
      <c r="W388" s="80">
        <v>0</v>
      </c>
      <c r="X388" s="80">
        <v>0</v>
      </c>
      <c r="Y388" s="80">
        <v>0</v>
      </c>
      <c r="Z388" s="80">
        <v>0</v>
      </c>
    </row>
    <row r="389" spans="1:26" ht="16.5" customHeight="1" x14ac:dyDescent="0.25">
      <c r="A389" s="8" t="s">
        <v>1447</v>
      </c>
      <c r="B389" s="8" t="s">
        <v>1448</v>
      </c>
      <c r="C389" s="8">
        <v>3041</v>
      </c>
      <c r="D389" s="8" t="s">
        <v>1492</v>
      </c>
      <c r="E389" s="84" t="s">
        <v>1493</v>
      </c>
      <c r="F389" s="8" t="s">
        <v>75</v>
      </c>
      <c r="G389" s="83" t="s">
        <v>387</v>
      </c>
      <c r="H389" s="79" t="s">
        <v>44</v>
      </c>
      <c r="I389" s="80">
        <v>0</v>
      </c>
      <c r="J389" s="80">
        <v>0</v>
      </c>
      <c r="K389" s="80">
        <v>0</v>
      </c>
      <c r="L389" s="80">
        <v>35000000</v>
      </c>
      <c r="M389" s="80">
        <v>50000</v>
      </c>
      <c r="N389" s="80">
        <v>0</v>
      </c>
      <c r="O389" s="80">
        <v>0</v>
      </c>
      <c r="P389" s="80">
        <v>0</v>
      </c>
      <c r="Q389" s="80">
        <v>0</v>
      </c>
      <c r="R389" s="80">
        <v>0</v>
      </c>
      <c r="S389" s="80">
        <v>0</v>
      </c>
      <c r="T389" s="80">
        <v>0</v>
      </c>
      <c r="U389" s="80">
        <v>0</v>
      </c>
      <c r="V389" s="80">
        <v>0</v>
      </c>
      <c r="W389" s="80">
        <v>0</v>
      </c>
      <c r="X389" s="80">
        <v>0</v>
      </c>
      <c r="Y389" s="80">
        <v>0</v>
      </c>
      <c r="Z389" s="80">
        <v>0</v>
      </c>
    </row>
    <row r="390" spans="1:26" ht="16.5" customHeight="1" x14ac:dyDescent="0.25">
      <c r="A390" s="8" t="s">
        <v>1447</v>
      </c>
      <c r="B390" s="8" t="s">
        <v>1448</v>
      </c>
      <c r="C390" s="8">
        <v>3042</v>
      </c>
      <c r="D390" s="8" t="s">
        <v>1494</v>
      </c>
      <c r="E390" s="84" t="s">
        <v>1495</v>
      </c>
      <c r="F390" s="8" t="s">
        <v>75</v>
      </c>
      <c r="G390" s="83" t="s">
        <v>387</v>
      </c>
      <c r="H390" s="79" t="s">
        <v>44</v>
      </c>
      <c r="I390" s="80">
        <v>9307600</v>
      </c>
      <c r="J390" s="80">
        <v>0</v>
      </c>
      <c r="K390" s="80">
        <v>0</v>
      </c>
      <c r="L390" s="80">
        <v>6980700</v>
      </c>
      <c r="M390" s="80">
        <v>50000</v>
      </c>
      <c r="N390" s="80">
        <v>0</v>
      </c>
      <c r="O390" s="80">
        <v>6980700</v>
      </c>
      <c r="P390" s="80">
        <v>0</v>
      </c>
      <c r="Q390" s="80">
        <v>6980700</v>
      </c>
      <c r="R390" s="80">
        <v>0</v>
      </c>
      <c r="S390" s="80">
        <v>0</v>
      </c>
      <c r="T390" s="80">
        <v>0</v>
      </c>
      <c r="U390" s="80">
        <v>0</v>
      </c>
      <c r="V390" s="80">
        <v>0</v>
      </c>
      <c r="W390" s="80">
        <v>0</v>
      </c>
      <c r="X390" s="80">
        <v>0</v>
      </c>
      <c r="Y390" s="80">
        <v>0</v>
      </c>
      <c r="Z390" s="80">
        <v>0</v>
      </c>
    </row>
    <row r="391" spans="1:26" ht="16.5" customHeight="1" x14ac:dyDescent="0.25">
      <c r="A391" s="8" t="s">
        <v>1447</v>
      </c>
      <c r="B391" s="8" t="s">
        <v>1448</v>
      </c>
      <c r="C391" s="8">
        <v>3043</v>
      </c>
      <c r="D391" s="8" t="s">
        <v>1496</v>
      </c>
      <c r="E391" s="84" t="s">
        <v>1497</v>
      </c>
      <c r="F391" s="8" t="s">
        <v>38</v>
      </c>
      <c r="G391" s="83" t="s">
        <v>387</v>
      </c>
      <c r="H391" s="79" t="s">
        <v>44</v>
      </c>
      <c r="I391" s="80">
        <v>300000</v>
      </c>
      <c r="J391" s="80">
        <v>0</v>
      </c>
      <c r="K391" s="80">
        <v>0</v>
      </c>
      <c r="L391" s="80">
        <v>150000</v>
      </c>
      <c r="M391" s="80">
        <v>50000</v>
      </c>
      <c r="N391" s="80">
        <v>0</v>
      </c>
      <c r="O391" s="80">
        <v>150000</v>
      </c>
      <c r="P391" s="80">
        <v>0</v>
      </c>
      <c r="Q391" s="80">
        <v>0</v>
      </c>
      <c r="R391" s="80">
        <v>0</v>
      </c>
      <c r="S391" s="80">
        <v>0</v>
      </c>
      <c r="T391" s="80">
        <v>0</v>
      </c>
      <c r="U391" s="80">
        <v>0</v>
      </c>
      <c r="V391" s="80">
        <v>0</v>
      </c>
      <c r="W391" s="80">
        <v>0</v>
      </c>
      <c r="X391" s="80">
        <v>0</v>
      </c>
      <c r="Y391" s="80">
        <v>0</v>
      </c>
      <c r="Z391" s="80">
        <v>0</v>
      </c>
    </row>
    <row r="392" spans="1:26" ht="16.5" customHeight="1" x14ac:dyDescent="0.25">
      <c r="A392" s="8" t="s">
        <v>1447</v>
      </c>
      <c r="B392" s="8" t="s">
        <v>1448</v>
      </c>
      <c r="C392" s="8">
        <v>3044</v>
      </c>
      <c r="D392" s="8" t="s">
        <v>1498</v>
      </c>
      <c r="E392" s="84" t="s">
        <v>1499</v>
      </c>
      <c r="F392" s="8" t="s">
        <v>38</v>
      </c>
      <c r="G392" s="83" t="s">
        <v>387</v>
      </c>
      <c r="H392" s="79" t="s">
        <v>44</v>
      </c>
      <c r="I392" s="80">
        <v>1000000</v>
      </c>
      <c r="J392" s="80">
        <v>0</v>
      </c>
      <c r="K392" s="80">
        <v>0</v>
      </c>
      <c r="L392" s="80">
        <v>0</v>
      </c>
      <c r="M392" s="80">
        <v>0</v>
      </c>
      <c r="N392" s="80">
        <v>0</v>
      </c>
      <c r="O392" s="80">
        <v>0</v>
      </c>
      <c r="P392" s="80">
        <v>0</v>
      </c>
      <c r="Q392" s="80">
        <v>0</v>
      </c>
      <c r="R392" s="80">
        <v>0</v>
      </c>
      <c r="S392" s="80">
        <v>0</v>
      </c>
      <c r="T392" s="80">
        <v>0</v>
      </c>
      <c r="U392" s="80">
        <v>0</v>
      </c>
      <c r="V392" s="80">
        <v>0</v>
      </c>
      <c r="W392" s="80">
        <v>0</v>
      </c>
      <c r="X392" s="80">
        <v>0</v>
      </c>
      <c r="Y392" s="80">
        <v>0</v>
      </c>
      <c r="Z392" s="80">
        <v>0</v>
      </c>
    </row>
    <row r="393" spans="1:26" ht="16.5" customHeight="1" x14ac:dyDescent="0.25">
      <c r="A393" s="8" t="s">
        <v>1447</v>
      </c>
      <c r="B393" s="8" t="s">
        <v>1448</v>
      </c>
      <c r="C393" s="8">
        <v>3155</v>
      </c>
      <c r="D393" s="8" t="s">
        <v>1502</v>
      </c>
      <c r="E393" s="84" t="s">
        <v>1503</v>
      </c>
      <c r="F393" s="8" t="s">
        <v>75</v>
      </c>
      <c r="G393" s="83" t="s">
        <v>387</v>
      </c>
      <c r="H393" s="79" t="s">
        <v>44</v>
      </c>
      <c r="I393" s="80">
        <v>0</v>
      </c>
      <c r="J393" s="80">
        <v>0</v>
      </c>
      <c r="K393" s="80">
        <v>0</v>
      </c>
      <c r="L393" s="80">
        <v>50000000</v>
      </c>
      <c r="M393" s="80">
        <v>0</v>
      </c>
      <c r="N393" s="80">
        <v>0</v>
      </c>
      <c r="O393" s="80">
        <v>50000000</v>
      </c>
      <c r="P393" s="80">
        <v>0</v>
      </c>
      <c r="Q393" s="80">
        <v>0</v>
      </c>
      <c r="R393" s="80">
        <v>0</v>
      </c>
      <c r="S393" s="80">
        <v>0</v>
      </c>
      <c r="T393" s="80">
        <v>0</v>
      </c>
      <c r="U393" s="80">
        <v>0</v>
      </c>
      <c r="V393" s="80">
        <v>0</v>
      </c>
      <c r="W393" s="80">
        <v>0</v>
      </c>
      <c r="X393" s="80">
        <v>0</v>
      </c>
      <c r="Y393" s="80">
        <v>0</v>
      </c>
      <c r="Z393" s="80">
        <v>0</v>
      </c>
    </row>
    <row r="394" spans="1:26" ht="16.5" customHeight="1" x14ac:dyDescent="0.25">
      <c r="A394" s="8" t="s">
        <v>1455</v>
      </c>
      <c r="B394" s="8" t="s">
        <v>1448</v>
      </c>
      <c r="C394" s="8">
        <v>2118</v>
      </c>
      <c r="D394" s="8" t="s">
        <v>1452</v>
      </c>
      <c r="E394" s="84" t="s">
        <v>1453</v>
      </c>
      <c r="F394" s="8" t="s">
        <v>38</v>
      </c>
      <c r="G394" s="83" t="s">
        <v>387</v>
      </c>
      <c r="H394" s="79" t="s">
        <v>44</v>
      </c>
      <c r="I394" s="80">
        <v>0</v>
      </c>
      <c r="J394" s="80">
        <v>0</v>
      </c>
      <c r="K394" s="80">
        <v>0</v>
      </c>
      <c r="L394" s="80">
        <v>0</v>
      </c>
      <c r="M394" s="80">
        <v>0</v>
      </c>
      <c r="N394" s="80">
        <v>0</v>
      </c>
      <c r="O394" s="80">
        <v>0</v>
      </c>
      <c r="P394" s="80">
        <v>0</v>
      </c>
      <c r="Q394" s="80">
        <v>0</v>
      </c>
      <c r="R394" s="80">
        <v>0</v>
      </c>
      <c r="S394" s="80">
        <v>1159032.68</v>
      </c>
      <c r="T394" s="80">
        <v>1159032.68</v>
      </c>
      <c r="U394" s="80">
        <v>1159032.68</v>
      </c>
      <c r="V394" s="80">
        <v>0</v>
      </c>
      <c r="W394" s="80">
        <v>0</v>
      </c>
      <c r="X394" s="80">
        <v>0</v>
      </c>
      <c r="Y394" s="80">
        <v>0</v>
      </c>
      <c r="Z394" s="80">
        <v>0</v>
      </c>
    </row>
    <row r="395" spans="1:26" ht="16.5" customHeight="1" x14ac:dyDescent="0.25">
      <c r="A395" s="8" t="s">
        <v>1506</v>
      </c>
      <c r="B395" s="8" t="s">
        <v>1514</v>
      </c>
      <c r="C395" s="8">
        <v>1204</v>
      </c>
      <c r="D395" s="8" t="s">
        <v>1515</v>
      </c>
      <c r="E395" s="84" t="s">
        <v>1516</v>
      </c>
      <c r="F395" s="8" t="s">
        <v>38</v>
      </c>
      <c r="G395" s="83" t="s">
        <v>387</v>
      </c>
      <c r="H395" s="79" t="s">
        <v>1517</v>
      </c>
      <c r="I395" s="80">
        <v>0</v>
      </c>
      <c r="J395" s="80">
        <v>0</v>
      </c>
      <c r="K395" s="80">
        <v>4000000</v>
      </c>
      <c r="L395" s="80">
        <v>0</v>
      </c>
      <c r="M395" s="80">
        <v>0</v>
      </c>
      <c r="N395" s="80">
        <v>0</v>
      </c>
      <c r="O395" s="80">
        <v>0</v>
      </c>
      <c r="P395" s="80">
        <v>0</v>
      </c>
      <c r="Q395" s="80">
        <v>0</v>
      </c>
      <c r="R395" s="80">
        <v>0</v>
      </c>
      <c r="S395" s="80">
        <v>0</v>
      </c>
      <c r="T395" s="80">
        <v>0</v>
      </c>
      <c r="U395" s="80">
        <v>0</v>
      </c>
      <c r="V395" s="80">
        <v>0</v>
      </c>
      <c r="W395" s="80">
        <v>0</v>
      </c>
      <c r="X395" s="80">
        <v>0</v>
      </c>
      <c r="Y395" s="80">
        <v>0</v>
      </c>
      <c r="Z395" s="80">
        <v>0</v>
      </c>
    </row>
    <row r="396" spans="1:26" ht="16.5" customHeight="1" x14ac:dyDescent="0.25">
      <c r="A396" s="8" t="s">
        <v>1506</v>
      </c>
      <c r="B396" s="8" t="s">
        <v>1547</v>
      </c>
      <c r="C396" s="8">
        <v>1242</v>
      </c>
      <c r="D396" s="8" t="s">
        <v>1548</v>
      </c>
      <c r="E396" s="84" t="s">
        <v>1549</v>
      </c>
      <c r="F396" s="8" t="s">
        <v>38</v>
      </c>
      <c r="G396" s="83" t="s">
        <v>387</v>
      </c>
      <c r="H396" s="79" t="s">
        <v>1550</v>
      </c>
      <c r="I396" s="80">
        <v>58925932.140000001</v>
      </c>
      <c r="J396" s="80">
        <v>58925932.140000001</v>
      </c>
      <c r="K396" s="80">
        <v>74633732.980000004</v>
      </c>
      <c r="L396" s="80">
        <v>0</v>
      </c>
      <c r="M396" s="80">
        <v>216000000</v>
      </c>
      <c r="N396" s="80">
        <v>0</v>
      </c>
      <c r="O396" s="80">
        <v>0</v>
      </c>
      <c r="P396" s="80">
        <v>0</v>
      </c>
      <c r="Q396" s="80">
        <v>0</v>
      </c>
      <c r="R396" s="80">
        <v>0</v>
      </c>
      <c r="S396" s="80">
        <v>0</v>
      </c>
      <c r="T396" s="80">
        <v>0</v>
      </c>
      <c r="U396" s="80">
        <v>0</v>
      </c>
      <c r="V396" s="80">
        <v>0</v>
      </c>
      <c r="W396" s="80">
        <v>0</v>
      </c>
      <c r="X396" s="80">
        <v>0</v>
      </c>
      <c r="Y396" s="80">
        <v>0</v>
      </c>
      <c r="Z396" s="80">
        <v>0</v>
      </c>
    </row>
    <row r="397" spans="1:26" ht="16.5" customHeight="1" x14ac:dyDescent="0.25">
      <c r="A397" s="8" t="s">
        <v>1506</v>
      </c>
      <c r="B397" s="8" t="s">
        <v>1514</v>
      </c>
      <c r="C397" s="8">
        <v>2183</v>
      </c>
      <c r="D397" s="8" t="s">
        <v>1519</v>
      </c>
      <c r="E397" s="84" t="s">
        <v>3149</v>
      </c>
      <c r="F397" s="8" t="s">
        <v>75</v>
      </c>
      <c r="G397" s="83" t="s">
        <v>387</v>
      </c>
      <c r="H397" s="84" t="s">
        <v>2517</v>
      </c>
      <c r="I397" s="80">
        <v>4369371.25</v>
      </c>
      <c r="J397" s="80">
        <v>4098915.57</v>
      </c>
      <c r="K397" s="80">
        <v>600000</v>
      </c>
      <c r="L397" s="80">
        <v>0</v>
      </c>
      <c r="M397" s="80">
        <v>6741000</v>
      </c>
      <c r="N397" s="80">
        <v>0</v>
      </c>
      <c r="O397" s="80">
        <v>0</v>
      </c>
      <c r="P397" s="80">
        <v>0</v>
      </c>
      <c r="Q397" s="80">
        <v>0</v>
      </c>
      <c r="R397" s="80">
        <v>0</v>
      </c>
      <c r="S397" s="80">
        <v>0</v>
      </c>
      <c r="T397" s="80">
        <v>0</v>
      </c>
      <c r="U397" s="80">
        <v>0</v>
      </c>
      <c r="V397" s="80">
        <v>0</v>
      </c>
      <c r="W397" s="80">
        <v>0</v>
      </c>
      <c r="X397" s="80">
        <v>0</v>
      </c>
      <c r="Y397" s="80">
        <v>0</v>
      </c>
      <c r="Z397" s="80">
        <v>0</v>
      </c>
    </row>
    <row r="398" spans="1:26" ht="16.5" customHeight="1" x14ac:dyDescent="0.25">
      <c r="A398" s="8" t="s">
        <v>1506</v>
      </c>
      <c r="B398" s="8" t="s">
        <v>1528</v>
      </c>
      <c r="C398" s="8">
        <v>2184</v>
      </c>
      <c r="D398" s="8" t="s">
        <v>1525</v>
      </c>
      <c r="E398" s="84" t="s">
        <v>1529</v>
      </c>
      <c r="F398" s="8" t="s">
        <v>75</v>
      </c>
      <c r="G398" s="83" t="s">
        <v>387</v>
      </c>
      <c r="H398" s="79" t="s">
        <v>44</v>
      </c>
      <c r="I398" s="80">
        <v>3400000</v>
      </c>
      <c r="J398" s="80">
        <v>0</v>
      </c>
      <c r="K398" s="80">
        <v>2000000</v>
      </c>
      <c r="L398" s="80">
        <v>0</v>
      </c>
      <c r="M398" s="80">
        <v>3900000</v>
      </c>
      <c r="N398" s="80">
        <v>2000000</v>
      </c>
      <c r="O398" s="80">
        <v>0</v>
      </c>
      <c r="P398" s="80">
        <v>0</v>
      </c>
      <c r="Q398" s="80">
        <v>0</v>
      </c>
      <c r="R398" s="80">
        <v>0</v>
      </c>
      <c r="S398" s="80">
        <v>0</v>
      </c>
      <c r="T398" s="80">
        <v>0</v>
      </c>
      <c r="U398" s="80">
        <v>0</v>
      </c>
      <c r="V398" s="80">
        <v>0</v>
      </c>
      <c r="W398" s="80">
        <v>0</v>
      </c>
      <c r="X398" s="80">
        <v>0</v>
      </c>
      <c r="Y398" s="80">
        <v>0</v>
      </c>
      <c r="Z398" s="80">
        <v>0</v>
      </c>
    </row>
    <row r="399" spans="1:26" ht="16.5" customHeight="1" x14ac:dyDescent="0.25">
      <c r="A399" s="8" t="s">
        <v>1506</v>
      </c>
      <c r="B399" s="8" t="s">
        <v>1540</v>
      </c>
      <c r="C399" s="8">
        <v>2433</v>
      </c>
      <c r="D399" s="8" t="s">
        <v>1541</v>
      </c>
      <c r="E399" s="84" t="s">
        <v>1542</v>
      </c>
      <c r="F399" s="8" t="s">
        <v>75</v>
      </c>
      <c r="G399" s="83" t="s">
        <v>387</v>
      </c>
      <c r="H399" s="79" t="s">
        <v>1543</v>
      </c>
      <c r="I399" s="80">
        <v>695000</v>
      </c>
      <c r="J399" s="80">
        <v>500000</v>
      </c>
      <c r="K399" s="80">
        <v>950000</v>
      </c>
      <c r="L399" s="80">
        <v>0</v>
      </c>
      <c r="M399" s="80">
        <v>2086000</v>
      </c>
      <c r="N399" s="80">
        <v>200000</v>
      </c>
      <c r="O399" s="80">
        <v>0</v>
      </c>
      <c r="P399" s="80">
        <v>200000</v>
      </c>
      <c r="Q399" s="80">
        <v>0</v>
      </c>
      <c r="R399" s="80">
        <v>0</v>
      </c>
      <c r="S399" s="80">
        <v>0</v>
      </c>
      <c r="T399" s="80">
        <v>0</v>
      </c>
      <c r="U399" s="80">
        <v>0</v>
      </c>
      <c r="V399" s="80">
        <v>0</v>
      </c>
      <c r="W399" s="80">
        <v>0</v>
      </c>
      <c r="X399" s="80">
        <v>0</v>
      </c>
      <c r="Y399" s="80">
        <v>0</v>
      </c>
      <c r="Z399" s="80">
        <v>0</v>
      </c>
    </row>
    <row r="400" spans="1:26" ht="16.5" customHeight="1" x14ac:dyDescent="0.25">
      <c r="A400" s="8" t="s">
        <v>1535</v>
      </c>
      <c r="B400" s="8" t="s">
        <v>1536</v>
      </c>
      <c r="C400" s="8">
        <v>2185</v>
      </c>
      <c r="D400" s="8" t="s">
        <v>1537</v>
      </c>
      <c r="E400" s="84" t="s">
        <v>1538</v>
      </c>
      <c r="F400" s="8" t="s">
        <v>75</v>
      </c>
      <c r="G400" s="8" t="s">
        <v>387</v>
      </c>
      <c r="H400" s="79" t="s">
        <v>1539</v>
      </c>
      <c r="I400" s="80">
        <v>40000000</v>
      </c>
      <c r="J400" s="80">
        <v>7291327.9699999997</v>
      </c>
      <c r="K400" s="80">
        <v>40000000</v>
      </c>
      <c r="L400" s="80">
        <v>1779200.23</v>
      </c>
      <c r="M400" s="80">
        <v>1779200</v>
      </c>
      <c r="N400" s="80">
        <v>40000000</v>
      </c>
      <c r="O400" s="80">
        <v>0</v>
      </c>
      <c r="P400" s="80">
        <v>40000000</v>
      </c>
      <c r="Q400" s="80">
        <v>0</v>
      </c>
      <c r="R400" s="80">
        <v>0</v>
      </c>
      <c r="S400" s="80">
        <v>0</v>
      </c>
      <c r="T400" s="80">
        <v>0</v>
      </c>
      <c r="U400" s="80">
        <v>0</v>
      </c>
      <c r="V400" s="80">
        <v>0</v>
      </c>
      <c r="W400" s="80">
        <v>0</v>
      </c>
      <c r="X400" s="80">
        <v>0</v>
      </c>
      <c r="Y400" s="80">
        <v>0</v>
      </c>
      <c r="Z400" s="80">
        <v>0</v>
      </c>
    </row>
    <row r="401" spans="1:26" ht="16.5" customHeight="1" x14ac:dyDescent="0.25">
      <c r="A401" s="8" t="s">
        <v>1559</v>
      </c>
      <c r="B401" s="8" t="s">
        <v>1560</v>
      </c>
      <c r="C401" s="8">
        <v>963</v>
      </c>
      <c r="D401" s="8" t="s">
        <v>1561</v>
      </c>
      <c r="E401" s="84" t="s">
        <v>1562</v>
      </c>
      <c r="F401" s="8" t="s">
        <v>38</v>
      </c>
      <c r="G401" s="8" t="s">
        <v>234</v>
      </c>
      <c r="H401" s="79" t="s">
        <v>44</v>
      </c>
      <c r="I401" s="80">
        <v>0</v>
      </c>
      <c r="J401" s="80">
        <v>0</v>
      </c>
      <c r="K401" s="80">
        <v>0</v>
      </c>
      <c r="L401" s="80">
        <v>0</v>
      </c>
      <c r="M401" s="80">
        <v>0</v>
      </c>
      <c r="N401" s="80">
        <v>0</v>
      </c>
      <c r="O401" s="80">
        <v>0</v>
      </c>
      <c r="P401" s="80">
        <v>0</v>
      </c>
      <c r="Q401" s="80">
        <v>0</v>
      </c>
      <c r="R401" s="80">
        <v>2154347.96</v>
      </c>
      <c r="S401" s="80">
        <v>0</v>
      </c>
      <c r="T401" s="80">
        <v>0</v>
      </c>
      <c r="U401" s="80">
        <v>0</v>
      </c>
      <c r="V401" s="80">
        <v>2695810</v>
      </c>
      <c r="W401" s="80">
        <v>0</v>
      </c>
      <c r="X401" s="80">
        <v>0</v>
      </c>
      <c r="Y401" s="80">
        <v>0</v>
      </c>
      <c r="Z401" s="80">
        <v>0</v>
      </c>
    </row>
    <row r="402" spans="1:26" ht="16.5" customHeight="1" x14ac:dyDescent="0.25">
      <c r="A402" s="8" t="s">
        <v>1559</v>
      </c>
      <c r="B402" s="8" t="s">
        <v>1560</v>
      </c>
      <c r="C402" s="8">
        <v>2566</v>
      </c>
      <c r="D402" s="8" t="s">
        <v>1575</v>
      </c>
      <c r="E402" s="84" t="s">
        <v>1576</v>
      </c>
      <c r="F402" s="8" t="s">
        <v>38</v>
      </c>
      <c r="G402" s="8" t="s">
        <v>234</v>
      </c>
      <c r="H402" s="79" t="s">
        <v>44</v>
      </c>
      <c r="I402" s="80">
        <v>0</v>
      </c>
      <c r="J402" s="80">
        <v>0</v>
      </c>
      <c r="K402" s="80">
        <v>0</v>
      </c>
      <c r="L402" s="80">
        <v>0</v>
      </c>
      <c r="M402" s="80">
        <v>0</v>
      </c>
      <c r="N402" s="80">
        <v>0</v>
      </c>
      <c r="O402" s="80">
        <v>0</v>
      </c>
      <c r="P402" s="80">
        <v>0</v>
      </c>
      <c r="Q402" s="80">
        <v>0</v>
      </c>
      <c r="R402" s="80">
        <v>0</v>
      </c>
      <c r="S402" s="80">
        <v>0</v>
      </c>
      <c r="T402" s="80">
        <v>0</v>
      </c>
      <c r="U402" s="80">
        <v>0</v>
      </c>
      <c r="V402" s="80">
        <v>0</v>
      </c>
      <c r="W402" s="80">
        <v>0</v>
      </c>
      <c r="X402" s="80">
        <v>0</v>
      </c>
      <c r="Y402" s="80">
        <v>0</v>
      </c>
      <c r="Z402" s="80">
        <v>0</v>
      </c>
    </row>
    <row r="403" spans="1:26" ht="16.5" customHeight="1" x14ac:dyDescent="0.25">
      <c r="A403" s="8" t="s">
        <v>1559</v>
      </c>
      <c r="B403" s="8" t="s">
        <v>1577</v>
      </c>
      <c r="C403" s="8">
        <v>2624</v>
      </c>
      <c r="D403" s="8" t="s">
        <v>1578</v>
      </c>
      <c r="E403" s="84" t="s">
        <v>1579</v>
      </c>
      <c r="F403" s="8" t="s">
        <v>402</v>
      </c>
      <c r="G403" s="8" t="s">
        <v>39</v>
      </c>
      <c r="H403" s="79" t="s">
        <v>44</v>
      </c>
      <c r="I403" s="80">
        <v>2500000</v>
      </c>
      <c r="J403" s="80" t="s">
        <v>44</v>
      </c>
      <c r="K403" s="80">
        <v>0</v>
      </c>
      <c r="L403" s="80">
        <v>0</v>
      </c>
      <c r="M403" s="80">
        <v>0</v>
      </c>
      <c r="N403" s="80">
        <v>0</v>
      </c>
      <c r="O403" s="80">
        <v>0</v>
      </c>
      <c r="P403" s="80">
        <v>0</v>
      </c>
      <c r="Q403" s="80">
        <v>0</v>
      </c>
      <c r="R403" s="80">
        <v>0</v>
      </c>
      <c r="S403" s="80">
        <v>0</v>
      </c>
      <c r="T403" s="80">
        <v>0</v>
      </c>
      <c r="U403" s="80">
        <v>0</v>
      </c>
      <c r="V403" s="80">
        <v>0</v>
      </c>
      <c r="W403" s="80">
        <v>0</v>
      </c>
      <c r="X403" s="80">
        <v>0</v>
      </c>
      <c r="Y403" s="80">
        <v>0</v>
      </c>
      <c r="Z403" s="80">
        <v>0</v>
      </c>
    </row>
    <row r="404" spans="1:26" ht="16.5" customHeight="1" x14ac:dyDescent="0.25">
      <c r="A404" s="8" t="s">
        <v>1559</v>
      </c>
      <c r="B404" s="8" t="s">
        <v>1586</v>
      </c>
      <c r="C404" s="8">
        <v>2781</v>
      </c>
      <c r="D404" s="8" t="s">
        <v>1587</v>
      </c>
      <c r="E404" s="84" t="s">
        <v>1588</v>
      </c>
      <c r="F404" s="8" t="s">
        <v>38</v>
      </c>
      <c r="G404" s="8" t="s">
        <v>39</v>
      </c>
      <c r="H404" s="79" t="s">
        <v>1589</v>
      </c>
      <c r="I404" s="80">
        <v>2000000</v>
      </c>
      <c r="J404" s="80">
        <v>836407.74</v>
      </c>
      <c r="K404" s="80">
        <v>0</v>
      </c>
      <c r="L404" s="80">
        <v>0</v>
      </c>
      <c r="M404" s="80">
        <v>50000</v>
      </c>
      <c r="N404" s="80">
        <v>0</v>
      </c>
      <c r="O404" s="80">
        <v>0</v>
      </c>
      <c r="P404" s="80">
        <v>0</v>
      </c>
      <c r="Q404" s="80">
        <v>0</v>
      </c>
      <c r="R404" s="80">
        <v>0</v>
      </c>
      <c r="S404" s="80">
        <v>0</v>
      </c>
      <c r="T404" s="80">
        <v>0</v>
      </c>
      <c r="U404" s="80">
        <v>0</v>
      </c>
      <c r="V404" s="80">
        <v>0</v>
      </c>
      <c r="W404" s="80">
        <v>0</v>
      </c>
      <c r="X404" s="80">
        <v>0</v>
      </c>
      <c r="Y404" s="80">
        <v>0</v>
      </c>
      <c r="Z404" s="80">
        <v>0</v>
      </c>
    </row>
    <row r="405" spans="1:26" ht="16.5" customHeight="1" x14ac:dyDescent="0.25">
      <c r="A405" s="8" t="s">
        <v>1559</v>
      </c>
      <c r="B405" s="8" t="s">
        <v>1590</v>
      </c>
      <c r="C405" s="8">
        <v>3073</v>
      </c>
      <c r="D405" s="8" t="s">
        <v>1591</v>
      </c>
      <c r="E405" s="84" t="s">
        <v>1592</v>
      </c>
      <c r="F405" s="8" t="s">
        <v>75</v>
      </c>
      <c r="G405" s="8" t="s">
        <v>234</v>
      </c>
      <c r="H405" s="79" t="s">
        <v>1593</v>
      </c>
      <c r="I405" s="80">
        <v>9290000</v>
      </c>
      <c r="J405" s="80">
        <v>804020</v>
      </c>
      <c r="K405" s="80">
        <v>6000000</v>
      </c>
      <c r="L405" s="80">
        <v>0</v>
      </c>
      <c r="M405" s="80">
        <v>3175984</v>
      </c>
      <c r="N405" s="80">
        <v>6000000</v>
      </c>
      <c r="O405" s="80">
        <v>0</v>
      </c>
      <c r="P405" s="80">
        <v>0</v>
      </c>
      <c r="Q405" s="80">
        <v>0</v>
      </c>
      <c r="R405" s="80">
        <v>4200000</v>
      </c>
      <c r="S405" s="80">
        <v>0</v>
      </c>
      <c r="T405" s="80">
        <v>4200000</v>
      </c>
      <c r="U405" s="80">
        <v>0</v>
      </c>
      <c r="V405" s="80">
        <v>9121394</v>
      </c>
      <c r="W405" s="80">
        <v>0</v>
      </c>
      <c r="X405" s="80">
        <v>0</v>
      </c>
      <c r="Y405" s="80">
        <v>0</v>
      </c>
      <c r="Z405" s="80">
        <v>0</v>
      </c>
    </row>
    <row r="406" spans="1:26" ht="16.5" customHeight="1" x14ac:dyDescent="0.25">
      <c r="A406" s="8" t="s">
        <v>1594</v>
      </c>
      <c r="B406" s="8" t="s">
        <v>1605</v>
      </c>
      <c r="C406" s="8">
        <v>868</v>
      </c>
      <c r="D406" s="8" t="s">
        <v>1606</v>
      </c>
      <c r="E406" s="84" t="s">
        <v>1607</v>
      </c>
      <c r="F406" s="8" t="s">
        <v>75</v>
      </c>
      <c r="G406" s="8" t="s">
        <v>234</v>
      </c>
      <c r="H406" s="79" t="s">
        <v>1609</v>
      </c>
      <c r="I406" s="80">
        <v>0</v>
      </c>
      <c r="J406" s="80">
        <v>0</v>
      </c>
      <c r="K406" s="80">
        <v>0</v>
      </c>
      <c r="L406" s="80">
        <v>0</v>
      </c>
      <c r="M406" s="80">
        <v>0</v>
      </c>
      <c r="N406" s="80">
        <v>0</v>
      </c>
      <c r="O406" s="80">
        <v>0</v>
      </c>
      <c r="P406" s="80">
        <v>0</v>
      </c>
      <c r="Q406" s="80">
        <v>0</v>
      </c>
      <c r="R406" s="80">
        <v>6479958.2199999997</v>
      </c>
      <c r="S406" s="80">
        <v>6479958.2199999997</v>
      </c>
      <c r="T406" s="80">
        <v>0</v>
      </c>
      <c r="U406" s="80">
        <v>0</v>
      </c>
      <c r="V406" s="80">
        <v>0</v>
      </c>
      <c r="W406" s="80">
        <v>0</v>
      </c>
      <c r="X406" s="80">
        <v>0</v>
      </c>
      <c r="Y406" s="80">
        <v>0</v>
      </c>
      <c r="Z406" s="80">
        <v>0</v>
      </c>
    </row>
    <row r="407" spans="1:26" ht="16.5" customHeight="1" x14ac:dyDescent="0.25">
      <c r="A407" s="8" t="s">
        <v>1594</v>
      </c>
      <c r="B407" s="8" t="s">
        <v>1600</v>
      </c>
      <c r="C407" s="8">
        <v>2155</v>
      </c>
      <c r="D407" s="8" t="s">
        <v>1614</v>
      </c>
      <c r="E407" s="85" t="s">
        <v>3150</v>
      </c>
      <c r="F407" s="8" t="s">
        <v>38</v>
      </c>
      <c r="G407" s="8" t="s">
        <v>234</v>
      </c>
      <c r="H407" s="79" t="s">
        <v>44</v>
      </c>
      <c r="I407" s="80">
        <v>2000000</v>
      </c>
      <c r="J407" s="80">
        <v>0</v>
      </c>
      <c r="K407" s="80">
        <v>2000000</v>
      </c>
      <c r="L407" s="80">
        <v>0</v>
      </c>
      <c r="M407" s="80">
        <v>0</v>
      </c>
      <c r="N407" s="80">
        <v>2000000</v>
      </c>
      <c r="O407" s="80">
        <v>0</v>
      </c>
      <c r="P407" s="80">
        <v>2000000</v>
      </c>
      <c r="Q407" s="80">
        <v>0</v>
      </c>
      <c r="R407" s="80">
        <v>2000000</v>
      </c>
      <c r="S407" s="80">
        <v>0</v>
      </c>
      <c r="T407" s="80">
        <v>2000000</v>
      </c>
      <c r="U407" s="80">
        <v>0</v>
      </c>
      <c r="V407" s="80">
        <v>1508898</v>
      </c>
      <c r="W407" s="80">
        <v>2000000</v>
      </c>
      <c r="X407" s="80">
        <v>0</v>
      </c>
      <c r="Y407" s="80">
        <v>2000000</v>
      </c>
      <c r="Z407" s="80">
        <v>0</v>
      </c>
    </row>
    <row r="408" spans="1:26" ht="16.5" customHeight="1" x14ac:dyDescent="0.25">
      <c r="A408" s="8" t="s">
        <v>1594</v>
      </c>
      <c r="B408" s="8" t="s">
        <v>1595</v>
      </c>
      <c r="C408" s="8">
        <v>2156</v>
      </c>
      <c r="D408" s="8" t="s">
        <v>1596</v>
      </c>
      <c r="E408" s="84" t="s">
        <v>1597</v>
      </c>
      <c r="F408" s="8" t="s">
        <v>38</v>
      </c>
      <c r="G408" s="8" t="s">
        <v>234</v>
      </c>
      <c r="H408" s="79" t="s">
        <v>1599</v>
      </c>
      <c r="I408" s="80">
        <v>0</v>
      </c>
      <c r="J408" s="80">
        <v>0</v>
      </c>
      <c r="K408" s="80">
        <v>0</v>
      </c>
      <c r="L408" s="80">
        <v>0</v>
      </c>
      <c r="M408" s="80">
        <v>0</v>
      </c>
      <c r="N408" s="80">
        <v>0</v>
      </c>
      <c r="O408" s="80">
        <v>0</v>
      </c>
      <c r="P408" s="80">
        <v>0</v>
      </c>
      <c r="Q408" s="80">
        <v>0</v>
      </c>
      <c r="R408" s="80">
        <v>740000</v>
      </c>
      <c r="S408" s="80">
        <v>740000</v>
      </c>
      <c r="T408" s="80">
        <v>0</v>
      </c>
      <c r="U408" s="80">
        <v>0</v>
      </c>
      <c r="V408" s="80">
        <v>0</v>
      </c>
      <c r="W408" s="80">
        <v>0</v>
      </c>
      <c r="X408" s="80">
        <v>0</v>
      </c>
      <c r="Y408" s="80">
        <v>0</v>
      </c>
      <c r="Z408" s="80">
        <v>0</v>
      </c>
    </row>
    <row r="409" spans="1:26" ht="16.5" customHeight="1" x14ac:dyDescent="0.25">
      <c r="A409" s="8" t="s">
        <v>1594</v>
      </c>
      <c r="B409" s="8" t="s">
        <v>1600</v>
      </c>
      <c r="C409" s="8">
        <v>2281</v>
      </c>
      <c r="D409" s="8" t="s">
        <v>1601</v>
      </c>
      <c r="E409" s="84" t="s">
        <v>1602</v>
      </c>
      <c r="F409" s="8" t="s">
        <v>75</v>
      </c>
      <c r="G409" s="8" t="s">
        <v>234</v>
      </c>
      <c r="H409" s="79" t="s">
        <v>1604</v>
      </c>
      <c r="I409" s="80">
        <v>0</v>
      </c>
      <c r="J409" s="80">
        <v>0</v>
      </c>
      <c r="K409" s="80">
        <v>0</v>
      </c>
      <c r="L409" s="80">
        <v>0</v>
      </c>
      <c r="M409" s="80">
        <v>0</v>
      </c>
      <c r="N409" s="80">
        <v>0</v>
      </c>
      <c r="O409" s="80">
        <v>0</v>
      </c>
      <c r="P409" s="80">
        <v>0</v>
      </c>
      <c r="Q409" s="80">
        <v>0</v>
      </c>
      <c r="R409" s="80">
        <v>3618000</v>
      </c>
      <c r="S409" s="80">
        <v>3618000</v>
      </c>
      <c r="T409" s="80">
        <v>0</v>
      </c>
      <c r="U409" s="80">
        <v>0</v>
      </c>
      <c r="V409" s="80">
        <v>298980</v>
      </c>
      <c r="W409" s="80">
        <v>0</v>
      </c>
      <c r="X409" s="80">
        <v>0</v>
      </c>
      <c r="Y409" s="80">
        <v>0</v>
      </c>
      <c r="Z409" s="80">
        <v>0</v>
      </c>
    </row>
    <row r="410" spans="1:26" ht="16.5" customHeight="1" x14ac:dyDescent="0.25">
      <c r="A410" s="8" t="s">
        <v>1594</v>
      </c>
      <c r="B410" s="8" t="s">
        <v>2584</v>
      </c>
      <c r="C410" s="8">
        <v>2557</v>
      </c>
      <c r="D410" s="8" t="s">
        <v>2585</v>
      </c>
      <c r="E410" s="84" t="s">
        <v>2586</v>
      </c>
      <c r="F410" s="8" t="s">
        <v>75</v>
      </c>
      <c r="G410" s="8" t="s">
        <v>234</v>
      </c>
      <c r="H410" s="79" t="s">
        <v>44</v>
      </c>
      <c r="I410" s="80">
        <v>0</v>
      </c>
      <c r="J410" s="80">
        <v>0</v>
      </c>
      <c r="K410" s="80">
        <v>0</v>
      </c>
      <c r="L410" s="80">
        <v>0</v>
      </c>
      <c r="M410" s="80">
        <v>0</v>
      </c>
      <c r="N410" s="80">
        <v>0</v>
      </c>
      <c r="O410" s="80">
        <v>0</v>
      </c>
      <c r="P410" s="80">
        <v>0</v>
      </c>
      <c r="Q410" s="80">
        <v>0</v>
      </c>
      <c r="R410" s="80">
        <v>1333802</v>
      </c>
      <c r="S410" s="80">
        <v>0</v>
      </c>
      <c r="T410" s="80">
        <v>0</v>
      </c>
      <c r="U410" s="80">
        <v>0</v>
      </c>
      <c r="V410" s="80">
        <v>0</v>
      </c>
      <c r="W410" s="80">
        <v>0</v>
      </c>
      <c r="X410" s="80">
        <v>0</v>
      </c>
      <c r="Y410" s="80">
        <v>0</v>
      </c>
      <c r="Z410" s="80">
        <v>0</v>
      </c>
    </row>
    <row r="411" spans="1:26" ht="16.5" customHeight="1" x14ac:dyDescent="0.25">
      <c r="A411" s="8" t="s">
        <v>1594</v>
      </c>
      <c r="B411" s="8" t="s">
        <v>1595</v>
      </c>
      <c r="C411" s="8">
        <v>2923</v>
      </c>
      <c r="D411" s="8" t="s">
        <v>1617</v>
      </c>
      <c r="E411" s="85" t="s">
        <v>3152</v>
      </c>
      <c r="F411" s="8" t="s">
        <v>38</v>
      </c>
      <c r="G411" s="8" t="s">
        <v>234</v>
      </c>
      <c r="H411" s="79" t="s">
        <v>1619</v>
      </c>
      <c r="I411" s="80">
        <v>0</v>
      </c>
      <c r="J411" s="80">
        <v>0</v>
      </c>
      <c r="K411" s="80">
        <v>0</v>
      </c>
      <c r="L411" s="80">
        <v>0</v>
      </c>
      <c r="M411" s="80">
        <v>0</v>
      </c>
      <c r="N411" s="80">
        <v>0</v>
      </c>
      <c r="O411" s="80">
        <v>0</v>
      </c>
      <c r="P411" s="80">
        <v>0</v>
      </c>
      <c r="Q411" s="80">
        <v>0</v>
      </c>
      <c r="R411" s="80">
        <v>3386000</v>
      </c>
      <c r="S411" s="80">
        <v>3386000</v>
      </c>
      <c r="T411" s="80">
        <v>4200000</v>
      </c>
      <c r="U411" s="80">
        <v>4200000</v>
      </c>
      <c r="V411" s="80">
        <v>1721528</v>
      </c>
      <c r="W411" s="80">
        <v>4200000</v>
      </c>
      <c r="X411" s="80">
        <v>4200000</v>
      </c>
      <c r="Y411" s="80">
        <v>3125530.48</v>
      </c>
      <c r="Z411" s="80">
        <v>3125530.48</v>
      </c>
    </row>
    <row r="412" spans="1:26" ht="16.5" customHeight="1" x14ac:dyDescent="0.25">
      <c r="A412" s="8" t="s">
        <v>1594</v>
      </c>
      <c r="B412" s="8" t="s">
        <v>1595</v>
      </c>
      <c r="C412" s="8">
        <v>2924</v>
      </c>
      <c r="D412" s="8" t="s">
        <v>1620</v>
      </c>
      <c r="E412" s="84" t="s">
        <v>1621</v>
      </c>
      <c r="F412" s="8" t="s">
        <v>38</v>
      </c>
      <c r="G412" s="8" t="s">
        <v>234</v>
      </c>
      <c r="H412" s="79" t="s">
        <v>44</v>
      </c>
      <c r="I412" s="80">
        <v>0</v>
      </c>
      <c r="J412" s="80">
        <v>0</v>
      </c>
      <c r="K412" s="80">
        <v>0</v>
      </c>
      <c r="L412" s="80">
        <v>0</v>
      </c>
      <c r="M412" s="80">
        <v>0</v>
      </c>
      <c r="N412" s="80">
        <v>0</v>
      </c>
      <c r="O412" s="80">
        <v>0</v>
      </c>
      <c r="P412" s="80">
        <v>0</v>
      </c>
      <c r="Q412" s="80">
        <v>0</v>
      </c>
      <c r="R412" s="80">
        <v>1000000</v>
      </c>
      <c r="S412" s="80">
        <v>0</v>
      </c>
      <c r="T412" s="80">
        <v>2000000</v>
      </c>
      <c r="U412" s="80">
        <v>0</v>
      </c>
      <c r="V412" s="80">
        <v>2794414</v>
      </c>
      <c r="W412" s="80">
        <v>2000000</v>
      </c>
      <c r="X412" s="80">
        <v>0</v>
      </c>
      <c r="Y412" s="80">
        <v>1200000</v>
      </c>
      <c r="Z412" s="80">
        <v>0</v>
      </c>
    </row>
    <row r="413" spans="1:26" ht="16.5" customHeight="1" x14ac:dyDescent="0.25">
      <c r="A413" s="8" t="s">
        <v>1594</v>
      </c>
      <c r="B413" s="8" t="s">
        <v>1605</v>
      </c>
      <c r="C413" s="8">
        <v>2925</v>
      </c>
      <c r="D413" s="8" t="s">
        <v>1622</v>
      </c>
      <c r="E413" s="84" t="s">
        <v>1623</v>
      </c>
      <c r="F413" s="8" t="s">
        <v>75</v>
      </c>
      <c r="G413" s="8" t="s">
        <v>234</v>
      </c>
      <c r="H413" s="79" t="s">
        <v>1625</v>
      </c>
      <c r="I413" s="80">
        <v>0</v>
      </c>
      <c r="J413" s="80">
        <v>0</v>
      </c>
      <c r="K413" s="80">
        <v>0</v>
      </c>
      <c r="L413" s="80">
        <v>0</v>
      </c>
      <c r="M413" s="80">
        <v>0</v>
      </c>
      <c r="N413" s="80">
        <v>0</v>
      </c>
      <c r="O413" s="80">
        <v>0</v>
      </c>
      <c r="P413" s="80">
        <v>0</v>
      </c>
      <c r="Q413" s="80">
        <v>0</v>
      </c>
      <c r="R413" s="80">
        <v>856305</v>
      </c>
      <c r="S413" s="80">
        <v>74250</v>
      </c>
      <c r="T413" s="80">
        <v>643695</v>
      </c>
      <c r="U413" s="80">
        <v>0</v>
      </c>
      <c r="V413" s="80">
        <v>1282500</v>
      </c>
      <c r="W413" s="80">
        <v>0</v>
      </c>
      <c r="X413" s="80">
        <v>0</v>
      </c>
      <c r="Y413" s="80">
        <v>0</v>
      </c>
      <c r="Z413" s="80">
        <v>0</v>
      </c>
    </row>
    <row r="414" spans="1:26" ht="16.5" customHeight="1" x14ac:dyDescent="0.25">
      <c r="A414" s="8" t="s">
        <v>1582</v>
      </c>
      <c r="B414" s="8" t="s">
        <v>1626</v>
      </c>
      <c r="C414" s="8">
        <v>2723</v>
      </c>
      <c r="D414" s="8" t="s">
        <v>1627</v>
      </c>
      <c r="E414" s="84" t="s">
        <v>1628</v>
      </c>
      <c r="F414" s="8" t="s">
        <v>369</v>
      </c>
      <c r="G414" s="8" t="s">
        <v>234</v>
      </c>
      <c r="H414" s="79" t="s">
        <v>44</v>
      </c>
      <c r="I414" s="80">
        <v>0</v>
      </c>
      <c r="J414" s="80">
        <v>0</v>
      </c>
      <c r="K414" s="80">
        <v>0</v>
      </c>
      <c r="L414" s="80">
        <v>0</v>
      </c>
      <c r="M414" s="80">
        <v>0</v>
      </c>
      <c r="N414" s="80">
        <v>0</v>
      </c>
      <c r="O414" s="80">
        <v>0</v>
      </c>
      <c r="P414" s="80">
        <v>0</v>
      </c>
      <c r="Q414" s="80">
        <v>0</v>
      </c>
      <c r="R414" s="80">
        <v>300000</v>
      </c>
      <c r="S414" s="80">
        <v>0</v>
      </c>
      <c r="T414" s="80">
        <v>0</v>
      </c>
      <c r="U414" s="80">
        <v>0</v>
      </c>
      <c r="V414" s="80">
        <v>1000000</v>
      </c>
      <c r="W414" s="80">
        <v>0</v>
      </c>
      <c r="X414" s="80">
        <v>0</v>
      </c>
      <c r="Y414" s="80">
        <v>0</v>
      </c>
      <c r="Z414" s="80">
        <v>0</v>
      </c>
    </row>
    <row r="415" spans="1:26" ht="16.5" customHeight="1" x14ac:dyDescent="0.25">
      <c r="A415" s="8" t="s">
        <v>1563</v>
      </c>
      <c r="B415" s="8" t="s">
        <v>1564</v>
      </c>
      <c r="C415" s="8">
        <v>2156</v>
      </c>
      <c r="D415" s="8" t="s">
        <v>1565</v>
      </c>
      <c r="E415" s="84" t="s">
        <v>1566</v>
      </c>
      <c r="F415" s="8" t="s">
        <v>75</v>
      </c>
      <c r="G415" s="8" t="s">
        <v>234</v>
      </c>
      <c r="H415" s="79" t="s">
        <v>44</v>
      </c>
      <c r="I415" s="80">
        <v>473382.40000000002</v>
      </c>
      <c r="J415" s="80">
        <v>0</v>
      </c>
      <c r="K415" s="80">
        <v>0</v>
      </c>
      <c r="L415" s="80">
        <v>0</v>
      </c>
      <c r="M415" s="80">
        <v>0</v>
      </c>
      <c r="N415" s="80">
        <v>0</v>
      </c>
      <c r="O415" s="80">
        <v>0</v>
      </c>
      <c r="P415" s="80">
        <v>0</v>
      </c>
      <c r="Q415" s="80">
        <v>0</v>
      </c>
      <c r="R415" s="80">
        <v>0</v>
      </c>
      <c r="S415" s="80">
        <v>0</v>
      </c>
      <c r="T415" s="80">
        <v>0</v>
      </c>
      <c r="U415" s="80">
        <v>0</v>
      </c>
      <c r="V415" s="80">
        <v>0</v>
      </c>
      <c r="W415" s="80">
        <v>0</v>
      </c>
      <c r="X415" s="80">
        <v>0</v>
      </c>
      <c r="Y415" s="80">
        <v>0</v>
      </c>
      <c r="Z415" s="80">
        <v>0</v>
      </c>
    </row>
    <row r="416" spans="1:26" ht="16.5" customHeight="1" x14ac:dyDescent="0.25">
      <c r="A416" s="8" t="s">
        <v>1568</v>
      </c>
      <c r="B416" s="8" t="s">
        <v>1569</v>
      </c>
      <c r="C416" s="8">
        <v>2284</v>
      </c>
      <c r="D416" s="8" t="s">
        <v>1570</v>
      </c>
      <c r="E416" s="84" t="s">
        <v>1571</v>
      </c>
      <c r="F416" s="8" t="s">
        <v>75</v>
      </c>
      <c r="G416" s="8" t="s">
        <v>234</v>
      </c>
      <c r="H416" s="79" t="s">
        <v>44</v>
      </c>
      <c r="I416" s="80">
        <v>0</v>
      </c>
      <c r="J416" s="80">
        <v>0</v>
      </c>
      <c r="K416" s="80">
        <v>0</v>
      </c>
      <c r="L416" s="80">
        <v>0</v>
      </c>
      <c r="M416" s="80">
        <v>0</v>
      </c>
      <c r="N416" s="80">
        <v>0</v>
      </c>
      <c r="O416" s="80">
        <v>0</v>
      </c>
      <c r="P416" s="80">
        <v>0</v>
      </c>
      <c r="Q416" s="80">
        <v>0</v>
      </c>
      <c r="R416" s="80">
        <v>2291584.02</v>
      </c>
      <c r="S416" s="80">
        <v>0</v>
      </c>
      <c r="T416" s="80">
        <v>0</v>
      </c>
      <c r="U416" s="80">
        <v>0</v>
      </c>
      <c r="V416" s="80">
        <v>2820000</v>
      </c>
      <c r="W416" s="80">
        <v>0</v>
      </c>
      <c r="X416" s="80">
        <v>0</v>
      </c>
      <c r="Y416" s="80">
        <v>0</v>
      </c>
      <c r="Z416" s="80">
        <v>0</v>
      </c>
    </row>
    <row r="417" spans="1:26" ht="16.5" customHeight="1" x14ac:dyDescent="0.25">
      <c r="A417" s="8" t="s">
        <v>1637</v>
      </c>
      <c r="B417" s="8"/>
      <c r="C417" s="8">
        <v>86</v>
      </c>
      <c r="D417" s="8" t="s">
        <v>3061</v>
      </c>
      <c r="E417" s="84"/>
      <c r="F417" s="8"/>
      <c r="G417" s="82" t="s">
        <v>387</v>
      </c>
      <c r="H417" s="79" t="s">
        <v>44</v>
      </c>
      <c r="I417" s="80">
        <v>0</v>
      </c>
      <c r="J417" s="80">
        <v>0</v>
      </c>
      <c r="K417" s="80">
        <v>0</v>
      </c>
      <c r="L417" s="80">
        <v>0</v>
      </c>
      <c r="M417" s="80">
        <v>8000000</v>
      </c>
      <c r="N417" s="80">
        <v>0</v>
      </c>
      <c r="O417" s="80">
        <v>0</v>
      </c>
      <c r="P417" s="80">
        <v>0</v>
      </c>
      <c r="Q417" s="80">
        <v>0</v>
      </c>
      <c r="R417" s="80">
        <v>0</v>
      </c>
      <c r="S417" s="80">
        <v>0</v>
      </c>
      <c r="T417" s="80">
        <v>0</v>
      </c>
      <c r="U417" s="80">
        <v>0</v>
      </c>
      <c r="V417" s="80">
        <v>0</v>
      </c>
      <c r="W417" s="80">
        <v>0</v>
      </c>
      <c r="X417" s="80">
        <v>0</v>
      </c>
      <c r="Y417" s="80">
        <v>0</v>
      </c>
      <c r="Z417" s="80">
        <v>0</v>
      </c>
    </row>
    <row r="418" spans="1:26" ht="16.5" customHeight="1" x14ac:dyDescent="0.25">
      <c r="A418" s="8" t="s">
        <v>1637</v>
      </c>
      <c r="B418" s="8"/>
      <c r="C418" s="8">
        <v>88</v>
      </c>
      <c r="D418" s="8" t="s">
        <v>3109</v>
      </c>
      <c r="E418" s="84"/>
      <c r="F418" s="8"/>
      <c r="G418" s="82" t="s">
        <v>387</v>
      </c>
      <c r="H418" s="79" t="s">
        <v>44</v>
      </c>
      <c r="I418" s="80">
        <v>0</v>
      </c>
      <c r="J418" s="80">
        <v>0</v>
      </c>
      <c r="K418" s="80">
        <v>0</v>
      </c>
      <c r="L418" s="80">
        <v>0</v>
      </c>
      <c r="M418" s="80">
        <v>0</v>
      </c>
      <c r="N418" s="80">
        <v>0</v>
      </c>
      <c r="O418" s="80">
        <v>0</v>
      </c>
      <c r="P418" s="80">
        <v>0</v>
      </c>
      <c r="Q418" s="80">
        <v>0</v>
      </c>
      <c r="R418" s="80">
        <v>0</v>
      </c>
      <c r="S418" s="80">
        <v>0</v>
      </c>
      <c r="T418" s="80">
        <v>0</v>
      </c>
      <c r="U418" s="80">
        <v>0</v>
      </c>
      <c r="V418" s="80">
        <v>8000000</v>
      </c>
      <c r="W418" s="80">
        <v>0</v>
      </c>
      <c r="X418" s="80">
        <v>0</v>
      </c>
      <c r="Y418" s="80">
        <v>0</v>
      </c>
      <c r="Z418" s="80">
        <v>0</v>
      </c>
    </row>
    <row r="419" spans="1:26" ht="16.5" customHeight="1" x14ac:dyDescent="0.25">
      <c r="A419" s="8" t="s">
        <v>1637</v>
      </c>
      <c r="B419" s="8"/>
      <c r="C419" s="8">
        <v>96</v>
      </c>
      <c r="D419" s="8" t="s">
        <v>3110</v>
      </c>
      <c r="E419" s="84"/>
      <c r="F419" s="8"/>
      <c r="G419" s="82" t="s">
        <v>387</v>
      </c>
      <c r="H419" s="79" t="s">
        <v>44</v>
      </c>
      <c r="I419" s="80">
        <v>0</v>
      </c>
      <c r="J419" s="80">
        <v>0</v>
      </c>
      <c r="K419" s="80">
        <v>0</v>
      </c>
      <c r="L419" s="80">
        <v>0</v>
      </c>
      <c r="M419" s="80">
        <v>0</v>
      </c>
      <c r="N419" s="80">
        <v>0</v>
      </c>
      <c r="O419" s="80">
        <v>0</v>
      </c>
      <c r="P419" s="80">
        <v>0</v>
      </c>
      <c r="Q419" s="80">
        <v>0</v>
      </c>
      <c r="R419" s="80">
        <v>0</v>
      </c>
      <c r="S419" s="80">
        <v>0</v>
      </c>
      <c r="T419" s="80">
        <v>0</v>
      </c>
      <c r="U419" s="80">
        <v>0</v>
      </c>
      <c r="V419" s="80">
        <v>1400000</v>
      </c>
      <c r="W419" s="80">
        <v>0</v>
      </c>
      <c r="X419" s="80">
        <v>0</v>
      </c>
      <c r="Y419" s="80">
        <v>0</v>
      </c>
      <c r="Z419" s="80">
        <v>0</v>
      </c>
    </row>
    <row r="420" spans="1:26" ht="16.5" customHeight="1" x14ac:dyDescent="0.25">
      <c r="A420" s="8" t="s">
        <v>1637</v>
      </c>
      <c r="B420" s="8"/>
      <c r="C420" s="8">
        <v>635</v>
      </c>
      <c r="D420" s="8" t="s">
        <v>3111</v>
      </c>
      <c r="E420" s="84"/>
      <c r="F420" s="8"/>
      <c r="G420" s="82" t="s">
        <v>387</v>
      </c>
      <c r="H420" s="79" t="s">
        <v>44</v>
      </c>
      <c r="I420" s="80">
        <v>0</v>
      </c>
      <c r="J420" s="80">
        <v>0</v>
      </c>
      <c r="K420" s="80">
        <v>0</v>
      </c>
      <c r="L420" s="80">
        <v>0</v>
      </c>
      <c r="M420" s="80">
        <v>0</v>
      </c>
      <c r="N420" s="80">
        <v>0</v>
      </c>
      <c r="O420" s="80">
        <v>0</v>
      </c>
      <c r="P420" s="80">
        <v>0</v>
      </c>
      <c r="Q420" s="80">
        <v>0</v>
      </c>
      <c r="R420" s="80">
        <v>0</v>
      </c>
      <c r="S420" s="80">
        <v>0</v>
      </c>
      <c r="T420" s="80">
        <v>0</v>
      </c>
      <c r="U420" s="80">
        <v>0</v>
      </c>
      <c r="V420" s="80">
        <v>600000</v>
      </c>
      <c r="W420" s="80">
        <v>0</v>
      </c>
      <c r="X420" s="80">
        <v>0</v>
      </c>
      <c r="Y420" s="80">
        <v>0</v>
      </c>
      <c r="Z420" s="80">
        <v>0</v>
      </c>
    </row>
    <row r="421" spans="1:26" ht="16.5" customHeight="1" x14ac:dyDescent="0.25">
      <c r="A421" s="8" t="s">
        <v>1637</v>
      </c>
      <c r="B421" s="8"/>
      <c r="C421" s="8">
        <v>887</v>
      </c>
      <c r="D421" s="8" t="s">
        <v>3112</v>
      </c>
      <c r="E421" s="84"/>
      <c r="F421" s="8"/>
      <c r="G421" s="82" t="s">
        <v>387</v>
      </c>
      <c r="H421" s="79" t="s">
        <v>44</v>
      </c>
      <c r="I421" s="80">
        <v>0</v>
      </c>
      <c r="J421" s="80">
        <v>0</v>
      </c>
      <c r="K421" s="80">
        <v>0</v>
      </c>
      <c r="L421" s="80">
        <v>0</v>
      </c>
      <c r="M421" s="80">
        <v>0</v>
      </c>
      <c r="N421" s="80">
        <v>0</v>
      </c>
      <c r="O421" s="80">
        <v>0</v>
      </c>
      <c r="P421" s="80">
        <v>0</v>
      </c>
      <c r="Q421" s="80">
        <v>0</v>
      </c>
      <c r="R421" s="80">
        <v>0</v>
      </c>
      <c r="S421" s="80">
        <v>0</v>
      </c>
      <c r="T421" s="80">
        <v>0</v>
      </c>
      <c r="U421" s="80">
        <v>0</v>
      </c>
      <c r="V421" s="80">
        <v>6000000</v>
      </c>
      <c r="W421" s="80">
        <v>0</v>
      </c>
      <c r="X421" s="80">
        <v>0</v>
      </c>
      <c r="Y421" s="80">
        <v>0</v>
      </c>
      <c r="Z421" s="80">
        <v>0</v>
      </c>
    </row>
    <row r="422" spans="1:26" ht="16.5" customHeight="1" x14ac:dyDescent="0.25">
      <c r="A422" s="8" t="s">
        <v>1637</v>
      </c>
      <c r="B422" s="8"/>
      <c r="C422" s="8">
        <v>894</v>
      </c>
      <c r="D422" s="8" t="s">
        <v>3113</v>
      </c>
      <c r="E422" s="84"/>
      <c r="F422" s="8"/>
      <c r="G422" s="82" t="s">
        <v>387</v>
      </c>
      <c r="H422" s="79" t="s">
        <v>44</v>
      </c>
      <c r="I422" s="80">
        <v>0</v>
      </c>
      <c r="J422" s="80">
        <v>0</v>
      </c>
      <c r="K422" s="80">
        <v>0</v>
      </c>
      <c r="L422" s="80">
        <v>0</v>
      </c>
      <c r="M422" s="80">
        <v>0</v>
      </c>
      <c r="N422" s="80">
        <v>0</v>
      </c>
      <c r="O422" s="80">
        <v>0</v>
      </c>
      <c r="P422" s="80">
        <v>0</v>
      </c>
      <c r="Q422" s="80">
        <v>0</v>
      </c>
      <c r="R422" s="80">
        <v>0</v>
      </c>
      <c r="S422" s="80">
        <v>0</v>
      </c>
      <c r="T422" s="80">
        <v>0</v>
      </c>
      <c r="U422" s="80">
        <v>0</v>
      </c>
      <c r="V422" s="80">
        <v>5780000</v>
      </c>
      <c r="W422" s="80">
        <v>0</v>
      </c>
      <c r="X422" s="80">
        <v>0</v>
      </c>
      <c r="Y422" s="80">
        <v>0</v>
      </c>
      <c r="Z422" s="80">
        <v>0</v>
      </c>
    </row>
    <row r="423" spans="1:26" ht="16.5" customHeight="1" x14ac:dyDescent="0.25">
      <c r="A423" s="8" t="s">
        <v>1637</v>
      </c>
      <c r="B423" s="8"/>
      <c r="C423" s="8">
        <v>1094</v>
      </c>
      <c r="D423" s="8" t="s">
        <v>3114</v>
      </c>
      <c r="E423" s="84"/>
      <c r="F423" s="8"/>
      <c r="G423" s="82" t="s">
        <v>387</v>
      </c>
      <c r="H423" s="79" t="s">
        <v>44</v>
      </c>
      <c r="I423" s="80">
        <v>0</v>
      </c>
      <c r="J423" s="80">
        <v>0</v>
      </c>
      <c r="K423" s="80">
        <v>0</v>
      </c>
      <c r="L423" s="80">
        <v>0</v>
      </c>
      <c r="M423" s="80">
        <v>0</v>
      </c>
      <c r="N423" s="80">
        <v>0</v>
      </c>
      <c r="O423" s="80">
        <v>0</v>
      </c>
      <c r="P423" s="80">
        <v>0</v>
      </c>
      <c r="Q423" s="80">
        <v>0</v>
      </c>
      <c r="R423" s="80">
        <v>0</v>
      </c>
      <c r="S423" s="80">
        <v>0</v>
      </c>
      <c r="T423" s="80">
        <v>0</v>
      </c>
      <c r="U423" s="80">
        <v>0</v>
      </c>
      <c r="V423" s="80">
        <v>5240000</v>
      </c>
      <c r="W423" s="80">
        <v>0</v>
      </c>
      <c r="X423" s="80">
        <v>0</v>
      </c>
      <c r="Y423" s="80">
        <v>0</v>
      </c>
      <c r="Z423" s="80">
        <v>0</v>
      </c>
    </row>
    <row r="424" spans="1:26" ht="16.5" customHeight="1" x14ac:dyDescent="0.25">
      <c r="A424" s="8" t="s">
        <v>1637</v>
      </c>
      <c r="B424" s="8"/>
      <c r="C424" s="8">
        <v>1217</v>
      </c>
      <c r="D424" s="8" t="s">
        <v>3062</v>
      </c>
      <c r="E424" s="84"/>
      <c r="F424" s="8"/>
      <c r="G424" s="82" t="s">
        <v>387</v>
      </c>
      <c r="H424" s="79" t="s">
        <v>44</v>
      </c>
      <c r="I424" s="80">
        <v>0</v>
      </c>
      <c r="J424" s="80">
        <v>0</v>
      </c>
      <c r="K424" s="80">
        <v>0</v>
      </c>
      <c r="L424" s="80">
        <v>0</v>
      </c>
      <c r="M424" s="80">
        <v>21500000</v>
      </c>
      <c r="N424" s="80">
        <v>0</v>
      </c>
      <c r="O424" s="80">
        <v>0</v>
      </c>
      <c r="P424" s="80">
        <v>0</v>
      </c>
      <c r="Q424" s="80">
        <v>0</v>
      </c>
      <c r="R424" s="80">
        <v>0</v>
      </c>
      <c r="S424" s="80">
        <v>0</v>
      </c>
      <c r="T424" s="80">
        <v>0</v>
      </c>
      <c r="U424" s="80">
        <v>0</v>
      </c>
      <c r="V424" s="80">
        <v>0</v>
      </c>
      <c r="W424" s="80">
        <v>0</v>
      </c>
      <c r="X424" s="80">
        <v>0</v>
      </c>
      <c r="Y424" s="80">
        <v>0</v>
      </c>
      <c r="Z424" s="80">
        <v>0</v>
      </c>
    </row>
    <row r="425" spans="1:26" ht="16.5" customHeight="1" x14ac:dyDescent="0.25">
      <c r="A425" s="8" t="s">
        <v>1637</v>
      </c>
      <c r="B425" s="8"/>
      <c r="C425" s="8">
        <v>1283</v>
      </c>
      <c r="D425" s="8" t="s">
        <v>3115</v>
      </c>
      <c r="E425" s="84"/>
      <c r="F425" s="8"/>
      <c r="G425" s="82" t="s">
        <v>387</v>
      </c>
      <c r="H425" s="79" t="s">
        <v>44</v>
      </c>
      <c r="I425" s="80">
        <v>0</v>
      </c>
      <c r="J425" s="80">
        <v>0</v>
      </c>
      <c r="K425" s="80">
        <v>0</v>
      </c>
      <c r="L425" s="80">
        <v>0</v>
      </c>
      <c r="M425" s="80">
        <v>0</v>
      </c>
      <c r="N425" s="80">
        <v>0</v>
      </c>
      <c r="O425" s="80">
        <v>0</v>
      </c>
      <c r="P425" s="80">
        <v>0</v>
      </c>
      <c r="Q425" s="80">
        <v>0</v>
      </c>
      <c r="R425" s="80">
        <v>0</v>
      </c>
      <c r="S425" s="80">
        <v>0</v>
      </c>
      <c r="T425" s="80">
        <v>0</v>
      </c>
      <c r="U425" s="80">
        <v>0</v>
      </c>
      <c r="V425" s="80">
        <v>3000000</v>
      </c>
      <c r="W425" s="80">
        <v>0</v>
      </c>
      <c r="X425" s="80">
        <v>0</v>
      </c>
      <c r="Y425" s="80">
        <v>0</v>
      </c>
      <c r="Z425" s="80">
        <v>0</v>
      </c>
    </row>
    <row r="426" spans="1:26" ht="16.5" customHeight="1" x14ac:dyDescent="0.25">
      <c r="A426" s="8" t="s">
        <v>1637</v>
      </c>
      <c r="B426" s="8"/>
      <c r="C426" s="8">
        <v>1285</v>
      </c>
      <c r="D426" s="8" t="s">
        <v>3116</v>
      </c>
      <c r="E426" s="84"/>
      <c r="F426" s="8"/>
      <c r="G426" s="82" t="s">
        <v>387</v>
      </c>
      <c r="H426" s="79" t="s">
        <v>44</v>
      </c>
      <c r="I426" s="80">
        <v>0</v>
      </c>
      <c r="J426" s="80">
        <v>0</v>
      </c>
      <c r="K426" s="80">
        <v>0</v>
      </c>
      <c r="L426" s="80">
        <v>0</v>
      </c>
      <c r="M426" s="80">
        <v>0</v>
      </c>
      <c r="N426" s="80">
        <v>0</v>
      </c>
      <c r="O426" s="80">
        <v>0</v>
      </c>
      <c r="P426" s="80">
        <v>0</v>
      </c>
      <c r="Q426" s="80">
        <v>0</v>
      </c>
      <c r="R426" s="80">
        <v>0</v>
      </c>
      <c r="S426" s="80">
        <v>0</v>
      </c>
      <c r="T426" s="80">
        <v>0</v>
      </c>
      <c r="U426" s="80">
        <v>0</v>
      </c>
      <c r="V426" s="80">
        <v>2680000</v>
      </c>
      <c r="W426" s="80">
        <v>0</v>
      </c>
      <c r="X426" s="80">
        <v>0</v>
      </c>
      <c r="Y426" s="80">
        <v>0</v>
      </c>
      <c r="Z426" s="80">
        <v>0</v>
      </c>
    </row>
    <row r="427" spans="1:26" ht="16.5" customHeight="1" x14ac:dyDescent="0.25">
      <c r="A427" s="8" t="s">
        <v>1637</v>
      </c>
      <c r="B427" s="8"/>
      <c r="C427" s="8">
        <v>1334</v>
      </c>
      <c r="D427" s="8" t="s">
        <v>3063</v>
      </c>
      <c r="E427" s="84"/>
      <c r="F427" s="8"/>
      <c r="G427" s="82" t="s">
        <v>387</v>
      </c>
      <c r="H427" s="79" t="s">
        <v>44</v>
      </c>
      <c r="I427" s="80">
        <v>0</v>
      </c>
      <c r="J427" s="80">
        <v>0</v>
      </c>
      <c r="K427" s="80">
        <v>0</v>
      </c>
      <c r="L427" s="80">
        <v>0</v>
      </c>
      <c r="M427" s="80">
        <v>4000000</v>
      </c>
      <c r="N427" s="80">
        <v>0</v>
      </c>
      <c r="O427" s="80">
        <v>0</v>
      </c>
      <c r="P427" s="80">
        <v>0</v>
      </c>
      <c r="Q427" s="80">
        <v>0</v>
      </c>
      <c r="R427" s="80">
        <v>0</v>
      </c>
      <c r="S427" s="80">
        <v>0</v>
      </c>
      <c r="T427" s="80">
        <v>0</v>
      </c>
      <c r="U427" s="80">
        <v>0</v>
      </c>
      <c r="V427" s="80">
        <v>0</v>
      </c>
      <c r="W427" s="80">
        <v>0</v>
      </c>
      <c r="X427" s="80">
        <v>0</v>
      </c>
      <c r="Y427" s="80">
        <v>0</v>
      </c>
      <c r="Z427" s="80">
        <v>0</v>
      </c>
    </row>
    <row r="428" spans="1:26" ht="16.5" customHeight="1" x14ac:dyDescent="0.25">
      <c r="A428" s="8" t="s">
        <v>1637</v>
      </c>
      <c r="B428" s="8"/>
      <c r="C428" s="8">
        <v>1339</v>
      </c>
      <c r="D428" s="8" t="s">
        <v>3064</v>
      </c>
      <c r="E428" s="84"/>
      <c r="F428" s="8"/>
      <c r="G428" s="82" t="s">
        <v>387</v>
      </c>
      <c r="H428" s="79" t="s">
        <v>44</v>
      </c>
      <c r="I428" s="80">
        <v>0</v>
      </c>
      <c r="J428" s="80">
        <v>0</v>
      </c>
      <c r="K428" s="80">
        <v>0</v>
      </c>
      <c r="L428" s="80">
        <v>0</v>
      </c>
      <c r="M428" s="80">
        <v>9000000</v>
      </c>
      <c r="N428" s="80">
        <v>0</v>
      </c>
      <c r="O428" s="80">
        <v>0</v>
      </c>
      <c r="P428" s="80">
        <v>0</v>
      </c>
      <c r="Q428" s="80">
        <v>0</v>
      </c>
      <c r="R428" s="80">
        <v>0</v>
      </c>
      <c r="S428" s="80">
        <v>0</v>
      </c>
      <c r="T428" s="80">
        <v>0</v>
      </c>
      <c r="U428" s="80">
        <v>0</v>
      </c>
      <c r="V428" s="80">
        <v>0</v>
      </c>
      <c r="W428" s="80">
        <v>0</v>
      </c>
      <c r="X428" s="80">
        <v>0</v>
      </c>
      <c r="Y428" s="80">
        <v>0</v>
      </c>
      <c r="Z428" s="80">
        <v>0</v>
      </c>
    </row>
    <row r="429" spans="1:26" ht="16.5" customHeight="1" x14ac:dyDescent="0.25">
      <c r="A429" s="8" t="s">
        <v>1637</v>
      </c>
      <c r="B429" s="8"/>
      <c r="C429" s="8">
        <v>1340</v>
      </c>
      <c r="D429" s="8" t="s">
        <v>3117</v>
      </c>
      <c r="E429" s="84"/>
      <c r="F429" s="8"/>
      <c r="G429" s="82" t="s">
        <v>387</v>
      </c>
      <c r="H429" s="79" t="s">
        <v>44</v>
      </c>
      <c r="I429" s="80">
        <v>0</v>
      </c>
      <c r="J429" s="80">
        <v>0</v>
      </c>
      <c r="K429" s="80">
        <v>0</v>
      </c>
      <c r="L429" s="80">
        <v>0</v>
      </c>
      <c r="M429" s="80">
        <v>0</v>
      </c>
      <c r="N429" s="80">
        <v>0</v>
      </c>
      <c r="O429" s="80">
        <v>0</v>
      </c>
      <c r="P429" s="80">
        <v>0</v>
      </c>
      <c r="Q429" s="80">
        <v>0</v>
      </c>
      <c r="R429" s="80">
        <v>0</v>
      </c>
      <c r="S429" s="80">
        <v>0</v>
      </c>
      <c r="T429" s="80">
        <v>0</v>
      </c>
      <c r="U429" s="80">
        <v>0</v>
      </c>
      <c r="V429" s="80">
        <v>9920000</v>
      </c>
      <c r="W429" s="80">
        <v>0</v>
      </c>
      <c r="X429" s="80">
        <v>0</v>
      </c>
      <c r="Y429" s="80">
        <v>0</v>
      </c>
      <c r="Z429" s="80">
        <v>0</v>
      </c>
    </row>
    <row r="430" spans="1:26" ht="16.5" customHeight="1" x14ac:dyDescent="0.25">
      <c r="A430" s="8" t="s">
        <v>1637</v>
      </c>
      <c r="B430" s="8"/>
      <c r="C430" s="8">
        <v>1358</v>
      </c>
      <c r="D430" s="8" t="s">
        <v>3118</v>
      </c>
      <c r="E430" s="84"/>
      <c r="F430" s="8"/>
      <c r="G430" s="82" t="s">
        <v>387</v>
      </c>
      <c r="H430" s="79" t="s">
        <v>44</v>
      </c>
      <c r="I430" s="80">
        <v>0</v>
      </c>
      <c r="J430" s="80">
        <v>0</v>
      </c>
      <c r="K430" s="80">
        <v>0</v>
      </c>
      <c r="L430" s="80">
        <v>0</v>
      </c>
      <c r="M430" s="80">
        <v>0</v>
      </c>
      <c r="N430" s="80">
        <v>0</v>
      </c>
      <c r="O430" s="80">
        <v>0</v>
      </c>
      <c r="P430" s="80">
        <v>0</v>
      </c>
      <c r="Q430" s="80">
        <v>0</v>
      </c>
      <c r="R430" s="80">
        <v>0</v>
      </c>
      <c r="S430" s="80">
        <v>0</v>
      </c>
      <c r="T430" s="80">
        <v>0</v>
      </c>
      <c r="U430" s="80">
        <v>0</v>
      </c>
      <c r="V430" s="80">
        <v>1000000</v>
      </c>
      <c r="W430" s="80">
        <v>0</v>
      </c>
      <c r="X430" s="80">
        <v>0</v>
      </c>
      <c r="Y430" s="80">
        <v>0</v>
      </c>
      <c r="Z430" s="80">
        <v>0</v>
      </c>
    </row>
    <row r="431" spans="1:26" ht="16.5" customHeight="1" x14ac:dyDescent="0.25">
      <c r="A431" s="8" t="s">
        <v>1637</v>
      </c>
      <c r="B431" s="8" t="s">
        <v>1633</v>
      </c>
      <c r="C431" s="8">
        <v>1455</v>
      </c>
      <c r="D431" s="8" t="s">
        <v>1638</v>
      </c>
      <c r="E431" s="84" t="s">
        <v>1639</v>
      </c>
      <c r="F431" s="8" t="s">
        <v>75</v>
      </c>
      <c r="G431" s="8" t="s">
        <v>387</v>
      </c>
      <c r="H431" s="79" t="s">
        <v>44</v>
      </c>
      <c r="I431" s="80">
        <v>2400000</v>
      </c>
      <c r="J431" s="80">
        <v>0</v>
      </c>
      <c r="K431" s="80">
        <v>2400000</v>
      </c>
      <c r="L431" s="80">
        <v>0</v>
      </c>
      <c r="M431" s="80">
        <v>7200000</v>
      </c>
      <c r="N431" s="80">
        <v>2400000</v>
      </c>
      <c r="O431" s="80">
        <v>0</v>
      </c>
      <c r="P431" s="80">
        <v>2400000</v>
      </c>
      <c r="Q431" s="80">
        <v>0</v>
      </c>
      <c r="R431" s="80">
        <v>0</v>
      </c>
      <c r="S431" s="80">
        <v>0</v>
      </c>
      <c r="T431" s="80">
        <v>0</v>
      </c>
      <c r="U431" s="80">
        <v>0</v>
      </c>
      <c r="V431" s="80">
        <v>0</v>
      </c>
      <c r="W431" s="80">
        <v>0</v>
      </c>
      <c r="X431" s="80">
        <v>0</v>
      </c>
      <c r="Y431" s="80">
        <v>0</v>
      </c>
      <c r="Z431" s="80">
        <v>0</v>
      </c>
    </row>
    <row r="432" spans="1:26" ht="16.5" customHeight="1" x14ac:dyDescent="0.25">
      <c r="A432" s="8" t="s">
        <v>1637</v>
      </c>
      <c r="B432" s="8"/>
      <c r="C432" s="8">
        <v>1479</v>
      </c>
      <c r="D432" s="8" t="s">
        <v>3065</v>
      </c>
      <c r="E432" s="84"/>
      <c r="F432" s="8"/>
      <c r="G432" s="82" t="s">
        <v>387</v>
      </c>
      <c r="H432" s="79" t="s">
        <v>44</v>
      </c>
      <c r="I432" s="80">
        <v>0</v>
      </c>
      <c r="J432" s="80">
        <v>0</v>
      </c>
      <c r="K432" s="80">
        <v>0</v>
      </c>
      <c r="L432" s="80">
        <v>0</v>
      </c>
      <c r="M432" s="80">
        <v>10000000</v>
      </c>
      <c r="N432" s="80">
        <v>0</v>
      </c>
      <c r="O432" s="80">
        <v>0</v>
      </c>
      <c r="P432" s="80">
        <v>0</v>
      </c>
      <c r="Q432" s="80">
        <v>0</v>
      </c>
      <c r="R432" s="80">
        <v>0</v>
      </c>
      <c r="S432" s="80">
        <v>0</v>
      </c>
      <c r="T432" s="80">
        <v>0</v>
      </c>
      <c r="U432" s="80">
        <v>0</v>
      </c>
      <c r="V432" s="80">
        <v>0</v>
      </c>
      <c r="W432" s="80">
        <v>0</v>
      </c>
      <c r="X432" s="80">
        <v>0</v>
      </c>
      <c r="Y432" s="80">
        <v>0</v>
      </c>
      <c r="Z432" s="80">
        <v>0</v>
      </c>
    </row>
    <row r="433" spans="1:26" ht="16.5" customHeight="1" x14ac:dyDescent="0.25">
      <c r="A433" s="8" t="s">
        <v>1637</v>
      </c>
      <c r="B433" s="8"/>
      <c r="C433" s="8">
        <v>1481</v>
      </c>
      <c r="D433" s="8" t="s">
        <v>3119</v>
      </c>
      <c r="E433" s="84"/>
      <c r="F433" s="8"/>
      <c r="G433" s="82" t="s">
        <v>387</v>
      </c>
      <c r="H433" s="79" t="s">
        <v>44</v>
      </c>
      <c r="I433" s="80">
        <v>0</v>
      </c>
      <c r="J433" s="80">
        <v>0</v>
      </c>
      <c r="K433" s="80">
        <v>0</v>
      </c>
      <c r="L433" s="80">
        <v>0</v>
      </c>
      <c r="M433" s="80">
        <v>0</v>
      </c>
      <c r="N433" s="80">
        <v>0</v>
      </c>
      <c r="O433" s="80">
        <v>0</v>
      </c>
      <c r="P433" s="80">
        <v>0</v>
      </c>
      <c r="Q433" s="80">
        <v>0</v>
      </c>
      <c r="R433" s="80">
        <v>0</v>
      </c>
      <c r="S433" s="80">
        <v>0</v>
      </c>
      <c r="T433" s="80">
        <v>0</v>
      </c>
      <c r="U433" s="80">
        <v>0</v>
      </c>
      <c r="V433" s="80">
        <v>600000</v>
      </c>
      <c r="W433" s="80">
        <v>0</v>
      </c>
      <c r="X433" s="80">
        <v>0</v>
      </c>
      <c r="Y433" s="80">
        <v>0</v>
      </c>
      <c r="Z433" s="80">
        <v>0</v>
      </c>
    </row>
    <row r="434" spans="1:26" ht="16.5" customHeight="1" x14ac:dyDescent="0.25">
      <c r="A434" s="8" t="s">
        <v>1637</v>
      </c>
      <c r="B434" s="8"/>
      <c r="C434" s="8">
        <v>1482</v>
      </c>
      <c r="D434" s="8" t="s">
        <v>3066</v>
      </c>
      <c r="E434" s="84"/>
      <c r="F434" s="8"/>
      <c r="G434" s="82" t="s">
        <v>387</v>
      </c>
      <c r="H434" s="79" t="s">
        <v>44</v>
      </c>
      <c r="I434" s="80">
        <v>0</v>
      </c>
      <c r="J434" s="80">
        <v>0</v>
      </c>
      <c r="K434" s="80">
        <v>0</v>
      </c>
      <c r="L434" s="80">
        <v>0</v>
      </c>
      <c r="M434" s="80">
        <v>200000</v>
      </c>
      <c r="N434" s="80">
        <v>0</v>
      </c>
      <c r="O434" s="80">
        <v>0</v>
      </c>
      <c r="P434" s="80">
        <v>0</v>
      </c>
      <c r="Q434" s="80">
        <v>0</v>
      </c>
      <c r="R434" s="80">
        <v>0</v>
      </c>
      <c r="S434" s="80">
        <v>0</v>
      </c>
      <c r="T434" s="80">
        <v>0</v>
      </c>
      <c r="U434" s="80">
        <v>0</v>
      </c>
      <c r="V434" s="80">
        <v>0</v>
      </c>
      <c r="W434" s="80">
        <v>0</v>
      </c>
      <c r="X434" s="80">
        <v>0</v>
      </c>
      <c r="Y434" s="80">
        <v>0</v>
      </c>
      <c r="Z434" s="80">
        <v>0</v>
      </c>
    </row>
    <row r="435" spans="1:26" ht="16.5" customHeight="1" x14ac:dyDescent="0.25">
      <c r="A435" s="8" t="s">
        <v>1637</v>
      </c>
      <c r="B435" s="8"/>
      <c r="C435" s="8">
        <v>1485</v>
      </c>
      <c r="D435" s="8" t="s">
        <v>3067</v>
      </c>
      <c r="E435" s="84"/>
      <c r="F435" s="8"/>
      <c r="G435" s="82" t="s">
        <v>387</v>
      </c>
      <c r="H435" s="79" t="s">
        <v>44</v>
      </c>
      <c r="I435" s="80">
        <v>0</v>
      </c>
      <c r="J435" s="80">
        <v>0</v>
      </c>
      <c r="K435" s="80">
        <v>0</v>
      </c>
      <c r="L435" s="80">
        <v>0</v>
      </c>
      <c r="M435" s="80">
        <v>3000000</v>
      </c>
      <c r="N435" s="80">
        <v>0</v>
      </c>
      <c r="O435" s="80">
        <v>0</v>
      </c>
      <c r="P435" s="80">
        <v>0</v>
      </c>
      <c r="Q435" s="80">
        <v>0</v>
      </c>
      <c r="R435" s="80">
        <v>0</v>
      </c>
      <c r="S435" s="80">
        <v>0</v>
      </c>
      <c r="T435" s="80">
        <v>0</v>
      </c>
      <c r="U435" s="80">
        <v>0</v>
      </c>
      <c r="V435" s="80">
        <v>0</v>
      </c>
      <c r="W435" s="80">
        <v>0</v>
      </c>
      <c r="X435" s="80">
        <v>0</v>
      </c>
      <c r="Y435" s="80">
        <v>0</v>
      </c>
      <c r="Z435" s="80">
        <v>0</v>
      </c>
    </row>
    <row r="436" spans="1:26" ht="16.5" customHeight="1" x14ac:dyDescent="0.25">
      <c r="A436" s="8" t="s">
        <v>1637</v>
      </c>
      <c r="B436" s="8"/>
      <c r="C436" s="8">
        <v>1509</v>
      </c>
      <c r="D436" s="8" t="s">
        <v>3068</v>
      </c>
      <c r="E436" s="84"/>
      <c r="F436" s="8"/>
      <c r="G436" s="82" t="s">
        <v>387</v>
      </c>
      <c r="H436" s="79" t="s">
        <v>44</v>
      </c>
      <c r="I436" s="80">
        <v>0</v>
      </c>
      <c r="J436" s="80">
        <v>0</v>
      </c>
      <c r="K436" s="80">
        <v>0</v>
      </c>
      <c r="L436" s="80">
        <v>0</v>
      </c>
      <c r="M436" s="80">
        <v>66000000</v>
      </c>
      <c r="N436" s="80">
        <v>0</v>
      </c>
      <c r="O436" s="80">
        <v>0</v>
      </c>
      <c r="P436" s="80">
        <v>0</v>
      </c>
      <c r="Q436" s="80">
        <v>0</v>
      </c>
      <c r="R436" s="80">
        <v>0</v>
      </c>
      <c r="S436" s="80">
        <v>0</v>
      </c>
      <c r="T436" s="80">
        <v>0</v>
      </c>
      <c r="U436" s="80">
        <v>0</v>
      </c>
      <c r="V436" s="80">
        <v>0</v>
      </c>
      <c r="W436" s="80">
        <v>0</v>
      </c>
      <c r="X436" s="80">
        <v>0</v>
      </c>
      <c r="Y436" s="80">
        <v>0</v>
      </c>
      <c r="Z436" s="80">
        <v>0</v>
      </c>
    </row>
    <row r="437" spans="1:26" ht="16.5" customHeight="1" x14ac:dyDescent="0.25">
      <c r="A437" s="8" t="s">
        <v>1637</v>
      </c>
      <c r="B437" s="8"/>
      <c r="C437" s="8">
        <v>1622</v>
      </c>
      <c r="D437" s="8" t="s">
        <v>3069</v>
      </c>
      <c r="E437" s="84"/>
      <c r="F437" s="8"/>
      <c r="G437" s="82" t="s">
        <v>387</v>
      </c>
      <c r="H437" s="79" t="s">
        <v>44</v>
      </c>
      <c r="I437" s="80">
        <v>0</v>
      </c>
      <c r="J437" s="80">
        <v>0</v>
      </c>
      <c r="K437" s="80">
        <v>0</v>
      </c>
      <c r="L437" s="80">
        <v>0</v>
      </c>
      <c r="M437" s="80">
        <v>6000000</v>
      </c>
      <c r="N437" s="80">
        <v>0</v>
      </c>
      <c r="O437" s="80">
        <v>0</v>
      </c>
      <c r="P437" s="80">
        <v>0</v>
      </c>
      <c r="Q437" s="80">
        <v>0</v>
      </c>
      <c r="R437" s="80">
        <v>0</v>
      </c>
      <c r="S437" s="80">
        <v>0</v>
      </c>
      <c r="T437" s="80">
        <v>0</v>
      </c>
      <c r="U437" s="80">
        <v>0</v>
      </c>
      <c r="V437" s="80">
        <v>0</v>
      </c>
      <c r="W437" s="80">
        <v>0</v>
      </c>
      <c r="X437" s="80">
        <v>0</v>
      </c>
      <c r="Y437" s="80">
        <v>0</v>
      </c>
      <c r="Z437" s="80">
        <v>0</v>
      </c>
    </row>
    <row r="438" spans="1:26" ht="16.5" customHeight="1" x14ac:dyDescent="0.25">
      <c r="A438" s="8" t="s">
        <v>1637</v>
      </c>
      <c r="B438" s="8"/>
      <c r="C438" s="8">
        <v>1625</v>
      </c>
      <c r="D438" s="8" t="s">
        <v>3120</v>
      </c>
      <c r="E438" s="84"/>
      <c r="F438" s="8"/>
      <c r="G438" s="82" t="s">
        <v>387</v>
      </c>
      <c r="H438" s="79" t="s">
        <v>44</v>
      </c>
      <c r="I438" s="80">
        <v>0</v>
      </c>
      <c r="J438" s="80">
        <v>0</v>
      </c>
      <c r="K438" s="80">
        <v>0</v>
      </c>
      <c r="L438" s="80">
        <v>0</v>
      </c>
      <c r="M438" s="80">
        <v>0</v>
      </c>
      <c r="N438" s="80">
        <v>0</v>
      </c>
      <c r="O438" s="80">
        <v>0</v>
      </c>
      <c r="P438" s="80">
        <v>0</v>
      </c>
      <c r="Q438" s="80">
        <v>0</v>
      </c>
      <c r="R438" s="80">
        <v>0</v>
      </c>
      <c r="S438" s="80">
        <v>0</v>
      </c>
      <c r="T438" s="80">
        <v>0</v>
      </c>
      <c r="U438" s="80">
        <v>0</v>
      </c>
      <c r="V438" s="80">
        <v>10140000</v>
      </c>
      <c r="W438" s="80">
        <v>0</v>
      </c>
      <c r="X438" s="80">
        <v>0</v>
      </c>
      <c r="Y438" s="80">
        <v>0</v>
      </c>
      <c r="Z438" s="80">
        <v>0</v>
      </c>
    </row>
    <row r="439" spans="1:26" ht="16.5" customHeight="1" x14ac:dyDescent="0.25">
      <c r="A439" s="8" t="s">
        <v>1637</v>
      </c>
      <c r="B439" s="8"/>
      <c r="C439" s="8">
        <v>1626</v>
      </c>
      <c r="D439" s="8" t="s">
        <v>3121</v>
      </c>
      <c r="E439" s="84"/>
      <c r="F439" s="8"/>
      <c r="G439" s="82" t="s">
        <v>387</v>
      </c>
      <c r="H439" s="79" t="s">
        <v>44</v>
      </c>
      <c r="I439" s="80">
        <v>0</v>
      </c>
      <c r="J439" s="80">
        <v>0</v>
      </c>
      <c r="K439" s="80">
        <v>0</v>
      </c>
      <c r="L439" s="80">
        <v>0</v>
      </c>
      <c r="M439" s="80">
        <v>0</v>
      </c>
      <c r="N439" s="80">
        <v>0</v>
      </c>
      <c r="O439" s="80">
        <v>0</v>
      </c>
      <c r="P439" s="80">
        <v>0</v>
      </c>
      <c r="Q439" s="80">
        <v>0</v>
      </c>
      <c r="R439" s="80">
        <v>0</v>
      </c>
      <c r="S439" s="80">
        <v>0</v>
      </c>
      <c r="T439" s="80">
        <v>0</v>
      </c>
      <c r="U439" s="80">
        <v>0</v>
      </c>
      <c r="V439" s="80">
        <v>11000000</v>
      </c>
      <c r="W439" s="80">
        <v>0</v>
      </c>
      <c r="X439" s="80">
        <v>0</v>
      </c>
      <c r="Y439" s="80">
        <v>0</v>
      </c>
      <c r="Z439" s="80">
        <v>0</v>
      </c>
    </row>
    <row r="440" spans="1:26" ht="16.5" customHeight="1" x14ac:dyDescent="0.25">
      <c r="A440" s="8" t="s">
        <v>1637</v>
      </c>
      <c r="B440" s="8"/>
      <c r="C440" s="8">
        <v>1627</v>
      </c>
      <c r="D440" s="8" t="s">
        <v>3122</v>
      </c>
      <c r="E440" s="84"/>
      <c r="F440" s="8"/>
      <c r="G440" s="82" t="s">
        <v>387</v>
      </c>
      <c r="H440" s="79" t="s">
        <v>44</v>
      </c>
      <c r="I440" s="80">
        <v>0</v>
      </c>
      <c r="J440" s="80">
        <v>0</v>
      </c>
      <c r="K440" s="80">
        <v>0</v>
      </c>
      <c r="L440" s="80">
        <v>0</v>
      </c>
      <c r="M440" s="80">
        <v>0</v>
      </c>
      <c r="N440" s="80">
        <v>0</v>
      </c>
      <c r="O440" s="80">
        <v>0</v>
      </c>
      <c r="P440" s="80">
        <v>0</v>
      </c>
      <c r="Q440" s="80">
        <v>0</v>
      </c>
      <c r="R440" s="80">
        <v>0</v>
      </c>
      <c r="S440" s="80">
        <v>0</v>
      </c>
      <c r="T440" s="80">
        <v>0</v>
      </c>
      <c r="U440" s="80">
        <v>0</v>
      </c>
      <c r="V440" s="80">
        <v>1400000</v>
      </c>
      <c r="W440" s="80">
        <v>0</v>
      </c>
      <c r="X440" s="80">
        <v>0</v>
      </c>
      <c r="Y440" s="80">
        <v>0</v>
      </c>
      <c r="Z440" s="80">
        <v>0</v>
      </c>
    </row>
    <row r="441" spans="1:26" ht="16.5" customHeight="1" x14ac:dyDescent="0.25">
      <c r="A441" s="8" t="s">
        <v>1637</v>
      </c>
      <c r="B441" s="8"/>
      <c r="C441" s="8">
        <v>1628</v>
      </c>
      <c r="D441" s="8" t="s">
        <v>3123</v>
      </c>
      <c r="E441" s="84"/>
      <c r="F441" s="8"/>
      <c r="G441" s="82" t="s">
        <v>387</v>
      </c>
      <c r="H441" s="79" t="s">
        <v>44</v>
      </c>
      <c r="I441" s="80">
        <v>0</v>
      </c>
      <c r="J441" s="80">
        <v>0</v>
      </c>
      <c r="K441" s="80">
        <v>0</v>
      </c>
      <c r="L441" s="80">
        <v>0</v>
      </c>
      <c r="M441" s="80">
        <v>0</v>
      </c>
      <c r="N441" s="80">
        <v>0</v>
      </c>
      <c r="O441" s="80">
        <v>0</v>
      </c>
      <c r="P441" s="80">
        <v>0</v>
      </c>
      <c r="Q441" s="80">
        <v>0</v>
      </c>
      <c r="R441" s="80">
        <v>0</v>
      </c>
      <c r="S441" s="80">
        <v>0</v>
      </c>
      <c r="T441" s="80">
        <v>0</v>
      </c>
      <c r="U441" s="80">
        <v>0</v>
      </c>
      <c r="V441" s="80">
        <v>11000000</v>
      </c>
      <c r="W441" s="80">
        <v>0</v>
      </c>
      <c r="X441" s="80">
        <v>0</v>
      </c>
      <c r="Y441" s="80">
        <v>0</v>
      </c>
      <c r="Z441" s="80">
        <v>0</v>
      </c>
    </row>
    <row r="442" spans="1:26" ht="16.5" customHeight="1" x14ac:dyDescent="0.25">
      <c r="A442" s="8" t="s">
        <v>1637</v>
      </c>
      <c r="B442" s="8"/>
      <c r="C442" s="8">
        <v>1629</v>
      </c>
      <c r="D442" s="8" t="s">
        <v>3124</v>
      </c>
      <c r="E442" s="84"/>
      <c r="F442" s="8"/>
      <c r="G442" s="82" t="s">
        <v>387</v>
      </c>
      <c r="H442" s="79" t="s">
        <v>44</v>
      </c>
      <c r="I442" s="80">
        <v>0</v>
      </c>
      <c r="J442" s="80">
        <v>0</v>
      </c>
      <c r="K442" s="80">
        <v>0</v>
      </c>
      <c r="L442" s="80">
        <v>0</v>
      </c>
      <c r="M442" s="80">
        <v>0</v>
      </c>
      <c r="N442" s="80">
        <v>0</v>
      </c>
      <c r="O442" s="80">
        <v>0</v>
      </c>
      <c r="P442" s="80">
        <v>0</v>
      </c>
      <c r="Q442" s="80">
        <v>0</v>
      </c>
      <c r="R442" s="80">
        <v>0</v>
      </c>
      <c r="S442" s="80">
        <v>0</v>
      </c>
      <c r="T442" s="80">
        <v>0</v>
      </c>
      <c r="U442" s="80">
        <v>0</v>
      </c>
      <c r="V442" s="80">
        <v>57000000</v>
      </c>
      <c r="W442" s="80">
        <v>0</v>
      </c>
      <c r="X442" s="80">
        <v>0</v>
      </c>
      <c r="Y442" s="80">
        <v>0</v>
      </c>
      <c r="Z442" s="80">
        <v>0</v>
      </c>
    </row>
    <row r="443" spans="1:26" ht="16.5" customHeight="1" x14ac:dyDescent="0.25">
      <c r="A443" s="8" t="s">
        <v>1637</v>
      </c>
      <c r="B443" s="8"/>
      <c r="C443" s="8">
        <v>1630</v>
      </c>
      <c r="D443" s="8" t="s">
        <v>3070</v>
      </c>
      <c r="E443" s="84"/>
      <c r="F443" s="8"/>
      <c r="G443" s="82" t="s">
        <v>387</v>
      </c>
      <c r="H443" s="79" t="s">
        <v>44</v>
      </c>
      <c r="I443" s="80">
        <v>0</v>
      </c>
      <c r="J443" s="80">
        <v>0</v>
      </c>
      <c r="K443" s="80">
        <v>0</v>
      </c>
      <c r="L443" s="80">
        <v>0</v>
      </c>
      <c r="M443" s="80">
        <v>2000000</v>
      </c>
      <c r="N443" s="80">
        <v>0</v>
      </c>
      <c r="O443" s="80">
        <v>0</v>
      </c>
      <c r="P443" s="80">
        <v>0</v>
      </c>
      <c r="Q443" s="80">
        <v>0</v>
      </c>
      <c r="R443" s="80">
        <v>0</v>
      </c>
      <c r="S443" s="80">
        <v>0</v>
      </c>
      <c r="T443" s="80">
        <v>0</v>
      </c>
      <c r="U443" s="80">
        <v>0</v>
      </c>
      <c r="V443" s="80">
        <v>0</v>
      </c>
      <c r="W443" s="80">
        <v>0</v>
      </c>
      <c r="X443" s="80">
        <v>0</v>
      </c>
      <c r="Y443" s="80">
        <v>0</v>
      </c>
      <c r="Z443" s="80">
        <v>0</v>
      </c>
    </row>
    <row r="444" spans="1:26" ht="16.5" customHeight="1" x14ac:dyDescent="0.25">
      <c r="A444" s="8" t="s">
        <v>1637</v>
      </c>
      <c r="B444" s="8"/>
      <c r="C444" s="8">
        <v>1631</v>
      </c>
      <c r="D444" s="8" t="s">
        <v>3125</v>
      </c>
      <c r="E444" s="84"/>
      <c r="F444" s="8"/>
      <c r="G444" s="82" t="s">
        <v>387</v>
      </c>
      <c r="H444" s="79" t="s">
        <v>44</v>
      </c>
      <c r="I444" s="80">
        <v>0</v>
      </c>
      <c r="J444" s="80">
        <v>0</v>
      </c>
      <c r="K444" s="80">
        <v>0</v>
      </c>
      <c r="L444" s="80">
        <v>0</v>
      </c>
      <c r="M444" s="80">
        <v>0</v>
      </c>
      <c r="N444" s="80">
        <v>0</v>
      </c>
      <c r="O444" s="80">
        <v>0</v>
      </c>
      <c r="P444" s="80">
        <v>0</v>
      </c>
      <c r="Q444" s="80">
        <v>0</v>
      </c>
      <c r="R444" s="80">
        <v>0</v>
      </c>
      <c r="S444" s="80">
        <v>0</v>
      </c>
      <c r="T444" s="80">
        <v>0</v>
      </c>
      <c r="U444" s="80">
        <v>0</v>
      </c>
      <c r="V444" s="80">
        <v>8000000</v>
      </c>
      <c r="W444" s="80">
        <v>0</v>
      </c>
      <c r="X444" s="80">
        <v>0</v>
      </c>
      <c r="Y444" s="80">
        <v>0</v>
      </c>
      <c r="Z444" s="80">
        <v>0</v>
      </c>
    </row>
    <row r="445" spans="1:26" ht="16.5" customHeight="1" x14ac:dyDescent="0.25">
      <c r="A445" s="8" t="s">
        <v>1637</v>
      </c>
      <c r="B445" s="8"/>
      <c r="C445" s="8">
        <v>1634</v>
      </c>
      <c r="D445" s="8" t="s">
        <v>3071</v>
      </c>
      <c r="E445" s="84"/>
      <c r="F445" s="8"/>
      <c r="G445" s="82" t="s">
        <v>387</v>
      </c>
      <c r="H445" s="79" t="s">
        <v>44</v>
      </c>
      <c r="I445" s="80">
        <v>0</v>
      </c>
      <c r="J445" s="80">
        <v>0</v>
      </c>
      <c r="K445" s="80">
        <v>0</v>
      </c>
      <c r="L445" s="80">
        <v>0</v>
      </c>
      <c r="M445" s="80">
        <v>2000000</v>
      </c>
      <c r="N445" s="80">
        <v>0</v>
      </c>
      <c r="O445" s="80">
        <v>0</v>
      </c>
      <c r="P445" s="80">
        <v>0</v>
      </c>
      <c r="Q445" s="80">
        <v>0</v>
      </c>
      <c r="R445" s="80">
        <v>0</v>
      </c>
      <c r="S445" s="80">
        <v>0</v>
      </c>
      <c r="T445" s="80">
        <v>0</v>
      </c>
      <c r="U445" s="80">
        <v>0</v>
      </c>
      <c r="V445" s="80">
        <v>0</v>
      </c>
      <c r="W445" s="80">
        <v>0</v>
      </c>
      <c r="X445" s="80">
        <v>0</v>
      </c>
      <c r="Y445" s="80">
        <v>0</v>
      </c>
      <c r="Z445" s="80">
        <v>0</v>
      </c>
    </row>
    <row r="446" spans="1:26" ht="16.5" customHeight="1" x14ac:dyDescent="0.25">
      <c r="A446" s="8" t="s">
        <v>1637</v>
      </c>
      <c r="B446" s="8"/>
      <c r="C446" s="8">
        <v>1636</v>
      </c>
      <c r="D446" s="8" t="s">
        <v>3126</v>
      </c>
      <c r="E446" s="84"/>
      <c r="F446" s="8"/>
      <c r="G446" s="82" t="s">
        <v>387</v>
      </c>
      <c r="H446" s="79" t="s">
        <v>44</v>
      </c>
      <c r="I446" s="80">
        <v>0</v>
      </c>
      <c r="J446" s="80">
        <v>0</v>
      </c>
      <c r="K446" s="80">
        <v>0</v>
      </c>
      <c r="L446" s="80">
        <v>0</v>
      </c>
      <c r="M446" s="80">
        <v>0</v>
      </c>
      <c r="N446" s="80">
        <v>0</v>
      </c>
      <c r="O446" s="80">
        <v>0</v>
      </c>
      <c r="P446" s="80">
        <v>0</v>
      </c>
      <c r="Q446" s="80">
        <v>0</v>
      </c>
      <c r="R446" s="80">
        <v>0</v>
      </c>
      <c r="S446" s="80">
        <v>0</v>
      </c>
      <c r="T446" s="80">
        <v>0</v>
      </c>
      <c r="U446" s="80">
        <v>0</v>
      </c>
      <c r="V446" s="80">
        <v>8000000</v>
      </c>
      <c r="W446" s="80">
        <v>0</v>
      </c>
      <c r="X446" s="80">
        <v>0</v>
      </c>
      <c r="Y446" s="80">
        <v>0</v>
      </c>
      <c r="Z446" s="80">
        <v>0</v>
      </c>
    </row>
    <row r="447" spans="1:26" ht="16.5" customHeight="1" x14ac:dyDescent="0.25">
      <c r="A447" s="8" t="s">
        <v>1637</v>
      </c>
      <c r="B447" s="8"/>
      <c r="C447" s="8">
        <v>1640</v>
      </c>
      <c r="D447" s="8" t="s">
        <v>3127</v>
      </c>
      <c r="E447" s="84"/>
      <c r="F447" s="8"/>
      <c r="G447" s="82" t="s">
        <v>387</v>
      </c>
      <c r="H447" s="79" t="s">
        <v>44</v>
      </c>
      <c r="I447" s="80">
        <v>0</v>
      </c>
      <c r="J447" s="80">
        <v>0</v>
      </c>
      <c r="K447" s="80">
        <v>0</v>
      </c>
      <c r="L447" s="80">
        <v>0</v>
      </c>
      <c r="M447" s="80">
        <v>0</v>
      </c>
      <c r="N447" s="80">
        <v>0</v>
      </c>
      <c r="O447" s="80">
        <v>0</v>
      </c>
      <c r="P447" s="80">
        <v>0</v>
      </c>
      <c r="Q447" s="80">
        <v>0</v>
      </c>
      <c r="R447" s="80">
        <v>0</v>
      </c>
      <c r="S447" s="80">
        <v>0</v>
      </c>
      <c r="T447" s="80">
        <v>0</v>
      </c>
      <c r="U447" s="80">
        <v>0</v>
      </c>
      <c r="V447" s="80">
        <v>8000000</v>
      </c>
      <c r="W447" s="80">
        <v>0</v>
      </c>
      <c r="X447" s="80">
        <v>0</v>
      </c>
      <c r="Y447" s="80">
        <v>0</v>
      </c>
      <c r="Z447" s="80">
        <v>0</v>
      </c>
    </row>
    <row r="448" spans="1:26" ht="16.5" customHeight="1" x14ac:dyDescent="0.25">
      <c r="A448" s="8" t="s">
        <v>1637</v>
      </c>
      <c r="B448" s="8"/>
      <c r="C448" s="8">
        <v>1647</v>
      </c>
      <c r="D448" s="8" t="s">
        <v>3072</v>
      </c>
      <c r="E448" s="84"/>
      <c r="F448" s="8"/>
      <c r="G448" s="82" t="s">
        <v>387</v>
      </c>
      <c r="H448" s="79" t="s">
        <v>44</v>
      </c>
      <c r="I448" s="80">
        <v>0</v>
      </c>
      <c r="J448" s="80">
        <v>0</v>
      </c>
      <c r="K448" s="80">
        <v>0</v>
      </c>
      <c r="L448" s="80">
        <v>0</v>
      </c>
      <c r="M448" s="80">
        <v>20000000</v>
      </c>
      <c r="N448" s="80">
        <v>0</v>
      </c>
      <c r="O448" s="80">
        <v>0</v>
      </c>
      <c r="P448" s="80">
        <v>0</v>
      </c>
      <c r="Q448" s="80">
        <v>0</v>
      </c>
      <c r="R448" s="80">
        <v>0</v>
      </c>
      <c r="S448" s="80">
        <v>0</v>
      </c>
      <c r="T448" s="80">
        <v>0</v>
      </c>
      <c r="U448" s="80">
        <v>0</v>
      </c>
      <c r="V448" s="80">
        <v>0</v>
      </c>
      <c r="W448" s="80">
        <v>0</v>
      </c>
      <c r="X448" s="80">
        <v>0</v>
      </c>
      <c r="Y448" s="80">
        <v>0</v>
      </c>
      <c r="Z448" s="80">
        <v>0</v>
      </c>
    </row>
    <row r="449" spans="1:26" ht="16.5" customHeight="1" x14ac:dyDescent="0.25">
      <c r="A449" s="8" t="s">
        <v>1637</v>
      </c>
      <c r="B449" s="8"/>
      <c r="C449" s="8">
        <v>1648</v>
      </c>
      <c r="D449" s="8" t="s">
        <v>3128</v>
      </c>
      <c r="E449" s="84"/>
      <c r="F449" s="8"/>
      <c r="G449" s="82" t="s">
        <v>387</v>
      </c>
      <c r="H449" s="79" t="s">
        <v>44</v>
      </c>
      <c r="I449" s="80">
        <v>0</v>
      </c>
      <c r="J449" s="80">
        <v>0</v>
      </c>
      <c r="K449" s="80">
        <v>0</v>
      </c>
      <c r="L449" s="80">
        <v>0</v>
      </c>
      <c r="M449" s="80">
        <v>0</v>
      </c>
      <c r="N449" s="80">
        <v>0</v>
      </c>
      <c r="O449" s="80">
        <v>0</v>
      </c>
      <c r="P449" s="80">
        <v>0</v>
      </c>
      <c r="Q449" s="80">
        <v>0</v>
      </c>
      <c r="R449" s="80">
        <v>0</v>
      </c>
      <c r="S449" s="80">
        <v>0</v>
      </c>
      <c r="T449" s="80">
        <v>0</v>
      </c>
      <c r="U449" s="80">
        <v>0</v>
      </c>
      <c r="V449" s="80">
        <v>2000000</v>
      </c>
      <c r="W449" s="80">
        <v>0</v>
      </c>
      <c r="X449" s="80">
        <v>0</v>
      </c>
      <c r="Y449" s="80">
        <v>0</v>
      </c>
      <c r="Z449" s="80">
        <v>0</v>
      </c>
    </row>
    <row r="450" spans="1:26" ht="16.5" customHeight="1" x14ac:dyDescent="0.25">
      <c r="A450" s="8" t="s">
        <v>1637</v>
      </c>
      <c r="B450" s="8"/>
      <c r="C450" s="8">
        <v>1649</v>
      </c>
      <c r="D450" s="8" t="s">
        <v>3073</v>
      </c>
      <c r="E450" s="84"/>
      <c r="F450" s="8"/>
      <c r="G450" s="82" t="s">
        <v>387</v>
      </c>
      <c r="H450" s="79" t="s">
        <v>44</v>
      </c>
      <c r="I450" s="80">
        <v>0</v>
      </c>
      <c r="J450" s="80">
        <v>0</v>
      </c>
      <c r="K450" s="80">
        <v>0</v>
      </c>
      <c r="L450" s="80">
        <v>0</v>
      </c>
      <c r="M450" s="80">
        <v>8000000</v>
      </c>
      <c r="N450" s="80">
        <v>0</v>
      </c>
      <c r="O450" s="80">
        <v>0</v>
      </c>
      <c r="P450" s="80">
        <v>0</v>
      </c>
      <c r="Q450" s="80">
        <v>0</v>
      </c>
      <c r="R450" s="80">
        <v>0</v>
      </c>
      <c r="S450" s="80">
        <v>0</v>
      </c>
      <c r="T450" s="80">
        <v>0</v>
      </c>
      <c r="U450" s="80">
        <v>0</v>
      </c>
      <c r="V450" s="80">
        <v>0</v>
      </c>
      <c r="W450" s="80">
        <v>0</v>
      </c>
      <c r="X450" s="80">
        <v>0</v>
      </c>
      <c r="Y450" s="80">
        <v>0</v>
      </c>
      <c r="Z450" s="80">
        <v>0</v>
      </c>
    </row>
    <row r="451" spans="1:26" ht="16.5" customHeight="1" x14ac:dyDescent="0.25">
      <c r="A451" s="8" t="s">
        <v>1637</v>
      </c>
      <c r="B451" s="8"/>
      <c r="C451" s="8">
        <v>1658</v>
      </c>
      <c r="D451" s="8" t="s">
        <v>3129</v>
      </c>
      <c r="E451" s="84"/>
      <c r="F451" s="8"/>
      <c r="G451" s="82" t="s">
        <v>387</v>
      </c>
      <c r="H451" s="79" t="s">
        <v>44</v>
      </c>
      <c r="I451" s="80">
        <v>0</v>
      </c>
      <c r="J451" s="80">
        <v>0</v>
      </c>
      <c r="K451" s="80">
        <v>0</v>
      </c>
      <c r="L451" s="80">
        <v>0</v>
      </c>
      <c r="M451" s="80">
        <v>0</v>
      </c>
      <c r="N451" s="80">
        <v>0</v>
      </c>
      <c r="O451" s="80">
        <v>0</v>
      </c>
      <c r="P451" s="80">
        <v>0</v>
      </c>
      <c r="Q451" s="80">
        <v>0</v>
      </c>
      <c r="R451" s="80">
        <v>0</v>
      </c>
      <c r="S451" s="80">
        <v>0</v>
      </c>
      <c r="T451" s="80">
        <v>0</v>
      </c>
      <c r="U451" s="80">
        <v>0</v>
      </c>
      <c r="V451" s="80">
        <v>10000000</v>
      </c>
      <c r="W451" s="80">
        <v>0</v>
      </c>
      <c r="X451" s="80">
        <v>0</v>
      </c>
      <c r="Y451" s="80">
        <v>0</v>
      </c>
      <c r="Z451" s="80">
        <v>0</v>
      </c>
    </row>
    <row r="452" spans="1:26" ht="16.5" customHeight="1" x14ac:dyDescent="0.25">
      <c r="A452" s="8" t="s">
        <v>1637</v>
      </c>
      <c r="B452" s="8"/>
      <c r="C452" s="8">
        <v>1659</v>
      </c>
      <c r="D452" s="8" t="s">
        <v>3074</v>
      </c>
      <c r="E452" s="84"/>
      <c r="F452" s="8"/>
      <c r="G452" s="82" t="s">
        <v>387</v>
      </c>
      <c r="H452" s="79" t="s">
        <v>44</v>
      </c>
      <c r="I452" s="80">
        <v>0</v>
      </c>
      <c r="J452" s="80">
        <v>0</v>
      </c>
      <c r="K452" s="80">
        <v>0</v>
      </c>
      <c r="L452" s="80">
        <v>0</v>
      </c>
      <c r="M452" s="80">
        <v>6000000</v>
      </c>
      <c r="N452" s="80">
        <v>0</v>
      </c>
      <c r="O452" s="80">
        <v>0</v>
      </c>
      <c r="P452" s="80">
        <v>0</v>
      </c>
      <c r="Q452" s="80">
        <v>0</v>
      </c>
      <c r="R452" s="80">
        <v>0</v>
      </c>
      <c r="S452" s="80">
        <v>0</v>
      </c>
      <c r="T452" s="80">
        <v>0</v>
      </c>
      <c r="U452" s="80">
        <v>0</v>
      </c>
      <c r="V452" s="80">
        <v>0</v>
      </c>
      <c r="W452" s="80">
        <v>0</v>
      </c>
      <c r="X452" s="80">
        <v>0</v>
      </c>
      <c r="Y452" s="80">
        <v>0</v>
      </c>
      <c r="Z452" s="80">
        <v>0</v>
      </c>
    </row>
    <row r="453" spans="1:26" ht="16.5" customHeight="1" x14ac:dyDescent="0.25">
      <c r="A453" s="8" t="s">
        <v>1637</v>
      </c>
      <c r="B453" s="8"/>
      <c r="C453" s="8">
        <v>1661</v>
      </c>
      <c r="D453" s="8" t="s">
        <v>3130</v>
      </c>
      <c r="E453" s="84"/>
      <c r="F453" s="8"/>
      <c r="G453" s="82" t="s">
        <v>387</v>
      </c>
      <c r="H453" s="79" t="s">
        <v>44</v>
      </c>
      <c r="I453" s="80">
        <v>0</v>
      </c>
      <c r="J453" s="80">
        <v>0</v>
      </c>
      <c r="K453" s="80">
        <v>0</v>
      </c>
      <c r="L453" s="80">
        <v>0</v>
      </c>
      <c r="M453" s="80">
        <v>0</v>
      </c>
      <c r="N453" s="80">
        <v>0</v>
      </c>
      <c r="O453" s="80">
        <v>0</v>
      </c>
      <c r="P453" s="80">
        <v>0</v>
      </c>
      <c r="Q453" s="80">
        <v>0</v>
      </c>
      <c r="R453" s="80">
        <v>0</v>
      </c>
      <c r="S453" s="80">
        <v>0</v>
      </c>
      <c r="T453" s="80">
        <v>0</v>
      </c>
      <c r="U453" s="80">
        <v>0</v>
      </c>
      <c r="V453" s="80">
        <v>13000000</v>
      </c>
      <c r="W453" s="80">
        <v>0</v>
      </c>
      <c r="X453" s="80">
        <v>0</v>
      </c>
      <c r="Y453" s="80">
        <v>0</v>
      </c>
      <c r="Z453" s="80">
        <v>0</v>
      </c>
    </row>
    <row r="454" spans="1:26" ht="16.5" customHeight="1" x14ac:dyDescent="0.25">
      <c r="A454" s="8" t="s">
        <v>1637</v>
      </c>
      <c r="B454" s="8"/>
      <c r="C454" s="8">
        <v>1685</v>
      </c>
      <c r="D454" s="8" t="s">
        <v>3131</v>
      </c>
      <c r="E454" s="84"/>
      <c r="F454" s="8"/>
      <c r="G454" s="82" t="s">
        <v>387</v>
      </c>
      <c r="H454" s="79" t="s">
        <v>44</v>
      </c>
      <c r="I454" s="80">
        <v>0</v>
      </c>
      <c r="J454" s="80">
        <v>0</v>
      </c>
      <c r="K454" s="80">
        <v>0</v>
      </c>
      <c r="L454" s="80">
        <v>0</v>
      </c>
      <c r="M454" s="80">
        <v>0</v>
      </c>
      <c r="N454" s="80">
        <v>0</v>
      </c>
      <c r="O454" s="80">
        <v>0</v>
      </c>
      <c r="P454" s="80">
        <v>0</v>
      </c>
      <c r="Q454" s="80">
        <v>0</v>
      </c>
      <c r="R454" s="80">
        <v>0</v>
      </c>
      <c r="S454" s="80">
        <v>0</v>
      </c>
      <c r="T454" s="80">
        <v>0</v>
      </c>
      <c r="U454" s="80">
        <v>0</v>
      </c>
      <c r="V454" s="80">
        <v>8000000</v>
      </c>
      <c r="W454" s="80">
        <v>0</v>
      </c>
      <c r="X454" s="80">
        <v>0</v>
      </c>
      <c r="Y454" s="80">
        <v>0</v>
      </c>
      <c r="Z454" s="80">
        <v>0</v>
      </c>
    </row>
    <row r="455" spans="1:26" ht="16.5" customHeight="1" x14ac:dyDescent="0.25">
      <c r="A455" s="8" t="s">
        <v>1637</v>
      </c>
      <c r="B455" s="8"/>
      <c r="C455" s="8">
        <v>1714</v>
      </c>
      <c r="D455" s="8" t="s">
        <v>3075</v>
      </c>
      <c r="E455" s="84"/>
      <c r="F455" s="8"/>
      <c r="G455" s="82" t="s">
        <v>387</v>
      </c>
      <c r="H455" s="79" t="s">
        <v>44</v>
      </c>
      <c r="I455" s="80">
        <v>0</v>
      </c>
      <c r="J455" s="80">
        <v>0</v>
      </c>
      <c r="K455" s="80">
        <v>0</v>
      </c>
      <c r="L455" s="80">
        <v>0</v>
      </c>
      <c r="M455" s="80">
        <v>8000000</v>
      </c>
      <c r="N455" s="80">
        <v>0</v>
      </c>
      <c r="O455" s="80">
        <v>0</v>
      </c>
      <c r="P455" s="80">
        <v>0</v>
      </c>
      <c r="Q455" s="80">
        <v>0</v>
      </c>
      <c r="R455" s="80">
        <v>0</v>
      </c>
      <c r="S455" s="80">
        <v>0</v>
      </c>
      <c r="T455" s="80">
        <v>0</v>
      </c>
      <c r="U455" s="80">
        <v>0</v>
      </c>
      <c r="V455" s="80">
        <v>0</v>
      </c>
      <c r="W455" s="80">
        <v>0</v>
      </c>
      <c r="X455" s="80">
        <v>0</v>
      </c>
      <c r="Y455" s="80">
        <v>0</v>
      </c>
      <c r="Z455" s="80">
        <v>0</v>
      </c>
    </row>
    <row r="456" spans="1:26" ht="16.5" customHeight="1" x14ac:dyDescent="0.25">
      <c r="A456" s="8" t="s">
        <v>1637</v>
      </c>
      <c r="B456" s="8"/>
      <c r="C456" s="8">
        <v>1723</v>
      </c>
      <c r="D456" s="8" t="s">
        <v>3076</v>
      </c>
      <c r="E456" s="84"/>
      <c r="F456" s="8"/>
      <c r="G456" s="82" t="s">
        <v>387</v>
      </c>
      <c r="H456" s="79" t="s">
        <v>44</v>
      </c>
      <c r="I456" s="80">
        <v>0</v>
      </c>
      <c r="J456" s="80">
        <v>0</v>
      </c>
      <c r="K456" s="80">
        <v>0</v>
      </c>
      <c r="L456" s="80">
        <v>0</v>
      </c>
      <c r="M456" s="80">
        <v>6000000</v>
      </c>
      <c r="N456" s="80">
        <v>0</v>
      </c>
      <c r="O456" s="80">
        <v>0</v>
      </c>
      <c r="P456" s="80">
        <v>0</v>
      </c>
      <c r="Q456" s="80">
        <v>0</v>
      </c>
      <c r="R456" s="80">
        <v>0</v>
      </c>
      <c r="S456" s="80">
        <v>0</v>
      </c>
      <c r="T456" s="80">
        <v>0</v>
      </c>
      <c r="U456" s="80">
        <v>0</v>
      </c>
      <c r="V456" s="80">
        <v>0</v>
      </c>
      <c r="W456" s="80">
        <v>0</v>
      </c>
      <c r="X456" s="80">
        <v>0</v>
      </c>
      <c r="Y456" s="80">
        <v>0</v>
      </c>
      <c r="Z456" s="80">
        <v>0</v>
      </c>
    </row>
    <row r="457" spans="1:26" ht="16.5" customHeight="1" x14ac:dyDescent="0.25">
      <c r="A457" s="8" t="s">
        <v>1637</v>
      </c>
      <c r="B457" s="8"/>
      <c r="C457" s="8">
        <v>1806</v>
      </c>
      <c r="D457" s="8" t="s">
        <v>3077</v>
      </c>
      <c r="E457" s="84"/>
      <c r="F457" s="8"/>
      <c r="G457" s="82" t="s">
        <v>387</v>
      </c>
      <c r="H457" s="79" t="s">
        <v>44</v>
      </c>
      <c r="I457" s="80">
        <v>0</v>
      </c>
      <c r="J457" s="80">
        <v>0</v>
      </c>
      <c r="K457" s="80">
        <v>0</v>
      </c>
      <c r="L457" s="80">
        <v>0</v>
      </c>
      <c r="M457" s="80">
        <v>2000000</v>
      </c>
      <c r="N457" s="80">
        <v>0</v>
      </c>
      <c r="O457" s="80">
        <v>0</v>
      </c>
      <c r="P457" s="80">
        <v>0</v>
      </c>
      <c r="Q457" s="80">
        <v>0</v>
      </c>
      <c r="R457" s="80">
        <v>0</v>
      </c>
      <c r="S457" s="80">
        <v>0</v>
      </c>
      <c r="T457" s="80">
        <v>0</v>
      </c>
      <c r="U457" s="80">
        <v>0</v>
      </c>
      <c r="V457" s="80">
        <v>0</v>
      </c>
      <c r="W457" s="80">
        <v>0</v>
      </c>
      <c r="X457" s="80">
        <v>0</v>
      </c>
      <c r="Y457" s="80">
        <v>0</v>
      </c>
      <c r="Z457" s="80">
        <v>0</v>
      </c>
    </row>
    <row r="458" spans="1:26" ht="16.5" customHeight="1" x14ac:dyDescent="0.25">
      <c r="A458" s="8" t="s">
        <v>1637</v>
      </c>
      <c r="B458" s="8"/>
      <c r="C458" s="8">
        <v>1807</v>
      </c>
      <c r="D458" s="8" t="s">
        <v>3132</v>
      </c>
      <c r="E458" s="84"/>
      <c r="F458" s="8"/>
      <c r="G458" s="82" t="s">
        <v>387</v>
      </c>
      <c r="H458" s="79" t="s">
        <v>44</v>
      </c>
      <c r="I458" s="80">
        <v>0</v>
      </c>
      <c r="J458" s="80">
        <v>0</v>
      </c>
      <c r="K458" s="80">
        <v>0</v>
      </c>
      <c r="L458" s="80">
        <v>0</v>
      </c>
      <c r="M458" s="80">
        <v>0</v>
      </c>
      <c r="N458" s="80">
        <v>0</v>
      </c>
      <c r="O458" s="80">
        <v>0</v>
      </c>
      <c r="P458" s="80">
        <v>0</v>
      </c>
      <c r="Q458" s="80">
        <v>0</v>
      </c>
      <c r="R458" s="80">
        <v>0</v>
      </c>
      <c r="S458" s="80">
        <v>0</v>
      </c>
      <c r="T458" s="80">
        <v>0</v>
      </c>
      <c r="U458" s="80">
        <v>0</v>
      </c>
      <c r="V458" s="80">
        <v>6000000</v>
      </c>
      <c r="W458" s="80">
        <v>0</v>
      </c>
      <c r="X458" s="80">
        <v>0</v>
      </c>
      <c r="Y458" s="80">
        <v>0</v>
      </c>
      <c r="Z458" s="80">
        <v>0</v>
      </c>
    </row>
    <row r="459" spans="1:26" ht="16.5" customHeight="1" x14ac:dyDescent="0.25">
      <c r="A459" s="8" t="s">
        <v>1637</v>
      </c>
      <c r="B459" s="8"/>
      <c r="C459" s="8">
        <v>1811</v>
      </c>
      <c r="D459" s="8" t="s">
        <v>3078</v>
      </c>
      <c r="E459" s="84"/>
      <c r="F459" s="8"/>
      <c r="G459" s="82" t="s">
        <v>387</v>
      </c>
      <c r="H459" s="79" t="s">
        <v>44</v>
      </c>
      <c r="I459" s="80">
        <v>0</v>
      </c>
      <c r="J459" s="80">
        <v>0</v>
      </c>
      <c r="K459" s="80">
        <v>0</v>
      </c>
      <c r="L459" s="80">
        <v>0</v>
      </c>
      <c r="M459" s="80">
        <v>18000000</v>
      </c>
      <c r="N459" s="80">
        <v>0</v>
      </c>
      <c r="O459" s="80">
        <v>0</v>
      </c>
      <c r="P459" s="80">
        <v>0</v>
      </c>
      <c r="Q459" s="80">
        <v>0</v>
      </c>
      <c r="R459" s="80">
        <v>0</v>
      </c>
      <c r="S459" s="80">
        <v>0</v>
      </c>
      <c r="T459" s="80">
        <v>0</v>
      </c>
      <c r="U459" s="80">
        <v>0</v>
      </c>
      <c r="V459" s="80">
        <v>0</v>
      </c>
      <c r="W459" s="80">
        <v>0</v>
      </c>
      <c r="X459" s="80">
        <v>0</v>
      </c>
      <c r="Y459" s="80">
        <v>0</v>
      </c>
      <c r="Z459" s="80">
        <v>0</v>
      </c>
    </row>
    <row r="460" spans="1:26" ht="16.5" customHeight="1" x14ac:dyDescent="0.25">
      <c r="A460" s="8" t="s">
        <v>1637</v>
      </c>
      <c r="B460" s="8"/>
      <c r="C460" s="8">
        <v>1812</v>
      </c>
      <c r="D460" s="8" t="s">
        <v>3133</v>
      </c>
      <c r="E460" s="84"/>
      <c r="F460" s="8"/>
      <c r="G460" s="82" t="s">
        <v>387</v>
      </c>
      <c r="H460" s="79" t="s">
        <v>44</v>
      </c>
      <c r="I460" s="80">
        <v>0</v>
      </c>
      <c r="J460" s="80">
        <v>0</v>
      </c>
      <c r="K460" s="80">
        <v>0</v>
      </c>
      <c r="L460" s="80">
        <v>0</v>
      </c>
      <c r="M460" s="80">
        <v>0</v>
      </c>
      <c r="N460" s="80">
        <v>0</v>
      </c>
      <c r="O460" s="80">
        <v>0</v>
      </c>
      <c r="P460" s="80">
        <v>0</v>
      </c>
      <c r="Q460" s="80">
        <v>0</v>
      </c>
      <c r="R460" s="80">
        <v>0</v>
      </c>
      <c r="S460" s="80">
        <v>0</v>
      </c>
      <c r="T460" s="80">
        <v>0</v>
      </c>
      <c r="U460" s="80">
        <v>0</v>
      </c>
      <c r="V460" s="80">
        <v>13000000</v>
      </c>
      <c r="W460" s="80">
        <v>0</v>
      </c>
      <c r="X460" s="80">
        <v>0</v>
      </c>
      <c r="Y460" s="80">
        <v>0</v>
      </c>
      <c r="Z460" s="80">
        <v>0</v>
      </c>
    </row>
    <row r="461" spans="1:26" ht="16.5" customHeight="1" x14ac:dyDescent="0.25">
      <c r="A461" s="8" t="s">
        <v>1637</v>
      </c>
      <c r="B461" s="8"/>
      <c r="C461" s="8">
        <v>1816</v>
      </c>
      <c r="D461" s="8" t="s">
        <v>3134</v>
      </c>
      <c r="E461" s="84"/>
      <c r="F461" s="8"/>
      <c r="G461" s="82" t="s">
        <v>387</v>
      </c>
      <c r="H461" s="79" t="s">
        <v>44</v>
      </c>
      <c r="I461" s="80">
        <v>0</v>
      </c>
      <c r="J461" s="80">
        <v>0</v>
      </c>
      <c r="K461" s="80">
        <v>0</v>
      </c>
      <c r="L461" s="80">
        <v>0</v>
      </c>
      <c r="M461" s="80">
        <v>0</v>
      </c>
      <c r="N461" s="80">
        <v>0</v>
      </c>
      <c r="O461" s="80">
        <v>0</v>
      </c>
      <c r="P461" s="80">
        <v>0</v>
      </c>
      <c r="Q461" s="80">
        <v>0</v>
      </c>
      <c r="R461" s="80">
        <v>0</v>
      </c>
      <c r="S461" s="80">
        <v>0</v>
      </c>
      <c r="T461" s="80">
        <v>0</v>
      </c>
      <c r="U461" s="80">
        <v>0</v>
      </c>
      <c r="V461" s="80">
        <v>6500000</v>
      </c>
      <c r="W461" s="80">
        <v>0</v>
      </c>
      <c r="X461" s="80">
        <v>0</v>
      </c>
      <c r="Y461" s="80">
        <v>0</v>
      </c>
      <c r="Z461" s="80">
        <v>0</v>
      </c>
    </row>
    <row r="462" spans="1:26" ht="16.5" customHeight="1" x14ac:dyDescent="0.25">
      <c r="A462" s="8" t="s">
        <v>1637</v>
      </c>
      <c r="B462" s="8"/>
      <c r="C462" s="8">
        <v>1817</v>
      </c>
      <c r="D462" s="8" t="s">
        <v>3135</v>
      </c>
      <c r="E462" s="84"/>
      <c r="F462" s="8"/>
      <c r="G462" s="82" t="s">
        <v>387</v>
      </c>
      <c r="H462" s="79" t="s">
        <v>44</v>
      </c>
      <c r="I462" s="80">
        <v>0</v>
      </c>
      <c r="J462" s="80">
        <v>0</v>
      </c>
      <c r="K462" s="80">
        <v>0</v>
      </c>
      <c r="L462" s="80">
        <v>0</v>
      </c>
      <c r="M462" s="80">
        <v>0</v>
      </c>
      <c r="N462" s="80">
        <v>0</v>
      </c>
      <c r="O462" s="80">
        <v>0</v>
      </c>
      <c r="P462" s="80">
        <v>0</v>
      </c>
      <c r="Q462" s="80">
        <v>0</v>
      </c>
      <c r="R462" s="80">
        <v>0</v>
      </c>
      <c r="S462" s="80">
        <v>0</v>
      </c>
      <c r="T462" s="80">
        <v>0</v>
      </c>
      <c r="U462" s="80">
        <v>0</v>
      </c>
      <c r="V462" s="80">
        <v>8000000</v>
      </c>
      <c r="W462" s="80">
        <v>0</v>
      </c>
      <c r="X462" s="80">
        <v>0</v>
      </c>
      <c r="Y462" s="80">
        <v>0</v>
      </c>
      <c r="Z462" s="80">
        <v>0</v>
      </c>
    </row>
    <row r="463" spans="1:26" ht="16.5" customHeight="1" x14ac:dyDescent="0.25">
      <c r="A463" s="8" t="s">
        <v>1637</v>
      </c>
      <c r="B463" s="8"/>
      <c r="C463" s="8">
        <v>1833</v>
      </c>
      <c r="D463" s="8" t="s">
        <v>3079</v>
      </c>
      <c r="E463" s="84"/>
      <c r="F463" s="8"/>
      <c r="G463" s="82" t="s">
        <v>387</v>
      </c>
      <c r="H463" s="79" t="s">
        <v>44</v>
      </c>
      <c r="I463" s="80">
        <v>0</v>
      </c>
      <c r="J463" s="80">
        <v>0</v>
      </c>
      <c r="K463" s="80">
        <v>0</v>
      </c>
      <c r="L463" s="80">
        <v>0</v>
      </c>
      <c r="M463" s="80">
        <v>6000000</v>
      </c>
      <c r="N463" s="80">
        <v>0</v>
      </c>
      <c r="O463" s="80">
        <v>0</v>
      </c>
      <c r="P463" s="80">
        <v>0</v>
      </c>
      <c r="Q463" s="80">
        <v>0</v>
      </c>
      <c r="R463" s="80">
        <v>0</v>
      </c>
      <c r="S463" s="80">
        <v>0</v>
      </c>
      <c r="T463" s="80">
        <v>0</v>
      </c>
      <c r="U463" s="80">
        <v>0</v>
      </c>
      <c r="V463" s="80">
        <v>0</v>
      </c>
      <c r="W463" s="80">
        <v>0</v>
      </c>
      <c r="X463" s="80">
        <v>0</v>
      </c>
      <c r="Y463" s="80">
        <v>0</v>
      </c>
      <c r="Z463" s="80">
        <v>0</v>
      </c>
    </row>
    <row r="464" spans="1:26" ht="16.5" customHeight="1" x14ac:dyDescent="0.25">
      <c r="A464" s="8" t="s">
        <v>1637</v>
      </c>
      <c r="B464" s="8"/>
      <c r="C464" s="8">
        <v>1834</v>
      </c>
      <c r="D464" s="8" t="s">
        <v>3080</v>
      </c>
      <c r="E464" s="84"/>
      <c r="F464" s="8"/>
      <c r="G464" s="82" t="s">
        <v>387</v>
      </c>
      <c r="H464" s="79" t="s">
        <v>44</v>
      </c>
      <c r="I464" s="80">
        <v>0</v>
      </c>
      <c r="J464" s="80">
        <v>0</v>
      </c>
      <c r="K464" s="80">
        <v>0</v>
      </c>
      <c r="L464" s="80">
        <v>0</v>
      </c>
      <c r="M464" s="80">
        <v>17000000</v>
      </c>
      <c r="N464" s="80">
        <v>0</v>
      </c>
      <c r="O464" s="80">
        <v>0</v>
      </c>
      <c r="P464" s="80">
        <v>0</v>
      </c>
      <c r="Q464" s="80">
        <v>0</v>
      </c>
      <c r="R464" s="80">
        <v>0</v>
      </c>
      <c r="S464" s="80">
        <v>0</v>
      </c>
      <c r="T464" s="80">
        <v>0</v>
      </c>
      <c r="U464" s="80">
        <v>0</v>
      </c>
      <c r="V464" s="80">
        <v>0</v>
      </c>
      <c r="W464" s="80">
        <v>0</v>
      </c>
      <c r="X464" s="80">
        <v>0</v>
      </c>
      <c r="Y464" s="80">
        <v>0</v>
      </c>
      <c r="Z464" s="80">
        <v>0</v>
      </c>
    </row>
    <row r="465" spans="1:26" ht="16.5" customHeight="1" x14ac:dyDescent="0.25">
      <c r="A465" s="8" t="s">
        <v>1637</v>
      </c>
      <c r="B465" s="8"/>
      <c r="C465" s="8">
        <v>1841</v>
      </c>
      <c r="D465" s="8" t="s">
        <v>3136</v>
      </c>
      <c r="E465" s="84"/>
      <c r="F465" s="8"/>
      <c r="G465" s="82" t="s">
        <v>387</v>
      </c>
      <c r="H465" s="79" t="s">
        <v>44</v>
      </c>
      <c r="I465" s="80">
        <v>0</v>
      </c>
      <c r="J465" s="80">
        <v>0</v>
      </c>
      <c r="K465" s="80">
        <v>0</v>
      </c>
      <c r="L465" s="80">
        <v>0</v>
      </c>
      <c r="M465" s="80">
        <v>0</v>
      </c>
      <c r="N465" s="80">
        <v>0</v>
      </c>
      <c r="O465" s="80">
        <v>0</v>
      </c>
      <c r="P465" s="80">
        <v>0</v>
      </c>
      <c r="Q465" s="80">
        <v>0</v>
      </c>
      <c r="R465" s="80">
        <v>0</v>
      </c>
      <c r="S465" s="80">
        <v>0</v>
      </c>
      <c r="T465" s="80">
        <v>0</v>
      </c>
      <c r="U465" s="80">
        <v>0</v>
      </c>
      <c r="V465" s="80">
        <v>15160000</v>
      </c>
      <c r="W465" s="80">
        <v>0</v>
      </c>
      <c r="X465" s="80">
        <v>0</v>
      </c>
      <c r="Y465" s="80">
        <v>0</v>
      </c>
      <c r="Z465" s="80">
        <v>0</v>
      </c>
    </row>
    <row r="466" spans="1:26" ht="16.5" customHeight="1" x14ac:dyDescent="0.25">
      <c r="A466" s="8" t="s">
        <v>1637</v>
      </c>
      <c r="B466" s="8"/>
      <c r="C466" s="8">
        <v>1843</v>
      </c>
      <c r="D466" s="8" t="s">
        <v>3081</v>
      </c>
      <c r="E466" s="84"/>
      <c r="F466" s="8"/>
      <c r="G466" s="82" t="s">
        <v>387</v>
      </c>
      <c r="H466" s="79" t="s">
        <v>44</v>
      </c>
      <c r="I466" s="80">
        <v>0</v>
      </c>
      <c r="J466" s="80">
        <v>0</v>
      </c>
      <c r="K466" s="80">
        <v>0</v>
      </c>
      <c r="L466" s="80">
        <v>0</v>
      </c>
      <c r="M466" s="80">
        <v>4392000</v>
      </c>
      <c r="N466" s="80">
        <v>0</v>
      </c>
      <c r="O466" s="80">
        <v>0</v>
      </c>
      <c r="P466" s="80">
        <v>0</v>
      </c>
      <c r="Q466" s="80">
        <v>0</v>
      </c>
      <c r="R466" s="80">
        <v>0</v>
      </c>
      <c r="S466" s="80">
        <v>0</v>
      </c>
      <c r="T466" s="80">
        <v>0</v>
      </c>
      <c r="U466" s="80">
        <v>0</v>
      </c>
      <c r="V466" s="80">
        <v>0</v>
      </c>
      <c r="W466" s="80">
        <v>0</v>
      </c>
      <c r="X466" s="80">
        <v>0</v>
      </c>
      <c r="Y466" s="80">
        <v>0</v>
      </c>
      <c r="Z466" s="80">
        <v>0</v>
      </c>
    </row>
    <row r="467" spans="1:26" ht="16.5" customHeight="1" x14ac:dyDescent="0.25">
      <c r="A467" s="8" t="s">
        <v>1637</v>
      </c>
      <c r="B467" s="8"/>
      <c r="C467" s="8">
        <v>1855</v>
      </c>
      <c r="D467" s="8" t="s">
        <v>3082</v>
      </c>
      <c r="E467" s="84"/>
      <c r="F467" s="8"/>
      <c r="G467" s="82" t="s">
        <v>387</v>
      </c>
      <c r="H467" s="79" t="s">
        <v>44</v>
      </c>
      <c r="I467" s="80">
        <v>0</v>
      </c>
      <c r="J467" s="80">
        <v>0</v>
      </c>
      <c r="K467" s="80">
        <v>0</v>
      </c>
      <c r="L467" s="80">
        <v>0</v>
      </c>
      <c r="M467" s="80">
        <v>2000000</v>
      </c>
      <c r="N467" s="80">
        <v>0</v>
      </c>
      <c r="O467" s="80">
        <v>0</v>
      </c>
      <c r="P467" s="80">
        <v>0</v>
      </c>
      <c r="Q467" s="80">
        <v>0</v>
      </c>
      <c r="R467" s="80">
        <v>0</v>
      </c>
      <c r="S467" s="80">
        <v>0</v>
      </c>
      <c r="T467" s="80">
        <v>0</v>
      </c>
      <c r="U467" s="80">
        <v>0</v>
      </c>
      <c r="V467" s="80">
        <v>0</v>
      </c>
      <c r="W467" s="80">
        <v>0</v>
      </c>
      <c r="X467" s="80">
        <v>0</v>
      </c>
      <c r="Y467" s="80">
        <v>0</v>
      </c>
      <c r="Z467" s="80">
        <v>0</v>
      </c>
    </row>
    <row r="468" spans="1:26" ht="16.5" customHeight="1" x14ac:dyDescent="0.25">
      <c r="A468" s="8" t="s">
        <v>1637</v>
      </c>
      <c r="B468" s="8"/>
      <c r="C468" s="8">
        <v>1896</v>
      </c>
      <c r="D468" s="8" t="s">
        <v>3137</v>
      </c>
      <c r="E468" s="84"/>
      <c r="F468" s="8"/>
      <c r="G468" s="82" t="s">
        <v>387</v>
      </c>
      <c r="H468" s="79" t="s">
        <v>44</v>
      </c>
      <c r="I468" s="80">
        <v>0</v>
      </c>
      <c r="J468" s="80">
        <v>0</v>
      </c>
      <c r="K468" s="80">
        <v>0</v>
      </c>
      <c r="L468" s="80">
        <v>0</v>
      </c>
      <c r="M468" s="80">
        <v>0</v>
      </c>
      <c r="N468" s="80">
        <v>0</v>
      </c>
      <c r="O468" s="80">
        <v>0</v>
      </c>
      <c r="P468" s="80">
        <v>0</v>
      </c>
      <c r="Q468" s="80">
        <v>0</v>
      </c>
      <c r="R468" s="80">
        <v>0</v>
      </c>
      <c r="S468" s="80">
        <v>0</v>
      </c>
      <c r="T468" s="80">
        <v>0</v>
      </c>
      <c r="U468" s="80">
        <v>0</v>
      </c>
      <c r="V468" s="80">
        <v>2200000</v>
      </c>
      <c r="W468" s="80">
        <v>0</v>
      </c>
      <c r="X468" s="80">
        <v>0</v>
      </c>
      <c r="Y468" s="80">
        <v>0</v>
      </c>
      <c r="Z468" s="80">
        <v>0</v>
      </c>
    </row>
    <row r="469" spans="1:26" ht="16.5" customHeight="1" x14ac:dyDescent="0.25">
      <c r="A469" s="8" t="s">
        <v>1637</v>
      </c>
      <c r="B469" s="8"/>
      <c r="C469" s="8">
        <v>1897</v>
      </c>
      <c r="D469" s="8" t="s">
        <v>3083</v>
      </c>
      <c r="E469" s="84"/>
      <c r="F469" s="8"/>
      <c r="G469" s="82" t="s">
        <v>387</v>
      </c>
      <c r="H469" s="79" t="s">
        <v>44</v>
      </c>
      <c r="I469" s="80">
        <v>0</v>
      </c>
      <c r="J469" s="80">
        <v>0</v>
      </c>
      <c r="K469" s="80">
        <v>0</v>
      </c>
      <c r="L469" s="80">
        <v>0</v>
      </c>
      <c r="M469" s="80">
        <v>2000000</v>
      </c>
      <c r="N469" s="80">
        <v>0</v>
      </c>
      <c r="O469" s="80">
        <v>0</v>
      </c>
      <c r="P469" s="80">
        <v>0</v>
      </c>
      <c r="Q469" s="80">
        <v>0</v>
      </c>
      <c r="R469" s="80">
        <v>0</v>
      </c>
      <c r="S469" s="80">
        <v>0</v>
      </c>
      <c r="T469" s="80">
        <v>0</v>
      </c>
      <c r="U469" s="80">
        <v>0</v>
      </c>
      <c r="V469" s="80">
        <v>0</v>
      </c>
      <c r="W469" s="80">
        <v>0</v>
      </c>
      <c r="X469" s="80">
        <v>0</v>
      </c>
      <c r="Y469" s="80">
        <v>0</v>
      </c>
      <c r="Z469" s="80">
        <v>0</v>
      </c>
    </row>
    <row r="470" spans="1:26" ht="16.5" customHeight="1" x14ac:dyDescent="0.25">
      <c r="A470" s="8" t="s">
        <v>1637</v>
      </c>
      <c r="B470" s="8"/>
      <c r="C470" s="8">
        <v>1899</v>
      </c>
      <c r="D470" s="8" t="s">
        <v>3138</v>
      </c>
      <c r="E470" s="84"/>
      <c r="F470" s="8"/>
      <c r="G470" s="82" t="s">
        <v>387</v>
      </c>
      <c r="H470" s="79" t="s">
        <v>44</v>
      </c>
      <c r="I470" s="80">
        <v>0</v>
      </c>
      <c r="J470" s="80">
        <v>0</v>
      </c>
      <c r="K470" s="80">
        <v>0</v>
      </c>
      <c r="L470" s="80">
        <v>0</v>
      </c>
      <c r="M470" s="80">
        <v>0</v>
      </c>
      <c r="N470" s="80">
        <v>0</v>
      </c>
      <c r="O470" s="80">
        <v>0</v>
      </c>
      <c r="P470" s="80">
        <v>0</v>
      </c>
      <c r="Q470" s="80">
        <v>0</v>
      </c>
      <c r="R470" s="80">
        <v>0</v>
      </c>
      <c r="S470" s="80">
        <v>0</v>
      </c>
      <c r="T470" s="80">
        <v>0</v>
      </c>
      <c r="U470" s="80">
        <v>0</v>
      </c>
      <c r="V470" s="80">
        <v>8500000</v>
      </c>
      <c r="W470" s="80">
        <v>0</v>
      </c>
      <c r="X470" s="80">
        <v>0</v>
      </c>
      <c r="Y470" s="80">
        <v>0</v>
      </c>
      <c r="Z470" s="80">
        <v>0</v>
      </c>
    </row>
    <row r="471" spans="1:26" ht="16.5" customHeight="1" x14ac:dyDescent="0.25">
      <c r="A471" s="8" t="s">
        <v>1637</v>
      </c>
      <c r="B471" s="8"/>
      <c r="C471" s="8">
        <v>1901</v>
      </c>
      <c r="D471" s="8" t="s">
        <v>3139</v>
      </c>
      <c r="E471" s="84"/>
      <c r="F471" s="8"/>
      <c r="G471" s="82" t="s">
        <v>387</v>
      </c>
      <c r="H471" s="79" t="s">
        <v>44</v>
      </c>
      <c r="I471" s="80">
        <v>0</v>
      </c>
      <c r="J471" s="80">
        <v>0</v>
      </c>
      <c r="K471" s="80">
        <v>0</v>
      </c>
      <c r="L471" s="80">
        <v>0</v>
      </c>
      <c r="M471" s="80">
        <v>0</v>
      </c>
      <c r="N471" s="80">
        <v>0</v>
      </c>
      <c r="O471" s="80">
        <v>0</v>
      </c>
      <c r="P471" s="80">
        <v>0</v>
      </c>
      <c r="Q471" s="80">
        <v>0</v>
      </c>
      <c r="R471" s="80">
        <v>0</v>
      </c>
      <c r="S471" s="80">
        <v>0</v>
      </c>
      <c r="T471" s="80">
        <v>0</v>
      </c>
      <c r="U471" s="80">
        <v>0</v>
      </c>
      <c r="V471" s="80">
        <v>6000000</v>
      </c>
      <c r="W471" s="80">
        <v>0</v>
      </c>
      <c r="X471" s="80">
        <v>0</v>
      </c>
      <c r="Y471" s="80">
        <v>0</v>
      </c>
      <c r="Z471" s="80">
        <v>0</v>
      </c>
    </row>
    <row r="472" spans="1:26" ht="16.5" customHeight="1" x14ac:dyDescent="0.25">
      <c r="A472" s="8" t="s">
        <v>1637</v>
      </c>
      <c r="B472" s="8"/>
      <c r="C472" s="8">
        <v>1902</v>
      </c>
      <c r="D472" s="8" t="s">
        <v>3140</v>
      </c>
      <c r="E472" s="84"/>
      <c r="F472" s="8"/>
      <c r="G472" s="82" t="s">
        <v>387</v>
      </c>
      <c r="H472" s="79" t="s">
        <v>44</v>
      </c>
      <c r="I472" s="80">
        <v>0</v>
      </c>
      <c r="J472" s="80">
        <v>0</v>
      </c>
      <c r="K472" s="80">
        <v>0</v>
      </c>
      <c r="L472" s="80">
        <v>0</v>
      </c>
      <c r="M472" s="80">
        <v>0</v>
      </c>
      <c r="N472" s="80">
        <v>0</v>
      </c>
      <c r="O472" s="80">
        <v>0</v>
      </c>
      <c r="P472" s="80">
        <v>0</v>
      </c>
      <c r="Q472" s="80">
        <v>0</v>
      </c>
      <c r="R472" s="80">
        <v>0</v>
      </c>
      <c r="S472" s="80">
        <v>0</v>
      </c>
      <c r="T472" s="80">
        <v>0</v>
      </c>
      <c r="U472" s="80">
        <v>0</v>
      </c>
      <c r="V472" s="80">
        <v>8000000</v>
      </c>
      <c r="W472" s="80">
        <v>0</v>
      </c>
      <c r="X472" s="80">
        <v>0</v>
      </c>
      <c r="Y472" s="80">
        <v>0</v>
      </c>
      <c r="Z472" s="80">
        <v>0</v>
      </c>
    </row>
    <row r="473" spans="1:26" ht="16.5" customHeight="1" x14ac:dyDescent="0.25">
      <c r="A473" s="8" t="s">
        <v>1637</v>
      </c>
      <c r="B473" s="8"/>
      <c r="C473" s="8">
        <v>1915</v>
      </c>
      <c r="D473" s="8" t="s">
        <v>3141</v>
      </c>
      <c r="E473" s="84"/>
      <c r="F473" s="8"/>
      <c r="G473" s="82" t="s">
        <v>387</v>
      </c>
      <c r="H473" s="79" t="s">
        <v>44</v>
      </c>
      <c r="I473" s="80">
        <v>0</v>
      </c>
      <c r="J473" s="80">
        <v>0</v>
      </c>
      <c r="K473" s="80">
        <v>0</v>
      </c>
      <c r="L473" s="80">
        <v>0</v>
      </c>
      <c r="M473" s="80">
        <v>0</v>
      </c>
      <c r="N473" s="80">
        <v>0</v>
      </c>
      <c r="O473" s="80">
        <v>0</v>
      </c>
      <c r="P473" s="80">
        <v>0</v>
      </c>
      <c r="Q473" s="80">
        <v>0</v>
      </c>
      <c r="R473" s="80">
        <v>0</v>
      </c>
      <c r="S473" s="80">
        <v>0</v>
      </c>
      <c r="T473" s="80">
        <v>0</v>
      </c>
      <c r="U473" s="80">
        <v>0</v>
      </c>
      <c r="V473" s="80">
        <v>7780000</v>
      </c>
      <c r="W473" s="80">
        <v>0</v>
      </c>
      <c r="X473" s="80">
        <v>0</v>
      </c>
      <c r="Y473" s="80">
        <v>0</v>
      </c>
      <c r="Z473" s="80">
        <v>0</v>
      </c>
    </row>
    <row r="474" spans="1:26" ht="16.5" customHeight="1" x14ac:dyDescent="0.25">
      <c r="A474" s="8" t="s">
        <v>1637</v>
      </c>
      <c r="B474" s="8"/>
      <c r="C474" s="8">
        <v>1920</v>
      </c>
      <c r="D474" s="8" t="s">
        <v>3094</v>
      </c>
      <c r="E474" s="84"/>
      <c r="F474" s="8"/>
      <c r="G474" s="82" t="s">
        <v>387</v>
      </c>
      <c r="H474" s="79" t="s">
        <v>44</v>
      </c>
      <c r="I474" s="80">
        <v>0</v>
      </c>
      <c r="J474" s="80">
        <v>0</v>
      </c>
      <c r="K474" s="80">
        <v>0</v>
      </c>
      <c r="L474" s="80">
        <v>0</v>
      </c>
      <c r="M474" s="80">
        <v>0</v>
      </c>
      <c r="N474" s="80">
        <v>0</v>
      </c>
      <c r="O474" s="80">
        <v>0</v>
      </c>
      <c r="P474" s="80">
        <v>0</v>
      </c>
      <c r="Q474" s="80">
        <v>0</v>
      </c>
      <c r="R474" s="80">
        <v>0</v>
      </c>
      <c r="S474" s="80">
        <v>0</v>
      </c>
      <c r="T474" s="80">
        <v>0</v>
      </c>
      <c r="U474" s="80">
        <v>0</v>
      </c>
      <c r="V474" s="80">
        <v>7500000</v>
      </c>
      <c r="W474" s="80">
        <v>0</v>
      </c>
      <c r="X474" s="80">
        <v>0</v>
      </c>
      <c r="Y474" s="80">
        <v>0</v>
      </c>
      <c r="Z474" s="80">
        <v>0</v>
      </c>
    </row>
    <row r="475" spans="1:26" ht="16.5" customHeight="1" x14ac:dyDescent="0.25">
      <c r="A475" s="8" t="s">
        <v>1637</v>
      </c>
      <c r="B475" s="8"/>
      <c r="C475" s="8">
        <v>1988</v>
      </c>
      <c r="D475" s="8" t="s">
        <v>3095</v>
      </c>
      <c r="E475" s="84"/>
      <c r="F475" s="8"/>
      <c r="G475" s="82" t="s">
        <v>387</v>
      </c>
      <c r="H475" s="79" t="s">
        <v>44</v>
      </c>
      <c r="I475" s="80">
        <v>0</v>
      </c>
      <c r="J475" s="80">
        <v>0</v>
      </c>
      <c r="K475" s="80">
        <v>0</v>
      </c>
      <c r="L475" s="80">
        <v>0</v>
      </c>
      <c r="M475" s="80">
        <v>0</v>
      </c>
      <c r="N475" s="80">
        <v>0</v>
      </c>
      <c r="O475" s="80">
        <v>0</v>
      </c>
      <c r="P475" s="80">
        <v>0</v>
      </c>
      <c r="Q475" s="80">
        <v>0</v>
      </c>
      <c r="R475" s="80">
        <v>0</v>
      </c>
      <c r="S475" s="80">
        <v>0</v>
      </c>
      <c r="T475" s="80">
        <v>0</v>
      </c>
      <c r="U475" s="80">
        <v>0</v>
      </c>
      <c r="V475" s="80">
        <v>9720000</v>
      </c>
      <c r="W475" s="80">
        <v>0</v>
      </c>
      <c r="X475" s="80">
        <v>0</v>
      </c>
      <c r="Y475" s="80">
        <v>0</v>
      </c>
      <c r="Z475" s="80">
        <v>0</v>
      </c>
    </row>
    <row r="476" spans="1:26" ht="16.5" customHeight="1" x14ac:dyDescent="0.25">
      <c r="A476" s="8" t="s">
        <v>1637</v>
      </c>
      <c r="B476" s="8"/>
      <c r="C476" s="8">
        <v>1989</v>
      </c>
      <c r="D476" s="8" t="s">
        <v>3084</v>
      </c>
      <c r="E476" s="84"/>
      <c r="F476" s="8"/>
      <c r="G476" s="82" t="s">
        <v>387</v>
      </c>
      <c r="H476" s="79" t="s">
        <v>44</v>
      </c>
      <c r="I476" s="80">
        <v>0</v>
      </c>
      <c r="J476" s="80">
        <v>0</v>
      </c>
      <c r="K476" s="80">
        <v>0</v>
      </c>
      <c r="L476" s="80">
        <v>0</v>
      </c>
      <c r="M476" s="80">
        <v>6000000</v>
      </c>
      <c r="N476" s="80">
        <v>0</v>
      </c>
      <c r="O476" s="80">
        <v>0</v>
      </c>
      <c r="P476" s="80">
        <v>0</v>
      </c>
      <c r="Q476" s="80">
        <v>0</v>
      </c>
      <c r="R476" s="80">
        <v>0</v>
      </c>
      <c r="S476" s="80">
        <v>0</v>
      </c>
      <c r="T476" s="80">
        <v>0</v>
      </c>
      <c r="U476" s="80">
        <v>0</v>
      </c>
      <c r="V476" s="80">
        <v>0</v>
      </c>
      <c r="W476" s="80">
        <v>0</v>
      </c>
      <c r="X476" s="80">
        <v>0</v>
      </c>
      <c r="Y476" s="80">
        <v>0</v>
      </c>
      <c r="Z476" s="80">
        <v>0</v>
      </c>
    </row>
    <row r="477" spans="1:26" ht="16.5" customHeight="1" x14ac:dyDescent="0.25">
      <c r="A477" s="8" t="s">
        <v>1637</v>
      </c>
      <c r="B477" s="8"/>
      <c r="C477" s="8">
        <v>1991</v>
      </c>
      <c r="D477" s="8" t="s">
        <v>3096</v>
      </c>
      <c r="E477" s="84"/>
      <c r="F477" s="8"/>
      <c r="G477" s="82" t="s">
        <v>387</v>
      </c>
      <c r="H477" s="79" t="s">
        <v>44</v>
      </c>
      <c r="I477" s="80">
        <v>0</v>
      </c>
      <c r="J477" s="80">
        <v>0</v>
      </c>
      <c r="K477" s="80">
        <v>0</v>
      </c>
      <c r="L477" s="80">
        <v>0</v>
      </c>
      <c r="M477" s="80">
        <v>0</v>
      </c>
      <c r="N477" s="80">
        <v>0</v>
      </c>
      <c r="O477" s="80">
        <v>0</v>
      </c>
      <c r="P477" s="80">
        <v>0</v>
      </c>
      <c r="Q477" s="80">
        <v>0</v>
      </c>
      <c r="R477" s="80">
        <v>0</v>
      </c>
      <c r="S477" s="80">
        <v>0</v>
      </c>
      <c r="T477" s="80">
        <v>0</v>
      </c>
      <c r="U477" s="80">
        <v>0</v>
      </c>
      <c r="V477" s="80">
        <v>1000000</v>
      </c>
      <c r="W477" s="80">
        <v>0</v>
      </c>
      <c r="X477" s="80">
        <v>0</v>
      </c>
      <c r="Y477" s="80">
        <v>0</v>
      </c>
      <c r="Z477" s="80">
        <v>0</v>
      </c>
    </row>
    <row r="478" spans="1:26" ht="16.5" customHeight="1" x14ac:dyDescent="0.25">
      <c r="A478" s="8" t="s">
        <v>1637</v>
      </c>
      <c r="B478" s="8"/>
      <c r="C478" s="8">
        <v>2104</v>
      </c>
      <c r="D478" s="8" t="s">
        <v>3097</v>
      </c>
      <c r="E478" s="84"/>
      <c r="F478" s="8"/>
      <c r="G478" s="82" t="s">
        <v>387</v>
      </c>
      <c r="H478" s="79" t="s">
        <v>44</v>
      </c>
      <c r="I478" s="80">
        <v>0</v>
      </c>
      <c r="J478" s="80">
        <v>0</v>
      </c>
      <c r="K478" s="80">
        <v>0</v>
      </c>
      <c r="L478" s="80">
        <v>0</v>
      </c>
      <c r="M478" s="80">
        <v>0</v>
      </c>
      <c r="N478" s="80">
        <v>0</v>
      </c>
      <c r="O478" s="80">
        <v>0</v>
      </c>
      <c r="P478" s="80">
        <v>0</v>
      </c>
      <c r="Q478" s="80">
        <v>0</v>
      </c>
      <c r="R478" s="80">
        <v>0</v>
      </c>
      <c r="S478" s="80">
        <v>0</v>
      </c>
      <c r="T478" s="80">
        <v>0</v>
      </c>
      <c r="U478" s="80">
        <v>0</v>
      </c>
      <c r="V478" s="80">
        <v>5000000</v>
      </c>
      <c r="W478" s="80">
        <v>0</v>
      </c>
      <c r="X478" s="80">
        <v>0</v>
      </c>
      <c r="Y478" s="80">
        <v>0</v>
      </c>
      <c r="Z478" s="80">
        <v>0</v>
      </c>
    </row>
    <row r="479" spans="1:26" ht="16.5" customHeight="1" x14ac:dyDescent="0.25">
      <c r="A479" s="8" t="s">
        <v>1637</v>
      </c>
      <c r="B479" s="8" t="s">
        <v>1640</v>
      </c>
      <c r="C479" s="8">
        <v>2113</v>
      </c>
      <c r="D479" s="8" t="s">
        <v>1641</v>
      </c>
      <c r="E479" s="84" t="s">
        <v>1642</v>
      </c>
      <c r="F479" s="8" t="s">
        <v>75</v>
      </c>
      <c r="G479" s="8" t="s">
        <v>387</v>
      </c>
      <c r="H479" s="79" t="s">
        <v>1643</v>
      </c>
      <c r="I479" s="80">
        <v>45000000</v>
      </c>
      <c r="J479" s="80">
        <v>45000000</v>
      </c>
      <c r="K479" s="80">
        <v>20000000</v>
      </c>
      <c r="L479" s="80">
        <v>20000000</v>
      </c>
      <c r="M479" s="80">
        <v>34000000</v>
      </c>
      <c r="N479" s="80">
        <v>0</v>
      </c>
      <c r="O479" s="80">
        <v>0</v>
      </c>
      <c r="P479" s="80">
        <v>0</v>
      </c>
      <c r="Q479" s="80">
        <v>0</v>
      </c>
      <c r="R479" s="80">
        <v>0</v>
      </c>
      <c r="S479" s="80">
        <v>0</v>
      </c>
      <c r="T479" s="80">
        <v>0</v>
      </c>
      <c r="U479" s="80">
        <v>0</v>
      </c>
      <c r="V479" s="80">
        <v>0</v>
      </c>
      <c r="W479" s="80">
        <v>0</v>
      </c>
      <c r="X479" s="80">
        <v>0</v>
      </c>
      <c r="Y479" s="80">
        <v>0</v>
      </c>
      <c r="Z479" s="80">
        <v>0</v>
      </c>
    </row>
    <row r="480" spans="1:26" ht="16.5" customHeight="1" x14ac:dyDescent="0.25">
      <c r="A480" s="8" t="s">
        <v>1637</v>
      </c>
      <c r="B480" s="8" t="s">
        <v>1644</v>
      </c>
      <c r="C480" s="8">
        <v>2122</v>
      </c>
      <c r="D480" s="8" t="s">
        <v>1645</v>
      </c>
      <c r="E480" s="84" t="s">
        <v>1646</v>
      </c>
      <c r="F480" s="8" t="s">
        <v>75</v>
      </c>
      <c r="G480" s="8" t="s">
        <v>387</v>
      </c>
      <c r="H480" s="79" t="s">
        <v>44</v>
      </c>
      <c r="I480" s="80">
        <v>23601100</v>
      </c>
      <c r="J480" s="80">
        <v>0</v>
      </c>
      <c r="K480" s="80">
        <v>18481155</v>
      </c>
      <c r="L480" s="80">
        <v>0</v>
      </c>
      <c r="M480" s="80">
        <v>57769956</v>
      </c>
      <c r="N480" s="80">
        <v>19405212.75</v>
      </c>
      <c r="O480" s="80">
        <v>0</v>
      </c>
      <c r="P480" s="80">
        <v>20375473.390000001</v>
      </c>
      <c r="Q480" s="80">
        <v>0</v>
      </c>
      <c r="R480" s="80">
        <v>1000000</v>
      </c>
      <c r="S480" s="80">
        <v>0</v>
      </c>
      <c r="T480" s="80">
        <v>0</v>
      </c>
      <c r="U480" s="80">
        <v>0</v>
      </c>
      <c r="V480" s="80">
        <v>0</v>
      </c>
      <c r="W480" s="80">
        <v>0</v>
      </c>
      <c r="X480" s="80">
        <v>0</v>
      </c>
      <c r="Y480" s="80">
        <v>0</v>
      </c>
      <c r="Z480" s="80">
        <v>0</v>
      </c>
    </row>
    <row r="481" spans="1:26" ht="16.5" customHeight="1" x14ac:dyDescent="0.25">
      <c r="A481" s="8" t="s">
        <v>1637</v>
      </c>
      <c r="B481" s="8" t="s">
        <v>1647</v>
      </c>
      <c r="C481" s="8">
        <v>2123</v>
      </c>
      <c r="D481" s="8" t="s">
        <v>1648</v>
      </c>
      <c r="E481" s="84" t="s">
        <v>1649</v>
      </c>
      <c r="F481" s="8" t="s">
        <v>75</v>
      </c>
      <c r="G481" s="8" t="s">
        <v>387</v>
      </c>
      <c r="H481" s="79" t="s">
        <v>1651</v>
      </c>
      <c r="I481" s="80">
        <v>45790569</v>
      </c>
      <c r="J481" s="80">
        <v>9471801</v>
      </c>
      <c r="K481" s="80">
        <v>25730340</v>
      </c>
      <c r="L481" s="80">
        <v>5000000</v>
      </c>
      <c r="M481" s="80">
        <v>24592000</v>
      </c>
      <c r="N481" s="80">
        <v>26954913</v>
      </c>
      <c r="O481" s="80">
        <v>0</v>
      </c>
      <c r="P481" s="80">
        <v>27908323</v>
      </c>
      <c r="Q481" s="80">
        <v>0</v>
      </c>
      <c r="R481" s="80">
        <v>35000000</v>
      </c>
      <c r="S481" s="80">
        <v>0</v>
      </c>
      <c r="T481" s="80">
        <v>0</v>
      </c>
      <c r="U481" s="80">
        <v>0</v>
      </c>
      <c r="V481" s="80">
        <v>600000</v>
      </c>
      <c r="W481" s="80">
        <v>0</v>
      </c>
      <c r="X481" s="80">
        <v>0</v>
      </c>
      <c r="Y481" s="80">
        <v>0</v>
      </c>
      <c r="Z481" s="80">
        <v>0</v>
      </c>
    </row>
    <row r="482" spans="1:26" ht="16.5" customHeight="1" x14ac:dyDescent="0.25">
      <c r="A482" s="8" t="s">
        <v>1637</v>
      </c>
      <c r="B482" s="8" t="s">
        <v>1652</v>
      </c>
      <c r="C482" s="8">
        <v>2124</v>
      </c>
      <c r="D482" s="8" t="s">
        <v>1653</v>
      </c>
      <c r="E482" s="84" t="s">
        <v>1654</v>
      </c>
      <c r="F482" s="8" t="s">
        <v>75</v>
      </c>
      <c r="G482" s="8" t="s">
        <v>387</v>
      </c>
      <c r="H482" s="79" t="s">
        <v>44</v>
      </c>
      <c r="I482" s="80">
        <v>45000000</v>
      </c>
      <c r="J482" s="80">
        <v>0</v>
      </c>
      <c r="K482" s="80">
        <v>56000000</v>
      </c>
      <c r="L482" s="80">
        <v>0</v>
      </c>
      <c r="M482" s="80">
        <v>110160000</v>
      </c>
      <c r="N482" s="80">
        <v>56000000</v>
      </c>
      <c r="O482" s="80">
        <v>0</v>
      </c>
      <c r="P482" s="80">
        <v>40000000</v>
      </c>
      <c r="Q482" s="80">
        <v>0</v>
      </c>
      <c r="R482" s="80">
        <v>9930015</v>
      </c>
      <c r="S482" s="80">
        <v>9930015</v>
      </c>
      <c r="T482" s="80">
        <v>0</v>
      </c>
      <c r="U482" s="80">
        <v>0</v>
      </c>
      <c r="V482" s="80">
        <v>0</v>
      </c>
      <c r="W482" s="80">
        <v>0</v>
      </c>
      <c r="X482" s="80">
        <v>0</v>
      </c>
      <c r="Y482" s="80">
        <v>0</v>
      </c>
      <c r="Z482" s="80">
        <v>0</v>
      </c>
    </row>
    <row r="483" spans="1:26" ht="16.5" customHeight="1" x14ac:dyDescent="0.25">
      <c r="A483" s="8" t="s">
        <v>1637</v>
      </c>
      <c r="B483" s="8" t="s">
        <v>1658</v>
      </c>
      <c r="C483" s="8">
        <v>2126</v>
      </c>
      <c r="D483" s="8" t="s">
        <v>1659</v>
      </c>
      <c r="E483" s="84" t="s">
        <v>1660</v>
      </c>
      <c r="F483" s="8" t="s">
        <v>75</v>
      </c>
      <c r="G483" s="8" t="s">
        <v>387</v>
      </c>
      <c r="H483" s="79" t="s">
        <v>44</v>
      </c>
      <c r="I483" s="80">
        <v>13000000</v>
      </c>
      <c r="J483" s="80">
        <v>0</v>
      </c>
      <c r="K483" s="80">
        <v>2000000</v>
      </c>
      <c r="L483" s="80">
        <v>0</v>
      </c>
      <c r="M483" s="80">
        <v>12000000</v>
      </c>
      <c r="N483" s="80">
        <v>5000000</v>
      </c>
      <c r="O483" s="80">
        <v>0</v>
      </c>
      <c r="P483" s="80">
        <v>7000000</v>
      </c>
      <c r="Q483" s="80">
        <v>0</v>
      </c>
      <c r="R483" s="80">
        <v>1476375.01</v>
      </c>
      <c r="S483" s="80">
        <v>0</v>
      </c>
      <c r="T483" s="80">
        <v>0</v>
      </c>
      <c r="U483" s="80">
        <v>0</v>
      </c>
      <c r="V483" s="80">
        <v>0</v>
      </c>
      <c r="W483" s="80">
        <v>0</v>
      </c>
      <c r="X483" s="80">
        <v>0</v>
      </c>
      <c r="Y483" s="80">
        <v>0</v>
      </c>
      <c r="Z483" s="80">
        <v>0</v>
      </c>
    </row>
    <row r="484" spans="1:26" ht="16.5" customHeight="1" x14ac:dyDescent="0.25">
      <c r="A484" s="8" t="s">
        <v>1637</v>
      </c>
      <c r="B484" s="8"/>
      <c r="C484" s="8">
        <v>2315</v>
      </c>
      <c r="D484" s="8" t="s">
        <v>3098</v>
      </c>
      <c r="E484" s="84"/>
      <c r="F484" s="8"/>
      <c r="G484" s="82" t="s">
        <v>387</v>
      </c>
      <c r="H484" s="79" t="s">
        <v>44</v>
      </c>
      <c r="I484" s="80">
        <v>0</v>
      </c>
      <c r="J484" s="80">
        <v>0</v>
      </c>
      <c r="K484" s="80">
        <v>0</v>
      </c>
      <c r="L484" s="80">
        <v>0</v>
      </c>
      <c r="M484" s="80">
        <v>0</v>
      </c>
      <c r="N484" s="80">
        <v>0</v>
      </c>
      <c r="O484" s="80">
        <v>0</v>
      </c>
      <c r="P484" s="80">
        <v>0</v>
      </c>
      <c r="Q484" s="80">
        <v>0</v>
      </c>
      <c r="R484" s="80">
        <v>0</v>
      </c>
      <c r="S484" s="80">
        <v>0</v>
      </c>
      <c r="T484" s="80">
        <v>0</v>
      </c>
      <c r="U484" s="80">
        <v>0</v>
      </c>
      <c r="V484" s="80">
        <v>1000000</v>
      </c>
      <c r="W484" s="80">
        <v>0</v>
      </c>
      <c r="X484" s="80">
        <v>0</v>
      </c>
      <c r="Y484" s="80">
        <v>0</v>
      </c>
      <c r="Z484" s="80">
        <v>0</v>
      </c>
    </row>
    <row r="485" spans="1:26" ht="16.5" customHeight="1" x14ac:dyDescent="0.25">
      <c r="A485" s="8" t="s">
        <v>1637</v>
      </c>
      <c r="B485" s="8"/>
      <c r="C485" s="8">
        <v>2317</v>
      </c>
      <c r="D485" s="8" t="s">
        <v>3085</v>
      </c>
      <c r="E485" s="84"/>
      <c r="F485" s="8"/>
      <c r="G485" s="82" t="s">
        <v>387</v>
      </c>
      <c r="H485" s="79" t="s">
        <v>44</v>
      </c>
      <c r="I485" s="80">
        <v>0</v>
      </c>
      <c r="J485" s="80">
        <v>0</v>
      </c>
      <c r="K485" s="80">
        <v>0</v>
      </c>
      <c r="L485" s="80">
        <v>0</v>
      </c>
      <c r="M485" s="80">
        <v>2800000</v>
      </c>
      <c r="N485" s="80">
        <v>0</v>
      </c>
      <c r="O485" s="80">
        <v>0</v>
      </c>
      <c r="P485" s="80">
        <v>0</v>
      </c>
      <c r="Q485" s="80">
        <v>0</v>
      </c>
      <c r="R485" s="80">
        <v>0</v>
      </c>
      <c r="S485" s="80">
        <v>0</v>
      </c>
      <c r="T485" s="80">
        <v>0</v>
      </c>
      <c r="U485" s="80">
        <v>0</v>
      </c>
      <c r="V485" s="80">
        <v>0</v>
      </c>
      <c r="W485" s="80">
        <v>0</v>
      </c>
      <c r="X485" s="80">
        <v>0</v>
      </c>
      <c r="Y485" s="80">
        <v>0</v>
      </c>
      <c r="Z485" s="80">
        <v>0</v>
      </c>
    </row>
    <row r="486" spans="1:26" ht="16.5" customHeight="1" x14ac:dyDescent="0.25">
      <c r="A486" s="8" t="s">
        <v>1637</v>
      </c>
      <c r="B486" s="8"/>
      <c r="C486" s="8">
        <v>2324</v>
      </c>
      <c r="D486" s="8" t="s">
        <v>3086</v>
      </c>
      <c r="E486" s="84"/>
      <c r="F486" s="8"/>
      <c r="G486" s="82" t="s">
        <v>387</v>
      </c>
      <c r="H486" s="79" t="s">
        <v>44</v>
      </c>
      <c r="I486" s="80">
        <v>0</v>
      </c>
      <c r="J486" s="80">
        <v>0</v>
      </c>
      <c r="K486" s="80">
        <v>0</v>
      </c>
      <c r="L486" s="80">
        <v>0</v>
      </c>
      <c r="M486" s="80">
        <v>10500000</v>
      </c>
      <c r="N486" s="80">
        <v>0</v>
      </c>
      <c r="O486" s="80">
        <v>0</v>
      </c>
      <c r="P486" s="80">
        <v>0</v>
      </c>
      <c r="Q486" s="80">
        <v>0</v>
      </c>
      <c r="R486" s="80">
        <v>0</v>
      </c>
      <c r="S486" s="80">
        <v>0</v>
      </c>
      <c r="T486" s="80">
        <v>0</v>
      </c>
      <c r="U486" s="80">
        <v>0</v>
      </c>
      <c r="V486" s="80">
        <v>0</v>
      </c>
      <c r="W486" s="80">
        <v>0</v>
      </c>
      <c r="X486" s="80">
        <v>0</v>
      </c>
      <c r="Y486" s="80">
        <v>0</v>
      </c>
      <c r="Z486" s="80">
        <v>0</v>
      </c>
    </row>
    <row r="487" spans="1:26" ht="16.5" customHeight="1" x14ac:dyDescent="0.25">
      <c r="A487" s="8" t="s">
        <v>1637</v>
      </c>
      <c r="B487" s="8"/>
      <c r="C487" s="8">
        <v>2491</v>
      </c>
      <c r="D487" s="8" t="s">
        <v>3099</v>
      </c>
      <c r="E487" s="84"/>
      <c r="F487" s="8"/>
      <c r="G487" s="82" t="s">
        <v>387</v>
      </c>
      <c r="H487" s="79" t="s">
        <v>44</v>
      </c>
      <c r="I487" s="80">
        <v>0</v>
      </c>
      <c r="J487" s="80">
        <v>0</v>
      </c>
      <c r="K487" s="80">
        <v>0</v>
      </c>
      <c r="L487" s="80">
        <v>0</v>
      </c>
      <c r="M487" s="80">
        <v>0</v>
      </c>
      <c r="N487" s="80">
        <v>0</v>
      </c>
      <c r="O487" s="80">
        <v>0</v>
      </c>
      <c r="P487" s="80">
        <v>0</v>
      </c>
      <c r="Q487" s="80">
        <v>0</v>
      </c>
      <c r="R487" s="80">
        <v>0</v>
      </c>
      <c r="S487" s="80">
        <v>0</v>
      </c>
      <c r="T487" s="80">
        <v>0</v>
      </c>
      <c r="U487" s="80">
        <v>0</v>
      </c>
      <c r="V487" s="80">
        <v>1500000</v>
      </c>
      <c r="W487" s="80">
        <v>0</v>
      </c>
      <c r="X487" s="80">
        <v>0</v>
      </c>
      <c r="Y487" s="80">
        <v>0</v>
      </c>
      <c r="Z487" s="80">
        <v>0</v>
      </c>
    </row>
    <row r="488" spans="1:26" ht="16.5" customHeight="1" x14ac:dyDescent="0.25">
      <c r="A488" s="8" t="s">
        <v>1637</v>
      </c>
      <c r="B488" s="8"/>
      <c r="C488" s="8">
        <v>2546</v>
      </c>
      <c r="D488" s="8" t="s">
        <v>3087</v>
      </c>
      <c r="E488" s="84"/>
      <c r="F488" s="8"/>
      <c r="G488" s="82" t="s">
        <v>387</v>
      </c>
      <c r="H488" s="79" t="s">
        <v>44</v>
      </c>
      <c r="I488" s="80">
        <v>0</v>
      </c>
      <c r="J488" s="80">
        <v>0</v>
      </c>
      <c r="K488" s="80">
        <v>0</v>
      </c>
      <c r="L488" s="80">
        <v>0</v>
      </c>
      <c r="M488" s="80">
        <v>1800000</v>
      </c>
      <c r="N488" s="80">
        <v>0</v>
      </c>
      <c r="O488" s="80">
        <v>0</v>
      </c>
      <c r="P488" s="80">
        <v>0</v>
      </c>
      <c r="Q488" s="80">
        <v>0</v>
      </c>
      <c r="R488" s="80">
        <v>0</v>
      </c>
      <c r="S488" s="80">
        <v>0</v>
      </c>
      <c r="T488" s="80">
        <v>0</v>
      </c>
      <c r="U488" s="80">
        <v>0</v>
      </c>
      <c r="V488" s="80">
        <v>0</v>
      </c>
      <c r="W488" s="80">
        <v>0</v>
      </c>
      <c r="X488" s="80">
        <v>0</v>
      </c>
      <c r="Y488" s="80">
        <v>0</v>
      </c>
      <c r="Z488" s="80">
        <v>0</v>
      </c>
    </row>
    <row r="489" spans="1:26" ht="16.5" customHeight="1" x14ac:dyDescent="0.25">
      <c r="A489" s="8" t="s">
        <v>1637</v>
      </c>
      <c r="B489" s="8"/>
      <c r="C489" s="8">
        <v>2595</v>
      </c>
      <c r="D489" s="8" t="s">
        <v>3088</v>
      </c>
      <c r="E489" s="84"/>
      <c r="F489" s="8"/>
      <c r="G489" s="82" t="s">
        <v>387</v>
      </c>
      <c r="H489" s="79" t="s">
        <v>44</v>
      </c>
      <c r="I489" s="80">
        <v>0</v>
      </c>
      <c r="J489" s="80">
        <v>0</v>
      </c>
      <c r="K489" s="80">
        <v>0</v>
      </c>
      <c r="L489" s="80">
        <v>0</v>
      </c>
      <c r="M489" s="80">
        <v>2000000</v>
      </c>
      <c r="N489" s="80">
        <v>0</v>
      </c>
      <c r="O489" s="80">
        <v>0</v>
      </c>
      <c r="P489" s="80">
        <v>0</v>
      </c>
      <c r="Q489" s="80">
        <v>0</v>
      </c>
      <c r="R489" s="80">
        <v>0</v>
      </c>
      <c r="S489" s="80">
        <v>0</v>
      </c>
      <c r="T489" s="80">
        <v>0</v>
      </c>
      <c r="U489" s="80">
        <v>0</v>
      </c>
      <c r="V489" s="80">
        <v>0</v>
      </c>
      <c r="W489" s="80">
        <v>0</v>
      </c>
      <c r="X489" s="80">
        <v>0</v>
      </c>
      <c r="Y489" s="80">
        <v>0</v>
      </c>
      <c r="Z489" s="80">
        <v>0</v>
      </c>
    </row>
    <row r="490" spans="1:26" ht="16.5" customHeight="1" x14ac:dyDescent="0.25">
      <c r="A490" s="8" t="s">
        <v>1637</v>
      </c>
      <c r="B490" s="8" t="s">
        <v>1665</v>
      </c>
      <c r="C490" s="8">
        <v>2617</v>
      </c>
      <c r="D490" s="8" t="s">
        <v>1666</v>
      </c>
      <c r="E490" s="84" t="s">
        <v>1667</v>
      </c>
      <c r="F490" s="8" t="s">
        <v>75</v>
      </c>
      <c r="G490" s="8" t="s">
        <v>387</v>
      </c>
      <c r="H490" s="79" t="s">
        <v>44</v>
      </c>
      <c r="I490" s="80">
        <v>500000</v>
      </c>
      <c r="J490" s="80">
        <v>0</v>
      </c>
      <c r="K490" s="80">
        <v>1000000</v>
      </c>
      <c r="L490" s="80">
        <v>0</v>
      </c>
      <c r="M490" s="80">
        <v>0</v>
      </c>
      <c r="N490" s="80">
        <v>1000000</v>
      </c>
      <c r="O490" s="80">
        <v>0</v>
      </c>
      <c r="P490" s="80">
        <v>1500000</v>
      </c>
      <c r="Q490" s="80">
        <v>0</v>
      </c>
      <c r="R490" s="80">
        <v>0</v>
      </c>
      <c r="S490" s="80">
        <v>0</v>
      </c>
      <c r="T490" s="80">
        <v>0</v>
      </c>
      <c r="U490" s="80">
        <v>0</v>
      </c>
      <c r="V490" s="80">
        <v>0</v>
      </c>
      <c r="W490" s="80">
        <v>0</v>
      </c>
      <c r="X490" s="80">
        <v>0</v>
      </c>
      <c r="Y490" s="80">
        <v>0</v>
      </c>
      <c r="Z490" s="80">
        <v>0</v>
      </c>
    </row>
    <row r="491" spans="1:26" ht="16.5" customHeight="1" x14ac:dyDescent="0.25">
      <c r="A491" s="8" t="s">
        <v>1637</v>
      </c>
      <c r="B491" s="8"/>
      <c r="C491" s="8">
        <v>2622</v>
      </c>
      <c r="D491" s="8" t="s">
        <v>3100</v>
      </c>
      <c r="E491" s="84"/>
      <c r="F491" s="8"/>
      <c r="G491" s="82" t="s">
        <v>387</v>
      </c>
      <c r="H491" s="79" t="s">
        <v>44</v>
      </c>
      <c r="I491" s="80">
        <v>0</v>
      </c>
      <c r="J491" s="80">
        <v>0</v>
      </c>
      <c r="K491" s="80">
        <v>0</v>
      </c>
      <c r="L491" s="80">
        <v>0</v>
      </c>
      <c r="M491" s="80">
        <v>0</v>
      </c>
      <c r="N491" s="80">
        <v>0</v>
      </c>
      <c r="O491" s="80">
        <v>0</v>
      </c>
      <c r="P491" s="80">
        <v>0</v>
      </c>
      <c r="Q491" s="80">
        <v>0</v>
      </c>
      <c r="R491" s="80">
        <v>0</v>
      </c>
      <c r="S491" s="80">
        <v>0</v>
      </c>
      <c r="T491" s="80">
        <v>0</v>
      </c>
      <c r="U491" s="80">
        <v>0</v>
      </c>
      <c r="V491" s="80">
        <v>5520000</v>
      </c>
      <c r="W491" s="80">
        <v>0</v>
      </c>
      <c r="X491" s="80">
        <v>0</v>
      </c>
      <c r="Y491" s="80">
        <v>0</v>
      </c>
      <c r="Z491" s="80">
        <v>0</v>
      </c>
    </row>
    <row r="492" spans="1:26" ht="16.5" customHeight="1" x14ac:dyDescent="0.25">
      <c r="A492" s="8" t="s">
        <v>1637</v>
      </c>
      <c r="B492" s="8"/>
      <c r="C492" s="8">
        <v>2637</v>
      </c>
      <c r="D492" s="8" t="s">
        <v>3089</v>
      </c>
      <c r="E492" s="84"/>
      <c r="F492" s="8"/>
      <c r="G492" s="82" t="s">
        <v>387</v>
      </c>
      <c r="H492" s="79" t="s">
        <v>44</v>
      </c>
      <c r="I492" s="80">
        <v>0</v>
      </c>
      <c r="J492" s="80">
        <v>0</v>
      </c>
      <c r="K492" s="80">
        <v>0</v>
      </c>
      <c r="L492" s="80">
        <v>0</v>
      </c>
      <c r="M492" s="80">
        <v>4400000</v>
      </c>
      <c r="N492" s="80">
        <v>0</v>
      </c>
      <c r="O492" s="80">
        <v>0</v>
      </c>
      <c r="P492" s="80">
        <v>0</v>
      </c>
      <c r="Q492" s="80">
        <v>0</v>
      </c>
      <c r="R492" s="80">
        <v>0</v>
      </c>
      <c r="S492" s="80">
        <v>0</v>
      </c>
      <c r="T492" s="80">
        <v>0</v>
      </c>
      <c r="U492" s="80">
        <v>0</v>
      </c>
      <c r="V492" s="80">
        <v>0</v>
      </c>
      <c r="W492" s="80">
        <v>0</v>
      </c>
      <c r="X492" s="80">
        <v>0</v>
      </c>
      <c r="Y492" s="80">
        <v>0</v>
      </c>
      <c r="Z492" s="80">
        <v>0</v>
      </c>
    </row>
    <row r="493" spans="1:26" ht="16.5" customHeight="1" x14ac:dyDescent="0.25">
      <c r="A493" s="8" t="s">
        <v>1637</v>
      </c>
      <c r="B493" s="8"/>
      <c r="C493" s="8">
        <v>2663</v>
      </c>
      <c r="D493" s="8" t="s">
        <v>3101</v>
      </c>
      <c r="E493" s="84"/>
      <c r="F493" s="8"/>
      <c r="G493" s="82" t="s">
        <v>387</v>
      </c>
      <c r="H493" s="79" t="s">
        <v>44</v>
      </c>
      <c r="I493" s="80">
        <v>0</v>
      </c>
      <c r="J493" s="80">
        <v>0</v>
      </c>
      <c r="K493" s="80">
        <v>0</v>
      </c>
      <c r="L493" s="80">
        <v>0</v>
      </c>
      <c r="M493" s="80">
        <v>0</v>
      </c>
      <c r="N493" s="80">
        <v>0</v>
      </c>
      <c r="O493" s="80">
        <v>0</v>
      </c>
      <c r="P493" s="80">
        <v>0</v>
      </c>
      <c r="Q493" s="80">
        <v>0</v>
      </c>
      <c r="R493" s="80">
        <v>0</v>
      </c>
      <c r="S493" s="80">
        <v>0</v>
      </c>
      <c r="T493" s="80">
        <v>0</v>
      </c>
      <c r="U493" s="80">
        <v>0</v>
      </c>
      <c r="V493" s="80">
        <v>4500000</v>
      </c>
      <c r="W493" s="80">
        <v>0</v>
      </c>
      <c r="X493" s="80">
        <v>0</v>
      </c>
      <c r="Y493" s="80">
        <v>0</v>
      </c>
      <c r="Z493" s="80">
        <v>0</v>
      </c>
    </row>
    <row r="494" spans="1:26" ht="16.5" customHeight="1" x14ac:dyDescent="0.25">
      <c r="A494" s="8" t="s">
        <v>1637</v>
      </c>
      <c r="B494" s="8"/>
      <c r="C494" s="8">
        <v>2727</v>
      </c>
      <c r="D494" s="8" t="s">
        <v>3090</v>
      </c>
      <c r="E494" s="84"/>
      <c r="F494" s="8"/>
      <c r="G494" s="82" t="s">
        <v>387</v>
      </c>
      <c r="H494" s="79" t="s">
        <v>44</v>
      </c>
      <c r="I494" s="80">
        <v>0</v>
      </c>
      <c r="J494" s="80">
        <v>0</v>
      </c>
      <c r="K494" s="80">
        <v>0</v>
      </c>
      <c r="L494" s="80">
        <v>0</v>
      </c>
      <c r="M494" s="80">
        <v>10000000</v>
      </c>
      <c r="N494" s="80">
        <v>0</v>
      </c>
      <c r="O494" s="80">
        <v>0</v>
      </c>
      <c r="P494" s="80">
        <v>0</v>
      </c>
      <c r="Q494" s="80">
        <v>0</v>
      </c>
      <c r="R494" s="80">
        <v>0</v>
      </c>
      <c r="S494" s="80">
        <v>0</v>
      </c>
      <c r="T494" s="80">
        <v>0</v>
      </c>
      <c r="U494" s="80">
        <v>0</v>
      </c>
      <c r="V494" s="80">
        <v>0</v>
      </c>
      <c r="W494" s="80">
        <v>0</v>
      </c>
      <c r="X494" s="80">
        <v>0</v>
      </c>
      <c r="Y494" s="80">
        <v>0</v>
      </c>
      <c r="Z494" s="80">
        <v>0</v>
      </c>
    </row>
    <row r="495" spans="1:26" ht="16.5" customHeight="1" x14ac:dyDescent="0.25">
      <c r="A495" s="8" t="s">
        <v>1637</v>
      </c>
      <c r="B495" s="8"/>
      <c r="C495" s="8">
        <v>2752</v>
      </c>
      <c r="D495" s="8" t="s">
        <v>3102</v>
      </c>
      <c r="E495" s="84"/>
      <c r="F495" s="8"/>
      <c r="G495" s="82" t="s">
        <v>387</v>
      </c>
      <c r="H495" s="79" t="s">
        <v>44</v>
      </c>
      <c r="I495" s="80">
        <v>0</v>
      </c>
      <c r="J495" s="80">
        <v>0</v>
      </c>
      <c r="K495" s="80">
        <v>0</v>
      </c>
      <c r="L495" s="80">
        <v>0</v>
      </c>
      <c r="M495" s="80">
        <v>0</v>
      </c>
      <c r="N495" s="80">
        <v>0</v>
      </c>
      <c r="O495" s="80">
        <v>0</v>
      </c>
      <c r="P495" s="80">
        <v>0</v>
      </c>
      <c r="Q495" s="80">
        <v>0</v>
      </c>
      <c r="R495" s="80">
        <v>0</v>
      </c>
      <c r="S495" s="80">
        <v>0</v>
      </c>
      <c r="T495" s="80">
        <v>0</v>
      </c>
      <c r="U495" s="80">
        <v>0</v>
      </c>
      <c r="V495" s="80">
        <v>3500000</v>
      </c>
      <c r="W495" s="80">
        <v>0</v>
      </c>
      <c r="X495" s="80">
        <v>0</v>
      </c>
      <c r="Y495" s="80">
        <v>0</v>
      </c>
      <c r="Z495" s="80">
        <v>0</v>
      </c>
    </row>
    <row r="496" spans="1:26" ht="16.5" customHeight="1" x14ac:dyDescent="0.25">
      <c r="A496" s="8" t="s">
        <v>1637</v>
      </c>
      <c r="B496" s="8"/>
      <c r="C496" s="8">
        <v>2755</v>
      </c>
      <c r="D496" s="8" t="s">
        <v>3091</v>
      </c>
      <c r="E496" s="84"/>
      <c r="F496" s="8"/>
      <c r="G496" s="82" t="s">
        <v>387</v>
      </c>
      <c r="H496" s="79" t="s">
        <v>44</v>
      </c>
      <c r="I496" s="80">
        <v>0</v>
      </c>
      <c r="J496" s="80">
        <v>0</v>
      </c>
      <c r="K496" s="80">
        <v>0</v>
      </c>
      <c r="L496" s="80">
        <v>0</v>
      </c>
      <c r="M496" s="80">
        <v>8000000</v>
      </c>
      <c r="N496" s="80">
        <v>0</v>
      </c>
      <c r="O496" s="80">
        <v>0</v>
      </c>
      <c r="P496" s="80">
        <v>0</v>
      </c>
      <c r="Q496" s="80">
        <v>0</v>
      </c>
      <c r="R496" s="80">
        <v>0</v>
      </c>
      <c r="S496" s="80">
        <v>0</v>
      </c>
      <c r="T496" s="80">
        <v>0</v>
      </c>
      <c r="U496" s="80">
        <v>0</v>
      </c>
      <c r="V496" s="80">
        <v>0</v>
      </c>
      <c r="W496" s="80">
        <v>0</v>
      </c>
      <c r="X496" s="80">
        <v>0</v>
      </c>
      <c r="Y496" s="80">
        <v>0</v>
      </c>
      <c r="Z496" s="80">
        <v>0</v>
      </c>
    </row>
    <row r="497" spans="1:26" ht="16.5" customHeight="1" x14ac:dyDescent="0.25">
      <c r="A497" s="8" t="s">
        <v>1637</v>
      </c>
      <c r="B497" s="8"/>
      <c r="C497" s="8">
        <v>2909</v>
      </c>
      <c r="D497" s="8" t="s">
        <v>3103</v>
      </c>
      <c r="E497" s="84"/>
      <c r="F497" s="8"/>
      <c r="G497" s="82" t="s">
        <v>387</v>
      </c>
      <c r="H497" s="79" t="s">
        <v>44</v>
      </c>
      <c r="I497" s="80">
        <v>0</v>
      </c>
      <c r="J497" s="80">
        <v>0</v>
      </c>
      <c r="K497" s="80">
        <v>0</v>
      </c>
      <c r="L497" s="80">
        <v>0</v>
      </c>
      <c r="M497" s="80">
        <v>0</v>
      </c>
      <c r="N497" s="80">
        <v>0</v>
      </c>
      <c r="O497" s="80">
        <v>0</v>
      </c>
      <c r="P497" s="80">
        <v>0</v>
      </c>
      <c r="Q497" s="80">
        <v>0</v>
      </c>
      <c r="R497" s="80">
        <v>0</v>
      </c>
      <c r="S497" s="80">
        <v>0</v>
      </c>
      <c r="T497" s="80">
        <v>0</v>
      </c>
      <c r="U497" s="80">
        <v>0</v>
      </c>
      <c r="V497" s="80">
        <v>3000000</v>
      </c>
      <c r="W497" s="80">
        <v>0</v>
      </c>
      <c r="X497" s="80">
        <v>0</v>
      </c>
      <c r="Y497" s="80">
        <v>0</v>
      </c>
      <c r="Z497" s="80">
        <v>0</v>
      </c>
    </row>
    <row r="498" spans="1:26" ht="16.5" customHeight="1" x14ac:dyDescent="0.25">
      <c r="A498" s="8" t="s">
        <v>1637</v>
      </c>
      <c r="B498" s="8"/>
      <c r="C498" s="8">
        <v>2994</v>
      </c>
      <c r="D498" s="8" t="s">
        <v>3104</v>
      </c>
      <c r="E498" s="84"/>
      <c r="F498" s="8"/>
      <c r="G498" s="82" t="s">
        <v>387</v>
      </c>
      <c r="H498" s="79" t="s">
        <v>44</v>
      </c>
      <c r="I498" s="80">
        <v>0</v>
      </c>
      <c r="J498" s="80">
        <v>0</v>
      </c>
      <c r="K498" s="80">
        <v>0</v>
      </c>
      <c r="L498" s="80">
        <v>0</v>
      </c>
      <c r="M498" s="80">
        <v>0</v>
      </c>
      <c r="N498" s="80">
        <v>0</v>
      </c>
      <c r="O498" s="80">
        <v>0</v>
      </c>
      <c r="P498" s="80">
        <v>0</v>
      </c>
      <c r="Q498" s="80">
        <v>0</v>
      </c>
      <c r="R498" s="80">
        <v>0</v>
      </c>
      <c r="S498" s="80">
        <v>0</v>
      </c>
      <c r="T498" s="80">
        <v>0</v>
      </c>
      <c r="U498" s="80">
        <v>0</v>
      </c>
      <c r="V498" s="80">
        <v>5000000</v>
      </c>
      <c r="W498" s="80">
        <v>0</v>
      </c>
      <c r="X498" s="80">
        <v>0</v>
      </c>
      <c r="Y498" s="80">
        <v>0</v>
      </c>
      <c r="Z498" s="80">
        <v>0</v>
      </c>
    </row>
    <row r="499" spans="1:26" ht="16.5" customHeight="1" x14ac:dyDescent="0.25">
      <c r="A499" s="8" t="s">
        <v>1637</v>
      </c>
      <c r="B499" s="8"/>
      <c r="C499" s="8">
        <v>2995</v>
      </c>
      <c r="D499" s="8" t="s">
        <v>3105</v>
      </c>
      <c r="E499" s="84"/>
      <c r="F499" s="8"/>
      <c r="G499" s="82" t="s">
        <v>387</v>
      </c>
      <c r="H499" s="79" t="s">
        <v>44</v>
      </c>
      <c r="I499" s="80">
        <v>0</v>
      </c>
      <c r="J499" s="80">
        <v>0</v>
      </c>
      <c r="K499" s="80">
        <v>0</v>
      </c>
      <c r="L499" s="80">
        <v>0</v>
      </c>
      <c r="M499" s="80">
        <v>0</v>
      </c>
      <c r="N499" s="80">
        <v>0</v>
      </c>
      <c r="O499" s="80">
        <v>0</v>
      </c>
      <c r="P499" s="80">
        <v>0</v>
      </c>
      <c r="Q499" s="80">
        <v>0</v>
      </c>
      <c r="R499" s="80">
        <v>0</v>
      </c>
      <c r="S499" s="80">
        <v>0</v>
      </c>
      <c r="T499" s="80">
        <v>0</v>
      </c>
      <c r="U499" s="80">
        <v>0</v>
      </c>
      <c r="V499" s="80">
        <v>2000000</v>
      </c>
      <c r="W499" s="80">
        <v>0</v>
      </c>
      <c r="X499" s="80">
        <v>0</v>
      </c>
      <c r="Y499" s="80">
        <v>0</v>
      </c>
      <c r="Z499" s="80">
        <v>0</v>
      </c>
    </row>
    <row r="500" spans="1:26" ht="16.5" customHeight="1" x14ac:dyDescent="0.25">
      <c r="A500" s="8" t="s">
        <v>1637</v>
      </c>
      <c r="B500" s="8" t="s">
        <v>1644</v>
      </c>
      <c r="C500" s="8">
        <v>2999</v>
      </c>
      <c r="D500" s="8" t="s">
        <v>1668</v>
      </c>
      <c r="E500" s="84" t="s">
        <v>1669</v>
      </c>
      <c r="F500" s="8" t="s">
        <v>75</v>
      </c>
      <c r="G500" s="8" t="s">
        <v>387</v>
      </c>
      <c r="H500" s="79" t="s">
        <v>44</v>
      </c>
      <c r="I500" s="80">
        <v>20000000</v>
      </c>
      <c r="J500" s="80">
        <v>0</v>
      </c>
      <c r="K500" s="80">
        <v>30000000</v>
      </c>
      <c r="L500" s="80">
        <v>0</v>
      </c>
      <c r="M500" s="80">
        <v>5000000</v>
      </c>
      <c r="N500" s="80">
        <v>40000000</v>
      </c>
      <c r="O500" s="80">
        <v>0</v>
      </c>
      <c r="P500" s="80">
        <v>50000000</v>
      </c>
      <c r="Q500" s="80">
        <v>0</v>
      </c>
      <c r="R500" s="80">
        <v>0</v>
      </c>
      <c r="S500" s="80">
        <v>0</v>
      </c>
      <c r="T500" s="80">
        <v>0</v>
      </c>
      <c r="U500" s="80">
        <v>0</v>
      </c>
      <c r="V500" s="80">
        <v>0</v>
      </c>
      <c r="W500" s="80">
        <v>0</v>
      </c>
      <c r="X500" s="80">
        <v>0</v>
      </c>
      <c r="Y500" s="80">
        <v>0</v>
      </c>
      <c r="Z500" s="80">
        <v>0</v>
      </c>
    </row>
    <row r="501" spans="1:26" ht="16.5" customHeight="1" x14ac:dyDescent="0.25">
      <c r="A501" s="8" t="s">
        <v>1637</v>
      </c>
      <c r="B501" s="8" t="s">
        <v>1670</v>
      </c>
      <c r="C501" s="8">
        <v>3000</v>
      </c>
      <c r="D501" s="8" t="s">
        <v>1671</v>
      </c>
      <c r="E501" s="84" t="s">
        <v>1672</v>
      </c>
      <c r="F501" s="8" t="s">
        <v>75</v>
      </c>
      <c r="G501" s="8" t="s">
        <v>387</v>
      </c>
      <c r="H501" s="79" t="s">
        <v>44</v>
      </c>
      <c r="I501" s="80">
        <v>130000000</v>
      </c>
      <c r="J501" s="80">
        <v>0</v>
      </c>
      <c r="K501" s="80">
        <v>140000000</v>
      </c>
      <c r="L501" s="80">
        <v>0</v>
      </c>
      <c r="M501" s="80">
        <v>26243130</v>
      </c>
      <c r="N501" s="80">
        <v>95000000</v>
      </c>
      <c r="O501" s="80">
        <v>0</v>
      </c>
      <c r="P501" s="80">
        <v>105000000</v>
      </c>
      <c r="Q501" s="80">
        <v>0</v>
      </c>
      <c r="R501" s="80">
        <v>0</v>
      </c>
      <c r="S501" s="80">
        <v>0</v>
      </c>
      <c r="T501" s="80">
        <v>0</v>
      </c>
      <c r="U501" s="80">
        <v>0</v>
      </c>
      <c r="V501" s="80">
        <v>3935612</v>
      </c>
      <c r="W501" s="80">
        <v>0</v>
      </c>
      <c r="X501" s="80">
        <v>0</v>
      </c>
      <c r="Y501" s="80">
        <v>0</v>
      </c>
      <c r="Z501" s="80">
        <v>0</v>
      </c>
    </row>
    <row r="502" spans="1:26" ht="16.5" customHeight="1" x14ac:dyDescent="0.25">
      <c r="A502" s="8" t="s">
        <v>1637</v>
      </c>
      <c r="B502" s="8" t="s">
        <v>1655</v>
      </c>
      <c r="C502" s="8">
        <v>3009</v>
      </c>
      <c r="D502" s="8" t="s">
        <v>1681</v>
      </c>
      <c r="E502" s="84" t="s">
        <v>1657</v>
      </c>
      <c r="F502" s="8" t="s">
        <v>75</v>
      </c>
      <c r="G502" s="8" t="s">
        <v>387</v>
      </c>
      <c r="H502" s="79" t="s">
        <v>1682</v>
      </c>
      <c r="I502" s="80">
        <v>5000000</v>
      </c>
      <c r="J502" s="80">
        <v>4180460.01</v>
      </c>
      <c r="K502" s="80">
        <v>6000000</v>
      </c>
      <c r="L502" s="80">
        <v>1652095.66</v>
      </c>
      <c r="M502" s="80">
        <v>1356000</v>
      </c>
      <c r="N502" s="80">
        <v>6500000</v>
      </c>
      <c r="O502" s="80">
        <v>0</v>
      </c>
      <c r="P502" s="80">
        <v>7000000</v>
      </c>
      <c r="Q502" s="80">
        <v>0</v>
      </c>
      <c r="R502" s="80">
        <v>0</v>
      </c>
      <c r="S502" s="80">
        <v>0</v>
      </c>
      <c r="T502" s="80">
        <v>0</v>
      </c>
      <c r="U502" s="80">
        <v>0</v>
      </c>
      <c r="V502" s="80">
        <v>0</v>
      </c>
      <c r="W502" s="80">
        <v>0</v>
      </c>
      <c r="X502" s="80">
        <v>0</v>
      </c>
      <c r="Y502" s="80">
        <v>0</v>
      </c>
      <c r="Z502" s="80">
        <v>0</v>
      </c>
    </row>
    <row r="503" spans="1:26" ht="16.5" customHeight="1" x14ac:dyDescent="0.25">
      <c r="A503" s="8" t="s">
        <v>1637</v>
      </c>
      <c r="B503" s="8" t="s">
        <v>1655</v>
      </c>
      <c r="C503" s="8">
        <v>3010</v>
      </c>
      <c r="D503" s="8" t="s">
        <v>1683</v>
      </c>
      <c r="E503" s="84" t="s">
        <v>1657</v>
      </c>
      <c r="F503" s="8" t="s">
        <v>75</v>
      </c>
      <c r="G503" s="8" t="s">
        <v>387</v>
      </c>
      <c r="H503" s="79" t="s">
        <v>44</v>
      </c>
      <c r="I503" s="80">
        <v>2000000</v>
      </c>
      <c r="J503" s="80">
        <v>0</v>
      </c>
      <c r="K503" s="80">
        <v>2300000</v>
      </c>
      <c r="L503" s="80">
        <v>0</v>
      </c>
      <c r="M503" s="80">
        <v>0</v>
      </c>
      <c r="N503" s="80">
        <v>2500000</v>
      </c>
      <c r="O503" s="80">
        <v>0</v>
      </c>
      <c r="P503" s="80">
        <v>3000000</v>
      </c>
      <c r="Q503" s="80">
        <v>0</v>
      </c>
      <c r="R503" s="80">
        <v>0</v>
      </c>
      <c r="S503" s="80">
        <v>0</v>
      </c>
      <c r="T503" s="80">
        <v>0</v>
      </c>
      <c r="U503" s="80">
        <v>0</v>
      </c>
      <c r="V503" s="80">
        <v>0</v>
      </c>
      <c r="W503" s="80">
        <v>0</v>
      </c>
      <c r="X503" s="80">
        <v>0</v>
      </c>
      <c r="Y503" s="80">
        <v>0</v>
      </c>
      <c r="Z503" s="80">
        <v>0</v>
      </c>
    </row>
    <row r="504" spans="1:26" ht="16.5" customHeight="1" x14ac:dyDescent="0.25">
      <c r="A504" s="8" t="s">
        <v>1637</v>
      </c>
      <c r="B504" s="8" t="s">
        <v>1655</v>
      </c>
      <c r="C504" s="8">
        <v>3011</v>
      </c>
      <c r="D504" s="8" t="s">
        <v>1684</v>
      </c>
      <c r="E504" s="84" t="s">
        <v>1657</v>
      </c>
      <c r="F504" s="8" t="s">
        <v>75</v>
      </c>
      <c r="G504" s="8" t="s">
        <v>387</v>
      </c>
      <c r="H504" s="79" t="s">
        <v>44</v>
      </c>
      <c r="I504" s="80">
        <v>1500000</v>
      </c>
      <c r="J504" s="80">
        <v>0</v>
      </c>
      <c r="K504" s="80">
        <v>1700000</v>
      </c>
      <c r="L504" s="80">
        <v>0</v>
      </c>
      <c r="M504" s="80">
        <v>2000000</v>
      </c>
      <c r="N504" s="80">
        <v>2000000</v>
      </c>
      <c r="O504" s="80">
        <v>0</v>
      </c>
      <c r="P504" s="80">
        <v>2500000</v>
      </c>
      <c r="Q504" s="80">
        <v>0</v>
      </c>
      <c r="R504" s="80">
        <v>0</v>
      </c>
      <c r="S504" s="80">
        <v>0</v>
      </c>
      <c r="T504" s="80">
        <v>0</v>
      </c>
      <c r="U504" s="80">
        <v>0</v>
      </c>
      <c r="V504" s="80">
        <v>0</v>
      </c>
      <c r="W504" s="80">
        <v>0</v>
      </c>
      <c r="X504" s="80">
        <v>0</v>
      </c>
      <c r="Y504" s="80">
        <v>0</v>
      </c>
      <c r="Z504" s="80">
        <v>0</v>
      </c>
    </row>
    <row r="505" spans="1:26" ht="16.5" customHeight="1" x14ac:dyDescent="0.25">
      <c r="A505" s="8" t="s">
        <v>1637</v>
      </c>
      <c r="B505" s="8"/>
      <c r="C505" s="8">
        <v>3017</v>
      </c>
      <c r="D505" s="8" t="s">
        <v>3106</v>
      </c>
      <c r="E505" s="84"/>
      <c r="F505" s="8"/>
      <c r="G505" s="82" t="s">
        <v>387</v>
      </c>
      <c r="H505" s="79" t="s">
        <v>44</v>
      </c>
      <c r="I505" s="80">
        <v>0</v>
      </c>
      <c r="J505" s="80">
        <v>0</v>
      </c>
      <c r="K505" s="80">
        <v>0</v>
      </c>
      <c r="L505" s="80">
        <v>0</v>
      </c>
      <c r="M505" s="80">
        <v>0</v>
      </c>
      <c r="N505" s="80">
        <v>0</v>
      </c>
      <c r="O505" s="80">
        <v>0</v>
      </c>
      <c r="P505" s="80">
        <v>0</v>
      </c>
      <c r="Q505" s="80">
        <v>0</v>
      </c>
      <c r="R505" s="80">
        <v>0</v>
      </c>
      <c r="S505" s="80">
        <v>0</v>
      </c>
      <c r="T505" s="80">
        <v>0</v>
      </c>
      <c r="U505" s="80">
        <v>0</v>
      </c>
      <c r="V505" s="80">
        <v>1000000</v>
      </c>
      <c r="W505" s="80">
        <v>0</v>
      </c>
      <c r="X505" s="80">
        <v>0</v>
      </c>
      <c r="Y505" s="80">
        <v>0</v>
      </c>
      <c r="Z505" s="80">
        <v>0</v>
      </c>
    </row>
    <row r="506" spans="1:26" ht="16.5" customHeight="1" x14ac:dyDescent="0.25">
      <c r="A506" s="8" t="s">
        <v>1637</v>
      </c>
      <c r="B506" s="8"/>
      <c r="C506" s="8">
        <v>3045</v>
      </c>
      <c r="D506" s="8" t="s">
        <v>3107</v>
      </c>
      <c r="E506" s="84"/>
      <c r="F506" s="8"/>
      <c r="G506" s="82" t="s">
        <v>387</v>
      </c>
      <c r="H506" s="79" t="s">
        <v>44</v>
      </c>
      <c r="I506" s="80">
        <v>0</v>
      </c>
      <c r="J506" s="80">
        <v>0</v>
      </c>
      <c r="K506" s="80">
        <v>0</v>
      </c>
      <c r="L506" s="80">
        <v>0</v>
      </c>
      <c r="M506" s="80">
        <v>0</v>
      </c>
      <c r="N506" s="80">
        <v>0</v>
      </c>
      <c r="O506" s="80">
        <v>0</v>
      </c>
      <c r="P506" s="80">
        <v>0</v>
      </c>
      <c r="Q506" s="80">
        <v>0</v>
      </c>
      <c r="R506" s="80">
        <v>0</v>
      </c>
      <c r="S506" s="80">
        <v>0</v>
      </c>
      <c r="T506" s="80">
        <v>0</v>
      </c>
      <c r="U506" s="80">
        <v>0</v>
      </c>
      <c r="V506" s="80">
        <v>3800000</v>
      </c>
      <c r="W506" s="80">
        <v>0</v>
      </c>
      <c r="X506" s="80">
        <v>0</v>
      </c>
      <c r="Y506" s="80">
        <v>0</v>
      </c>
      <c r="Z506" s="80">
        <v>0</v>
      </c>
    </row>
    <row r="507" spans="1:26" ht="16.5" customHeight="1" x14ac:dyDescent="0.25">
      <c r="A507" s="8" t="s">
        <v>1637</v>
      </c>
      <c r="B507" s="8" t="s">
        <v>1685</v>
      </c>
      <c r="C507" s="8">
        <v>3048</v>
      </c>
      <c r="D507" s="8" t="s">
        <v>1686</v>
      </c>
      <c r="E507" s="84" t="s">
        <v>1687</v>
      </c>
      <c r="F507" s="8" t="s">
        <v>75</v>
      </c>
      <c r="G507" s="8" t="s">
        <v>387</v>
      </c>
      <c r="H507" s="79" t="s">
        <v>44</v>
      </c>
      <c r="I507" s="80">
        <v>12000000</v>
      </c>
      <c r="J507" s="80">
        <v>0</v>
      </c>
      <c r="K507" s="80">
        <v>5000000</v>
      </c>
      <c r="L507" s="80">
        <v>0</v>
      </c>
      <c r="M507" s="80">
        <v>30000000</v>
      </c>
      <c r="N507" s="80">
        <v>3000000</v>
      </c>
      <c r="O507" s="80">
        <v>0</v>
      </c>
      <c r="P507" s="80">
        <v>3000000</v>
      </c>
      <c r="Q507" s="80">
        <v>0</v>
      </c>
      <c r="R507" s="80">
        <v>0</v>
      </c>
      <c r="S507" s="80">
        <v>0</v>
      </c>
      <c r="T507" s="80">
        <v>0</v>
      </c>
      <c r="U507" s="80">
        <v>0</v>
      </c>
      <c r="V507" s="80">
        <v>0</v>
      </c>
      <c r="W507" s="80">
        <v>0</v>
      </c>
      <c r="X507" s="80">
        <v>0</v>
      </c>
      <c r="Y507" s="80">
        <v>0</v>
      </c>
      <c r="Z507" s="80">
        <v>0</v>
      </c>
    </row>
    <row r="508" spans="1:26" ht="16.5" customHeight="1" x14ac:dyDescent="0.25">
      <c r="A508" s="8" t="s">
        <v>1637</v>
      </c>
      <c r="B508" s="8" t="s">
        <v>1688</v>
      </c>
      <c r="C508" s="8">
        <v>3049</v>
      </c>
      <c r="D508" s="8" t="s">
        <v>1689</v>
      </c>
      <c r="E508" s="84" t="s">
        <v>1690</v>
      </c>
      <c r="F508" s="8" t="s">
        <v>75</v>
      </c>
      <c r="G508" s="8" t="s">
        <v>387</v>
      </c>
      <c r="H508" s="79" t="s">
        <v>44</v>
      </c>
      <c r="I508" s="80">
        <v>4000000</v>
      </c>
      <c r="J508" s="80">
        <v>0</v>
      </c>
      <c r="K508" s="80">
        <v>11000000</v>
      </c>
      <c r="L508" s="80">
        <v>0</v>
      </c>
      <c r="M508" s="80">
        <v>162000000</v>
      </c>
      <c r="N508" s="80">
        <v>15000000</v>
      </c>
      <c r="O508" s="80">
        <v>0</v>
      </c>
      <c r="P508" s="80">
        <v>20000000</v>
      </c>
      <c r="Q508" s="80">
        <v>0</v>
      </c>
      <c r="R508" s="80">
        <v>0</v>
      </c>
      <c r="S508" s="80">
        <v>0</v>
      </c>
      <c r="T508" s="80">
        <v>0</v>
      </c>
      <c r="U508" s="80">
        <v>0</v>
      </c>
      <c r="V508" s="80">
        <v>66000000</v>
      </c>
      <c r="W508" s="80">
        <v>0</v>
      </c>
      <c r="X508" s="80">
        <v>0</v>
      </c>
      <c r="Y508" s="80">
        <v>0</v>
      </c>
      <c r="Z508" s="80">
        <v>0</v>
      </c>
    </row>
    <row r="509" spans="1:26" ht="16.5" customHeight="1" x14ac:dyDescent="0.25">
      <c r="A509" s="8" t="s">
        <v>1637</v>
      </c>
      <c r="B509" s="8"/>
      <c r="C509" s="8">
        <v>3049</v>
      </c>
      <c r="D509" s="8" t="s">
        <v>1689</v>
      </c>
      <c r="E509" s="84"/>
      <c r="F509" s="8"/>
      <c r="G509" s="82" t="s">
        <v>387</v>
      </c>
      <c r="H509" s="79" t="s">
        <v>44</v>
      </c>
      <c r="I509" s="80">
        <v>0</v>
      </c>
      <c r="J509" s="80">
        <v>0</v>
      </c>
      <c r="K509" s="80">
        <v>0</v>
      </c>
      <c r="L509" s="80">
        <v>0</v>
      </c>
      <c r="M509" s="80">
        <v>0</v>
      </c>
      <c r="N509" s="80">
        <v>0</v>
      </c>
      <c r="O509" s="80">
        <v>0</v>
      </c>
      <c r="P509" s="80">
        <v>0</v>
      </c>
      <c r="Q509" s="80">
        <v>0</v>
      </c>
      <c r="R509" s="80">
        <v>0</v>
      </c>
      <c r="S509" s="80">
        <v>0</v>
      </c>
      <c r="T509" s="80">
        <v>0</v>
      </c>
      <c r="U509" s="80">
        <v>0</v>
      </c>
      <c r="V509" s="80">
        <v>66000000</v>
      </c>
      <c r="W509" s="80">
        <v>0</v>
      </c>
      <c r="X509" s="80">
        <v>0</v>
      </c>
      <c r="Y509" s="80">
        <v>0</v>
      </c>
      <c r="Z509" s="80">
        <v>0</v>
      </c>
    </row>
    <row r="510" spans="1:26" ht="16.5" customHeight="1" x14ac:dyDescent="0.25">
      <c r="A510" s="8" t="s">
        <v>1637</v>
      </c>
      <c r="B510" s="8"/>
      <c r="C510" s="8">
        <v>3090</v>
      </c>
      <c r="D510" s="8" t="s">
        <v>3092</v>
      </c>
      <c r="E510" s="84"/>
      <c r="F510" s="8"/>
      <c r="G510" s="82" t="s">
        <v>387</v>
      </c>
      <c r="H510" s="79" t="s">
        <v>44</v>
      </c>
      <c r="I510" s="80">
        <v>0</v>
      </c>
      <c r="J510" s="80">
        <v>0</v>
      </c>
      <c r="K510" s="80">
        <v>0</v>
      </c>
      <c r="L510" s="80">
        <v>0</v>
      </c>
      <c r="M510" s="80">
        <v>36000000</v>
      </c>
      <c r="N510" s="80">
        <v>0</v>
      </c>
      <c r="O510" s="80">
        <v>0</v>
      </c>
      <c r="P510" s="80">
        <v>0</v>
      </c>
      <c r="Q510" s="80">
        <v>0</v>
      </c>
      <c r="R510" s="80">
        <v>0</v>
      </c>
      <c r="S510" s="80">
        <v>0</v>
      </c>
      <c r="T510" s="80">
        <v>0</v>
      </c>
      <c r="U510" s="80">
        <v>0</v>
      </c>
      <c r="V510" s="80">
        <v>0</v>
      </c>
      <c r="W510" s="80">
        <v>0</v>
      </c>
      <c r="X510" s="80">
        <v>0</v>
      </c>
      <c r="Y510" s="80">
        <v>0</v>
      </c>
      <c r="Z510" s="80">
        <v>0</v>
      </c>
    </row>
    <row r="511" spans="1:26" ht="16.5" customHeight="1" x14ac:dyDescent="0.25">
      <c r="A511" s="8" t="s">
        <v>1637</v>
      </c>
      <c r="B511" s="8"/>
      <c r="C511" s="8">
        <v>3202</v>
      </c>
      <c r="D511" s="8" t="s">
        <v>3108</v>
      </c>
      <c r="E511" s="84"/>
      <c r="F511" s="8"/>
      <c r="G511" s="82" t="s">
        <v>387</v>
      </c>
      <c r="H511" s="79" t="s">
        <v>44</v>
      </c>
      <c r="I511" s="80">
        <v>0</v>
      </c>
      <c r="J511" s="80">
        <v>0</v>
      </c>
      <c r="K511" s="80">
        <v>0</v>
      </c>
      <c r="L511" s="80">
        <v>0</v>
      </c>
      <c r="M511" s="80">
        <v>0</v>
      </c>
      <c r="N511" s="80">
        <v>0</v>
      </c>
      <c r="O511" s="80">
        <v>0</v>
      </c>
      <c r="P511" s="80">
        <v>0</v>
      </c>
      <c r="Q511" s="80">
        <v>0</v>
      </c>
      <c r="R511" s="80">
        <v>0</v>
      </c>
      <c r="S511" s="80">
        <v>0</v>
      </c>
      <c r="T511" s="80">
        <v>0</v>
      </c>
      <c r="U511" s="80">
        <v>0</v>
      </c>
      <c r="V511" s="80">
        <v>3600000</v>
      </c>
      <c r="W511" s="80">
        <v>0</v>
      </c>
      <c r="X511" s="80">
        <v>0</v>
      </c>
      <c r="Y511" s="80">
        <v>0</v>
      </c>
      <c r="Z511" s="80">
        <v>0</v>
      </c>
    </row>
    <row r="512" spans="1:26" ht="16.5" customHeight="1" x14ac:dyDescent="0.25">
      <c r="A512" s="8" t="s">
        <v>1637</v>
      </c>
      <c r="B512" s="8"/>
      <c r="C512" s="8">
        <v>3227</v>
      </c>
      <c r="D512" s="8" t="s">
        <v>3093</v>
      </c>
      <c r="E512" s="84"/>
      <c r="F512" s="8"/>
      <c r="G512" s="82" t="s">
        <v>387</v>
      </c>
      <c r="H512" s="79" t="s">
        <v>44</v>
      </c>
      <c r="I512" s="80">
        <v>0</v>
      </c>
      <c r="J512" s="80">
        <v>0</v>
      </c>
      <c r="K512" s="80">
        <v>0</v>
      </c>
      <c r="L512" s="80">
        <v>0</v>
      </c>
      <c r="M512" s="80">
        <v>4000000</v>
      </c>
      <c r="N512" s="80">
        <v>0</v>
      </c>
      <c r="O512" s="80">
        <v>0</v>
      </c>
      <c r="P512" s="80">
        <v>0</v>
      </c>
      <c r="Q512" s="80">
        <v>0</v>
      </c>
      <c r="R512" s="80">
        <v>0</v>
      </c>
      <c r="S512" s="80">
        <v>0</v>
      </c>
      <c r="T512" s="80">
        <v>0</v>
      </c>
      <c r="U512" s="80">
        <v>0</v>
      </c>
      <c r="V512" s="80">
        <v>0</v>
      </c>
      <c r="W512" s="80">
        <v>0</v>
      </c>
      <c r="X512" s="80">
        <v>0</v>
      </c>
      <c r="Y512" s="80">
        <v>0</v>
      </c>
      <c r="Z512" s="80">
        <v>0</v>
      </c>
    </row>
    <row r="513" spans="1:26" ht="16.5" customHeight="1" x14ac:dyDescent="0.25">
      <c r="A513" s="8" t="s">
        <v>1637</v>
      </c>
      <c r="B513" s="8" t="s">
        <v>1652</v>
      </c>
      <c r="C513" s="8">
        <v>1022</v>
      </c>
      <c r="D513" s="8" t="s">
        <v>222</v>
      </c>
      <c r="E513" s="84" t="s">
        <v>2587</v>
      </c>
      <c r="F513" s="8" t="s">
        <v>75</v>
      </c>
      <c r="G513" s="8" t="s">
        <v>387</v>
      </c>
      <c r="H513" s="79" t="s">
        <v>44</v>
      </c>
      <c r="I513" s="80">
        <v>23500000</v>
      </c>
      <c r="J513" s="80">
        <v>0</v>
      </c>
      <c r="K513" s="80">
        <v>0</v>
      </c>
      <c r="L513" s="80">
        <v>0</v>
      </c>
      <c r="M513" s="80">
        <v>0</v>
      </c>
      <c r="N513" s="80">
        <v>0</v>
      </c>
      <c r="O513" s="80">
        <v>0</v>
      </c>
      <c r="P513" s="80">
        <v>0</v>
      </c>
      <c r="Q513" s="80">
        <v>0</v>
      </c>
      <c r="R513" s="80">
        <v>0</v>
      </c>
      <c r="S513" s="80">
        <v>0</v>
      </c>
      <c r="T513" s="80">
        <v>0</v>
      </c>
      <c r="U513" s="80">
        <v>0</v>
      </c>
      <c r="V513" s="80">
        <v>0</v>
      </c>
      <c r="W513" s="80">
        <v>0</v>
      </c>
      <c r="X513" s="80">
        <v>0</v>
      </c>
      <c r="Y513" s="80">
        <v>0</v>
      </c>
      <c r="Z513" s="80">
        <v>0</v>
      </c>
    </row>
    <row r="514" spans="1:26" ht="16.5" customHeight="1" x14ac:dyDescent="0.25">
      <c r="A514" s="8" t="s">
        <v>1691</v>
      </c>
      <c r="B514" s="8" t="s">
        <v>1692</v>
      </c>
      <c r="C514" s="8">
        <v>2139</v>
      </c>
      <c r="D514" s="8" t="s">
        <v>1693</v>
      </c>
      <c r="E514" s="84" t="s">
        <v>1694</v>
      </c>
      <c r="F514" s="8" t="s">
        <v>38</v>
      </c>
      <c r="G514" s="8" t="s">
        <v>387</v>
      </c>
      <c r="H514" s="79" t="s">
        <v>1695</v>
      </c>
      <c r="I514" s="80">
        <v>1800000</v>
      </c>
      <c r="J514" s="80">
        <v>1800000</v>
      </c>
      <c r="K514" s="80">
        <v>900000</v>
      </c>
      <c r="L514" s="80">
        <v>765640.35</v>
      </c>
      <c r="M514" s="80">
        <v>1300000</v>
      </c>
      <c r="N514" s="80">
        <v>500000</v>
      </c>
      <c r="O514" s="80">
        <v>0</v>
      </c>
      <c r="P514" s="80">
        <v>500000</v>
      </c>
      <c r="Q514" s="80">
        <v>0</v>
      </c>
      <c r="R514" s="80">
        <v>900000</v>
      </c>
      <c r="S514" s="80">
        <v>765640.35</v>
      </c>
      <c r="T514" s="80">
        <v>0</v>
      </c>
      <c r="U514" s="80">
        <v>0</v>
      </c>
      <c r="V514" s="80">
        <v>0</v>
      </c>
      <c r="W514" s="80">
        <v>0</v>
      </c>
      <c r="X514" s="80">
        <v>0</v>
      </c>
      <c r="Y514" s="80">
        <v>0</v>
      </c>
      <c r="Z514" s="80">
        <v>0</v>
      </c>
    </row>
    <row r="515" spans="1:26" ht="16.5" customHeight="1" x14ac:dyDescent="0.25">
      <c r="A515" s="8" t="s">
        <v>1691</v>
      </c>
      <c r="B515" s="8" t="s">
        <v>1692</v>
      </c>
      <c r="C515" s="8">
        <v>2721</v>
      </c>
      <c r="D515" s="8" t="s">
        <v>1696</v>
      </c>
      <c r="E515" s="84" t="s">
        <v>1697</v>
      </c>
      <c r="F515" s="8" t="s">
        <v>38</v>
      </c>
      <c r="G515" s="8" t="s">
        <v>387</v>
      </c>
      <c r="H515" s="79" t="s">
        <v>44</v>
      </c>
      <c r="I515" s="80">
        <v>350000</v>
      </c>
      <c r="J515" s="80">
        <v>92000</v>
      </c>
      <c r="K515" s="80">
        <v>600000</v>
      </c>
      <c r="L515" s="80">
        <v>0</v>
      </c>
      <c r="M515" s="80">
        <v>750000</v>
      </c>
      <c r="N515" s="80">
        <v>650000</v>
      </c>
      <c r="O515" s="80">
        <v>0</v>
      </c>
      <c r="P515" s="80">
        <v>650000</v>
      </c>
      <c r="Q515" s="80">
        <v>0</v>
      </c>
      <c r="R515" s="80">
        <v>600000</v>
      </c>
      <c r="S515" s="80">
        <v>0</v>
      </c>
      <c r="T515" s="80">
        <v>0</v>
      </c>
      <c r="U515" s="80">
        <v>0</v>
      </c>
      <c r="V515" s="80">
        <v>42100</v>
      </c>
      <c r="W515" s="80">
        <v>0</v>
      </c>
      <c r="X515" s="80">
        <v>0</v>
      </c>
      <c r="Y515" s="80">
        <v>0</v>
      </c>
      <c r="Z515" s="80">
        <v>0</v>
      </c>
    </row>
    <row r="516" spans="1:26" ht="16.5" customHeight="1" x14ac:dyDescent="0.25">
      <c r="A516" s="8" t="s">
        <v>1632</v>
      </c>
      <c r="B516" s="8" t="s">
        <v>1633</v>
      </c>
      <c r="C516" s="8">
        <v>3005</v>
      </c>
      <c r="D516" s="8" t="s">
        <v>1676</v>
      </c>
      <c r="E516" s="84" t="s">
        <v>1635</v>
      </c>
      <c r="F516" s="8" t="s">
        <v>75</v>
      </c>
      <c r="G516" s="8" t="s">
        <v>387</v>
      </c>
      <c r="H516" s="79" t="s">
        <v>1677</v>
      </c>
      <c r="I516" s="80">
        <v>100800000</v>
      </c>
      <c r="J516" s="80">
        <v>100800000</v>
      </c>
      <c r="K516" s="80">
        <v>61600000</v>
      </c>
      <c r="L516" s="80">
        <v>0</v>
      </c>
      <c r="M516" s="80">
        <v>55600000</v>
      </c>
      <c r="N516" s="80">
        <v>61600000</v>
      </c>
      <c r="O516" s="80">
        <v>0</v>
      </c>
      <c r="P516" s="80">
        <v>61600000</v>
      </c>
      <c r="Q516" s="80">
        <v>0</v>
      </c>
      <c r="R516" s="80">
        <v>61600000</v>
      </c>
      <c r="S516" s="80">
        <v>0</v>
      </c>
      <c r="T516" s="80">
        <v>0</v>
      </c>
      <c r="U516" s="80">
        <v>0</v>
      </c>
      <c r="V516" s="80">
        <v>0</v>
      </c>
      <c r="W516" s="80">
        <v>0</v>
      </c>
      <c r="X516" s="80">
        <v>0</v>
      </c>
      <c r="Y516" s="80">
        <v>0</v>
      </c>
      <c r="Z516" s="80">
        <v>0</v>
      </c>
    </row>
    <row r="517" spans="1:26" ht="16.5" customHeight="1" x14ac:dyDescent="0.25">
      <c r="A517" s="8" t="s">
        <v>1632</v>
      </c>
      <c r="B517" s="8" t="s">
        <v>1633</v>
      </c>
      <c r="C517" s="8">
        <v>3007</v>
      </c>
      <c r="D517" s="8" t="s">
        <v>1679</v>
      </c>
      <c r="E517" s="84" t="s">
        <v>1662</v>
      </c>
      <c r="F517" s="8" t="s">
        <v>75</v>
      </c>
      <c r="G517" s="8" t="s">
        <v>387</v>
      </c>
      <c r="H517" s="79" t="s">
        <v>1677</v>
      </c>
      <c r="I517" s="80">
        <v>61200000</v>
      </c>
      <c r="J517" s="80">
        <v>61200000</v>
      </c>
      <c r="K517" s="80">
        <v>37400000</v>
      </c>
      <c r="L517" s="80">
        <v>0</v>
      </c>
      <c r="M517" s="80">
        <v>50000000</v>
      </c>
      <c r="N517" s="80">
        <v>37400000</v>
      </c>
      <c r="O517" s="80">
        <v>0</v>
      </c>
      <c r="P517" s="80">
        <v>37400000</v>
      </c>
      <c r="Q517" s="80">
        <v>0</v>
      </c>
      <c r="R517" s="80">
        <v>37400000</v>
      </c>
      <c r="S517" s="80">
        <v>0</v>
      </c>
      <c r="T517" s="80">
        <v>0</v>
      </c>
      <c r="U517" s="80">
        <v>0</v>
      </c>
      <c r="V517" s="80">
        <v>0</v>
      </c>
      <c r="W517" s="80">
        <v>0</v>
      </c>
      <c r="X517" s="80">
        <v>0</v>
      </c>
      <c r="Y517" s="80">
        <v>0</v>
      </c>
      <c r="Z517" s="80">
        <v>0</v>
      </c>
    </row>
    <row r="518" spans="1:26" ht="16.5" customHeight="1" x14ac:dyDescent="0.25">
      <c r="A518" s="8" t="s">
        <v>1632</v>
      </c>
      <c r="B518" s="8" t="s">
        <v>1633</v>
      </c>
      <c r="C518" s="8">
        <v>3008</v>
      </c>
      <c r="D518" s="8" t="s">
        <v>1680</v>
      </c>
      <c r="E518" s="84" t="s">
        <v>1664</v>
      </c>
      <c r="F518" s="8" t="s">
        <v>75</v>
      </c>
      <c r="G518" s="8" t="s">
        <v>387</v>
      </c>
      <c r="H518" s="79" t="s">
        <v>1677</v>
      </c>
      <c r="I518" s="80">
        <v>10800000</v>
      </c>
      <c r="J518" s="80">
        <v>10800000</v>
      </c>
      <c r="K518" s="80">
        <v>6600000</v>
      </c>
      <c r="L518" s="80">
        <v>0</v>
      </c>
      <c r="M518" s="80">
        <v>50000000</v>
      </c>
      <c r="N518" s="80">
        <v>6600000</v>
      </c>
      <c r="O518" s="80">
        <v>0</v>
      </c>
      <c r="P518" s="80">
        <v>6600000</v>
      </c>
      <c r="Q518" s="80">
        <v>0</v>
      </c>
      <c r="R518" s="80">
        <v>6600000</v>
      </c>
      <c r="S518" s="80">
        <v>0</v>
      </c>
      <c r="T518" s="80">
        <v>0</v>
      </c>
      <c r="U518" s="80">
        <v>0</v>
      </c>
      <c r="V518" s="80">
        <v>0</v>
      </c>
      <c r="W518" s="80">
        <v>0</v>
      </c>
      <c r="X518" s="80">
        <v>0</v>
      </c>
      <c r="Y518" s="80">
        <v>0</v>
      </c>
      <c r="Z518" s="80">
        <v>0</v>
      </c>
    </row>
    <row r="519" spans="1:26" ht="16.5" customHeight="1" x14ac:dyDescent="0.25">
      <c r="A519" s="8" t="s">
        <v>1698</v>
      </c>
      <c r="B519" s="8" t="s">
        <v>1699</v>
      </c>
      <c r="C519" s="8">
        <v>923</v>
      </c>
      <c r="D519" s="8" t="s">
        <v>1700</v>
      </c>
      <c r="E519" s="84" t="s">
        <v>1701</v>
      </c>
      <c r="F519" s="8" t="s">
        <v>38</v>
      </c>
      <c r="G519" s="8" t="s">
        <v>87</v>
      </c>
      <c r="H519" s="79" t="s">
        <v>1702</v>
      </c>
      <c r="I519" s="80">
        <v>13451664.74</v>
      </c>
      <c r="J519" s="80">
        <v>0</v>
      </c>
      <c r="K519" s="80">
        <v>405507</v>
      </c>
      <c r="L519" s="80">
        <v>0</v>
      </c>
      <c r="M519" s="80">
        <v>0</v>
      </c>
      <c r="N519" s="80">
        <v>5000000</v>
      </c>
      <c r="O519" s="80">
        <v>0</v>
      </c>
      <c r="P519" s="80">
        <v>5000000</v>
      </c>
      <c r="Q519" s="80">
        <v>0</v>
      </c>
      <c r="R519" s="80">
        <v>405507</v>
      </c>
      <c r="S519" s="80">
        <v>0</v>
      </c>
      <c r="T519" s="80">
        <v>0</v>
      </c>
      <c r="U519" s="80">
        <v>0</v>
      </c>
      <c r="V519" s="80">
        <v>0</v>
      </c>
      <c r="W519" s="80">
        <v>0</v>
      </c>
      <c r="X519" s="80">
        <v>0</v>
      </c>
      <c r="Y519" s="80">
        <v>0</v>
      </c>
      <c r="Z519" s="80">
        <v>0</v>
      </c>
    </row>
    <row r="520" spans="1:26" ht="16.5" customHeight="1" x14ac:dyDescent="0.25">
      <c r="A520" s="8" t="s">
        <v>1698</v>
      </c>
      <c r="B520" s="8" t="s">
        <v>1699</v>
      </c>
      <c r="C520" s="8">
        <v>924</v>
      </c>
      <c r="D520" s="8" t="s">
        <v>1703</v>
      </c>
      <c r="E520" s="84" t="s">
        <v>1701</v>
      </c>
      <c r="F520" s="8" t="s">
        <v>38</v>
      </c>
      <c r="G520" s="8" t="s">
        <v>87</v>
      </c>
      <c r="H520" s="79" t="s">
        <v>1704</v>
      </c>
      <c r="I520" s="80">
        <v>7550770.6500000004</v>
      </c>
      <c r="J520" s="80">
        <v>0</v>
      </c>
      <c r="K520" s="80">
        <v>56774</v>
      </c>
      <c r="L520" s="80">
        <v>0</v>
      </c>
      <c r="M520" s="80">
        <v>2000000</v>
      </c>
      <c r="N520" s="80">
        <v>5000000</v>
      </c>
      <c r="O520" s="80">
        <v>0</v>
      </c>
      <c r="P520" s="80">
        <v>5000000</v>
      </c>
      <c r="Q520" s="80">
        <v>0</v>
      </c>
      <c r="R520" s="80">
        <v>56774</v>
      </c>
      <c r="S520" s="80">
        <v>0</v>
      </c>
      <c r="T520" s="80">
        <v>0</v>
      </c>
      <c r="U520" s="80">
        <v>0</v>
      </c>
      <c r="V520" s="80">
        <v>0</v>
      </c>
      <c r="W520" s="80">
        <v>0</v>
      </c>
      <c r="X520" s="80">
        <v>0</v>
      </c>
      <c r="Y520" s="80">
        <v>0</v>
      </c>
      <c r="Z520" s="80">
        <v>0</v>
      </c>
    </row>
    <row r="521" spans="1:26" ht="16.5" customHeight="1" x14ac:dyDescent="0.25">
      <c r="A521" s="8" t="s">
        <v>1698</v>
      </c>
      <c r="B521" s="8" t="s">
        <v>1699</v>
      </c>
      <c r="C521" s="8">
        <v>925</v>
      </c>
      <c r="D521" s="8" t="s">
        <v>1705</v>
      </c>
      <c r="E521" s="84" t="s">
        <v>1701</v>
      </c>
      <c r="F521" s="8" t="s">
        <v>38</v>
      </c>
      <c r="G521" s="8" t="s">
        <v>87</v>
      </c>
      <c r="H521" s="79" t="s">
        <v>1706</v>
      </c>
      <c r="I521" s="80">
        <v>14627917.81666667</v>
      </c>
      <c r="J521" s="80">
        <v>0</v>
      </c>
      <c r="K521" s="80">
        <v>2578825.4966666671</v>
      </c>
      <c r="L521" s="80">
        <v>0</v>
      </c>
      <c r="M521" s="80">
        <v>2000000</v>
      </c>
      <c r="N521" s="80">
        <v>5000000</v>
      </c>
      <c r="O521" s="80">
        <v>0</v>
      </c>
      <c r="P521" s="80">
        <v>5000000</v>
      </c>
      <c r="Q521" s="80">
        <v>0</v>
      </c>
      <c r="R521" s="80">
        <v>2578825.4966666671</v>
      </c>
      <c r="S521" s="80">
        <v>0</v>
      </c>
      <c r="T521" s="80">
        <v>0</v>
      </c>
      <c r="U521" s="80">
        <v>0</v>
      </c>
      <c r="V521" s="80">
        <v>0</v>
      </c>
      <c r="W521" s="80">
        <v>0</v>
      </c>
      <c r="X521" s="80">
        <v>0</v>
      </c>
      <c r="Y521" s="80">
        <v>0</v>
      </c>
      <c r="Z521" s="80">
        <v>0</v>
      </c>
    </row>
    <row r="522" spans="1:26" ht="16.5" customHeight="1" x14ac:dyDescent="0.25">
      <c r="A522" s="8" t="s">
        <v>1698</v>
      </c>
      <c r="B522" s="8" t="s">
        <v>1707</v>
      </c>
      <c r="C522" s="8">
        <v>932</v>
      </c>
      <c r="D522" s="8" t="s">
        <v>1708</v>
      </c>
      <c r="E522" s="84" t="s">
        <v>1709</v>
      </c>
      <c r="F522" s="8" t="s">
        <v>38</v>
      </c>
      <c r="G522" s="8" t="s">
        <v>87</v>
      </c>
      <c r="H522" s="79" t="s">
        <v>1710</v>
      </c>
      <c r="I522" s="80">
        <v>62222278.259999998</v>
      </c>
      <c r="J522" s="80">
        <v>62222278.259999998</v>
      </c>
      <c r="K522" s="80">
        <v>36487185.219999999</v>
      </c>
      <c r="L522" s="80">
        <v>6487185.2199999997</v>
      </c>
      <c r="M522" s="80">
        <v>84010605</v>
      </c>
      <c r="N522" s="80">
        <v>910886.24</v>
      </c>
      <c r="O522" s="80">
        <v>910886.24</v>
      </c>
      <c r="P522" s="80">
        <v>0</v>
      </c>
      <c r="Q522" s="80">
        <v>0</v>
      </c>
      <c r="R522" s="80">
        <v>36487185.219999999</v>
      </c>
      <c r="S522" s="80">
        <v>6487185.2199999997</v>
      </c>
      <c r="T522" s="80">
        <v>20000000</v>
      </c>
      <c r="U522" s="80">
        <v>20000000</v>
      </c>
      <c r="V522" s="80">
        <v>69494670</v>
      </c>
      <c r="W522" s="80">
        <v>0</v>
      </c>
      <c r="X522" s="80">
        <v>0</v>
      </c>
      <c r="Y522" s="80">
        <v>0</v>
      </c>
      <c r="Z522" s="80">
        <v>0</v>
      </c>
    </row>
    <row r="523" spans="1:26" ht="16.5" customHeight="1" x14ac:dyDescent="0.25">
      <c r="A523" s="8" t="s">
        <v>1698</v>
      </c>
      <c r="B523" s="8" t="s">
        <v>1707</v>
      </c>
      <c r="C523" s="8">
        <v>933</v>
      </c>
      <c r="D523" s="8" t="s">
        <v>1711</v>
      </c>
      <c r="E523" s="84" t="s">
        <v>1712</v>
      </c>
      <c r="F523" s="8" t="s">
        <v>38</v>
      </c>
      <c r="G523" s="8" t="s">
        <v>87</v>
      </c>
      <c r="H523" s="79" t="s">
        <v>44</v>
      </c>
      <c r="I523" s="80">
        <v>700000</v>
      </c>
      <c r="J523" s="80">
        <v>0</v>
      </c>
      <c r="K523" s="80">
        <v>10500000</v>
      </c>
      <c r="L523" s="80">
        <v>0</v>
      </c>
      <c r="M523" s="80">
        <v>2000000</v>
      </c>
      <c r="N523" s="80">
        <v>3000000</v>
      </c>
      <c r="O523" s="80">
        <v>0</v>
      </c>
      <c r="P523" s="80">
        <v>0</v>
      </c>
      <c r="Q523" s="80">
        <v>0</v>
      </c>
      <c r="R523" s="80">
        <v>10500000</v>
      </c>
      <c r="S523" s="80">
        <v>0</v>
      </c>
      <c r="T523" s="80">
        <v>0</v>
      </c>
      <c r="U523" s="80">
        <v>0</v>
      </c>
      <c r="V523" s="80">
        <v>0</v>
      </c>
      <c r="W523" s="80">
        <v>0</v>
      </c>
      <c r="X523" s="80">
        <v>0</v>
      </c>
      <c r="Y523" s="80">
        <v>0</v>
      </c>
      <c r="Z523" s="80">
        <v>0</v>
      </c>
    </row>
    <row r="524" spans="1:26" ht="16.5" customHeight="1" x14ac:dyDescent="0.25">
      <c r="A524" s="8" t="s">
        <v>1698</v>
      </c>
      <c r="B524" s="8" t="s">
        <v>1714</v>
      </c>
      <c r="C524" s="8">
        <v>1019</v>
      </c>
      <c r="D524" s="8" t="s">
        <v>1715</v>
      </c>
      <c r="E524" s="84" t="s">
        <v>1716</v>
      </c>
      <c r="F524" s="8" t="s">
        <v>75</v>
      </c>
      <c r="G524" s="8" t="s">
        <v>87</v>
      </c>
      <c r="H524" s="79" t="s">
        <v>44</v>
      </c>
      <c r="I524" s="80">
        <v>1500000</v>
      </c>
      <c r="J524" s="80">
        <v>0</v>
      </c>
      <c r="K524" s="80">
        <v>0</v>
      </c>
      <c r="L524" s="80">
        <v>0</v>
      </c>
      <c r="M524" s="80">
        <v>0</v>
      </c>
      <c r="N524" s="80">
        <v>0</v>
      </c>
      <c r="O524" s="80">
        <v>0</v>
      </c>
      <c r="P524" s="80">
        <v>0</v>
      </c>
      <c r="Q524" s="80">
        <v>0</v>
      </c>
      <c r="R524" s="80">
        <v>0</v>
      </c>
      <c r="S524" s="80">
        <v>0</v>
      </c>
      <c r="T524" s="80">
        <v>0</v>
      </c>
      <c r="U524" s="80">
        <v>0</v>
      </c>
      <c r="V524" s="80">
        <v>0</v>
      </c>
      <c r="W524" s="80">
        <v>0</v>
      </c>
      <c r="X524" s="80">
        <v>0</v>
      </c>
      <c r="Y524" s="80">
        <v>0</v>
      </c>
      <c r="Z524" s="80">
        <v>0</v>
      </c>
    </row>
    <row r="525" spans="1:26" ht="16.5" customHeight="1" x14ac:dyDescent="0.25">
      <c r="A525" s="8" t="s">
        <v>1698</v>
      </c>
      <c r="B525" s="8" t="s">
        <v>1699</v>
      </c>
      <c r="C525" s="8">
        <v>1303</v>
      </c>
      <c r="D525" s="8" t="s">
        <v>1717</v>
      </c>
      <c r="E525" s="84" t="s">
        <v>1701</v>
      </c>
      <c r="F525" s="8" t="s">
        <v>38</v>
      </c>
      <c r="G525" s="8" t="s">
        <v>87</v>
      </c>
      <c r="H525" s="79" t="s">
        <v>1718</v>
      </c>
      <c r="I525" s="80">
        <v>21561836.57</v>
      </c>
      <c r="J525" s="80">
        <v>0</v>
      </c>
      <c r="K525" s="80">
        <v>478368.78</v>
      </c>
      <c r="L525" s="80">
        <v>0</v>
      </c>
      <c r="M525" s="80">
        <v>2000000</v>
      </c>
      <c r="N525" s="80">
        <v>5000000</v>
      </c>
      <c r="O525" s="80">
        <v>0</v>
      </c>
      <c r="P525" s="80">
        <v>5000000</v>
      </c>
      <c r="Q525" s="80">
        <v>0</v>
      </c>
      <c r="R525" s="80">
        <v>478368.78</v>
      </c>
      <c r="S525" s="80">
        <v>0</v>
      </c>
      <c r="T525" s="80">
        <v>0</v>
      </c>
      <c r="U525" s="80">
        <v>0</v>
      </c>
      <c r="V525" s="80">
        <v>0</v>
      </c>
      <c r="W525" s="80">
        <v>0</v>
      </c>
      <c r="X525" s="80">
        <v>0</v>
      </c>
      <c r="Y525" s="80">
        <v>0</v>
      </c>
      <c r="Z525" s="80">
        <v>0</v>
      </c>
    </row>
    <row r="526" spans="1:26" ht="16.5" customHeight="1" x14ac:dyDescent="0.25">
      <c r="A526" s="8" t="s">
        <v>1698</v>
      </c>
      <c r="B526" s="8" t="s">
        <v>1719</v>
      </c>
      <c r="C526" s="8">
        <v>2157</v>
      </c>
      <c r="D526" s="8" t="s">
        <v>1720</v>
      </c>
      <c r="E526" s="84" t="s">
        <v>1721</v>
      </c>
      <c r="F526" s="8" t="s">
        <v>75</v>
      </c>
      <c r="G526" s="8" t="s">
        <v>87</v>
      </c>
      <c r="H526" s="79" t="s">
        <v>44</v>
      </c>
      <c r="I526" s="80">
        <v>20000000</v>
      </c>
      <c r="J526" s="80">
        <v>0</v>
      </c>
      <c r="K526" s="80">
        <v>30000000</v>
      </c>
      <c r="L526" s="80">
        <v>0</v>
      </c>
      <c r="M526" s="80">
        <v>5213682</v>
      </c>
      <c r="N526" s="80">
        <v>20000000</v>
      </c>
      <c r="O526" s="80">
        <v>0</v>
      </c>
      <c r="P526" s="80">
        <v>30000000</v>
      </c>
      <c r="Q526" s="80">
        <v>0</v>
      </c>
      <c r="R526" s="80">
        <v>30000000</v>
      </c>
      <c r="S526" s="80">
        <v>0</v>
      </c>
      <c r="T526" s="80">
        <v>0</v>
      </c>
      <c r="U526" s="80">
        <v>0</v>
      </c>
      <c r="V526" s="80">
        <v>63170418</v>
      </c>
      <c r="W526" s="80">
        <v>0</v>
      </c>
      <c r="X526" s="80">
        <v>0</v>
      </c>
      <c r="Y526" s="80">
        <v>0</v>
      </c>
      <c r="Z526" s="80">
        <v>0</v>
      </c>
    </row>
    <row r="527" spans="1:26" ht="16.5" customHeight="1" x14ac:dyDescent="0.25">
      <c r="A527" s="8" t="s">
        <v>1698</v>
      </c>
      <c r="B527" s="8" t="s">
        <v>1722</v>
      </c>
      <c r="C527" s="8">
        <v>2158</v>
      </c>
      <c r="D527" s="8" t="s">
        <v>1723</v>
      </c>
      <c r="E527" s="84" t="s">
        <v>1724</v>
      </c>
      <c r="F527" s="8" t="s">
        <v>402</v>
      </c>
      <c r="G527" s="8" t="s">
        <v>87</v>
      </c>
      <c r="H527" s="79" t="s">
        <v>1725</v>
      </c>
      <c r="I527" s="80">
        <v>166622447.97999999</v>
      </c>
      <c r="J527" s="80">
        <v>166622447.97999999</v>
      </c>
      <c r="K527" s="80">
        <v>114962116.61522231</v>
      </c>
      <c r="L527" s="80">
        <v>84962116.615222305</v>
      </c>
      <c r="M527" s="80">
        <v>95000000</v>
      </c>
      <c r="N527" s="80">
        <v>0</v>
      </c>
      <c r="O527" s="80">
        <v>0</v>
      </c>
      <c r="P527" s="80">
        <v>0</v>
      </c>
      <c r="Q527" s="80">
        <v>0</v>
      </c>
      <c r="R527" s="80">
        <v>114962116.61522231</v>
      </c>
      <c r="S527" s="80">
        <v>84962116.615222305</v>
      </c>
      <c r="T527" s="80">
        <v>0</v>
      </c>
      <c r="U527" s="80">
        <v>0</v>
      </c>
      <c r="V527" s="80">
        <v>260000000</v>
      </c>
      <c r="W527" s="80">
        <v>0</v>
      </c>
      <c r="X527" s="80">
        <v>0</v>
      </c>
      <c r="Y527" s="80">
        <v>0</v>
      </c>
      <c r="Z527" s="80">
        <v>0</v>
      </c>
    </row>
    <row r="528" spans="1:26" ht="16.5" customHeight="1" x14ac:dyDescent="0.25">
      <c r="A528" s="8" t="s">
        <v>1698</v>
      </c>
      <c r="B528" s="8" t="s">
        <v>1722</v>
      </c>
      <c r="C528" s="8">
        <v>2159</v>
      </c>
      <c r="D528" s="8" t="s">
        <v>1726</v>
      </c>
      <c r="E528" s="84" t="s">
        <v>1727</v>
      </c>
      <c r="F528" s="8" t="s">
        <v>402</v>
      </c>
      <c r="G528" s="8" t="s">
        <v>87</v>
      </c>
      <c r="H528" s="79" t="s">
        <v>1728</v>
      </c>
      <c r="I528" s="80">
        <v>2374898.7799999998</v>
      </c>
      <c r="J528" s="80">
        <v>2374898.7799999998</v>
      </c>
      <c r="K528" s="80">
        <v>2412335.46</v>
      </c>
      <c r="L528" s="80">
        <v>2412335.46</v>
      </c>
      <c r="M528" s="80">
        <v>5000000</v>
      </c>
      <c r="N528" s="80">
        <v>2093489.5</v>
      </c>
      <c r="O528" s="80">
        <v>2093489.5</v>
      </c>
      <c r="P528" s="80">
        <v>152878.9</v>
      </c>
      <c r="Q528" s="80">
        <v>152878.9</v>
      </c>
      <c r="R528" s="80">
        <v>2412335.46</v>
      </c>
      <c r="S528" s="80">
        <v>2412335.46</v>
      </c>
      <c r="T528" s="80">
        <v>0</v>
      </c>
      <c r="U528" s="80">
        <v>0</v>
      </c>
      <c r="V528" s="80">
        <v>0</v>
      </c>
      <c r="W528" s="80">
        <v>0</v>
      </c>
      <c r="X528" s="80">
        <v>0</v>
      </c>
      <c r="Y528" s="80">
        <v>0</v>
      </c>
      <c r="Z528" s="80">
        <v>0</v>
      </c>
    </row>
    <row r="529" spans="1:26" ht="16.5" customHeight="1" x14ac:dyDescent="0.25">
      <c r="A529" s="8" t="s">
        <v>1698</v>
      </c>
      <c r="B529" s="8" t="s">
        <v>1729</v>
      </c>
      <c r="C529" s="8">
        <v>2160</v>
      </c>
      <c r="D529" s="8" t="s">
        <v>1730</v>
      </c>
      <c r="E529" s="84" t="s">
        <v>1731</v>
      </c>
      <c r="F529" s="8" t="s">
        <v>75</v>
      </c>
      <c r="G529" s="8" t="s">
        <v>87</v>
      </c>
      <c r="H529" s="79" t="s">
        <v>1732</v>
      </c>
      <c r="I529" s="80">
        <v>13141705.12820513</v>
      </c>
      <c r="J529" s="80">
        <v>4211000</v>
      </c>
      <c r="K529" s="80">
        <v>20420256.410256408</v>
      </c>
      <c r="L529" s="80">
        <v>0</v>
      </c>
      <c r="M529" s="80">
        <v>4000000</v>
      </c>
      <c r="N529" s="80">
        <v>20420256.410256408</v>
      </c>
      <c r="O529" s="80">
        <v>0</v>
      </c>
      <c r="P529" s="80">
        <v>18184423.07692308</v>
      </c>
      <c r="Q529" s="80">
        <v>0</v>
      </c>
      <c r="R529" s="80">
        <v>20420256.410256408</v>
      </c>
      <c r="S529" s="80">
        <v>0</v>
      </c>
      <c r="T529" s="80">
        <v>0</v>
      </c>
      <c r="U529" s="80">
        <v>0</v>
      </c>
      <c r="V529" s="80">
        <v>0</v>
      </c>
      <c r="W529" s="80">
        <v>0</v>
      </c>
      <c r="X529" s="80">
        <v>0</v>
      </c>
      <c r="Y529" s="80">
        <v>0</v>
      </c>
      <c r="Z529" s="80">
        <v>0</v>
      </c>
    </row>
    <row r="530" spans="1:26" ht="16.5" customHeight="1" x14ac:dyDescent="0.25">
      <c r="A530" s="8" t="s">
        <v>1698</v>
      </c>
      <c r="B530" s="8" t="s">
        <v>1729</v>
      </c>
      <c r="C530" s="8">
        <v>2162</v>
      </c>
      <c r="D530" s="8" t="s">
        <v>1733</v>
      </c>
      <c r="E530" s="84" t="s">
        <v>1733</v>
      </c>
      <c r="F530" s="8" t="s">
        <v>402</v>
      </c>
      <c r="G530" s="8" t="s">
        <v>87</v>
      </c>
      <c r="H530" s="79" t="s">
        <v>1734</v>
      </c>
      <c r="I530" s="80">
        <v>15960884.6</v>
      </c>
      <c r="J530" s="80">
        <v>14000000</v>
      </c>
      <c r="K530" s="80">
        <v>0</v>
      </c>
      <c r="L530" s="80">
        <v>0</v>
      </c>
      <c r="M530" s="80">
        <v>8000000</v>
      </c>
      <c r="N530" s="80">
        <v>0</v>
      </c>
      <c r="O530" s="80">
        <v>0</v>
      </c>
      <c r="P530" s="80">
        <v>0</v>
      </c>
      <c r="Q530" s="80">
        <v>0</v>
      </c>
      <c r="R530" s="80">
        <v>0</v>
      </c>
      <c r="S530" s="80">
        <v>0</v>
      </c>
      <c r="T530" s="80">
        <v>0</v>
      </c>
      <c r="U530" s="80">
        <v>0</v>
      </c>
      <c r="V530" s="80">
        <v>0</v>
      </c>
      <c r="W530" s="80">
        <v>0</v>
      </c>
      <c r="X530" s="80">
        <v>0</v>
      </c>
      <c r="Y530" s="80">
        <v>0</v>
      </c>
      <c r="Z530" s="80">
        <v>0</v>
      </c>
    </row>
    <row r="531" spans="1:26" ht="16.5" customHeight="1" x14ac:dyDescent="0.25">
      <c r="A531" s="8" t="s">
        <v>1698</v>
      </c>
      <c r="B531" s="8" t="s">
        <v>1735</v>
      </c>
      <c r="C531" s="8">
        <v>2383</v>
      </c>
      <c r="D531" s="8" t="s">
        <v>1736</v>
      </c>
      <c r="E531" s="84" t="s">
        <v>1737</v>
      </c>
      <c r="F531" s="8" t="s">
        <v>75</v>
      </c>
      <c r="G531" s="8" t="s">
        <v>87</v>
      </c>
      <c r="H531" s="79" t="s">
        <v>44</v>
      </c>
      <c r="I531" s="80">
        <v>92812.5</v>
      </c>
      <c r="J531" s="80">
        <v>0</v>
      </c>
      <c r="K531" s="80">
        <v>0</v>
      </c>
      <c r="L531" s="80">
        <v>0</v>
      </c>
      <c r="M531" s="80">
        <v>3000000</v>
      </c>
      <c r="N531" s="80">
        <v>74891211.010000005</v>
      </c>
      <c r="O531" s="80">
        <v>0</v>
      </c>
      <c r="P531" s="80">
        <v>107240141.58</v>
      </c>
      <c r="Q531" s="80">
        <v>0</v>
      </c>
      <c r="R531" s="80">
        <v>0</v>
      </c>
      <c r="S531" s="80">
        <v>0</v>
      </c>
      <c r="T531" s="80">
        <v>8689629.7599999998</v>
      </c>
      <c r="U531" s="80">
        <v>0</v>
      </c>
      <c r="V531" s="80">
        <v>0</v>
      </c>
      <c r="W531" s="80">
        <v>0</v>
      </c>
      <c r="X531" s="80">
        <v>0</v>
      </c>
      <c r="Y531" s="80">
        <v>0</v>
      </c>
      <c r="Z531" s="80">
        <v>0</v>
      </c>
    </row>
    <row r="532" spans="1:26" ht="16.5" customHeight="1" x14ac:dyDescent="0.25">
      <c r="A532" s="8" t="s">
        <v>1698</v>
      </c>
      <c r="B532" s="8" t="s">
        <v>1729</v>
      </c>
      <c r="C532" s="8">
        <v>2384</v>
      </c>
      <c r="D532" s="8" t="s">
        <v>1739</v>
      </c>
      <c r="E532" s="84" t="s">
        <v>1741</v>
      </c>
      <c r="F532" s="8" t="s">
        <v>75</v>
      </c>
      <c r="G532" s="8" t="s">
        <v>87</v>
      </c>
      <c r="H532" s="79" t="s">
        <v>44</v>
      </c>
      <c r="I532" s="80">
        <v>18646264.620000001</v>
      </c>
      <c r="J532" s="80">
        <v>0</v>
      </c>
      <c r="K532" s="80">
        <v>0</v>
      </c>
      <c r="L532" s="80">
        <v>0</v>
      </c>
      <c r="M532" s="80">
        <v>8000000</v>
      </c>
      <c r="N532" s="80">
        <v>0</v>
      </c>
      <c r="O532" s="80">
        <v>0</v>
      </c>
      <c r="P532" s="80">
        <v>0</v>
      </c>
      <c r="Q532" s="80">
        <v>0</v>
      </c>
      <c r="R532" s="80">
        <v>16964810.25</v>
      </c>
      <c r="S532" s="80">
        <v>0</v>
      </c>
      <c r="T532" s="80">
        <v>0</v>
      </c>
      <c r="U532" s="80">
        <v>0</v>
      </c>
      <c r="V532" s="80">
        <v>8000000</v>
      </c>
      <c r="W532" s="80">
        <v>0</v>
      </c>
      <c r="X532" s="80">
        <v>0</v>
      </c>
      <c r="Y532" s="80">
        <v>0</v>
      </c>
      <c r="Z532" s="80">
        <v>0</v>
      </c>
    </row>
    <row r="533" spans="1:26" ht="16.5" customHeight="1" x14ac:dyDescent="0.25">
      <c r="A533" s="8" t="s">
        <v>1698</v>
      </c>
      <c r="B533" s="8" t="s">
        <v>1729</v>
      </c>
      <c r="C533" s="8">
        <v>2385</v>
      </c>
      <c r="D533" s="8" t="s">
        <v>1742</v>
      </c>
      <c r="E533" s="84" t="s">
        <v>1743</v>
      </c>
      <c r="F533" s="8" t="s">
        <v>75</v>
      </c>
      <c r="G533" s="8" t="s">
        <v>87</v>
      </c>
      <c r="H533" s="79" t="s">
        <v>44</v>
      </c>
      <c r="I533" s="80">
        <v>12752640.699999999</v>
      </c>
      <c r="J533" s="80">
        <v>0</v>
      </c>
      <c r="K533" s="80">
        <v>0</v>
      </c>
      <c r="L533" s="80">
        <v>0</v>
      </c>
      <c r="M533" s="80">
        <v>600000</v>
      </c>
      <c r="N533" s="80">
        <v>0</v>
      </c>
      <c r="O533" s="80">
        <v>0</v>
      </c>
      <c r="P533" s="80">
        <v>0</v>
      </c>
      <c r="Q533" s="80">
        <v>0</v>
      </c>
      <c r="R533" s="80">
        <v>0</v>
      </c>
      <c r="S533" s="80">
        <v>0</v>
      </c>
      <c r="T533" s="80">
        <v>0</v>
      </c>
      <c r="U533" s="80">
        <v>0</v>
      </c>
      <c r="V533" s="80">
        <v>0</v>
      </c>
      <c r="W533" s="80">
        <v>0</v>
      </c>
      <c r="X533" s="80">
        <v>0</v>
      </c>
      <c r="Y533" s="80">
        <v>0</v>
      </c>
      <c r="Z533" s="80">
        <v>0</v>
      </c>
    </row>
    <row r="534" spans="1:26" ht="16.5" customHeight="1" x14ac:dyDescent="0.25">
      <c r="A534" s="8" t="s">
        <v>1698</v>
      </c>
      <c r="B534" s="8" t="s">
        <v>1729</v>
      </c>
      <c r="C534" s="8">
        <v>2416</v>
      </c>
      <c r="D534" s="8" t="s">
        <v>1745</v>
      </c>
      <c r="E534" s="84" t="s">
        <v>1746</v>
      </c>
      <c r="F534" s="8" t="s">
        <v>303</v>
      </c>
      <c r="G534" s="8" t="s">
        <v>87</v>
      </c>
      <c r="H534" s="79" t="s">
        <v>44</v>
      </c>
      <c r="I534" s="80">
        <v>3083000</v>
      </c>
      <c r="J534" s="80">
        <v>0</v>
      </c>
      <c r="K534" s="80">
        <v>0</v>
      </c>
      <c r="L534" s="80">
        <v>0</v>
      </c>
      <c r="M534" s="80">
        <v>0</v>
      </c>
      <c r="N534" s="80">
        <v>0</v>
      </c>
      <c r="O534" s="80">
        <v>0</v>
      </c>
      <c r="P534" s="80">
        <v>0</v>
      </c>
      <c r="Q534" s="80">
        <v>0</v>
      </c>
      <c r="R534" s="80">
        <v>0</v>
      </c>
      <c r="S534" s="80">
        <v>0</v>
      </c>
      <c r="T534" s="80">
        <v>0</v>
      </c>
      <c r="U534" s="80">
        <v>0</v>
      </c>
      <c r="V534" s="80">
        <v>0</v>
      </c>
      <c r="W534" s="80">
        <v>0</v>
      </c>
      <c r="X534" s="80">
        <v>0</v>
      </c>
      <c r="Y534" s="80">
        <v>0</v>
      </c>
      <c r="Z534" s="80">
        <v>0</v>
      </c>
    </row>
    <row r="535" spans="1:26" ht="16.5" customHeight="1" x14ac:dyDescent="0.25">
      <c r="A535" s="8" t="s">
        <v>1698</v>
      </c>
      <c r="B535" s="8" t="s">
        <v>1753</v>
      </c>
      <c r="C535" s="8">
        <v>2561</v>
      </c>
      <c r="D535" s="8" t="s">
        <v>1754</v>
      </c>
      <c r="E535" s="84" t="s">
        <v>1755</v>
      </c>
      <c r="F535" s="8" t="s">
        <v>75</v>
      </c>
      <c r="G535" s="8" t="s">
        <v>87</v>
      </c>
      <c r="H535" s="79" t="s">
        <v>44</v>
      </c>
      <c r="I535" s="80">
        <v>185672248</v>
      </c>
      <c r="J535" s="80">
        <v>1442248.016901487</v>
      </c>
      <c r="K535" s="80">
        <v>31700219.98</v>
      </c>
      <c r="L535" s="80">
        <v>0</v>
      </c>
      <c r="M535" s="80">
        <v>138000000</v>
      </c>
      <c r="N535" s="80">
        <v>0</v>
      </c>
      <c r="O535" s="80">
        <v>0</v>
      </c>
      <c r="P535" s="80">
        <v>0</v>
      </c>
      <c r="Q535" s="80">
        <v>0</v>
      </c>
      <c r="R535" s="80">
        <v>3398738.3399588251</v>
      </c>
      <c r="S535" s="80">
        <v>0</v>
      </c>
      <c r="T535" s="80">
        <v>0</v>
      </c>
      <c r="U535" s="80">
        <v>0</v>
      </c>
      <c r="V535" s="80">
        <v>0</v>
      </c>
      <c r="W535" s="80">
        <v>0</v>
      </c>
      <c r="X535" s="80">
        <v>0</v>
      </c>
      <c r="Y535" s="80">
        <v>0</v>
      </c>
      <c r="Z535" s="80">
        <v>0</v>
      </c>
    </row>
    <row r="536" spans="1:26" ht="16.5" customHeight="1" x14ac:dyDescent="0.25">
      <c r="A536" s="8" t="s">
        <v>1698</v>
      </c>
      <c r="B536" s="8" t="s">
        <v>1729</v>
      </c>
      <c r="C536" s="8">
        <v>2756</v>
      </c>
      <c r="D536" s="8" t="s">
        <v>1757</v>
      </c>
      <c r="E536" s="84" t="s">
        <v>1758</v>
      </c>
      <c r="F536" s="8" t="s">
        <v>75</v>
      </c>
      <c r="G536" s="8" t="s">
        <v>87</v>
      </c>
      <c r="H536" s="79" t="s">
        <v>44</v>
      </c>
      <c r="I536" s="80">
        <v>31981940</v>
      </c>
      <c r="J536" s="80">
        <v>0</v>
      </c>
      <c r="K536" s="80">
        <v>1728195</v>
      </c>
      <c r="L536" s="80">
        <v>0</v>
      </c>
      <c r="M536" s="80">
        <v>0</v>
      </c>
      <c r="N536" s="80">
        <v>1728195</v>
      </c>
      <c r="O536" s="80">
        <v>0</v>
      </c>
      <c r="P536" s="80">
        <v>0</v>
      </c>
      <c r="Q536" s="80">
        <v>0</v>
      </c>
      <c r="R536" s="80">
        <v>1728195</v>
      </c>
      <c r="S536" s="80">
        <v>0</v>
      </c>
      <c r="T536" s="80">
        <v>0</v>
      </c>
      <c r="U536" s="80">
        <v>0</v>
      </c>
      <c r="V536" s="80">
        <v>0</v>
      </c>
      <c r="W536" s="80">
        <v>0</v>
      </c>
      <c r="X536" s="80">
        <v>0</v>
      </c>
      <c r="Y536" s="80">
        <v>0</v>
      </c>
      <c r="Z536" s="80">
        <v>0</v>
      </c>
    </row>
    <row r="537" spans="1:26" ht="16.5" customHeight="1" x14ac:dyDescent="0.25">
      <c r="A537" s="8" t="s">
        <v>1698</v>
      </c>
      <c r="B537" s="8" t="s">
        <v>1729</v>
      </c>
      <c r="C537" s="8">
        <v>2942</v>
      </c>
      <c r="D537" s="8" t="s">
        <v>1759</v>
      </c>
      <c r="E537" s="84" t="s">
        <v>1760</v>
      </c>
      <c r="F537" s="8" t="s">
        <v>536</v>
      </c>
      <c r="G537" s="8" t="s">
        <v>87</v>
      </c>
      <c r="H537" s="79" t="s">
        <v>44</v>
      </c>
      <c r="I537" s="80">
        <v>4344814.92</v>
      </c>
      <c r="J537" s="80">
        <v>0</v>
      </c>
      <c r="K537" s="80">
        <v>8689629.7200000025</v>
      </c>
      <c r="L537" s="80">
        <v>0</v>
      </c>
      <c r="M537" s="80">
        <v>1000000</v>
      </c>
      <c r="N537" s="80">
        <v>0</v>
      </c>
      <c r="O537" s="80">
        <v>0</v>
      </c>
      <c r="P537" s="80">
        <v>0</v>
      </c>
      <c r="Q537" s="80">
        <v>0</v>
      </c>
      <c r="R537" s="80">
        <v>8689629.7200000025</v>
      </c>
      <c r="S537" s="80">
        <v>0</v>
      </c>
      <c r="T537" s="80">
        <v>0</v>
      </c>
      <c r="U537" s="80">
        <v>0</v>
      </c>
      <c r="V537" s="80">
        <v>0</v>
      </c>
      <c r="W537" s="80">
        <v>0</v>
      </c>
      <c r="X537" s="80">
        <v>0</v>
      </c>
      <c r="Y537" s="80">
        <v>0</v>
      </c>
      <c r="Z537" s="80">
        <v>0</v>
      </c>
    </row>
    <row r="538" spans="1:26" ht="16.5" customHeight="1" x14ac:dyDescent="0.25">
      <c r="A538" s="8" t="s">
        <v>1698</v>
      </c>
      <c r="B538" s="8" t="s">
        <v>1719</v>
      </c>
      <c r="C538" s="8">
        <v>2943</v>
      </c>
      <c r="D538" s="8" t="s">
        <v>1761</v>
      </c>
      <c r="E538" s="84" t="s">
        <v>1762</v>
      </c>
      <c r="F538" s="8" t="s">
        <v>536</v>
      </c>
      <c r="G538" s="8" t="s">
        <v>87</v>
      </c>
      <c r="H538" s="79" t="s">
        <v>44</v>
      </c>
      <c r="I538" s="80">
        <v>3000000</v>
      </c>
      <c r="J538" s="80">
        <v>0</v>
      </c>
      <c r="K538" s="80">
        <v>60000000</v>
      </c>
      <c r="L538" s="80">
        <v>0</v>
      </c>
      <c r="M538" s="80">
        <v>1350000</v>
      </c>
      <c r="N538" s="80">
        <v>70000000</v>
      </c>
      <c r="O538" s="80">
        <v>0</v>
      </c>
      <c r="P538" s="80">
        <v>52000000</v>
      </c>
      <c r="Q538" s="80">
        <v>0</v>
      </c>
      <c r="R538" s="80">
        <v>60000000</v>
      </c>
      <c r="S538" s="80">
        <v>0</v>
      </c>
      <c r="T538" s="80">
        <v>0</v>
      </c>
      <c r="U538" s="80">
        <v>0</v>
      </c>
      <c r="V538" s="80">
        <v>0</v>
      </c>
      <c r="W538" s="80">
        <v>0</v>
      </c>
      <c r="X538" s="80">
        <v>0</v>
      </c>
      <c r="Y538" s="80">
        <v>0</v>
      </c>
      <c r="Z538" s="80">
        <v>0</v>
      </c>
    </row>
    <row r="539" spans="1:26" ht="16.5" customHeight="1" x14ac:dyDescent="0.25">
      <c r="A539" s="8" t="s">
        <v>1698</v>
      </c>
      <c r="B539" s="8" t="s">
        <v>1729</v>
      </c>
      <c r="C539" s="8">
        <v>2944</v>
      </c>
      <c r="D539" s="8" t="s">
        <v>1763</v>
      </c>
      <c r="E539" s="84" t="s">
        <v>1764</v>
      </c>
      <c r="F539" s="8" t="s">
        <v>38</v>
      </c>
      <c r="G539" s="8" t="s">
        <v>87</v>
      </c>
      <c r="H539" s="79" t="s">
        <v>44</v>
      </c>
      <c r="I539" s="80">
        <v>21603493.386565998</v>
      </c>
      <c r="J539" s="80">
        <v>0</v>
      </c>
      <c r="K539" s="80">
        <v>4777619.5534340004</v>
      </c>
      <c r="L539" s="80">
        <v>0</v>
      </c>
      <c r="M539" s="80">
        <v>0</v>
      </c>
      <c r="N539" s="80">
        <v>0</v>
      </c>
      <c r="O539" s="80">
        <v>0</v>
      </c>
      <c r="P539" s="80">
        <v>0</v>
      </c>
      <c r="Q539" s="80">
        <v>0</v>
      </c>
      <c r="R539" s="80">
        <v>4777619.5534340004</v>
      </c>
      <c r="S539" s="80">
        <v>0</v>
      </c>
      <c r="T539" s="80">
        <v>0</v>
      </c>
      <c r="U539" s="80">
        <v>0</v>
      </c>
      <c r="V539" s="80">
        <v>0</v>
      </c>
      <c r="W539" s="80">
        <v>0</v>
      </c>
      <c r="X539" s="80">
        <v>0</v>
      </c>
      <c r="Y539" s="80">
        <v>0</v>
      </c>
      <c r="Z539" s="80">
        <v>0</v>
      </c>
    </row>
    <row r="540" spans="1:26" ht="16.5" customHeight="1" x14ac:dyDescent="0.25">
      <c r="A540" s="8" t="s">
        <v>1698</v>
      </c>
      <c r="B540" s="8" t="s">
        <v>1729</v>
      </c>
      <c r="C540" s="8">
        <v>2945</v>
      </c>
      <c r="D540" s="8" t="s">
        <v>1765</v>
      </c>
      <c r="E540" s="84" t="s">
        <v>1766</v>
      </c>
      <c r="F540" s="8" t="s">
        <v>38</v>
      </c>
      <c r="G540" s="8" t="s">
        <v>87</v>
      </c>
      <c r="H540" s="79" t="s">
        <v>1767</v>
      </c>
      <c r="I540" s="80">
        <v>1442248.016901487</v>
      </c>
      <c r="J540" s="80">
        <v>1442248.016901487</v>
      </c>
      <c r="K540" s="80">
        <v>3398738.3399588251</v>
      </c>
      <c r="L540" s="80">
        <v>3398738.3399588251</v>
      </c>
      <c r="M540" s="80">
        <v>2000000</v>
      </c>
      <c r="N540" s="80">
        <v>1275060.6031396859</v>
      </c>
      <c r="O540" s="80">
        <v>1275060.6031396859</v>
      </c>
      <c r="P540" s="80">
        <v>0</v>
      </c>
      <c r="Q540" s="80">
        <v>0</v>
      </c>
      <c r="R540" s="80">
        <v>3398738.3399588251</v>
      </c>
      <c r="S540" s="80">
        <v>3398738.3399588251</v>
      </c>
      <c r="T540" s="80">
        <v>12084008.98559827</v>
      </c>
      <c r="U540" s="80">
        <v>12084008.98559827</v>
      </c>
      <c r="V540" s="80">
        <v>24168020</v>
      </c>
      <c r="W540" s="80">
        <v>4533400.9989450863</v>
      </c>
      <c r="X540" s="80">
        <v>4533400.9989450863</v>
      </c>
      <c r="Y540" s="80">
        <v>0</v>
      </c>
      <c r="Z540" s="80">
        <v>0</v>
      </c>
    </row>
    <row r="541" spans="1:26" ht="16.5" customHeight="1" x14ac:dyDescent="0.25">
      <c r="A541" s="8" t="s">
        <v>1785</v>
      </c>
      <c r="B541" s="8" t="s">
        <v>1790</v>
      </c>
      <c r="C541" s="8">
        <v>1681</v>
      </c>
      <c r="D541" s="8" t="s">
        <v>1791</v>
      </c>
      <c r="E541" s="84" t="s">
        <v>1792</v>
      </c>
      <c r="F541" s="8" t="s">
        <v>38</v>
      </c>
      <c r="G541" s="8" t="s">
        <v>1789</v>
      </c>
      <c r="H541" s="79" t="s">
        <v>44</v>
      </c>
      <c r="I541" s="80">
        <v>2946601.12</v>
      </c>
      <c r="J541" s="80">
        <v>0</v>
      </c>
      <c r="K541" s="80">
        <v>0</v>
      </c>
      <c r="L541" s="80">
        <v>0</v>
      </c>
      <c r="M541" s="80">
        <v>0</v>
      </c>
      <c r="N541" s="80">
        <v>0</v>
      </c>
      <c r="O541" s="80">
        <v>0</v>
      </c>
      <c r="P541" s="80">
        <v>0</v>
      </c>
      <c r="Q541" s="80">
        <v>0</v>
      </c>
      <c r="R541" s="80">
        <v>0</v>
      </c>
      <c r="S541" s="80">
        <v>0</v>
      </c>
      <c r="T541" s="80">
        <v>0</v>
      </c>
      <c r="U541" s="80">
        <v>0</v>
      </c>
      <c r="V541" s="80">
        <v>0</v>
      </c>
      <c r="W541" s="80">
        <v>0</v>
      </c>
      <c r="X541" s="80">
        <v>0</v>
      </c>
      <c r="Y541" s="80">
        <v>0</v>
      </c>
      <c r="Z541" s="80">
        <v>0</v>
      </c>
    </row>
    <row r="542" spans="1:26" ht="16.5" customHeight="1" x14ac:dyDescent="0.25">
      <c r="A542" s="8" t="s">
        <v>1785</v>
      </c>
      <c r="B542" s="8" t="s">
        <v>1793</v>
      </c>
      <c r="C542" s="8">
        <v>2420</v>
      </c>
      <c r="D542" s="8" t="s">
        <v>1794</v>
      </c>
      <c r="E542" s="84" t="s">
        <v>1795</v>
      </c>
      <c r="F542" s="8" t="s">
        <v>75</v>
      </c>
      <c r="G542" s="8" t="s">
        <v>1789</v>
      </c>
      <c r="H542" s="79" t="s">
        <v>44</v>
      </c>
      <c r="I542" s="80">
        <v>0</v>
      </c>
      <c r="J542" s="80">
        <v>0</v>
      </c>
      <c r="K542" s="80">
        <v>0</v>
      </c>
      <c r="L542" s="80">
        <v>0</v>
      </c>
      <c r="M542" s="80">
        <v>0</v>
      </c>
      <c r="N542" s="80">
        <v>0</v>
      </c>
      <c r="O542" s="80">
        <v>0</v>
      </c>
      <c r="P542" s="80">
        <v>0</v>
      </c>
      <c r="Q542" s="80">
        <v>0</v>
      </c>
      <c r="R542" s="80">
        <v>0</v>
      </c>
      <c r="S542" s="80">
        <v>0</v>
      </c>
      <c r="T542" s="80">
        <v>0</v>
      </c>
      <c r="U542" s="80">
        <v>0</v>
      </c>
      <c r="V542" s="80">
        <v>0</v>
      </c>
      <c r="W542" s="80">
        <v>0</v>
      </c>
      <c r="X542" s="80">
        <v>0</v>
      </c>
      <c r="Y542" s="80">
        <v>0</v>
      </c>
      <c r="Z542" s="80">
        <v>0</v>
      </c>
    </row>
    <row r="543" spans="1:26" ht="16.5" customHeight="1" x14ac:dyDescent="0.25">
      <c r="A543" s="8" t="s">
        <v>1785</v>
      </c>
      <c r="B543" s="8" t="s">
        <v>1793</v>
      </c>
      <c r="C543" s="8">
        <v>2421</v>
      </c>
      <c r="D543" s="8" t="s">
        <v>1796</v>
      </c>
      <c r="E543" s="84" t="s">
        <v>1797</v>
      </c>
      <c r="F543" s="8" t="s">
        <v>75</v>
      </c>
      <c r="G543" s="8" t="s">
        <v>1789</v>
      </c>
      <c r="H543" s="79" t="s">
        <v>44</v>
      </c>
      <c r="I543" s="80">
        <v>0</v>
      </c>
      <c r="J543" s="80">
        <v>0</v>
      </c>
      <c r="K543" s="80">
        <v>0</v>
      </c>
      <c r="L543" s="80">
        <v>0</v>
      </c>
      <c r="M543" s="80">
        <v>0</v>
      </c>
      <c r="N543" s="80">
        <v>0</v>
      </c>
      <c r="O543" s="80">
        <v>0</v>
      </c>
      <c r="P543" s="80">
        <v>0</v>
      </c>
      <c r="Q543" s="80">
        <v>0</v>
      </c>
      <c r="R543" s="80">
        <v>0</v>
      </c>
      <c r="S543" s="80">
        <v>0</v>
      </c>
      <c r="T543" s="80">
        <v>0</v>
      </c>
      <c r="U543" s="80">
        <v>0</v>
      </c>
      <c r="V543" s="80">
        <v>13883711</v>
      </c>
      <c r="W543" s="80">
        <v>0</v>
      </c>
      <c r="X543" s="80">
        <v>0</v>
      </c>
      <c r="Y543" s="80">
        <v>0</v>
      </c>
      <c r="Z543" s="80">
        <v>0</v>
      </c>
    </row>
    <row r="544" spans="1:26" ht="16.5" customHeight="1" x14ac:dyDescent="0.25">
      <c r="A544" s="8" t="s">
        <v>1785</v>
      </c>
      <c r="B544" s="8" t="s">
        <v>1800</v>
      </c>
      <c r="C544" s="8">
        <v>2482</v>
      </c>
      <c r="D544" s="8" t="s">
        <v>1804</v>
      </c>
      <c r="E544" s="84" t="s">
        <v>1805</v>
      </c>
      <c r="F544" s="8" t="s">
        <v>402</v>
      </c>
      <c r="G544" s="8" t="s">
        <v>1789</v>
      </c>
      <c r="H544" s="79" t="s">
        <v>44</v>
      </c>
      <c r="I544" s="80">
        <v>922165.32</v>
      </c>
      <c r="J544" s="80">
        <v>0</v>
      </c>
      <c r="K544" s="80">
        <v>0</v>
      </c>
      <c r="L544" s="80">
        <v>0</v>
      </c>
      <c r="M544" s="80">
        <v>400000</v>
      </c>
      <c r="N544" s="80">
        <v>0</v>
      </c>
      <c r="O544" s="80">
        <v>0</v>
      </c>
      <c r="P544" s="80">
        <v>0</v>
      </c>
      <c r="Q544" s="80">
        <v>0</v>
      </c>
      <c r="R544" s="80">
        <v>0</v>
      </c>
      <c r="S544" s="80">
        <v>0</v>
      </c>
      <c r="T544" s="80">
        <v>0</v>
      </c>
      <c r="U544" s="80">
        <v>0</v>
      </c>
      <c r="V544" s="80">
        <v>9993149</v>
      </c>
      <c r="W544" s="80">
        <v>0</v>
      </c>
      <c r="X544" s="80">
        <v>0</v>
      </c>
      <c r="Y544" s="80">
        <v>0</v>
      </c>
      <c r="Z544" s="80">
        <v>0</v>
      </c>
    </row>
    <row r="545" spans="1:26" ht="16.5" customHeight="1" x14ac:dyDescent="0.25">
      <c r="A545" s="8" t="s">
        <v>1785</v>
      </c>
      <c r="B545" s="8" t="s">
        <v>1786</v>
      </c>
      <c r="C545" s="8">
        <v>2550</v>
      </c>
      <c r="D545" s="8" t="s">
        <v>1787</v>
      </c>
      <c r="E545" s="84" t="s">
        <v>1788</v>
      </c>
      <c r="F545" s="8" t="s">
        <v>38</v>
      </c>
      <c r="G545" s="8" t="s">
        <v>1789</v>
      </c>
      <c r="H545" s="79" t="s">
        <v>44</v>
      </c>
      <c r="I545" s="80">
        <v>4984782.25</v>
      </c>
      <c r="J545" s="80">
        <v>0</v>
      </c>
      <c r="K545" s="80">
        <v>4984782.25</v>
      </c>
      <c r="L545" s="80">
        <v>0</v>
      </c>
      <c r="M545" s="80">
        <v>8769564</v>
      </c>
      <c r="N545" s="80">
        <v>4984782.25</v>
      </c>
      <c r="O545" s="80">
        <v>0</v>
      </c>
      <c r="P545" s="80">
        <v>4984782.25</v>
      </c>
      <c r="Q545" s="80">
        <v>0</v>
      </c>
      <c r="R545" s="80">
        <v>4984782.25</v>
      </c>
      <c r="S545" s="80">
        <v>0</v>
      </c>
      <c r="T545" s="80">
        <v>0</v>
      </c>
      <c r="U545" s="80">
        <v>0</v>
      </c>
      <c r="V545" s="80">
        <v>0</v>
      </c>
      <c r="W545" s="80">
        <v>0</v>
      </c>
      <c r="X545" s="80">
        <v>0</v>
      </c>
      <c r="Y545" s="80">
        <v>0</v>
      </c>
      <c r="Z545" s="80">
        <v>0</v>
      </c>
    </row>
    <row r="546" spans="1:26" ht="16.5" customHeight="1" x14ac:dyDescent="0.25">
      <c r="A546" s="8" t="s">
        <v>1808</v>
      </c>
      <c r="B546" s="8" t="s">
        <v>1840</v>
      </c>
      <c r="C546" s="8">
        <v>831</v>
      </c>
      <c r="D546" s="8" t="s">
        <v>1841</v>
      </c>
      <c r="E546" s="84" t="s">
        <v>1842</v>
      </c>
      <c r="F546" s="8" t="s">
        <v>75</v>
      </c>
      <c r="G546" s="8" t="s">
        <v>1789</v>
      </c>
      <c r="H546" s="79" t="s">
        <v>1843</v>
      </c>
      <c r="I546" s="80">
        <v>26000000</v>
      </c>
      <c r="J546" s="80">
        <v>26000000</v>
      </c>
      <c r="K546" s="80">
        <v>26000000</v>
      </c>
      <c r="L546" s="80">
        <v>26000000</v>
      </c>
      <c r="M546" s="80">
        <v>0</v>
      </c>
      <c r="N546" s="80">
        <v>26000000</v>
      </c>
      <c r="O546" s="80">
        <v>0</v>
      </c>
      <c r="P546" s="80">
        <v>26000000</v>
      </c>
      <c r="Q546" s="80">
        <v>0</v>
      </c>
      <c r="R546" s="80">
        <v>26000000</v>
      </c>
      <c r="S546" s="80">
        <v>26000000</v>
      </c>
      <c r="T546" s="80">
        <v>0</v>
      </c>
      <c r="U546" s="80">
        <v>0</v>
      </c>
      <c r="V546" s="80">
        <v>0</v>
      </c>
      <c r="W546" s="80">
        <v>0</v>
      </c>
      <c r="X546" s="80">
        <v>0</v>
      </c>
      <c r="Y546" s="80">
        <v>0</v>
      </c>
      <c r="Z546" s="80">
        <v>0</v>
      </c>
    </row>
    <row r="547" spans="1:26" ht="16.5" customHeight="1" x14ac:dyDescent="0.25">
      <c r="A547" s="8" t="s">
        <v>1808</v>
      </c>
      <c r="B547" s="8" t="s">
        <v>1836</v>
      </c>
      <c r="C547" s="8">
        <v>890</v>
      </c>
      <c r="D547" s="8" t="s">
        <v>1837</v>
      </c>
      <c r="E547" s="84" t="s">
        <v>1838</v>
      </c>
      <c r="F547" s="8" t="s">
        <v>75</v>
      </c>
      <c r="G547" s="8" t="s">
        <v>1789</v>
      </c>
      <c r="H547" s="79" t="s">
        <v>1839</v>
      </c>
      <c r="I547" s="80">
        <v>6000000</v>
      </c>
      <c r="J547" s="80">
        <v>6000000</v>
      </c>
      <c r="K547" s="80">
        <v>1000000</v>
      </c>
      <c r="L547" s="80">
        <v>0</v>
      </c>
      <c r="M547" s="80">
        <v>0</v>
      </c>
      <c r="N547" s="80">
        <v>1000000</v>
      </c>
      <c r="O547" s="80">
        <v>0</v>
      </c>
      <c r="P547" s="80">
        <v>1000000</v>
      </c>
      <c r="Q547" s="80">
        <v>0</v>
      </c>
      <c r="R547" s="80">
        <v>1000000</v>
      </c>
      <c r="S547" s="80">
        <v>0</v>
      </c>
      <c r="T547" s="80">
        <v>0</v>
      </c>
      <c r="U547" s="80">
        <v>0</v>
      </c>
      <c r="V547" s="80">
        <v>0</v>
      </c>
      <c r="W547" s="80">
        <v>0</v>
      </c>
      <c r="X547" s="80">
        <v>0</v>
      </c>
      <c r="Y547" s="80">
        <v>0</v>
      </c>
      <c r="Z547" s="80">
        <v>0</v>
      </c>
    </row>
    <row r="548" spans="1:26" ht="16.5" customHeight="1" x14ac:dyDescent="0.25">
      <c r="A548" s="8" t="s">
        <v>1808</v>
      </c>
      <c r="B548" s="8" t="s">
        <v>1816</v>
      </c>
      <c r="C548" s="8">
        <v>2169</v>
      </c>
      <c r="D548" s="8" t="s">
        <v>1823</v>
      </c>
      <c r="E548" s="84" t="s">
        <v>1824</v>
      </c>
      <c r="F548" s="8" t="s">
        <v>38</v>
      </c>
      <c r="G548" s="8" t="s">
        <v>1789</v>
      </c>
      <c r="H548" s="79" t="s">
        <v>1825</v>
      </c>
      <c r="I548" s="80">
        <v>802812.73</v>
      </c>
      <c r="J548" s="80">
        <v>802812.73</v>
      </c>
      <c r="K548" s="80">
        <v>852321.55</v>
      </c>
      <c r="L548" s="80">
        <v>852321.55</v>
      </c>
      <c r="M548" s="80">
        <v>0</v>
      </c>
      <c r="N548" s="80">
        <v>0</v>
      </c>
      <c r="O548" s="80">
        <v>0</v>
      </c>
      <c r="P548" s="80">
        <v>0</v>
      </c>
      <c r="Q548" s="80">
        <v>0</v>
      </c>
      <c r="R548" s="80">
        <v>852321.55</v>
      </c>
      <c r="S548" s="80">
        <v>852321.55</v>
      </c>
      <c r="T548" s="80">
        <v>0</v>
      </c>
      <c r="U548" s="80">
        <v>0</v>
      </c>
      <c r="V548" s="80">
        <v>0</v>
      </c>
      <c r="W548" s="80">
        <v>0</v>
      </c>
      <c r="X548" s="80">
        <v>0</v>
      </c>
      <c r="Y548" s="80">
        <v>0</v>
      </c>
      <c r="Z548" s="80">
        <v>0</v>
      </c>
    </row>
    <row r="549" spans="1:26" ht="16.5" customHeight="1" x14ac:dyDescent="0.25">
      <c r="A549" s="8" t="s">
        <v>1808</v>
      </c>
      <c r="B549" s="8" t="s">
        <v>1816</v>
      </c>
      <c r="C549" s="8">
        <v>2177</v>
      </c>
      <c r="D549" s="8" t="s">
        <v>1826</v>
      </c>
      <c r="E549" s="84" t="s">
        <v>1827</v>
      </c>
      <c r="F549" s="8" t="s">
        <v>369</v>
      </c>
      <c r="G549" s="8" t="s">
        <v>1789</v>
      </c>
      <c r="H549" s="79" t="s">
        <v>1828</v>
      </c>
      <c r="I549" s="80">
        <v>274247.09000000003</v>
      </c>
      <c r="J549" s="80">
        <v>274247.09000000003</v>
      </c>
      <c r="K549" s="80">
        <v>0</v>
      </c>
      <c r="L549" s="80">
        <v>0</v>
      </c>
      <c r="M549" s="80">
        <v>0</v>
      </c>
      <c r="N549" s="80">
        <v>0</v>
      </c>
      <c r="O549" s="80">
        <v>0</v>
      </c>
      <c r="P549" s="80">
        <v>0</v>
      </c>
      <c r="Q549" s="80">
        <v>0</v>
      </c>
      <c r="R549" s="80">
        <v>0</v>
      </c>
      <c r="S549" s="80">
        <v>0</v>
      </c>
      <c r="T549" s="80">
        <v>0</v>
      </c>
      <c r="U549" s="80">
        <v>0</v>
      </c>
      <c r="V549" s="80">
        <v>0</v>
      </c>
      <c r="W549" s="80">
        <v>0</v>
      </c>
      <c r="X549" s="80">
        <v>0</v>
      </c>
      <c r="Y549" s="80">
        <v>0</v>
      </c>
      <c r="Z549" s="80">
        <v>0</v>
      </c>
    </row>
    <row r="550" spans="1:26" ht="16.5" customHeight="1" x14ac:dyDescent="0.25">
      <c r="A550" s="8" t="s">
        <v>1808</v>
      </c>
      <c r="B550" s="8" t="s">
        <v>1816</v>
      </c>
      <c r="C550" s="8">
        <v>2365</v>
      </c>
      <c r="D550" s="8" t="s">
        <v>1817</v>
      </c>
      <c r="E550" s="84" t="s">
        <v>1818</v>
      </c>
      <c r="F550" s="8" t="s">
        <v>38</v>
      </c>
      <c r="G550" s="8" t="s">
        <v>1789</v>
      </c>
      <c r="H550" s="79" t="s">
        <v>1819</v>
      </c>
      <c r="I550" s="80">
        <v>1897874.39</v>
      </c>
      <c r="J550" s="80">
        <v>1897874.39</v>
      </c>
      <c r="K550" s="80">
        <v>1462420.04</v>
      </c>
      <c r="L550" s="80">
        <v>1462420.04</v>
      </c>
      <c r="M550" s="80">
        <v>0</v>
      </c>
      <c r="N550" s="80">
        <v>0</v>
      </c>
      <c r="O550" s="80">
        <v>0</v>
      </c>
      <c r="P550" s="80">
        <v>0</v>
      </c>
      <c r="Q550" s="80">
        <v>0</v>
      </c>
      <c r="R550" s="80">
        <v>1462420.04</v>
      </c>
      <c r="S550" s="80">
        <v>1462420.04</v>
      </c>
      <c r="T550" s="80">
        <v>0</v>
      </c>
      <c r="U550" s="80">
        <v>0</v>
      </c>
      <c r="V550" s="80">
        <v>0</v>
      </c>
      <c r="W550" s="80">
        <v>0</v>
      </c>
      <c r="X550" s="80">
        <v>0</v>
      </c>
      <c r="Y550" s="80">
        <v>0</v>
      </c>
      <c r="Z550" s="80">
        <v>0</v>
      </c>
    </row>
    <row r="551" spans="1:26" ht="16.5" customHeight="1" x14ac:dyDescent="0.25">
      <c r="A551" s="8" t="s">
        <v>1808</v>
      </c>
      <c r="B551" s="8" t="s">
        <v>1816</v>
      </c>
      <c r="C551" s="8">
        <v>2367</v>
      </c>
      <c r="D551" s="8" t="s">
        <v>1833</v>
      </c>
      <c r="E551" s="84" t="s">
        <v>1834</v>
      </c>
      <c r="F551" s="8" t="s">
        <v>38</v>
      </c>
      <c r="G551" s="8" t="s">
        <v>1789</v>
      </c>
      <c r="H551" s="79" t="s">
        <v>1835</v>
      </c>
      <c r="I551" s="80">
        <v>567898.55000000005</v>
      </c>
      <c r="J551" s="80">
        <v>567898.55000000005</v>
      </c>
      <c r="K551" s="80">
        <v>0</v>
      </c>
      <c r="L551" s="80">
        <v>0</v>
      </c>
      <c r="M551" s="80">
        <v>0</v>
      </c>
      <c r="N551" s="80">
        <v>0</v>
      </c>
      <c r="O551" s="80">
        <v>0</v>
      </c>
      <c r="P551" s="80">
        <v>0</v>
      </c>
      <c r="Q551" s="80">
        <v>0</v>
      </c>
      <c r="R551" s="80">
        <v>0</v>
      </c>
      <c r="S551" s="80">
        <v>0</v>
      </c>
      <c r="T551" s="80">
        <v>0</v>
      </c>
      <c r="U551" s="80">
        <v>0</v>
      </c>
      <c r="V551" s="80">
        <v>0</v>
      </c>
      <c r="W551" s="80">
        <v>0</v>
      </c>
      <c r="X551" s="80">
        <v>0</v>
      </c>
      <c r="Y551" s="80">
        <v>0</v>
      </c>
      <c r="Z551" s="80">
        <v>0</v>
      </c>
    </row>
    <row r="552" spans="1:26" ht="16.5" customHeight="1" x14ac:dyDescent="0.25">
      <c r="A552" s="8" t="s">
        <v>1808</v>
      </c>
      <c r="B552" s="8" t="s">
        <v>1809</v>
      </c>
      <c r="C552" s="8">
        <v>2477</v>
      </c>
      <c r="D552" s="8" t="s">
        <v>1810</v>
      </c>
      <c r="E552" s="84" t="s">
        <v>1811</v>
      </c>
      <c r="F552" s="8" t="s">
        <v>75</v>
      </c>
      <c r="G552" s="8" t="s">
        <v>1789</v>
      </c>
      <c r="H552" s="79" t="s">
        <v>1812</v>
      </c>
      <c r="I552" s="80">
        <v>5292245.5599999996</v>
      </c>
      <c r="J552" s="80">
        <v>5292245.5599999996</v>
      </c>
      <c r="K552" s="80">
        <v>4600000</v>
      </c>
      <c r="L552" s="80">
        <v>4600000</v>
      </c>
      <c r="M552" s="80">
        <v>13609000</v>
      </c>
      <c r="N552" s="80">
        <v>4500000</v>
      </c>
      <c r="O552" s="80">
        <v>0</v>
      </c>
      <c r="P552" s="80">
        <v>3500000</v>
      </c>
      <c r="Q552" s="80">
        <v>0</v>
      </c>
      <c r="R552" s="80">
        <v>4600000</v>
      </c>
      <c r="S552" s="80">
        <v>4600000</v>
      </c>
      <c r="T552" s="80">
        <v>0</v>
      </c>
      <c r="U552" s="80">
        <v>0</v>
      </c>
      <c r="V552" s="80">
        <v>0</v>
      </c>
      <c r="W552" s="80">
        <v>0</v>
      </c>
      <c r="X552" s="80">
        <v>0</v>
      </c>
      <c r="Y552" s="80">
        <v>0</v>
      </c>
      <c r="Z552" s="80">
        <v>0</v>
      </c>
    </row>
    <row r="553" spans="1:26" ht="16.5" customHeight="1" x14ac:dyDescent="0.25">
      <c r="A553" s="8" t="s">
        <v>1808</v>
      </c>
      <c r="B553" s="8" t="s">
        <v>1816</v>
      </c>
      <c r="C553" s="8">
        <v>2638</v>
      </c>
      <c r="D553" s="8" t="s">
        <v>1844</v>
      </c>
      <c r="E553" s="84" t="s">
        <v>3146</v>
      </c>
      <c r="F553" s="8" t="s">
        <v>75</v>
      </c>
      <c r="G553" s="8" t="s">
        <v>1789</v>
      </c>
      <c r="H553" s="79" t="s">
        <v>1845</v>
      </c>
      <c r="I553" s="80">
        <v>17204794.07</v>
      </c>
      <c r="J553" s="80">
        <v>14517514.99</v>
      </c>
      <c r="K553" s="80">
        <v>3075262.34</v>
      </c>
      <c r="L553" s="80">
        <v>3075262.34</v>
      </c>
      <c r="M553" s="80">
        <v>1390000</v>
      </c>
      <c r="N553" s="80">
        <v>2075262.34</v>
      </c>
      <c r="O553" s="80">
        <v>2075262.34</v>
      </c>
      <c r="P553" s="80">
        <v>3075262.35</v>
      </c>
      <c r="Q553" s="80">
        <v>0</v>
      </c>
      <c r="R553" s="80">
        <v>3075262.34</v>
      </c>
      <c r="S553" s="80">
        <v>3075262.34</v>
      </c>
      <c r="T553" s="80">
        <v>0</v>
      </c>
      <c r="U553" s="80">
        <v>0</v>
      </c>
      <c r="V553" s="80">
        <v>0</v>
      </c>
      <c r="W553" s="80">
        <v>0</v>
      </c>
      <c r="X553" s="80">
        <v>0</v>
      </c>
      <c r="Y553" s="80">
        <v>0</v>
      </c>
      <c r="Z553" s="80">
        <v>0</v>
      </c>
    </row>
    <row r="554" spans="1:26" ht="16.5" customHeight="1" x14ac:dyDescent="0.25">
      <c r="A554" s="8" t="s">
        <v>1808</v>
      </c>
      <c r="B554" s="8" t="s">
        <v>1816</v>
      </c>
      <c r="C554" s="8">
        <v>2665</v>
      </c>
      <c r="D554" s="8" t="s">
        <v>1820</v>
      </c>
      <c r="E554" s="84" t="s">
        <v>1821</v>
      </c>
      <c r="F554" s="8" t="s">
        <v>38</v>
      </c>
      <c r="G554" s="8" t="s">
        <v>1789</v>
      </c>
      <c r="H554" s="79" t="s">
        <v>1822</v>
      </c>
      <c r="I554" s="80">
        <v>3591428.76</v>
      </c>
      <c r="J554" s="80">
        <v>3591428.76</v>
      </c>
      <c r="K554" s="80">
        <v>397982.93</v>
      </c>
      <c r="L554" s="80">
        <v>397982.93</v>
      </c>
      <c r="M554" s="80">
        <v>0</v>
      </c>
      <c r="N554" s="80">
        <v>0</v>
      </c>
      <c r="O554" s="80">
        <v>0</v>
      </c>
      <c r="P554" s="80">
        <v>0</v>
      </c>
      <c r="Q554" s="80">
        <v>0</v>
      </c>
      <c r="R554" s="80">
        <v>397982.93</v>
      </c>
      <c r="S554" s="80">
        <v>397982.93</v>
      </c>
      <c r="T554" s="80">
        <v>0</v>
      </c>
      <c r="U554" s="80">
        <v>0</v>
      </c>
      <c r="V554" s="80">
        <v>0</v>
      </c>
      <c r="W554" s="80">
        <v>0</v>
      </c>
      <c r="X554" s="80">
        <v>0</v>
      </c>
      <c r="Y554" s="80">
        <v>0</v>
      </c>
      <c r="Z554" s="80">
        <v>0</v>
      </c>
    </row>
    <row r="555" spans="1:26" ht="16.5" customHeight="1" x14ac:dyDescent="0.25">
      <c r="A555" s="8" t="s">
        <v>1808</v>
      </c>
      <c r="B555" s="8" t="s">
        <v>1836</v>
      </c>
      <c r="C555" s="8">
        <v>2983</v>
      </c>
      <c r="D555" s="8" t="s">
        <v>1846</v>
      </c>
      <c r="E555" s="84" t="s">
        <v>1847</v>
      </c>
      <c r="F555" s="8" t="s">
        <v>75</v>
      </c>
      <c r="G555" s="8" t="s">
        <v>1789</v>
      </c>
      <c r="H555" s="79" t="s">
        <v>1848</v>
      </c>
      <c r="I555" s="80">
        <v>5733000</v>
      </c>
      <c r="J555" s="80">
        <v>0</v>
      </c>
      <c r="K555" s="80">
        <v>0</v>
      </c>
      <c r="L555" s="80">
        <v>0</v>
      </c>
      <c r="M555" s="80">
        <v>0</v>
      </c>
      <c r="N555" s="80">
        <v>0</v>
      </c>
      <c r="O555" s="80">
        <v>0</v>
      </c>
      <c r="P555" s="80">
        <v>0</v>
      </c>
      <c r="Q555" s="80">
        <v>0</v>
      </c>
      <c r="R555" s="80">
        <v>0</v>
      </c>
      <c r="S555" s="80">
        <v>0</v>
      </c>
      <c r="T555" s="80">
        <v>0</v>
      </c>
      <c r="U555" s="80">
        <v>0</v>
      </c>
      <c r="V555" s="80">
        <v>0</v>
      </c>
      <c r="W555" s="80">
        <v>0</v>
      </c>
      <c r="X555" s="80">
        <v>0</v>
      </c>
      <c r="Y555" s="80">
        <v>0</v>
      </c>
      <c r="Z555" s="80">
        <v>0</v>
      </c>
    </row>
    <row r="556" spans="1:26" ht="16.5" customHeight="1" x14ac:dyDescent="0.25">
      <c r="A556" s="8" t="s">
        <v>1808</v>
      </c>
      <c r="B556" s="8" t="s">
        <v>1849</v>
      </c>
      <c r="C556" s="8">
        <v>3026</v>
      </c>
      <c r="D556" s="8" t="s">
        <v>1850</v>
      </c>
      <c r="E556" s="84" t="s">
        <v>1851</v>
      </c>
      <c r="F556" s="8" t="s">
        <v>75</v>
      </c>
      <c r="G556" s="8" t="s">
        <v>1789</v>
      </c>
      <c r="H556" s="79" t="s">
        <v>1852</v>
      </c>
      <c r="I556" s="80">
        <v>5000000</v>
      </c>
      <c r="J556" s="80">
        <v>5000000</v>
      </c>
      <c r="K556" s="80">
        <v>5000000</v>
      </c>
      <c r="L556" s="80">
        <v>5000000</v>
      </c>
      <c r="M556" s="80">
        <v>0</v>
      </c>
      <c r="N556" s="80">
        <v>5000000</v>
      </c>
      <c r="O556" s="80">
        <v>0</v>
      </c>
      <c r="P556" s="80">
        <v>5000000</v>
      </c>
      <c r="Q556" s="80">
        <v>0</v>
      </c>
      <c r="R556" s="80">
        <v>5000000</v>
      </c>
      <c r="S556" s="80">
        <v>5000000</v>
      </c>
      <c r="T556" s="80">
        <v>0</v>
      </c>
      <c r="U556" s="80">
        <v>0</v>
      </c>
      <c r="V556" s="80">
        <v>0</v>
      </c>
      <c r="W556" s="80">
        <v>0</v>
      </c>
      <c r="X556" s="80">
        <v>0</v>
      </c>
      <c r="Y556" s="80">
        <v>0</v>
      </c>
      <c r="Z556" s="80">
        <v>0</v>
      </c>
    </row>
    <row r="557" spans="1:26" ht="16.5" customHeight="1" x14ac:dyDescent="0.25">
      <c r="A557" s="8" t="s">
        <v>1808</v>
      </c>
      <c r="B557" s="8" t="s">
        <v>1853</v>
      </c>
      <c r="C557" s="8">
        <v>3027</v>
      </c>
      <c r="D557" s="8" t="s">
        <v>1854</v>
      </c>
      <c r="E557" s="84" t="s">
        <v>1855</v>
      </c>
      <c r="F557" s="8" t="s">
        <v>75</v>
      </c>
      <c r="G557" s="8" t="s">
        <v>1789</v>
      </c>
      <c r="H557" s="79" t="s">
        <v>1856</v>
      </c>
      <c r="I557" s="80">
        <v>500000</v>
      </c>
      <c r="J557" s="80">
        <v>500000</v>
      </c>
      <c r="K557" s="80">
        <v>0</v>
      </c>
      <c r="L557" s="80">
        <v>0</v>
      </c>
      <c r="M557" s="80">
        <v>0</v>
      </c>
      <c r="N557" s="80">
        <v>0</v>
      </c>
      <c r="O557" s="80">
        <v>0</v>
      </c>
      <c r="P557" s="80">
        <v>0</v>
      </c>
      <c r="Q557" s="80">
        <v>0</v>
      </c>
      <c r="R557" s="80">
        <v>0</v>
      </c>
      <c r="S557" s="80">
        <v>0</v>
      </c>
      <c r="T557" s="80">
        <v>0</v>
      </c>
      <c r="U557" s="80">
        <v>0</v>
      </c>
      <c r="V557" s="80">
        <v>0</v>
      </c>
      <c r="W557" s="80">
        <v>0</v>
      </c>
      <c r="X557" s="80">
        <v>0</v>
      </c>
      <c r="Y557" s="80">
        <v>0</v>
      </c>
      <c r="Z557" s="80">
        <v>0</v>
      </c>
    </row>
    <row r="558" spans="1:26" ht="16.5" customHeight="1" x14ac:dyDescent="0.25">
      <c r="A558" s="8" t="s">
        <v>1808</v>
      </c>
      <c r="B558" s="8" t="s">
        <v>1836</v>
      </c>
      <c r="C558" s="8">
        <v>3028</v>
      </c>
      <c r="D558" s="8" t="s">
        <v>1857</v>
      </c>
      <c r="E558" s="84" t="s">
        <v>1858</v>
      </c>
      <c r="F558" s="8" t="s">
        <v>38</v>
      </c>
      <c r="G558" s="8" t="s">
        <v>1789</v>
      </c>
      <c r="H558" s="79" t="s">
        <v>1859</v>
      </c>
      <c r="I558" s="80">
        <v>69124.31</v>
      </c>
      <c r="J558" s="80">
        <v>69124.31</v>
      </c>
      <c r="K558" s="80">
        <v>1000000</v>
      </c>
      <c r="L558" s="80">
        <v>0</v>
      </c>
      <c r="M558" s="80">
        <v>0</v>
      </c>
      <c r="N558" s="80">
        <v>1000000</v>
      </c>
      <c r="O558" s="80">
        <v>0</v>
      </c>
      <c r="P558" s="80">
        <v>1000000</v>
      </c>
      <c r="Q558" s="80">
        <v>0</v>
      </c>
      <c r="R558" s="80">
        <v>1000000</v>
      </c>
      <c r="S558" s="80">
        <v>0</v>
      </c>
      <c r="T558" s="80">
        <v>0</v>
      </c>
      <c r="U558" s="80">
        <v>0</v>
      </c>
      <c r="V558" s="80">
        <v>0</v>
      </c>
      <c r="W558" s="80">
        <v>0</v>
      </c>
      <c r="X558" s="80">
        <v>0</v>
      </c>
      <c r="Y558" s="80">
        <v>0</v>
      </c>
      <c r="Z558" s="80">
        <v>0</v>
      </c>
    </row>
    <row r="559" spans="1:26" ht="16.5" customHeight="1" x14ac:dyDescent="0.25">
      <c r="A559" s="8" t="s">
        <v>1808</v>
      </c>
      <c r="B559" s="8" t="s">
        <v>1836</v>
      </c>
      <c r="C559" s="8">
        <v>3113</v>
      </c>
      <c r="D559" s="8" t="s">
        <v>1864</v>
      </c>
      <c r="E559" s="84" t="s">
        <v>1865</v>
      </c>
      <c r="F559" s="8" t="s">
        <v>38</v>
      </c>
      <c r="G559" s="8" t="s">
        <v>1789</v>
      </c>
      <c r="H559" s="79" t="s">
        <v>1866</v>
      </c>
      <c r="I559" s="80">
        <v>1250000</v>
      </c>
      <c r="J559" s="80">
        <v>1250000</v>
      </c>
      <c r="K559" s="80">
        <v>0</v>
      </c>
      <c r="L559" s="80">
        <v>0</v>
      </c>
      <c r="M559" s="80">
        <v>0</v>
      </c>
      <c r="N559" s="80">
        <v>0</v>
      </c>
      <c r="O559" s="80">
        <v>0</v>
      </c>
      <c r="P559" s="80">
        <v>0</v>
      </c>
      <c r="Q559" s="80">
        <v>0</v>
      </c>
      <c r="R559" s="80">
        <v>0</v>
      </c>
      <c r="S559" s="80">
        <v>0</v>
      </c>
      <c r="T559" s="80">
        <v>0</v>
      </c>
      <c r="U559" s="80">
        <v>0</v>
      </c>
      <c r="V559" s="80">
        <v>0</v>
      </c>
      <c r="W559" s="80">
        <v>0</v>
      </c>
      <c r="X559" s="80">
        <v>0</v>
      </c>
      <c r="Y559" s="80">
        <v>0</v>
      </c>
      <c r="Z559" s="80">
        <v>0</v>
      </c>
    </row>
    <row r="560" spans="1:26" ht="16.5" customHeight="1" x14ac:dyDescent="0.25">
      <c r="A560" s="8" t="s">
        <v>1867</v>
      </c>
      <c r="B560" s="8" t="s">
        <v>1868</v>
      </c>
      <c r="C560" s="8">
        <v>831</v>
      </c>
      <c r="D560" s="8" t="s">
        <v>1869</v>
      </c>
      <c r="E560" s="84" t="s">
        <v>1870</v>
      </c>
      <c r="F560" s="8" t="s">
        <v>75</v>
      </c>
      <c r="G560" s="8" t="s">
        <v>1789</v>
      </c>
      <c r="H560" s="79" t="s">
        <v>44</v>
      </c>
      <c r="I560" s="80">
        <v>60310000</v>
      </c>
      <c r="J560" s="80">
        <v>0</v>
      </c>
      <c r="K560" s="80">
        <v>80250000</v>
      </c>
      <c r="L560" s="80">
        <v>0</v>
      </c>
      <c r="M560" s="80">
        <v>4377049</v>
      </c>
      <c r="N560" s="80">
        <v>82250000</v>
      </c>
      <c r="O560" s="80">
        <v>0</v>
      </c>
      <c r="P560" s="80">
        <v>72000000</v>
      </c>
      <c r="Q560" s="80">
        <v>0</v>
      </c>
      <c r="R560" s="80">
        <v>80250000</v>
      </c>
      <c r="S560" s="80">
        <v>0</v>
      </c>
      <c r="T560" s="80">
        <v>0</v>
      </c>
      <c r="U560" s="80">
        <v>0</v>
      </c>
      <c r="V560" s="80">
        <v>0</v>
      </c>
      <c r="W560" s="80">
        <v>0</v>
      </c>
      <c r="X560" s="80">
        <v>0</v>
      </c>
      <c r="Y560" s="80">
        <v>0</v>
      </c>
      <c r="Z560" s="80">
        <v>0</v>
      </c>
    </row>
    <row r="561" spans="1:26" ht="16.5" customHeight="1" x14ac:dyDescent="0.25">
      <c r="A561" s="8" t="s">
        <v>1867</v>
      </c>
      <c r="B561" s="8" t="s">
        <v>1871</v>
      </c>
      <c r="C561" s="8">
        <v>835</v>
      </c>
      <c r="D561" s="8" t="s">
        <v>1872</v>
      </c>
      <c r="E561" s="84" t="s">
        <v>1873</v>
      </c>
      <c r="F561" s="8" t="s">
        <v>75</v>
      </c>
      <c r="G561" s="8" t="s">
        <v>1789</v>
      </c>
      <c r="H561" s="79" t="s">
        <v>44</v>
      </c>
      <c r="I561" s="80">
        <v>28505359.100000001</v>
      </c>
      <c r="J561" s="80">
        <v>14603092.66</v>
      </c>
      <c r="K561" s="80">
        <v>62514000</v>
      </c>
      <c r="L561" s="80">
        <v>0</v>
      </c>
      <c r="M561" s="80">
        <v>815000</v>
      </c>
      <c r="N561" s="80">
        <v>35057240</v>
      </c>
      <c r="O561" s="80">
        <v>0</v>
      </c>
      <c r="P561" s="80">
        <v>32921819</v>
      </c>
      <c r="Q561" s="80">
        <v>0</v>
      </c>
      <c r="R561" s="80">
        <v>62514000</v>
      </c>
      <c r="S561" s="80">
        <v>0</v>
      </c>
      <c r="T561" s="80">
        <v>0</v>
      </c>
      <c r="U561" s="80">
        <v>0</v>
      </c>
      <c r="V561" s="80">
        <v>0</v>
      </c>
      <c r="W561" s="80">
        <v>0</v>
      </c>
      <c r="X561" s="80">
        <v>0</v>
      </c>
      <c r="Y561" s="80">
        <v>0</v>
      </c>
      <c r="Z561" s="80">
        <v>0</v>
      </c>
    </row>
    <row r="562" spans="1:26" ht="16.5" customHeight="1" x14ac:dyDescent="0.25">
      <c r="A562" s="8" t="s">
        <v>1867</v>
      </c>
      <c r="B562" s="8" t="s">
        <v>1874</v>
      </c>
      <c r="C562" s="8">
        <v>874</v>
      </c>
      <c r="D562" s="8" t="s">
        <v>1875</v>
      </c>
      <c r="E562" s="84" t="s">
        <v>1876</v>
      </c>
      <c r="F562" s="8" t="s">
        <v>75</v>
      </c>
      <c r="G562" s="8" t="s">
        <v>1789</v>
      </c>
      <c r="H562" s="79" t="s">
        <v>44</v>
      </c>
      <c r="I562" s="80">
        <v>25256778.280000001</v>
      </c>
      <c r="J562" s="80">
        <v>56000000</v>
      </c>
      <c r="K562" s="80">
        <v>35000000</v>
      </c>
      <c r="L562" s="80">
        <v>0</v>
      </c>
      <c r="M562" s="80">
        <v>8161667</v>
      </c>
      <c r="N562" s="80">
        <v>39000000</v>
      </c>
      <c r="O562" s="80">
        <v>0</v>
      </c>
      <c r="P562" s="80">
        <v>45000000</v>
      </c>
      <c r="Q562" s="80">
        <v>0</v>
      </c>
      <c r="R562" s="80">
        <v>35000000</v>
      </c>
      <c r="S562" s="80">
        <v>0</v>
      </c>
      <c r="T562" s="80">
        <v>0</v>
      </c>
      <c r="U562" s="80">
        <v>0</v>
      </c>
      <c r="V562" s="80">
        <v>0</v>
      </c>
      <c r="W562" s="80">
        <v>0</v>
      </c>
      <c r="X562" s="80">
        <v>0</v>
      </c>
      <c r="Y562" s="80">
        <v>0</v>
      </c>
      <c r="Z562" s="80">
        <v>0</v>
      </c>
    </row>
    <row r="563" spans="1:26" ht="16.5" customHeight="1" x14ac:dyDescent="0.25">
      <c r="A563" s="8" t="s">
        <v>1867</v>
      </c>
      <c r="B563" s="8" t="s">
        <v>1877</v>
      </c>
      <c r="C563" s="8">
        <v>875</v>
      </c>
      <c r="D563" s="8" t="s">
        <v>56</v>
      </c>
      <c r="E563" s="84" t="s">
        <v>2518</v>
      </c>
      <c r="F563" s="8" t="s">
        <v>75</v>
      </c>
      <c r="G563" s="8" t="s">
        <v>1789</v>
      </c>
      <c r="H563" s="79" t="s">
        <v>44</v>
      </c>
      <c r="I563" s="80">
        <v>3489248.37</v>
      </c>
      <c r="J563" s="80">
        <v>2900595</v>
      </c>
      <c r="K563" s="80">
        <v>4107000</v>
      </c>
      <c r="L563" s="80">
        <v>0</v>
      </c>
      <c r="M563" s="80">
        <v>1223632</v>
      </c>
      <c r="N563" s="80">
        <v>8215000</v>
      </c>
      <c r="O563" s="80">
        <v>0</v>
      </c>
      <c r="P563" s="80">
        <v>7530000</v>
      </c>
      <c r="Q563" s="80">
        <v>0</v>
      </c>
      <c r="R563" s="80">
        <v>4107000</v>
      </c>
      <c r="S563" s="80">
        <v>0</v>
      </c>
      <c r="T563" s="80">
        <v>0</v>
      </c>
      <c r="U563" s="80">
        <v>0</v>
      </c>
      <c r="V563" s="80">
        <v>0</v>
      </c>
      <c r="W563" s="80">
        <v>0</v>
      </c>
      <c r="X563" s="80">
        <v>0</v>
      </c>
      <c r="Y563" s="80">
        <v>0</v>
      </c>
      <c r="Z563" s="80">
        <v>0</v>
      </c>
    </row>
    <row r="564" spans="1:26" ht="16.5" customHeight="1" x14ac:dyDescent="0.25">
      <c r="A564" s="8" t="s">
        <v>1867</v>
      </c>
      <c r="B564" s="8" t="s">
        <v>1874</v>
      </c>
      <c r="C564" s="8">
        <v>890</v>
      </c>
      <c r="D564" s="8" t="s">
        <v>1837</v>
      </c>
      <c r="E564" s="84" t="s">
        <v>1879</v>
      </c>
      <c r="F564" s="8" t="s">
        <v>75</v>
      </c>
      <c r="G564" s="8" t="s">
        <v>1789</v>
      </c>
      <c r="H564" s="79" t="s">
        <v>44</v>
      </c>
      <c r="I564" s="80">
        <v>20750000</v>
      </c>
      <c r="J564" s="80">
        <v>0</v>
      </c>
      <c r="K564" s="80">
        <v>52100000</v>
      </c>
      <c r="L564" s="80">
        <v>0</v>
      </c>
      <c r="M564" s="80">
        <v>2000000</v>
      </c>
      <c r="N564" s="80">
        <v>55500000</v>
      </c>
      <c r="O564" s="80">
        <v>0</v>
      </c>
      <c r="P564" s="80">
        <v>47100000</v>
      </c>
      <c r="Q564" s="80">
        <v>0</v>
      </c>
      <c r="R564" s="80">
        <v>52100000</v>
      </c>
      <c r="S564" s="80">
        <v>0</v>
      </c>
      <c r="T564" s="80">
        <v>0</v>
      </c>
      <c r="U564" s="80">
        <v>0</v>
      </c>
      <c r="V564" s="80">
        <v>0</v>
      </c>
      <c r="W564" s="80">
        <v>0</v>
      </c>
      <c r="X564" s="80">
        <v>0</v>
      </c>
      <c r="Y564" s="80">
        <v>0</v>
      </c>
      <c r="Z564" s="80">
        <v>0</v>
      </c>
    </row>
    <row r="565" spans="1:26" ht="16.5" customHeight="1" x14ac:dyDescent="0.25">
      <c r="A565" s="8" t="s">
        <v>1867</v>
      </c>
      <c r="B565" s="8" t="s">
        <v>1880</v>
      </c>
      <c r="C565" s="8">
        <v>893</v>
      </c>
      <c r="D565" s="8" t="s">
        <v>1881</v>
      </c>
      <c r="E565" s="84" t="s">
        <v>1882</v>
      </c>
      <c r="F565" s="8" t="s">
        <v>75</v>
      </c>
      <c r="G565" s="8" t="s">
        <v>1789</v>
      </c>
      <c r="H565" s="79" t="s">
        <v>44</v>
      </c>
      <c r="I565" s="80">
        <v>0</v>
      </c>
      <c r="J565" s="80">
        <v>0</v>
      </c>
      <c r="K565" s="80">
        <v>0</v>
      </c>
      <c r="L565" s="80">
        <v>0</v>
      </c>
      <c r="M565" s="80">
        <v>0</v>
      </c>
      <c r="N565" s="80">
        <v>0</v>
      </c>
      <c r="O565" s="80">
        <v>0</v>
      </c>
      <c r="P565" s="80">
        <v>0</v>
      </c>
      <c r="Q565" s="80">
        <v>0</v>
      </c>
      <c r="R565" s="80">
        <v>0</v>
      </c>
      <c r="S565" s="80">
        <v>0</v>
      </c>
      <c r="T565" s="80">
        <v>0</v>
      </c>
      <c r="U565" s="80">
        <v>0</v>
      </c>
      <c r="V565" s="80">
        <v>0</v>
      </c>
      <c r="W565" s="80">
        <v>0</v>
      </c>
      <c r="X565" s="80">
        <v>0</v>
      </c>
      <c r="Y565" s="80">
        <v>0</v>
      </c>
      <c r="Z565" s="80">
        <v>0</v>
      </c>
    </row>
    <row r="566" spans="1:26" ht="16.5" customHeight="1" x14ac:dyDescent="0.25">
      <c r="A566" s="8" t="s">
        <v>1867</v>
      </c>
      <c r="B566" s="8" t="s">
        <v>1901</v>
      </c>
      <c r="C566" s="8">
        <v>897</v>
      </c>
      <c r="D566" s="8" t="s">
        <v>1902</v>
      </c>
      <c r="E566" s="84" t="s">
        <v>1903</v>
      </c>
      <c r="F566" s="8" t="s">
        <v>75</v>
      </c>
      <c r="G566" s="8" t="s">
        <v>1789</v>
      </c>
      <c r="H566" s="79" t="s">
        <v>44</v>
      </c>
      <c r="I566" s="80">
        <v>632592.52</v>
      </c>
      <c r="J566" s="80">
        <v>4004743.24</v>
      </c>
      <c r="K566" s="80">
        <v>3000000</v>
      </c>
      <c r="L566" s="80">
        <v>0</v>
      </c>
      <c r="M566" s="80">
        <v>0</v>
      </c>
      <c r="N566" s="80">
        <v>0</v>
      </c>
      <c r="O566" s="80">
        <v>0</v>
      </c>
      <c r="P566" s="80">
        <v>0</v>
      </c>
      <c r="Q566" s="80">
        <v>0</v>
      </c>
      <c r="R566" s="80">
        <v>3000000</v>
      </c>
      <c r="S566" s="80">
        <v>0</v>
      </c>
      <c r="T566" s="80">
        <v>0</v>
      </c>
      <c r="U566" s="80">
        <v>0</v>
      </c>
      <c r="V566" s="80">
        <v>0</v>
      </c>
      <c r="W566" s="80">
        <v>0</v>
      </c>
      <c r="X566" s="80">
        <v>0</v>
      </c>
      <c r="Y566" s="80">
        <v>0</v>
      </c>
      <c r="Z566" s="80">
        <v>0</v>
      </c>
    </row>
    <row r="567" spans="1:26" ht="16.5" customHeight="1" x14ac:dyDescent="0.25">
      <c r="A567" s="8" t="s">
        <v>1867</v>
      </c>
      <c r="B567" s="8" t="s">
        <v>1883</v>
      </c>
      <c r="C567" s="8">
        <v>2578</v>
      </c>
      <c r="D567" s="8" t="s">
        <v>1884</v>
      </c>
      <c r="E567" s="84" t="s">
        <v>1885</v>
      </c>
      <c r="F567" s="8" t="s">
        <v>75</v>
      </c>
      <c r="G567" s="8" t="s">
        <v>1789</v>
      </c>
      <c r="H567" s="79" t="s">
        <v>44</v>
      </c>
      <c r="I567" s="80">
        <v>4137014.65</v>
      </c>
      <c r="J567" s="80">
        <v>837014.65</v>
      </c>
      <c r="K567" s="80">
        <v>6000000</v>
      </c>
      <c r="L567" s="80">
        <v>0</v>
      </c>
      <c r="M567" s="80">
        <v>350000</v>
      </c>
      <c r="N567" s="80">
        <v>8000000</v>
      </c>
      <c r="O567" s="80">
        <v>0</v>
      </c>
      <c r="P567" s="80">
        <v>0</v>
      </c>
      <c r="Q567" s="80">
        <v>0</v>
      </c>
      <c r="R567" s="80">
        <v>6000000</v>
      </c>
      <c r="S567" s="80">
        <v>0</v>
      </c>
      <c r="T567" s="80">
        <v>0</v>
      </c>
      <c r="U567" s="80">
        <v>0</v>
      </c>
      <c r="V567" s="80">
        <v>0</v>
      </c>
      <c r="W567" s="80">
        <v>0</v>
      </c>
      <c r="X567" s="80">
        <v>0</v>
      </c>
      <c r="Y567" s="80">
        <v>0</v>
      </c>
      <c r="Z567" s="80">
        <v>0</v>
      </c>
    </row>
    <row r="568" spans="1:26" ht="16.5" customHeight="1" x14ac:dyDescent="0.25">
      <c r="A568" s="8" t="s">
        <v>1867</v>
      </c>
      <c r="B568" s="8" t="s">
        <v>1877</v>
      </c>
      <c r="C568" s="8">
        <v>2653</v>
      </c>
      <c r="D568" s="8" t="s">
        <v>1887</v>
      </c>
      <c r="E568" s="84" t="s">
        <v>1888</v>
      </c>
      <c r="F568" s="8" t="s">
        <v>75</v>
      </c>
      <c r="G568" s="8" t="s">
        <v>1789</v>
      </c>
      <c r="H568" s="79" t="s">
        <v>44</v>
      </c>
      <c r="I568" s="80">
        <v>0</v>
      </c>
      <c r="J568" s="80">
        <v>0</v>
      </c>
      <c r="K568" s="80">
        <v>1500000</v>
      </c>
      <c r="L568" s="80">
        <v>0</v>
      </c>
      <c r="M568" s="80">
        <v>0</v>
      </c>
      <c r="N568" s="80">
        <v>2500000</v>
      </c>
      <c r="O568" s="80">
        <v>0</v>
      </c>
      <c r="P568" s="80">
        <v>2500000</v>
      </c>
      <c r="Q568" s="80">
        <v>0</v>
      </c>
      <c r="R568" s="80">
        <v>1500000</v>
      </c>
      <c r="S568" s="80">
        <v>0</v>
      </c>
      <c r="T568" s="80">
        <v>0</v>
      </c>
      <c r="U568" s="80">
        <v>0</v>
      </c>
      <c r="V568" s="80">
        <v>0</v>
      </c>
      <c r="W568" s="80">
        <v>0</v>
      </c>
      <c r="X568" s="80">
        <v>0</v>
      </c>
      <c r="Y568" s="80">
        <v>0</v>
      </c>
      <c r="Z568" s="80">
        <v>0</v>
      </c>
    </row>
    <row r="569" spans="1:26" ht="16.5" customHeight="1" x14ac:dyDescent="0.25">
      <c r="A569" s="8" t="s">
        <v>1867</v>
      </c>
      <c r="B569" s="8" t="s">
        <v>1883</v>
      </c>
      <c r="C569" s="8">
        <v>2725</v>
      </c>
      <c r="D569" s="8" t="s">
        <v>1889</v>
      </c>
      <c r="E569" s="84" t="s">
        <v>1890</v>
      </c>
      <c r="F569" s="8" t="s">
        <v>75</v>
      </c>
      <c r="G569" s="8" t="s">
        <v>1789</v>
      </c>
      <c r="H569" s="79" t="s">
        <v>44</v>
      </c>
      <c r="I569" s="80">
        <v>1139936.6399999999</v>
      </c>
      <c r="J569" s="80">
        <v>439936.64</v>
      </c>
      <c r="K569" s="80">
        <v>3000000</v>
      </c>
      <c r="L569" s="80">
        <v>0</v>
      </c>
      <c r="M569" s="80">
        <v>800000</v>
      </c>
      <c r="N569" s="80">
        <v>6000000</v>
      </c>
      <c r="O569" s="80">
        <v>0</v>
      </c>
      <c r="P569" s="80">
        <v>0</v>
      </c>
      <c r="Q569" s="80">
        <v>0</v>
      </c>
      <c r="R569" s="80">
        <v>3000000</v>
      </c>
      <c r="S569" s="80">
        <v>0</v>
      </c>
      <c r="T569" s="80">
        <v>0</v>
      </c>
      <c r="U569" s="80">
        <v>0</v>
      </c>
      <c r="V569" s="80">
        <v>0</v>
      </c>
      <c r="W569" s="80">
        <v>0</v>
      </c>
      <c r="X569" s="80">
        <v>0</v>
      </c>
      <c r="Y569" s="80">
        <v>0</v>
      </c>
      <c r="Z569" s="80">
        <v>0</v>
      </c>
    </row>
    <row r="570" spans="1:26" ht="16.5" customHeight="1" x14ac:dyDescent="0.25">
      <c r="A570" s="8" t="s">
        <v>1867</v>
      </c>
      <c r="B570" s="8" t="s">
        <v>1883</v>
      </c>
      <c r="C570" s="8">
        <v>2774</v>
      </c>
      <c r="D570" s="8" t="s">
        <v>1891</v>
      </c>
      <c r="E570" s="84" t="s">
        <v>1892</v>
      </c>
      <c r="F570" s="8" t="s">
        <v>75</v>
      </c>
      <c r="G570" s="8" t="s">
        <v>1789</v>
      </c>
      <c r="H570" s="79" t="s">
        <v>44</v>
      </c>
      <c r="I570" s="80">
        <v>20137449.899999999</v>
      </c>
      <c r="J570" s="80">
        <v>6233389.4100000001</v>
      </c>
      <c r="K570" s="80">
        <v>40000000</v>
      </c>
      <c r="L570" s="80">
        <v>0</v>
      </c>
      <c r="M570" s="80">
        <v>6500000</v>
      </c>
      <c r="N570" s="80">
        <v>45000000</v>
      </c>
      <c r="O570" s="80">
        <v>0</v>
      </c>
      <c r="P570" s="80">
        <v>0</v>
      </c>
      <c r="Q570" s="80">
        <v>0</v>
      </c>
      <c r="R570" s="80">
        <v>40000000</v>
      </c>
      <c r="S570" s="80">
        <v>0</v>
      </c>
      <c r="T570" s="80">
        <v>0</v>
      </c>
      <c r="U570" s="80">
        <v>0</v>
      </c>
      <c r="V570" s="80">
        <v>0</v>
      </c>
      <c r="W570" s="80">
        <v>0</v>
      </c>
      <c r="X570" s="80">
        <v>0</v>
      </c>
      <c r="Y570" s="80">
        <v>0</v>
      </c>
      <c r="Z570" s="80">
        <v>0</v>
      </c>
    </row>
    <row r="571" spans="1:26" ht="16.5" customHeight="1" x14ac:dyDescent="0.25">
      <c r="A571" s="8" t="s">
        <v>1867</v>
      </c>
      <c r="B571" s="8" t="s">
        <v>1883</v>
      </c>
      <c r="C571" s="8">
        <v>2780</v>
      </c>
      <c r="D571" s="8" t="s">
        <v>1898</v>
      </c>
      <c r="E571" s="84" t="s">
        <v>1897</v>
      </c>
      <c r="F571" s="8" t="s">
        <v>75</v>
      </c>
      <c r="G571" s="8" t="s">
        <v>1789</v>
      </c>
      <c r="H571" s="79" t="s">
        <v>44</v>
      </c>
      <c r="I571" s="80">
        <v>200000</v>
      </c>
      <c r="J571" s="80">
        <v>200000</v>
      </c>
      <c r="K571" s="80">
        <v>100000</v>
      </c>
      <c r="L571" s="80">
        <v>0</v>
      </c>
      <c r="M571" s="80">
        <v>0</v>
      </c>
      <c r="N571" s="80">
        <v>0</v>
      </c>
      <c r="O571" s="80">
        <v>0</v>
      </c>
      <c r="P571" s="80">
        <v>0</v>
      </c>
      <c r="Q571" s="80">
        <v>0</v>
      </c>
      <c r="R571" s="80">
        <v>100000</v>
      </c>
      <c r="S571" s="80">
        <v>0</v>
      </c>
      <c r="T571" s="80">
        <v>0</v>
      </c>
      <c r="U571" s="80">
        <v>0</v>
      </c>
      <c r="V571" s="80">
        <v>0</v>
      </c>
      <c r="W571" s="80">
        <v>0</v>
      </c>
      <c r="X571" s="80">
        <v>0</v>
      </c>
      <c r="Y571" s="80">
        <v>0</v>
      </c>
      <c r="Z571" s="80">
        <v>0</v>
      </c>
    </row>
    <row r="572" spans="1:26" ht="16.5" customHeight="1" x14ac:dyDescent="0.25">
      <c r="A572" s="8" t="s">
        <v>1867</v>
      </c>
      <c r="B572" s="8" t="s">
        <v>1883</v>
      </c>
      <c r="C572" s="8">
        <v>2898</v>
      </c>
      <c r="D572" s="8" t="s">
        <v>1899</v>
      </c>
      <c r="E572" s="84" t="s">
        <v>1900</v>
      </c>
      <c r="F572" s="8" t="s">
        <v>75</v>
      </c>
      <c r="G572" s="8" t="s">
        <v>1789</v>
      </c>
      <c r="H572" s="79" t="s">
        <v>44</v>
      </c>
      <c r="I572" s="80">
        <v>0</v>
      </c>
      <c r="J572" s="80">
        <v>0</v>
      </c>
      <c r="K572" s="80">
        <v>0</v>
      </c>
      <c r="L572" s="80">
        <v>0</v>
      </c>
      <c r="M572" s="80">
        <v>0</v>
      </c>
      <c r="N572" s="80">
        <v>0</v>
      </c>
      <c r="O572" s="80">
        <v>0</v>
      </c>
      <c r="P572" s="80">
        <v>0</v>
      </c>
      <c r="Q572" s="80">
        <v>0</v>
      </c>
      <c r="R572" s="80">
        <v>0</v>
      </c>
      <c r="S572" s="80">
        <v>0</v>
      </c>
      <c r="T572" s="80">
        <v>0</v>
      </c>
      <c r="U572" s="80">
        <v>0</v>
      </c>
      <c r="V572" s="80">
        <v>0</v>
      </c>
      <c r="W572" s="80">
        <v>0</v>
      </c>
      <c r="X572" s="80">
        <v>0</v>
      </c>
      <c r="Y572" s="80">
        <v>0</v>
      </c>
      <c r="Z572" s="80">
        <v>0</v>
      </c>
    </row>
    <row r="573" spans="1:26" ht="16.5" customHeight="1" x14ac:dyDescent="0.25">
      <c r="A573" s="8" t="s">
        <v>1911</v>
      </c>
      <c r="B573" s="8" t="s">
        <v>1905</v>
      </c>
      <c r="C573" s="8">
        <v>1500</v>
      </c>
      <c r="D573" s="8" t="s">
        <v>2519</v>
      </c>
      <c r="E573" s="84" t="s">
        <v>1913</v>
      </c>
      <c r="F573" s="8" t="s">
        <v>75</v>
      </c>
      <c r="G573" s="8" t="s">
        <v>1789</v>
      </c>
      <c r="H573" s="79" t="s">
        <v>44</v>
      </c>
      <c r="I573" s="80">
        <v>4750000</v>
      </c>
      <c r="J573" s="80">
        <v>5063910.1900000004</v>
      </c>
      <c r="K573" s="80">
        <v>6000000</v>
      </c>
      <c r="L573" s="80">
        <v>8587764.5700000003</v>
      </c>
      <c r="M573" s="80">
        <v>5000</v>
      </c>
      <c r="N573" s="80">
        <v>6000000</v>
      </c>
      <c r="O573" s="80">
        <v>5963756.3499999996</v>
      </c>
      <c r="P573" s="80">
        <v>6000000</v>
      </c>
      <c r="Q573" s="80">
        <v>0</v>
      </c>
      <c r="R573" s="80">
        <v>6000000</v>
      </c>
      <c r="S573" s="80">
        <v>8587764.5700000003</v>
      </c>
      <c r="T573" s="80">
        <v>0</v>
      </c>
      <c r="U573" s="80">
        <v>0</v>
      </c>
      <c r="V573" s="80">
        <v>0</v>
      </c>
      <c r="W573" s="80">
        <v>0</v>
      </c>
      <c r="X573" s="80">
        <v>0</v>
      </c>
      <c r="Y573" s="80">
        <v>0</v>
      </c>
      <c r="Z573" s="80">
        <v>0</v>
      </c>
    </row>
    <row r="574" spans="1:26" ht="16.5" customHeight="1" x14ac:dyDescent="0.25">
      <c r="A574" s="8" t="s">
        <v>1911</v>
      </c>
      <c r="B574" s="8" t="s">
        <v>1905</v>
      </c>
      <c r="C574" s="8">
        <v>1605</v>
      </c>
      <c r="D574" s="8" t="s">
        <v>2520</v>
      </c>
      <c r="E574" s="84" t="s">
        <v>1918</v>
      </c>
      <c r="F574" s="8" t="s">
        <v>75</v>
      </c>
      <c r="G574" s="8" t="s">
        <v>1789</v>
      </c>
      <c r="H574" s="79" t="s">
        <v>44</v>
      </c>
      <c r="I574" s="80">
        <v>3750000</v>
      </c>
      <c r="J574" s="80">
        <v>3375446.27</v>
      </c>
      <c r="K574" s="80">
        <v>3305327.7549999999</v>
      </c>
      <c r="L574" s="80">
        <v>3305327.7549999999</v>
      </c>
      <c r="M574" s="80">
        <v>5000</v>
      </c>
      <c r="N574" s="80">
        <v>0</v>
      </c>
      <c r="O574" s="80">
        <v>0</v>
      </c>
      <c r="P574" s="80">
        <v>0</v>
      </c>
      <c r="Q574" s="80">
        <v>0</v>
      </c>
      <c r="R574" s="80">
        <v>3305327.7549999999</v>
      </c>
      <c r="S574" s="80">
        <v>3305327.7549999999</v>
      </c>
      <c r="T574" s="80">
        <v>0</v>
      </c>
      <c r="U574" s="80">
        <v>0</v>
      </c>
      <c r="V574" s="80">
        <v>0</v>
      </c>
      <c r="W574" s="80">
        <v>0</v>
      </c>
      <c r="X574" s="80">
        <v>0</v>
      </c>
      <c r="Y574" s="80">
        <v>0</v>
      </c>
      <c r="Z574" s="80">
        <v>0</v>
      </c>
    </row>
    <row r="575" spans="1:26" ht="16.5" customHeight="1" x14ac:dyDescent="0.25">
      <c r="A575" s="8" t="s">
        <v>1967</v>
      </c>
      <c r="B575" s="8" t="s">
        <v>1976</v>
      </c>
      <c r="C575" s="8">
        <v>831</v>
      </c>
      <c r="D575" s="8" t="s">
        <v>1841</v>
      </c>
      <c r="E575" s="84" t="s">
        <v>1977</v>
      </c>
      <c r="F575" s="8" t="s">
        <v>75</v>
      </c>
      <c r="G575" s="8" t="s">
        <v>1789</v>
      </c>
      <c r="H575" s="79" t="s">
        <v>44</v>
      </c>
      <c r="I575" s="80">
        <v>6000000</v>
      </c>
      <c r="J575" s="80">
        <v>0</v>
      </c>
      <c r="K575" s="80">
        <v>6000000</v>
      </c>
      <c r="L575" s="80">
        <v>0</v>
      </c>
      <c r="M575" s="80">
        <v>0</v>
      </c>
      <c r="N575" s="80">
        <v>6000000</v>
      </c>
      <c r="O575" s="80">
        <v>0</v>
      </c>
      <c r="P575" s="80">
        <v>6000000</v>
      </c>
      <c r="Q575" s="80">
        <v>0</v>
      </c>
      <c r="R575" s="80">
        <v>6000000</v>
      </c>
      <c r="S575" s="80">
        <v>0</v>
      </c>
      <c r="T575" s="80">
        <v>0</v>
      </c>
      <c r="U575" s="80">
        <v>0</v>
      </c>
      <c r="V575" s="80">
        <v>0</v>
      </c>
      <c r="W575" s="80">
        <v>0</v>
      </c>
      <c r="X575" s="80">
        <v>0</v>
      </c>
      <c r="Y575" s="80">
        <v>0</v>
      </c>
      <c r="Z575" s="80">
        <v>0</v>
      </c>
    </row>
    <row r="576" spans="1:26" ht="16.5" customHeight="1" x14ac:dyDescent="0.25">
      <c r="A576" s="8" t="s">
        <v>1967</v>
      </c>
      <c r="B576" s="8" t="s">
        <v>1980</v>
      </c>
      <c r="C576" s="8">
        <v>883</v>
      </c>
      <c r="D576" s="8" t="s">
        <v>1981</v>
      </c>
      <c r="E576" s="84" t="s">
        <v>1982</v>
      </c>
      <c r="F576" s="8" t="s">
        <v>75</v>
      </c>
      <c r="G576" s="8" t="s">
        <v>1789</v>
      </c>
      <c r="H576" s="79" t="s">
        <v>44</v>
      </c>
      <c r="I576" s="80">
        <v>0</v>
      </c>
      <c r="J576" s="80">
        <v>0</v>
      </c>
      <c r="K576" s="80">
        <v>1000000</v>
      </c>
      <c r="L576" s="80">
        <v>0</v>
      </c>
      <c r="M576" s="80">
        <v>0</v>
      </c>
      <c r="N576" s="80">
        <v>1000000</v>
      </c>
      <c r="O576" s="80">
        <v>0</v>
      </c>
      <c r="P576" s="80">
        <v>0</v>
      </c>
      <c r="Q576" s="80">
        <v>0</v>
      </c>
      <c r="R576" s="80">
        <v>1000000</v>
      </c>
      <c r="S576" s="80">
        <v>0</v>
      </c>
      <c r="T576" s="80">
        <v>0</v>
      </c>
      <c r="U576" s="80">
        <v>0</v>
      </c>
      <c r="V576" s="80">
        <v>0</v>
      </c>
      <c r="W576" s="80">
        <v>0</v>
      </c>
      <c r="X576" s="80">
        <v>0</v>
      </c>
      <c r="Y576" s="80">
        <v>0</v>
      </c>
      <c r="Z576" s="80">
        <v>0</v>
      </c>
    </row>
    <row r="577" spans="1:26" ht="16.5" customHeight="1" x14ac:dyDescent="0.25">
      <c r="A577" s="8" t="s">
        <v>1967</v>
      </c>
      <c r="B577" s="8" t="s">
        <v>1974</v>
      </c>
      <c r="C577" s="8">
        <v>890</v>
      </c>
      <c r="D577" s="8" t="s">
        <v>1837</v>
      </c>
      <c r="E577" s="84" t="s">
        <v>1975</v>
      </c>
      <c r="F577" s="8" t="s">
        <v>75</v>
      </c>
      <c r="G577" s="8" t="s">
        <v>1789</v>
      </c>
      <c r="H577" s="79" t="s">
        <v>44</v>
      </c>
      <c r="I577" s="80">
        <v>200000</v>
      </c>
      <c r="J577" s="80">
        <v>0</v>
      </c>
      <c r="K577" s="80">
        <v>0</v>
      </c>
      <c r="L577" s="80">
        <v>0</v>
      </c>
      <c r="M577" s="80">
        <v>0</v>
      </c>
      <c r="N577" s="80">
        <v>1200000</v>
      </c>
      <c r="O577" s="80">
        <v>0</v>
      </c>
      <c r="P577" s="80">
        <v>0</v>
      </c>
      <c r="Q577" s="80">
        <v>0</v>
      </c>
      <c r="R577" s="80">
        <v>0</v>
      </c>
      <c r="S577" s="80">
        <v>0</v>
      </c>
      <c r="T577" s="80">
        <v>0</v>
      </c>
      <c r="U577" s="80">
        <v>0</v>
      </c>
      <c r="V577" s="80">
        <v>0</v>
      </c>
      <c r="W577" s="80">
        <v>0</v>
      </c>
      <c r="X577" s="80">
        <v>0</v>
      </c>
      <c r="Y577" s="80">
        <v>0</v>
      </c>
      <c r="Z577" s="80">
        <v>0</v>
      </c>
    </row>
    <row r="578" spans="1:26" ht="16.5" customHeight="1" x14ac:dyDescent="0.25">
      <c r="A578" s="8" t="s">
        <v>1967</v>
      </c>
      <c r="B578" s="8" t="s">
        <v>1968</v>
      </c>
      <c r="C578" s="8">
        <v>2477</v>
      </c>
      <c r="D578" s="8" t="s">
        <v>1810</v>
      </c>
      <c r="E578" s="84" t="s">
        <v>1969</v>
      </c>
      <c r="F578" s="8" t="s">
        <v>75</v>
      </c>
      <c r="G578" s="8" t="s">
        <v>1789</v>
      </c>
      <c r="H578" s="79" t="s">
        <v>44</v>
      </c>
      <c r="I578" s="80">
        <v>0</v>
      </c>
      <c r="J578" s="80">
        <v>0</v>
      </c>
      <c r="K578" s="80">
        <v>2000000</v>
      </c>
      <c r="L578" s="80">
        <v>0</v>
      </c>
      <c r="M578" s="80">
        <v>0</v>
      </c>
      <c r="N578" s="80">
        <v>2000000</v>
      </c>
      <c r="O578" s="80">
        <v>0</v>
      </c>
      <c r="P578" s="80">
        <v>2000000</v>
      </c>
      <c r="Q578" s="80">
        <v>0</v>
      </c>
      <c r="R578" s="80">
        <v>2000000</v>
      </c>
      <c r="S578" s="80">
        <v>0</v>
      </c>
      <c r="T578" s="80">
        <v>0</v>
      </c>
      <c r="U578" s="80">
        <v>0</v>
      </c>
      <c r="V578" s="80">
        <v>0</v>
      </c>
      <c r="W578" s="80">
        <v>0</v>
      </c>
      <c r="X578" s="80">
        <v>0</v>
      </c>
      <c r="Y578" s="80">
        <v>0</v>
      </c>
      <c r="Z578" s="80">
        <v>0</v>
      </c>
    </row>
    <row r="579" spans="1:26" ht="16.5" customHeight="1" x14ac:dyDescent="0.25">
      <c r="A579" s="8" t="s">
        <v>1967</v>
      </c>
      <c r="B579" s="8" t="s">
        <v>1970</v>
      </c>
      <c r="C579" s="8">
        <v>2666</v>
      </c>
      <c r="D579" s="8" t="s">
        <v>1971</v>
      </c>
      <c r="E579" s="84" t="s">
        <v>1972</v>
      </c>
      <c r="F579" s="8" t="s">
        <v>75</v>
      </c>
      <c r="G579" s="8" t="s">
        <v>1789</v>
      </c>
      <c r="H579" s="79" t="s">
        <v>1973</v>
      </c>
      <c r="I579" s="80">
        <v>15000000</v>
      </c>
      <c r="J579" s="80">
        <v>0</v>
      </c>
      <c r="K579" s="80">
        <v>15000000</v>
      </c>
      <c r="L579" s="80">
        <v>0</v>
      </c>
      <c r="M579" s="80">
        <v>0</v>
      </c>
      <c r="N579" s="80">
        <v>15000000</v>
      </c>
      <c r="O579" s="80">
        <v>0</v>
      </c>
      <c r="P579" s="80">
        <v>15000000</v>
      </c>
      <c r="Q579" s="80">
        <v>0</v>
      </c>
      <c r="R579" s="80">
        <v>15000000</v>
      </c>
      <c r="S579" s="80">
        <v>0</v>
      </c>
      <c r="T579" s="80">
        <v>0</v>
      </c>
      <c r="U579" s="80">
        <v>0</v>
      </c>
      <c r="V579" s="80">
        <v>0</v>
      </c>
      <c r="W579" s="80">
        <v>0</v>
      </c>
      <c r="X579" s="80">
        <v>0</v>
      </c>
      <c r="Y579" s="80">
        <v>0</v>
      </c>
      <c r="Z579" s="80">
        <v>0</v>
      </c>
    </row>
    <row r="580" spans="1:26" ht="16.5" customHeight="1" x14ac:dyDescent="0.25">
      <c r="A580" s="8" t="s">
        <v>1967</v>
      </c>
      <c r="B580" s="8" t="s">
        <v>1816</v>
      </c>
      <c r="C580" s="8">
        <v>3179</v>
      </c>
      <c r="D580" s="8" t="s">
        <v>1978</v>
      </c>
      <c r="E580" s="84" t="s">
        <v>1979</v>
      </c>
      <c r="F580" s="8" t="s">
        <v>286</v>
      </c>
      <c r="G580" s="8" t="s">
        <v>1789</v>
      </c>
      <c r="H580" s="79" t="s">
        <v>44</v>
      </c>
      <c r="I580" s="80">
        <v>0</v>
      </c>
      <c r="J580" s="80">
        <v>0</v>
      </c>
      <c r="K580" s="80">
        <v>2000000</v>
      </c>
      <c r="L580" s="80">
        <v>0</v>
      </c>
      <c r="M580" s="80">
        <v>0</v>
      </c>
      <c r="N580" s="80">
        <v>2000000</v>
      </c>
      <c r="O580" s="80">
        <v>0</v>
      </c>
      <c r="P580" s="80">
        <v>0</v>
      </c>
      <c r="Q580" s="80">
        <v>0</v>
      </c>
      <c r="R580" s="80">
        <v>2000000</v>
      </c>
      <c r="S580" s="80">
        <v>0</v>
      </c>
      <c r="T580" s="80">
        <v>0</v>
      </c>
      <c r="U580" s="80">
        <v>0</v>
      </c>
      <c r="V580" s="80">
        <v>0</v>
      </c>
      <c r="W580" s="80">
        <v>0</v>
      </c>
      <c r="X580" s="80">
        <v>0</v>
      </c>
      <c r="Y580" s="80">
        <v>0</v>
      </c>
      <c r="Z580" s="80">
        <v>0</v>
      </c>
    </row>
    <row r="581" spans="1:26" ht="16.5" customHeight="1" x14ac:dyDescent="0.25">
      <c r="A581" s="8" t="s">
        <v>1950</v>
      </c>
      <c r="B581" s="8" t="s">
        <v>1951</v>
      </c>
      <c r="C581" s="8">
        <v>2127</v>
      </c>
      <c r="D581" s="8" t="s">
        <v>1952</v>
      </c>
      <c r="E581" s="84" t="s">
        <v>1953</v>
      </c>
      <c r="F581" s="8" t="s">
        <v>75</v>
      </c>
      <c r="G581" s="8" t="s">
        <v>1789</v>
      </c>
      <c r="H581" s="79" t="s">
        <v>1954</v>
      </c>
      <c r="I581" s="80">
        <v>0</v>
      </c>
      <c r="J581" s="80">
        <v>0</v>
      </c>
      <c r="K581" s="80">
        <v>0</v>
      </c>
      <c r="L581" s="80">
        <v>0</v>
      </c>
      <c r="M581" s="80">
        <v>0</v>
      </c>
      <c r="N581" s="80">
        <v>0</v>
      </c>
      <c r="O581" s="80">
        <v>0</v>
      </c>
      <c r="P581" s="80">
        <v>0</v>
      </c>
      <c r="Q581" s="80">
        <v>0</v>
      </c>
      <c r="R581" s="80">
        <v>0</v>
      </c>
      <c r="S581" s="80">
        <v>0</v>
      </c>
      <c r="T581" s="80">
        <v>0</v>
      </c>
      <c r="U581" s="80">
        <v>0</v>
      </c>
      <c r="V581" s="80">
        <v>5000000</v>
      </c>
      <c r="W581" s="80">
        <v>0</v>
      </c>
      <c r="X581" s="80">
        <v>0</v>
      </c>
      <c r="Y581" s="80">
        <v>0</v>
      </c>
      <c r="Z581" s="80">
        <v>0</v>
      </c>
    </row>
    <row r="582" spans="1:26" ht="16.5" customHeight="1" x14ac:dyDescent="0.25">
      <c r="A582" s="8" t="s">
        <v>1950</v>
      </c>
      <c r="B582" s="8" t="s">
        <v>1964</v>
      </c>
      <c r="C582" s="8">
        <v>2424</v>
      </c>
      <c r="D582" s="8" t="s">
        <v>1965</v>
      </c>
      <c r="E582" s="84" t="s">
        <v>1966</v>
      </c>
      <c r="F582" s="8" t="s">
        <v>75</v>
      </c>
      <c r="G582" s="8" t="s">
        <v>1789</v>
      </c>
      <c r="H582" s="79" t="s">
        <v>44</v>
      </c>
      <c r="I582" s="80">
        <v>0</v>
      </c>
      <c r="J582" s="80">
        <v>0</v>
      </c>
      <c r="K582" s="80">
        <v>0</v>
      </c>
      <c r="L582" s="80">
        <v>0</v>
      </c>
      <c r="M582" s="80">
        <v>0</v>
      </c>
      <c r="N582" s="80">
        <v>0</v>
      </c>
      <c r="O582" s="80">
        <v>0</v>
      </c>
      <c r="P582" s="80">
        <v>0</v>
      </c>
      <c r="Q582" s="80">
        <v>0</v>
      </c>
      <c r="R582" s="80">
        <v>0</v>
      </c>
      <c r="S582" s="80">
        <v>0</v>
      </c>
      <c r="T582" s="80">
        <v>0</v>
      </c>
      <c r="U582" s="80">
        <v>0</v>
      </c>
      <c r="V582" s="80">
        <v>0</v>
      </c>
      <c r="W582" s="80">
        <v>0</v>
      </c>
      <c r="X582" s="80">
        <v>0</v>
      </c>
      <c r="Y582" s="80">
        <v>0</v>
      </c>
      <c r="Z582" s="80">
        <v>0</v>
      </c>
    </row>
    <row r="583" spans="1:26" ht="16.5" customHeight="1" x14ac:dyDescent="0.25">
      <c r="A583" s="8" t="s">
        <v>1950</v>
      </c>
      <c r="B583" s="8" t="s">
        <v>1951</v>
      </c>
      <c r="C583" s="8">
        <v>3023</v>
      </c>
      <c r="D583" s="8" t="s">
        <v>1955</v>
      </c>
      <c r="E583" s="84" t="s">
        <v>1956</v>
      </c>
      <c r="F583" s="8" t="s">
        <v>75</v>
      </c>
      <c r="G583" s="8" t="s">
        <v>1789</v>
      </c>
      <c r="H583" s="79" t="s">
        <v>44</v>
      </c>
      <c r="I583" s="80">
        <v>0</v>
      </c>
      <c r="J583" s="80">
        <v>0</v>
      </c>
      <c r="K583" s="80">
        <v>0</v>
      </c>
      <c r="L583" s="80">
        <v>0</v>
      </c>
      <c r="M583" s="80">
        <v>0</v>
      </c>
      <c r="N583" s="80">
        <v>0</v>
      </c>
      <c r="O583" s="80">
        <v>0</v>
      </c>
      <c r="P583" s="80">
        <v>0</v>
      </c>
      <c r="Q583" s="80">
        <v>0</v>
      </c>
      <c r="R583" s="80">
        <v>0</v>
      </c>
      <c r="S583" s="80">
        <v>0</v>
      </c>
      <c r="T583" s="80">
        <v>0</v>
      </c>
      <c r="U583" s="80">
        <v>0</v>
      </c>
      <c r="V583" s="80">
        <v>10000000</v>
      </c>
      <c r="W583" s="80">
        <v>0</v>
      </c>
      <c r="X583" s="80">
        <v>0</v>
      </c>
      <c r="Y583" s="80">
        <v>0</v>
      </c>
      <c r="Z583" s="80">
        <v>0</v>
      </c>
    </row>
    <row r="584" spans="1:26" ht="16.5" customHeight="1" x14ac:dyDescent="0.25">
      <c r="A584" s="8" t="s">
        <v>1950</v>
      </c>
      <c r="B584" s="8" t="s">
        <v>1951</v>
      </c>
      <c r="C584" s="8">
        <v>3024</v>
      </c>
      <c r="D584" s="8" t="s">
        <v>1962</v>
      </c>
      <c r="E584" s="84" t="s">
        <v>1963</v>
      </c>
      <c r="F584" s="8" t="s">
        <v>75</v>
      </c>
      <c r="G584" s="8" t="s">
        <v>1789</v>
      </c>
      <c r="H584" s="79" t="s">
        <v>44</v>
      </c>
      <c r="I584" s="80">
        <v>0</v>
      </c>
      <c r="J584" s="80">
        <v>0</v>
      </c>
      <c r="K584" s="80">
        <v>0</v>
      </c>
      <c r="L584" s="80">
        <v>0</v>
      </c>
      <c r="M584" s="80">
        <v>0</v>
      </c>
      <c r="N584" s="80">
        <v>0</v>
      </c>
      <c r="O584" s="80">
        <v>0</v>
      </c>
      <c r="P584" s="80">
        <v>0</v>
      </c>
      <c r="Q584" s="80">
        <v>0</v>
      </c>
      <c r="R584" s="80">
        <v>0</v>
      </c>
      <c r="S584" s="80">
        <v>0</v>
      </c>
      <c r="T584" s="80">
        <v>0</v>
      </c>
      <c r="U584" s="80">
        <v>0</v>
      </c>
      <c r="V584" s="80">
        <v>5000000</v>
      </c>
      <c r="W584" s="80">
        <v>0</v>
      </c>
      <c r="X584" s="80">
        <v>0</v>
      </c>
      <c r="Y584" s="80">
        <v>0</v>
      </c>
      <c r="Z584" s="80">
        <v>0</v>
      </c>
    </row>
    <row r="585" spans="1:26" ht="16.5" customHeight="1" x14ac:dyDescent="0.25">
      <c r="A585" s="8" t="s">
        <v>1904</v>
      </c>
      <c r="B585" s="8" t="s">
        <v>1905</v>
      </c>
      <c r="C585" s="8">
        <v>831</v>
      </c>
      <c r="D585" s="8" t="s">
        <v>2521</v>
      </c>
      <c r="E585" s="84" t="s">
        <v>2522</v>
      </c>
      <c r="F585" s="8" t="s">
        <v>75</v>
      </c>
      <c r="G585" s="8" t="s">
        <v>1789</v>
      </c>
      <c r="H585" s="79" t="s">
        <v>44</v>
      </c>
      <c r="I585" s="80">
        <v>40940024</v>
      </c>
      <c r="J585" s="80">
        <v>8800000</v>
      </c>
      <c r="K585" s="80">
        <v>13823773.48</v>
      </c>
      <c r="L585" s="80">
        <v>0</v>
      </c>
      <c r="M585" s="80">
        <v>0</v>
      </c>
      <c r="N585" s="80">
        <v>19023774.48</v>
      </c>
      <c r="O585" s="80">
        <v>0</v>
      </c>
      <c r="P585" s="80">
        <v>13587775.48</v>
      </c>
      <c r="Q585" s="80">
        <v>0</v>
      </c>
      <c r="R585" s="80">
        <v>13823773.48</v>
      </c>
      <c r="S585" s="80">
        <v>0</v>
      </c>
      <c r="T585" s="80">
        <v>0</v>
      </c>
      <c r="U585" s="80">
        <v>0</v>
      </c>
      <c r="V585" s="80">
        <v>2400000</v>
      </c>
      <c r="W585" s="80">
        <v>0</v>
      </c>
      <c r="X585" s="80">
        <v>0</v>
      </c>
      <c r="Y585" s="80">
        <v>0</v>
      </c>
      <c r="Z585" s="80">
        <v>0</v>
      </c>
    </row>
    <row r="586" spans="1:26" ht="16.5" customHeight="1" x14ac:dyDescent="0.25">
      <c r="A586" s="8" t="s">
        <v>1904</v>
      </c>
      <c r="B586" s="8" t="s">
        <v>1905</v>
      </c>
      <c r="C586" s="8">
        <v>832</v>
      </c>
      <c r="D586" s="8" t="s">
        <v>2523</v>
      </c>
      <c r="E586" s="84" t="s">
        <v>1908</v>
      </c>
      <c r="F586" s="8" t="s">
        <v>75</v>
      </c>
      <c r="G586" s="8" t="s">
        <v>1789</v>
      </c>
      <c r="H586" s="79" t="s">
        <v>44</v>
      </c>
      <c r="I586" s="80">
        <v>930000</v>
      </c>
      <c r="J586" s="80">
        <v>374299.92</v>
      </c>
      <c r="K586" s="80">
        <v>1019000</v>
      </c>
      <c r="L586" s="80">
        <v>0</v>
      </c>
      <c r="M586" s="80">
        <v>0</v>
      </c>
      <c r="N586" s="80">
        <v>960000</v>
      </c>
      <c r="O586" s="80">
        <v>0</v>
      </c>
      <c r="P586" s="80">
        <v>1019000</v>
      </c>
      <c r="Q586" s="80">
        <v>0</v>
      </c>
      <c r="R586" s="80">
        <v>1019000</v>
      </c>
      <c r="S586" s="80">
        <v>0</v>
      </c>
      <c r="T586" s="80">
        <v>0</v>
      </c>
      <c r="U586" s="80">
        <v>0</v>
      </c>
      <c r="V586" s="80">
        <v>400000</v>
      </c>
      <c r="W586" s="80">
        <v>0</v>
      </c>
      <c r="X586" s="80">
        <v>0</v>
      </c>
      <c r="Y586" s="80">
        <v>0</v>
      </c>
      <c r="Z586" s="80">
        <v>0</v>
      </c>
    </row>
    <row r="587" spans="1:26" ht="16.5" customHeight="1" x14ac:dyDescent="0.25">
      <c r="A587" s="8" t="s">
        <v>1904</v>
      </c>
      <c r="B587" s="8" t="s">
        <v>1905</v>
      </c>
      <c r="C587" s="8">
        <v>834</v>
      </c>
      <c r="D587" s="8" t="s">
        <v>2524</v>
      </c>
      <c r="E587" s="84" t="s">
        <v>1910</v>
      </c>
      <c r="F587" s="8" t="s">
        <v>75</v>
      </c>
      <c r="G587" s="8" t="s">
        <v>1789</v>
      </c>
      <c r="H587" s="79" t="s">
        <v>44</v>
      </c>
      <c r="I587" s="80">
        <v>600000</v>
      </c>
      <c r="J587" s="80">
        <v>0</v>
      </c>
      <c r="K587" s="80">
        <v>1820000</v>
      </c>
      <c r="L587" s="80">
        <v>0</v>
      </c>
      <c r="M587" s="80">
        <v>0</v>
      </c>
      <c r="N587" s="80">
        <v>0</v>
      </c>
      <c r="O587" s="80">
        <v>0</v>
      </c>
      <c r="P587" s="80">
        <v>0</v>
      </c>
      <c r="Q587" s="80">
        <v>0</v>
      </c>
      <c r="R587" s="80">
        <v>1820000</v>
      </c>
      <c r="S587" s="80">
        <v>0</v>
      </c>
      <c r="T587" s="80">
        <v>0</v>
      </c>
      <c r="U587" s="80">
        <v>0</v>
      </c>
      <c r="V587" s="80">
        <v>0</v>
      </c>
      <c r="W587" s="80">
        <v>0</v>
      </c>
      <c r="X587" s="80">
        <v>0</v>
      </c>
      <c r="Y587" s="80">
        <v>0</v>
      </c>
      <c r="Z587" s="80">
        <v>0</v>
      </c>
    </row>
    <row r="588" spans="1:26" ht="16.5" customHeight="1" x14ac:dyDescent="0.25">
      <c r="A588" s="8" t="s">
        <v>1904</v>
      </c>
      <c r="B588" s="8" t="s">
        <v>1905</v>
      </c>
      <c r="C588" s="8">
        <v>1604</v>
      </c>
      <c r="D588" s="8" t="s">
        <v>2525</v>
      </c>
      <c r="E588" s="84" t="s">
        <v>1915</v>
      </c>
      <c r="F588" s="8" t="s">
        <v>75</v>
      </c>
      <c r="G588" s="8" t="s">
        <v>1789</v>
      </c>
      <c r="H588" s="79" t="s">
        <v>44</v>
      </c>
      <c r="I588" s="80">
        <v>0</v>
      </c>
      <c r="J588" s="80">
        <v>0</v>
      </c>
      <c r="K588" s="80">
        <v>5000000</v>
      </c>
      <c r="L588" s="80">
        <v>0</v>
      </c>
      <c r="M588" s="80">
        <v>0</v>
      </c>
      <c r="N588" s="80">
        <v>5000000</v>
      </c>
      <c r="O588" s="80">
        <v>0</v>
      </c>
      <c r="P588" s="80">
        <v>0</v>
      </c>
      <c r="Q588" s="80">
        <v>0</v>
      </c>
      <c r="R588" s="80">
        <v>5000000</v>
      </c>
      <c r="S588" s="80">
        <v>0</v>
      </c>
      <c r="T588" s="80">
        <v>0</v>
      </c>
      <c r="U588" s="80">
        <v>0</v>
      </c>
      <c r="V588" s="80">
        <v>0</v>
      </c>
      <c r="W588" s="80">
        <v>0</v>
      </c>
      <c r="X588" s="80">
        <v>0</v>
      </c>
      <c r="Y588" s="80">
        <v>0</v>
      </c>
      <c r="Z588" s="80">
        <v>0</v>
      </c>
    </row>
    <row r="589" spans="1:26" ht="16.5" customHeight="1" x14ac:dyDescent="0.25">
      <c r="A589" s="8" t="s">
        <v>1904</v>
      </c>
      <c r="B589" s="8" t="s">
        <v>1905</v>
      </c>
      <c r="C589" s="8">
        <v>1606</v>
      </c>
      <c r="D589" s="8" t="s">
        <v>2526</v>
      </c>
      <c r="E589" s="84" t="s">
        <v>1921</v>
      </c>
      <c r="F589" s="8" t="s">
        <v>303</v>
      </c>
      <c r="G589" s="8" t="s">
        <v>1789</v>
      </c>
      <c r="H589" s="79" t="s">
        <v>44</v>
      </c>
      <c r="I589" s="80">
        <v>1000000</v>
      </c>
      <c r="J589" s="80">
        <v>0</v>
      </c>
      <c r="K589" s="80">
        <v>5000000</v>
      </c>
      <c r="L589" s="80">
        <v>0</v>
      </c>
      <c r="M589" s="80">
        <v>0</v>
      </c>
      <c r="N589" s="80">
        <v>4000000</v>
      </c>
      <c r="O589" s="80">
        <v>0</v>
      </c>
      <c r="P589" s="80">
        <v>0</v>
      </c>
      <c r="Q589" s="80">
        <v>0</v>
      </c>
      <c r="R589" s="80">
        <v>5000000</v>
      </c>
      <c r="S589" s="80">
        <v>0</v>
      </c>
      <c r="T589" s="80">
        <v>0</v>
      </c>
      <c r="U589" s="80">
        <v>0</v>
      </c>
      <c r="V589" s="80">
        <v>100000</v>
      </c>
      <c r="W589" s="80">
        <v>0</v>
      </c>
      <c r="X589" s="80">
        <v>0</v>
      </c>
      <c r="Y589" s="80">
        <v>0</v>
      </c>
      <c r="Z589" s="80">
        <v>0</v>
      </c>
    </row>
    <row r="590" spans="1:26" ht="16.5" customHeight="1" x14ac:dyDescent="0.25">
      <c r="A590" s="8" t="s">
        <v>1904</v>
      </c>
      <c r="B590" s="8" t="s">
        <v>1905</v>
      </c>
      <c r="C590" s="8">
        <v>2136</v>
      </c>
      <c r="D590" s="8" t="s">
        <v>1923</v>
      </c>
      <c r="E590" s="84" t="s">
        <v>1924</v>
      </c>
      <c r="F590" s="8" t="s">
        <v>75</v>
      </c>
      <c r="G590" s="8" t="s">
        <v>1789</v>
      </c>
      <c r="H590" s="79" t="s">
        <v>44</v>
      </c>
      <c r="I590" s="80">
        <v>1500000</v>
      </c>
      <c r="J590" s="80">
        <v>0</v>
      </c>
      <c r="K590" s="80">
        <v>5900000</v>
      </c>
      <c r="L590" s="80">
        <v>0</v>
      </c>
      <c r="M590" s="80">
        <v>0</v>
      </c>
      <c r="N590" s="80">
        <v>700000</v>
      </c>
      <c r="O590" s="80">
        <v>0</v>
      </c>
      <c r="P590" s="80">
        <v>0</v>
      </c>
      <c r="Q590" s="80">
        <v>0</v>
      </c>
      <c r="R590" s="80">
        <v>5900000</v>
      </c>
      <c r="S590" s="80">
        <v>0</v>
      </c>
      <c r="T590" s="80">
        <v>0</v>
      </c>
      <c r="U590" s="80">
        <v>0</v>
      </c>
      <c r="V590" s="80">
        <v>2400000</v>
      </c>
      <c r="W590" s="80">
        <v>0</v>
      </c>
      <c r="X590" s="80">
        <v>0</v>
      </c>
      <c r="Y590" s="80">
        <v>0</v>
      </c>
      <c r="Z590" s="80">
        <v>0</v>
      </c>
    </row>
    <row r="591" spans="1:26" ht="16.5" customHeight="1" x14ac:dyDescent="0.25">
      <c r="A591" s="8" t="s">
        <v>1904</v>
      </c>
      <c r="B591" s="8" t="s">
        <v>1905</v>
      </c>
      <c r="C591" s="8">
        <v>2337</v>
      </c>
      <c r="D591" s="8" t="s">
        <v>1932</v>
      </c>
      <c r="E591" s="84" t="s">
        <v>1933</v>
      </c>
      <c r="F591" s="8" t="s">
        <v>75</v>
      </c>
      <c r="G591" s="8" t="s">
        <v>1789</v>
      </c>
      <c r="H591" s="79" t="s">
        <v>44</v>
      </c>
      <c r="I591" s="80">
        <v>5700000</v>
      </c>
      <c r="J591" s="80">
        <v>0</v>
      </c>
      <c r="K591" s="80">
        <v>1200000</v>
      </c>
      <c r="L591" s="80">
        <v>0</v>
      </c>
      <c r="M591" s="80">
        <v>0</v>
      </c>
      <c r="N591" s="80">
        <v>2400000</v>
      </c>
      <c r="O591" s="80">
        <v>0</v>
      </c>
      <c r="P591" s="80">
        <v>0</v>
      </c>
      <c r="Q591" s="80">
        <v>0</v>
      </c>
      <c r="R591" s="80">
        <v>1200000</v>
      </c>
      <c r="S591" s="80">
        <v>0</v>
      </c>
      <c r="T591" s="80">
        <v>0</v>
      </c>
      <c r="U591" s="80">
        <v>0</v>
      </c>
      <c r="V591" s="80">
        <v>4420000</v>
      </c>
      <c r="W591" s="80">
        <v>0</v>
      </c>
      <c r="X591" s="80">
        <v>0</v>
      </c>
      <c r="Y591" s="80">
        <v>0</v>
      </c>
      <c r="Z591" s="80">
        <v>0</v>
      </c>
    </row>
    <row r="592" spans="1:26" ht="16.5" customHeight="1" x14ac:dyDescent="0.25">
      <c r="A592" s="8" t="s">
        <v>1904</v>
      </c>
      <c r="B592" s="8" t="s">
        <v>1905</v>
      </c>
      <c r="C592" s="8">
        <v>3012</v>
      </c>
      <c r="D592" s="8" t="s">
        <v>1940</v>
      </c>
      <c r="E592" s="84" t="s">
        <v>1941</v>
      </c>
      <c r="F592" s="8" t="s">
        <v>75</v>
      </c>
      <c r="G592" s="8" t="s">
        <v>1789</v>
      </c>
      <c r="H592" s="79" t="s">
        <v>44</v>
      </c>
      <c r="I592" s="80">
        <v>0</v>
      </c>
      <c r="J592" s="80">
        <v>0</v>
      </c>
      <c r="K592" s="80">
        <v>210000</v>
      </c>
      <c r="L592" s="80">
        <v>0</v>
      </c>
      <c r="M592" s="80">
        <v>0</v>
      </c>
      <c r="N592" s="80">
        <v>0</v>
      </c>
      <c r="O592" s="80">
        <v>0</v>
      </c>
      <c r="P592" s="80">
        <v>0</v>
      </c>
      <c r="Q592" s="80">
        <v>0</v>
      </c>
      <c r="R592" s="80">
        <v>210000</v>
      </c>
      <c r="S592" s="80">
        <v>0</v>
      </c>
      <c r="T592" s="80">
        <v>0</v>
      </c>
      <c r="U592" s="80">
        <v>0</v>
      </c>
      <c r="V592" s="80">
        <v>0</v>
      </c>
      <c r="W592" s="80">
        <v>0</v>
      </c>
      <c r="X592" s="80">
        <v>0</v>
      </c>
      <c r="Y592" s="80">
        <v>0</v>
      </c>
      <c r="Z592" s="80">
        <v>0</v>
      </c>
    </row>
    <row r="593" spans="1:26" ht="16.5" customHeight="1" x14ac:dyDescent="0.25">
      <c r="A593" s="8" t="s">
        <v>1904</v>
      </c>
      <c r="B593" s="8" t="s">
        <v>1905</v>
      </c>
      <c r="C593" s="8">
        <v>3013</v>
      </c>
      <c r="D593" s="8" t="s">
        <v>1942</v>
      </c>
      <c r="E593" s="84" t="s">
        <v>1943</v>
      </c>
      <c r="F593" s="8" t="s">
        <v>75</v>
      </c>
      <c r="G593" s="8" t="s">
        <v>1789</v>
      </c>
      <c r="H593" s="79" t="s">
        <v>44</v>
      </c>
      <c r="I593" s="80">
        <v>0</v>
      </c>
      <c r="J593" s="80">
        <v>0</v>
      </c>
      <c r="K593" s="80">
        <v>7200000</v>
      </c>
      <c r="L593" s="80">
        <v>0</v>
      </c>
      <c r="M593" s="80">
        <v>0</v>
      </c>
      <c r="N593" s="80">
        <v>9600000</v>
      </c>
      <c r="O593" s="80">
        <v>0</v>
      </c>
      <c r="P593" s="80">
        <v>3200000</v>
      </c>
      <c r="Q593" s="80">
        <v>0</v>
      </c>
      <c r="R593" s="80">
        <v>7200000</v>
      </c>
      <c r="S593" s="80">
        <v>0</v>
      </c>
      <c r="T593" s="80">
        <v>0</v>
      </c>
      <c r="U593" s="80">
        <v>0</v>
      </c>
      <c r="V593" s="80">
        <v>0</v>
      </c>
      <c r="W593" s="80">
        <v>0</v>
      </c>
      <c r="X593" s="80">
        <v>0</v>
      </c>
      <c r="Y593" s="80">
        <v>0</v>
      </c>
      <c r="Z593" s="80">
        <v>0</v>
      </c>
    </row>
    <row r="594" spans="1:26" ht="16.5" customHeight="1" x14ac:dyDescent="0.25">
      <c r="A594" s="8" t="s">
        <v>1904</v>
      </c>
      <c r="B594" s="8" t="s">
        <v>1905</v>
      </c>
      <c r="C594" s="8">
        <v>3014</v>
      </c>
      <c r="D594" s="8" t="s">
        <v>1944</v>
      </c>
      <c r="E594" s="84" t="s">
        <v>1945</v>
      </c>
      <c r="F594" s="8" t="s">
        <v>38</v>
      </c>
      <c r="G594" s="8" t="s">
        <v>1789</v>
      </c>
      <c r="H594" s="79" t="s">
        <v>44</v>
      </c>
      <c r="I594" s="80">
        <v>0</v>
      </c>
      <c r="J594" s="80">
        <v>0</v>
      </c>
      <c r="K594" s="80">
        <v>5280000</v>
      </c>
      <c r="L594" s="80">
        <v>0</v>
      </c>
      <c r="M594" s="80">
        <v>0</v>
      </c>
      <c r="N594" s="80">
        <v>10560000</v>
      </c>
      <c r="O594" s="80">
        <v>0</v>
      </c>
      <c r="P594" s="80">
        <v>6160000</v>
      </c>
      <c r="Q594" s="80">
        <v>0</v>
      </c>
      <c r="R594" s="80">
        <v>5280000</v>
      </c>
      <c r="S594" s="80">
        <v>0</v>
      </c>
      <c r="T594" s="80">
        <v>0</v>
      </c>
      <c r="U594" s="80">
        <v>0</v>
      </c>
      <c r="V594" s="80">
        <v>0</v>
      </c>
      <c r="W594" s="80">
        <v>0</v>
      </c>
      <c r="X594" s="80">
        <v>0</v>
      </c>
      <c r="Y594" s="80">
        <v>0</v>
      </c>
      <c r="Z594" s="80">
        <v>0</v>
      </c>
    </row>
    <row r="595" spans="1:26" ht="16.5" customHeight="1" x14ac:dyDescent="0.25">
      <c r="A595" s="8" t="s">
        <v>1904</v>
      </c>
      <c r="B595" s="8" t="s">
        <v>1905</v>
      </c>
      <c r="C595" s="8">
        <v>3015</v>
      </c>
      <c r="D595" s="8" t="s">
        <v>1946</v>
      </c>
      <c r="E595" s="84" t="s">
        <v>1947</v>
      </c>
      <c r="F595" s="8" t="s">
        <v>38</v>
      </c>
      <c r="G595" s="8" t="s">
        <v>1789</v>
      </c>
      <c r="H595" s="79" t="s">
        <v>44</v>
      </c>
      <c r="I595" s="80">
        <v>0</v>
      </c>
      <c r="J595" s="80">
        <v>0</v>
      </c>
      <c r="K595" s="80">
        <v>600000</v>
      </c>
      <c r="L595" s="80">
        <v>0</v>
      </c>
      <c r="M595" s="80">
        <v>0</v>
      </c>
      <c r="N595" s="80">
        <v>400000</v>
      </c>
      <c r="O595" s="80">
        <v>0</v>
      </c>
      <c r="P595" s="80">
        <v>0</v>
      </c>
      <c r="Q595" s="80">
        <v>0</v>
      </c>
      <c r="R595" s="80">
        <v>600000</v>
      </c>
      <c r="S595" s="80">
        <v>0</v>
      </c>
      <c r="T595" s="80">
        <v>0</v>
      </c>
      <c r="U595" s="80">
        <v>0</v>
      </c>
      <c r="V595" s="80">
        <v>0</v>
      </c>
      <c r="W595" s="80">
        <v>0</v>
      </c>
      <c r="X595" s="80">
        <v>0</v>
      </c>
      <c r="Y595" s="80">
        <v>0</v>
      </c>
      <c r="Z595" s="80">
        <v>0</v>
      </c>
    </row>
    <row r="596" spans="1:26" ht="16.5" customHeight="1" x14ac:dyDescent="0.25">
      <c r="A596" s="8" t="s">
        <v>1926</v>
      </c>
      <c r="B596" s="8" t="s">
        <v>1905</v>
      </c>
      <c r="C596" s="8">
        <v>2138</v>
      </c>
      <c r="D596" s="8" t="s">
        <v>1927</v>
      </c>
      <c r="E596" s="84" t="s">
        <v>1928</v>
      </c>
      <c r="F596" s="8" t="s">
        <v>75</v>
      </c>
      <c r="G596" s="8" t="s">
        <v>1789</v>
      </c>
      <c r="H596" s="79" t="s">
        <v>44</v>
      </c>
      <c r="I596" s="80">
        <v>4760640</v>
      </c>
      <c r="J596" s="80">
        <v>0</v>
      </c>
      <c r="K596" s="80">
        <v>9521280</v>
      </c>
      <c r="L596" s="80">
        <v>0</v>
      </c>
      <c r="M596" s="80">
        <v>0</v>
      </c>
      <c r="N596" s="80">
        <v>9521280</v>
      </c>
      <c r="O596" s="80">
        <v>0</v>
      </c>
      <c r="P596" s="80">
        <v>0</v>
      </c>
      <c r="Q596" s="80">
        <v>0</v>
      </c>
      <c r="R596" s="80">
        <v>9521280</v>
      </c>
      <c r="S596" s="80">
        <v>0</v>
      </c>
      <c r="T596" s="80">
        <v>0</v>
      </c>
      <c r="U596" s="80">
        <v>0</v>
      </c>
      <c r="V596" s="80">
        <v>0</v>
      </c>
      <c r="W596" s="80">
        <v>0</v>
      </c>
      <c r="X596" s="80">
        <v>0</v>
      </c>
      <c r="Y596" s="80">
        <v>0</v>
      </c>
      <c r="Z596" s="80">
        <v>0</v>
      </c>
    </row>
    <row r="597" spans="1:26" ht="16.5" customHeight="1" x14ac:dyDescent="0.25">
      <c r="A597" s="8" t="s">
        <v>1926</v>
      </c>
      <c r="B597" s="8" t="s">
        <v>1905</v>
      </c>
      <c r="C597" s="8">
        <v>2656</v>
      </c>
      <c r="D597" s="8" t="s">
        <v>1937</v>
      </c>
      <c r="E597" s="84" t="s">
        <v>1938</v>
      </c>
      <c r="F597" s="8" t="s">
        <v>75</v>
      </c>
      <c r="G597" s="8" t="s">
        <v>1789</v>
      </c>
      <c r="H597" s="79" t="s">
        <v>44</v>
      </c>
      <c r="I597" s="80">
        <v>0</v>
      </c>
      <c r="J597" s="80">
        <v>0</v>
      </c>
      <c r="K597" s="80">
        <v>0</v>
      </c>
      <c r="L597" s="80">
        <v>0</v>
      </c>
      <c r="M597" s="80">
        <v>0</v>
      </c>
      <c r="N597" s="80">
        <v>0</v>
      </c>
      <c r="O597" s="80">
        <v>0</v>
      </c>
      <c r="P597" s="80">
        <v>0</v>
      </c>
      <c r="Q597" s="80">
        <v>0</v>
      </c>
      <c r="R597" s="80">
        <v>0</v>
      </c>
      <c r="S597" s="80">
        <v>0</v>
      </c>
      <c r="T597" s="80">
        <v>0</v>
      </c>
      <c r="U597" s="80">
        <v>0</v>
      </c>
      <c r="V597" s="80">
        <v>4100000</v>
      </c>
      <c r="W597" s="80">
        <v>0</v>
      </c>
      <c r="X597" s="80">
        <v>0</v>
      </c>
      <c r="Y597" s="80">
        <v>0</v>
      </c>
      <c r="Z597" s="80">
        <v>0</v>
      </c>
    </row>
    <row r="598" spans="1:26" ht="16.5" customHeight="1" x14ac:dyDescent="0.25">
      <c r="A598" s="8" t="s">
        <v>1799</v>
      </c>
      <c r="B598" s="8" t="s">
        <v>1800</v>
      </c>
      <c r="C598" s="8">
        <v>2422</v>
      </c>
      <c r="D598" s="8" t="s">
        <v>1801</v>
      </c>
      <c r="E598" s="84" t="s">
        <v>1802</v>
      </c>
      <c r="F598" s="8" t="s">
        <v>75</v>
      </c>
      <c r="G598" s="8" t="s">
        <v>1789</v>
      </c>
      <c r="H598" s="79" t="s">
        <v>44</v>
      </c>
      <c r="I598" s="80">
        <v>0</v>
      </c>
      <c r="J598" s="80">
        <v>0</v>
      </c>
      <c r="K598" s="80">
        <v>0</v>
      </c>
      <c r="L598" s="80">
        <v>0</v>
      </c>
      <c r="M598" s="80">
        <v>0</v>
      </c>
      <c r="N598" s="80">
        <v>0</v>
      </c>
      <c r="O598" s="80">
        <v>0</v>
      </c>
      <c r="P598" s="80">
        <v>0</v>
      </c>
      <c r="Q598" s="80">
        <v>0</v>
      </c>
      <c r="R598" s="80">
        <v>0</v>
      </c>
      <c r="S598" s="80">
        <v>0</v>
      </c>
      <c r="T598" s="80">
        <v>0</v>
      </c>
      <c r="U598" s="80">
        <v>0</v>
      </c>
      <c r="V598" s="80">
        <v>12000000</v>
      </c>
      <c r="W598" s="80">
        <v>0</v>
      </c>
      <c r="X598" s="80">
        <v>0</v>
      </c>
      <c r="Y598" s="80">
        <v>0</v>
      </c>
      <c r="Z598" s="80">
        <v>0</v>
      </c>
    </row>
    <row r="599" spans="1:26" ht="16.5" customHeight="1" x14ac:dyDescent="0.25">
      <c r="A599" s="8" t="s">
        <v>1983</v>
      </c>
      <c r="B599" s="8" t="s">
        <v>1984</v>
      </c>
      <c r="C599" s="8">
        <v>2131</v>
      </c>
      <c r="D599" s="8" t="s">
        <v>1985</v>
      </c>
      <c r="E599" s="84" t="s">
        <v>1986</v>
      </c>
      <c r="F599" s="8" t="s">
        <v>75</v>
      </c>
      <c r="G599" s="8" t="s">
        <v>1789</v>
      </c>
      <c r="H599" s="79" t="s">
        <v>44</v>
      </c>
      <c r="I599" s="80">
        <v>2500000</v>
      </c>
      <c r="J599" s="80">
        <v>0</v>
      </c>
      <c r="K599" s="80">
        <v>2500000</v>
      </c>
      <c r="L599" s="80">
        <v>0</v>
      </c>
      <c r="M599" s="80">
        <v>14663926</v>
      </c>
      <c r="N599" s="80">
        <v>2500000</v>
      </c>
      <c r="O599" s="80">
        <v>0</v>
      </c>
      <c r="P599" s="80">
        <v>2500000</v>
      </c>
      <c r="Q599" s="80">
        <v>0</v>
      </c>
      <c r="R599" s="80">
        <v>2500000</v>
      </c>
      <c r="S599" s="80">
        <v>0</v>
      </c>
      <c r="T599" s="80">
        <v>0</v>
      </c>
      <c r="U599" s="80">
        <v>0</v>
      </c>
      <c r="V599" s="80">
        <v>0</v>
      </c>
      <c r="W599" s="80">
        <v>0</v>
      </c>
      <c r="X599" s="80">
        <v>0</v>
      </c>
      <c r="Y599" s="80">
        <v>0</v>
      </c>
      <c r="Z599" s="80">
        <v>0</v>
      </c>
    </row>
    <row r="600" spans="1:26" ht="16.5" customHeight="1" x14ac:dyDescent="0.25">
      <c r="A600" s="8" t="s">
        <v>1983</v>
      </c>
      <c r="B600" s="8" t="s">
        <v>1988</v>
      </c>
      <c r="C600" s="8">
        <v>2132</v>
      </c>
      <c r="D600" s="8" t="s">
        <v>1989</v>
      </c>
      <c r="E600" s="84" t="s">
        <v>1990</v>
      </c>
      <c r="F600" s="8" t="s">
        <v>38</v>
      </c>
      <c r="G600" s="8" t="s">
        <v>1789</v>
      </c>
      <c r="H600" s="79" t="s">
        <v>1992</v>
      </c>
      <c r="I600" s="80">
        <v>0</v>
      </c>
      <c r="J600" s="80">
        <v>0</v>
      </c>
      <c r="K600" s="80">
        <v>0</v>
      </c>
      <c r="L600" s="80">
        <v>0</v>
      </c>
      <c r="M600" s="80">
        <v>0</v>
      </c>
      <c r="N600" s="80">
        <v>0</v>
      </c>
      <c r="O600" s="80">
        <v>0</v>
      </c>
      <c r="P600" s="80">
        <v>0</v>
      </c>
      <c r="Q600" s="80">
        <v>0</v>
      </c>
      <c r="R600" s="80">
        <v>0</v>
      </c>
      <c r="S600" s="80">
        <v>0</v>
      </c>
      <c r="T600" s="80">
        <v>0</v>
      </c>
      <c r="U600" s="80">
        <v>0</v>
      </c>
      <c r="V600" s="80">
        <v>0</v>
      </c>
      <c r="W600" s="80">
        <v>0</v>
      </c>
      <c r="X600" s="80">
        <v>0</v>
      </c>
      <c r="Y600" s="80">
        <v>0</v>
      </c>
      <c r="Z600" s="80">
        <v>0</v>
      </c>
    </row>
    <row r="601" spans="1:26" ht="16.5" customHeight="1" x14ac:dyDescent="0.25">
      <c r="A601" s="8" t="s">
        <v>1983</v>
      </c>
      <c r="B601" s="8" t="s">
        <v>1988</v>
      </c>
      <c r="C601" s="8">
        <v>2273</v>
      </c>
      <c r="D601" s="8" t="s">
        <v>1993</v>
      </c>
      <c r="E601" s="84" t="s">
        <v>1994</v>
      </c>
      <c r="F601" s="8" t="s">
        <v>75</v>
      </c>
      <c r="G601" s="8" t="s">
        <v>1789</v>
      </c>
      <c r="H601" s="79" t="s">
        <v>1995</v>
      </c>
      <c r="I601" s="80">
        <v>200000</v>
      </c>
      <c r="J601" s="80">
        <v>0</v>
      </c>
      <c r="K601" s="80">
        <v>800000</v>
      </c>
      <c r="L601" s="80">
        <v>0</v>
      </c>
      <c r="M601" s="80">
        <v>0</v>
      </c>
      <c r="N601" s="80">
        <v>0</v>
      </c>
      <c r="O601" s="80">
        <v>0</v>
      </c>
      <c r="P601" s="80">
        <v>0</v>
      </c>
      <c r="Q601" s="80">
        <v>0</v>
      </c>
      <c r="R601" s="80">
        <v>800000</v>
      </c>
      <c r="S601" s="80">
        <v>0</v>
      </c>
      <c r="T601" s="80">
        <v>0</v>
      </c>
      <c r="U601" s="80">
        <v>0</v>
      </c>
      <c r="V601" s="80">
        <v>0</v>
      </c>
      <c r="W601" s="80">
        <v>0</v>
      </c>
      <c r="X601" s="80">
        <v>0</v>
      </c>
      <c r="Y601" s="80">
        <v>0</v>
      </c>
      <c r="Z601" s="80">
        <v>0</v>
      </c>
    </row>
    <row r="602" spans="1:26" ht="16.5" customHeight="1" x14ac:dyDescent="0.25">
      <c r="A602" s="8" t="s">
        <v>1983</v>
      </c>
      <c r="B602" s="8" t="s">
        <v>1996</v>
      </c>
      <c r="C602" s="8">
        <v>2278</v>
      </c>
      <c r="D602" s="8" t="s">
        <v>1997</v>
      </c>
      <c r="E602" s="84" t="s">
        <v>1998</v>
      </c>
      <c r="F602" s="8" t="s">
        <v>75</v>
      </c>
      <c r="G602" s="8" t="s">
        <v>1789</v>
      </c>
      <c r="H602" s="79" t="s">
        <v>44</v>
      </c>
      <c r="I602" s="80">
        <v>2921530</v>
      </c>
      <c r="J602" s="80">
        <v>0</v>
      </c>
      <c r="K602" s="80">
        <v>2344000</v>
      </c>
      <c r="L602" s="80">
        <v>0</v>
      </c>
      <c r="M602" s="80">
        <v>0</v>
      </c>
      <c r="N602" s="80">
        <v>2344000</v>
      </c>
      <c r="O602" s="80">
        <v>0</v>
      </c>
      <c r="P602" s="80">
        <v>2344000</v>
      </c>
      <c r="Q602" s="80">
        <v>0</v>
      </c>
      <c r="R602" s="80">
        <v>2344000</v>
      </c>
      <c r="S602" s="80">
        <v>0</v>
      </c>
      <c r="T602" s="80">
        <v>0</v>
      </c>
      <c r="U602" s="80">
        <v>0</v>
      </c>
      <c r="V602" s="80">
        <v>0</v>
      </c>
      <c r="W602" s="80">
        <v>0</v>
      </c>
      <c r="X602" s="80">
        <v>0</v>
      </c>
      <c r="Y602" s="80">
        <v>0</v>
      </c>
      <c r="Z602" s="80">
        <v>0</v>
      </c>
    </row>
    <row r="603" spans="1:26" ht="16.5" customHeight="1" x14ac:dyDescent="0.25">
      <c r="A603" s="8" t="s">
        <v>1983</v>
      </c>
      <c r="B603" s="8" t="s">
        <v>1999</v>
      </c>
      <c r="C603" s="8">
        <v>2340</v>
      </c>
      <c r="D603" s="8" t="s">
        <v>2000</v>
      </c>
      <c r="E603" s="84" t="s">
        <v>2001</v>
      </c>
      <c r="F603" s="8" t="s">
        <v>75</v>
      </c>
      <c r="G603" s="8" t="s">
        <v>1789</v>
      </c>
      <c r="H603" s="79" t="s">
        <v>44</v>
      </c>
      <c r="I603" s="80">
        <v>500000</v>
      </c>
      <c r="J603" s="80">
        <v>0</v>
      </c>
      <c r="K603" s="80">
        <v>600000</v>
      </c>
      <c r="L603" s="80">
        <v>0</v>
      </c>
      <c r="M603" s="80">
        <v>1457250</v>
      </c>
      <c r="N603" s="80">
        <v>600000</v>
      </c>
      <c r="O603" s="80">
        <v>0</v>
      </c>
      <c r="P603" s="80">
        <v>0</v>
      </c>
      <c r="Q603" s="80">
        <v>0</v>
      </c>
      <c r="R603" s="80">
        <v>600000</v>
      </c>
      <c r="S603" s="80">
        <v>0</v>
      </c>
      <c r="T603" s="80">
        <v>0</v>
      </c>
      <c r="U603" s="80">
        <v>0</v>
      </c>
      <c r="V603" s="80">
        <v>22000000</v>
      </c>
      <c r="W603" s="80">
        <v>0</v>
      </c>
      <c r="X603" s="80">
        <v>0</v>
      </c>
      <c r="Y603" s="80">
        <v>0</v>
      </c>
      <c r="Z603" s="80">
        <v>0</v>
      </c>
    </row>
    <row r="604" spans="1:26" ht="16.5" customHeight="1" x14ac:dyDescent="0.25">
      <c r="A604" s="8" t="s">
        <v>1983</v>
      </c>
      <c r="B604" s="8" t="s">
        <v>2007</v>
      </c>
      <c r="C604" s="8">
        <v>2381</v>
      </c>
      <c r="D604" s="8" t="s">
        <v>2008</v>
      </c>
      <c r="E604" s="84" t="s">
        <v>2009</v>
      </c>
      <c r="F604" s="8" t="s">
        <v>75</v>
      </c>
      <c r="G604" s="8" t="s">
        <v>1789</v>
      </c>
      <c r="H604" s="79" t="s">
        <v>44</v>
      </c>
      <c r="I604" s="80">
        <v>12000000</v>
      </c>
      <c r="J604" s="80">
        <v>0</v>
      </c>
      <c r="K604" s="80">
        <v>0</v>
      </c>
      <c r="L604" s="80">
        <v>0</v>
      </c>
      <c r="M604" s="80">
        <v>0</v>
      </c>
      <c r="N604" s="80">
        <v>0</v>
      </c>
      <c r="O604" s="80">
        <v>0</v>
      </c>
      <c r="P604" s="80">
        <v>0</v>
      </c>
      <c r="Q604" s="80">
        <v>0</v>
      </c>
      <c r="R604" s="80">
        <v>0</v>
      </c>
      <c r="S604" s="80">
        <v>0</v>
      </c>
      <c r="T604" s="80">
        <v>0</v>
      </c>
      <c r="U604" s="80">
        <v>0</v>
      </c>
      <c r="V604" s="80">
        <v>0</v>
      </c>
      <c r="W604" s="80">
        <v>0</v>
      </c>
      <c r="X604" s="80">
        <v>0</v>
      </c>
      <c r="Y604" s="80">
        <v>0</v>
      </c>
      <c r="Z604" s="80">
        <v>0</v>
      </c>
    </row>
    <row r="605" spans="1:26" ht="16.5" customHeight="1" x14ac:dyDescent="0.25">
      <c r="A605" s="8" t="s">
        <v>1983</v>
      </c>
      <c r="B605" s="8" t="s">
        <v>2018</v>
      </c>
      <c r="C605" s="8">
        <v>2480</v>
      </c>
      <c r="D605" s="8" t="s">
        <v>2019</v>
      </c>
      <c r="E605" s="84" t="s">
        <v>2020</v>
      </c>
      <c r="F605" s="8" t="s">
        <v>75</v>
      </c>
      <c r="G605" s="8" t="s">
        <v>1789</v>
      </c>
      <c r="H605" s="79" t="s">
        <v>44</v>
      </c>
      <c r="I605" s="80">
        <v>0</v>
      </c>
      <c r="J605" s="80">
        <v>0</v>
      </c>
      <c r="K605" s="80">
        <v>0</v>
      </c>
      <c r="L605" s="80">
        <v>0</v>
      </c>
      <c r="M605" s="80">
        <v>0</v>
      </c>
      <c r="N605" s="80">
        <v>0</v>
      </c>
      <c r="O605" s="80">
        <v>0</v>
      </c>
      <c r="P605" s="80">
        <v>0</v>
      </c>
      <c r="Q605" s="80">
        <v>0</v>
      </c>
      <c r="R605" s="80">
        <v>0</v>
      </c>
      <c r="S605" s="80">
        <v>0</v>
      </c>
      <c r="T605" s="80">
        <v>0</v>
      </c>
      <c r="U605" s="80">
        <v>0</v>
      </c>
      <c r="V605" s="80">
        <v>0</v>
      </c>
      <c r="W605" s="80">
        <v>0</v>
      </c>
      <c r="X605" s="80">
        <v>0</v>
      </c>
      <c r="Y605" s="80">
        <v>0</v>
      </c>
      <c r="Z605" s="80">
        <v>0</v>
      </c>
    </row>
    <row r="606" spans="1:26" ht="16.5" customHeight="1" x14ac:dyDescent="0.25">
      <c r="A606" s="8" t="s">
        <v>1983</v>
      </c>
      <c r="B606" s="8" t="s">
        <v>2024</v>
      </c>
      <c r="C606" s="8">
        <v>2584</v>
      </c>
      <c r="D606" s="8" t="s">
        <v>2025</v>
      </c>
      <c r="E606" s="84" t="s">
        <v>2026</v>
      </c>
      <c r="F606" s="8" t="s">
        <v>75</v>
      </c>
      <c r="G606" s="8" t="s">
        <v>1789</v>
      </c>
      <c r="H606" s="79" t="s">
        <v>44</v>
      </c>
      <c r="I606" s="80">
        <v>7000000</v>
      </c>
      <c r="J606" s="80">
        <v>0</v>
      </c>
      <c r="K606" s="80">
        <v>10000000</v>
      </c>
      <c r="L606" s="80">
        <v>0</v>
      </c>
      <c r="M606" s="80">
        <v>3529921</v>
      </c>
      <c r="N606" s="80">
        <v>5000000</v>
      </c>
      <c r="O606" s="80">
        <v>0</v>
      </c>
      <c r="P606" s="80">
        <v>0</v>
      </c>
      <c r="Q606" s="80">
        <v>0</v>
      </c>
      <c r="R606" s="80">
        <v>10000000</v>
      </c>
      <c r="S606" s="80">
        <v>0</v>
      </c>
      <c r="T606" s="80">
        <v>6829857</v>
      </c>
      <c r="U606" s="80">
        <v>0</v>
      </c>
      <c r="V606" s="80">
        <v>0</v>
      </c>
      <c r="W606" s="80">
        <v>75386814</v>
      </c>
      <c r="X606" s="80">
        <v>0</v>
      </c>
      <c r="Y606" s="80">
        <v>73864579</v>
      </c>
      <c r="Z606" s="80">
        <v>0</v>
      </c>
    </row>
    <row r="607" spans="1:26" ht="16.5" customHeight="1" x14ac:dyDescent="0.25">
      <c r="A607" s="8" t="s">
        <v>1983</v>
      </c>
      <c r="B607" s="8" t="s">
        <v>2018</v>
      </c>
      <c r="C607" s="8">
        <v>2720</v>
      </c>
      <c r="D607" s="8" t="s">
        <v>2028</v>
      </c>
      <c r="E607" s="84" t="s">
        <v>2029</v>
      </c>
      <c r="F607" s="8" t="s">
        <v>38</v>
      </c>
      <c r="G607" s="8" t="s">
        <v>1789</v>
      </c>
      <c r="H607" s="79" t="s">
        <v>44</v>
      </c>
      <c r="I607" s="80">
        <v>0</v>
      </c>
      <c r="J607" s="80">
        <v>0</v>
      </c>
      <c r="K607" s="80">
        <v>0</v>
      </c>
      <c r="L607" s="80">
        <v>0</v>
      </c>
      <c r="M607" s="80">
        <v>0</v>
      </c>
      <c r="N607" s="80">
        <v>0</v>
      </c>
      <c r="O607" s="80">
        <v>0</v>
      </c>
      <c r="P607" s="80">
        <v>0</v>
      </c>
      <c r="Q607" s="80">
        <v>0</v>
      </c>
      <c r="R607" s="80">
        <v>0</v>
      </c>
      <c r="S607" s="80">
        <v>0</v>
      </c>
      <c r="T607" s="80">
        <v>0</v>
      </c>
      <c r="U607" s="80">
        <v>0</v>
      </c>
      <c r="V607" s="80">
        <v>0</v>
      </c>
      <c r="W607" s="80">
        <v>0</v>
      </c>
      <c r="X607" s="80">
        <v>0</v>
      </c>
      <c r="Y607" s="80">
        <v>0</v>
      </c>
      <c r="Z607" s="80">
        <v>0</v>
      </c>
    </row>
    <row r="608" spans="1:26" ht="16.5" customHeight="1" x14ac:dyDescent="0.25">
      <c r="A608" s="8" t="s">
        <v>1983</v>
      </c>
      <c r="B608" s="8" t="s">
        <v>1984</v>
      </c>
      <c r="C608" s="8">
        <v>2930</v>
      </c>
      <c r="D608" s="8" t="s">
        <v>2033</v>
      </c>
      <c r="E608" s="84" t="s">
        <v>2034</v>
      </c>
      <c r="F608" s="8" t="s">
        <v>75</v>
      </c>
      <c r="G608" s="8" t="s">
        <v>1789</v>
      </c>
      <c r="H608" s="79" t="s">
        <v>44</v>
      </c>
      <c r="I608" s="80">
        <v>11209003.23</v>
      </c>
      <c r="J608" s="80">
        <v>0</v>
      </c>
      <c r="K608" s="80">
        <v>11160000</v>
      </c>
      <c r="L608" s="80">
        <v>0</v>
      </c>
      <c r="M608" s="80">
        <v>1200000</v>
      </c>
      <c r="N608" s="80">
        <v>7150000</v>
      </c>
      <c r="O608" s="80">
        <v>0</v>
      </c>
      <c r="P608" s="80">
        <v>11160000</v>
      </c>
      <c r="Q608" s="80">
        <v>0</v>
      </c>
      <c r="R608" s="80">
        <v>11160000</v>
      </c>
      <c r="S608" s="80">
        <v>0</v>
      </c>
      <c r="T608" s="80">
        <v>0</v>
      </c>
      <c r="U608" s="80">
        <v>0</v>
      </c>
      <c r="V608" s="80">
        <v>0</v>
      </c>
      <c r="W608" s="80">
        <v>0</v>
      </c>
      <c r="X608" s="80">
        <v>0</v>
      </c>
      <c r="Y608" s="80">
        <v>0</v>
      </c>
      <c r="Z608" s="80">
        <v>0</v>
      </c>
    </row>
    <row r="609" spans="1:26" ht="16.5" customHeight="1" x14ac:dyDescent="0.25">
      <c r="A609" s="8" t="s">
        <v>1983</v>
      </c>
      <c r="B609" s="8" t="s">
        <v>1988</v>
      </c>
      <c r="C609" s="8">
        <v>2931</v>
      </c>
      <c r="D609" s="8" t="s">
        <v>2035</v>
      </c>
      <c r="E609" s="84" t="s">
        <v>2036</v>
      </c>
      <c r="F609" s="8" t="s">
        <v>75</v>
      </c>
      <c r="G609" s="8" t="s">
        <v>1789</v>
      </c>
      <c r="H609" s="79" t="s">
        <v>44</v>
      </c>
      <c r="I609" s="80">
        <v>5000000</v>
      </c>
      <c r="J609" s="80">
        <v>0</v>
      </c>
      <c r="K609" s="80">
        <v>5000000</v>
      </c>
      <c r="L609" s="80">
        <v>0</v>
      </c>
      <c r="M609" s="80">
        <v>0</v>
      </c>
      <c r="N609" s="80">
        <v>0</v>
      </c>
      <c r="O609" s="80">
        <v>0</v>
      </c>
      <c r="P609" s="80">
        <v>0</v>
      </c>
      <c r="Q609" s="80">
        <v>0</v>
      </c>
      <c r="R609" s="80">
        <v>5000000</v>
      </c>
      <c r="S609" s="80">
        <v>0</v>
      </c>
      <c r="T609" s="80">
        <v>0</v>
      </c>
      <c r="U609" s="80">
        <v>0</v>
      </c>
      <c r="V609" s="80">
        <v>0</v>
      </c>
      <c r="W609" s="80">
        <v>0</v>
      </c>
      <c r="X609" s="80">
        <v>0</v>
      </c>
      <c r="Y609" s="80">
        <v>0</v>
      </c>
      <c r="Z609" s="80">
        <v>0</v>
      </c>
    </row>
    <row r="610" spans="1:26" ht="16.5" customHeight="1" x14ac:dyDescent="0.25">
      <c r="A610" s="8" t="s">
        <v>1983</v>
      </c>
      <c r="B610" s="8" t="s">
        <v>2038</v>
      </c>
      <c r="C610" s="8">
        <v>2932</v>
      </c>
      <c r="D610" s="8" t="s">
        <v>2039</v>
      </c>
      <c r="E610" s="84" t="s">
        <v>2040</v>
      </c>
      <c r="F610" s="8" t="s">
        <v>38</v>
      </c>
      <c r="G610" s="8" t="s">
        <v>1789</v>
      </c>
      <c r="H610" s="79" t="s">
        <v>44</v>
      </c>
      <c r="I610" s="80">
        <v>750000</v>
      </c>
      <c r="J610" s="80">
        <v>0</v>
      </c>
      <c r="K610" s="80">
        <v>350000</v>
      </c>
      <c r="L610" s="80">
        <v>0</v>
      </c>
      <c r="M610" s="80">
        <v>0</v>
      </c>
      <c r="N610" s="80">
        <v>350000</v>
      </c>
      <c r="O610" s="80">
        <v>0</v>
      </c>
      <c r="P610" s="80">
        <v>0</v>
      </c>
      <c r="Q610" s="80">
        <v>0</v>
      </c>
      <c r="R610" s="80">
        <v>350000</v>
      </c>
      <c r="S610" s="80">
        <v>0</v>
      </c>
      <c r="T610" s="80">
        <v>0</v>
      </c>
      <c r="U610" s="80">
        <v>0</v>
      </c>
      <c r="V610" s="80">
        <v>0</v>
      </c>
      <c r="W610" s="80">
        <v>0</v>
      </c>
      <c r="X610" s="80">
        <v>0</v>
      </c>
      <c r="Y610" s="80">
        <v>0</v>
      </c>
      <c r="Z610" s="80">
        <v>0</v>
      </c>
    </row>
    <row r="611" spans="1:26" ht="16.5" customHeight="1" x14ac:dyDescent="0.25">
      <c r="A611" s="8" t="s">
        <v>1983</v>
      </c>
      <c r="B611" s="8" t="s">
        <v>1988</v>
      </c>
      <c r="C611" s="8">
        <v>2933</v>
      </c>
      <c r="D611" s="8" t="s">
        <v>2042</v>
      </c>
      <c r="E611" s="84" t="s">
        <v>2043</v>
      </c>
      <c r="F611" s="8" t="s">
        <v>75</v>
      </c>
      <c r="G611" s="8" t="s">
        <v>1789</v>
      </c>
      <c r="H611" s="79" t="s">
        <v>44</v>
      </c>
      <c r="I611" s="80">
        <v>50000000</v>
      </c>
      <c r="J611" s="80">
        <v>0</v>
      </c>
      <c r="K611" s="80">
        <v>50000000</v>
      </c>
      <c r="L611" s="80">
        <v>0</v>
      </c>
      <c r="M611" s="80">
        <v>0</v>
      </c>
      <c r="N611" s="80">
        <v>50000000</v>
      </c>
      <c r="O611" s="80">
        <v>0</v>
      </c>
      <c r="P611" s="80">
        <v>0</v>
      </c>
      <c r="Q611" s="80">
        <v>0</v>
      </c>
      <c r="R611" s="80">
        <v>50000000</v>
      </c>
      <c r="S611" s="80">
        <v>0</v>
      </c>
      <c r="T611" s="80">
        <v>0</v>
      </c>
      <c r="U611" s="80">
        <v>0</v>
      </c>
      <c r="V611" s="80">
        <v>0</v>
      </c>
      <c r="W611" s="80">
        <v>0</v>
      </c>
      <c r="X611" s="80">
        <v>0</v>
      </c>
      <c r="Y611" s="80">
        <v>0</v>
      </c>
      <c r="Z611" s="80">
        <v>0</v>
      </c>
    </row>
    <row r="612" spans="1:26" ht="16.5" customHeight="1" x14ac:dyDescent="0.25">
      <c r="A612" s="8" t="s">
        <v>1983</v>
      </c>
      <c r="B612" s="8" t="s">
        <v>1988</v>
      </c>
      <c r="C612" s="8">
        <v>2934</v>
      </c>
      <c r="D612" s="8" t="s">
        <v>2045</v>
      </c>
      <c r="E612" s="84" t="s">
        <v>2046</v>
      </c>
      <c r="F612" s="8" t="s">
        <v>75</v>
      </c>
      <c r="G612" s="8" t="s">
        <v>1789</v>
      </c>
      <c r="H612" s="79" t="s">
        <v>44</v>
      </c>
      <c r="I612" s="80">
        <v>2000000</v>
      </c>
      <c r="J612" s="80">
        <v>0</v>
      </c>
      <c r="K612" s="80">
        <v>3000000</v>
      </c>
      <c r="L612" s="80">
        <v>0</v>
      </c>
      <c r="M612" s="80">
        <v>796560</v>
      </c>
      <c r="N612" s="80">
        <v>0</v>
      </c>
      <c r="O612" s="80">
        <v>0</v>
      </c>
      <c r="P612" s="80">
        <v>0</v>
      </c>
      <c r="Q612" s="80">
        <v>0</v>
      </c>
      <c r="R612" s="80">
        <v>3000000</v>
      </c>
      <c r="S612" s="80">
        <v>0</v>
      </c>
      <c r="T612" s="80">
        <v>0</v>
      </c>
      <c r="U612" s="80">
        <v>0</v>
      </c>
      <c r="V612" s="80">
        <v>0</v>
      </c>
      <c r="W612" s="80">
        <v>0</v>
      </c>
      <c r="X612" s="80">
        <v>0</v>
      </c>
      <c r="Y612" s="80">
        <v>0</v>
      </c>
      <c r="Z612" s="80">
        <v>0</v>
      </c>
    </row>
    <row r="613" spans="1:26" ht="16.5" customHeight="1" x14ac:dyDescent="0.25">
      <c r="A613" s="8" t="s">
        <v>1983</v>
      </c>
      <c r="B613" s="8" t="s">
        <v>1999</v>
      </c>
      <c r="C613" s="8">
        <v>2935</v>
      </c>
      <c r="D613" s="8" t="s">
        <v>2047</v>
      </c>
      <c r="E613" s="84" t="s">
        <v>2048</v>
      </c>
      <c r="F613" s="8" t="s">
        <v>75</v>
      </c>
      <c r="G613" s="8" t="s">
        <v>1789</v>
      </c>
      <c r="H613" s="79" t="s">
        <v>2049</v>
      </c>
      <c r="I613" s="80">
        <v>37030341.950000003</v>
      </c>
      <c r="J613" s="80">
        <v>0</v>
      </c>
      <c r="K613" s="80">
        <v>15000000</v>
      </c>
      <c r="L613" s="80">
        <v>0</v>
      </c>
      <c r="M613" s="80">
        <v>0</v>
      </c>
      <c r="N613" s="80">
        <v>0</v>
      </c>
      <c r="O613" s="80">
        <v>0</v>
      </c>
      <c r="P613" s="80">
        <v>0</v>
      </c>
      <c r="Q613" s="80">
        <v>0</v>
      </c>
      <c r="R613" s="80">
        <v>15000000</v>
      </c>
      <c r="S613" s="80">
        <v>0</v>
      </c>
      <c r="T613" s="80">
        <v>0</v>
      </c>
      <c r="U613" s="80">
        <v>0</v>
      </c>
      <c r="V613" s="80">
        <v>0</v>
      </c>
      <c r="W613" s="80">
        <v>0</v>
      </c>
      <c r="X613" s="80">
        <v>0</v>
      </c>
      <c r="Y613" s="80">
        <v>0</v>
      </c>
      <c r="Z613" s="80">
        <v>0</v>
      </c>
    </row>
    <row r="614" spans="1:26" ht="16.5" customHeight="1" x14ac:dyDescent="0.25">
      <c r="A614" s="8" t="s">
        <v>1983</v>
      </c>
      <c r="B614" s="8" t="s">
        <v>2016</v>
      </c>
      <c r="C614" s="8">
        <v>2936</v>
      </c>
      <c r="D614" s="8" t="s">
        <v>2050</v>
      </c>
      <c r="E614" s="84" t="s">
        <v>2051</v>
      </c>
      <c r="F614" s="8" t="s">
        <v>440</v>
      </c>
      <c r="G614" s="8" t="s">
        <v>1789</v>
      </c>
      <c r="H614" s="79" t="s">
        <v>2052</v>
      </c>
      <c r="I614" s="80">
        <v>2500000</v>
      </c>
      <c r="J614" s="80">
        <v>0</v>
      </c>
      <c r="K614" s="80">
        <v>0</v>
      </c>
      <c r="L614" s="80">
        <v>0</v>
      </c>
      <c r="M614" s="80">
        <v>3133970</v>
      </c>
      <c r="N614" s="80">
        <v>0</v>
      </c>
      <c r="O614" s="80">
        <v>0</v>
      </c>
      <c r="P614" s="80">
        <v>0</v>
      </c>
      <c r="Q614" s="80">
        <v>0</v>
      </c>
      <c r="R614" s="80">
        <v>0</v>
      </c>
      <c r="S614" s="80">
        <v>0</v>
      </c>
      <c r="T614" s="80">
        <v>0</v>
      </c>
      <c r="U614" s="80">
        <v>0</v>
      </c>
      <c r="V614" s="80">
        <v>0</v>
      </c>
      <c r="W614" s="80">
        <v>0</v>
      </c>
      <c r="X614" s="80">
        <v>0</v>
      </c>
      <c r="Y614" s="80">
        <v>0</v>
      </c>
      <c r="Z614" s="80">
        <v>0</v>
      </c>
    </row>
    <row r="615" spans="1:26" ht="16.5" customHeight="1" x14ac:dyDescent="0.25">
      <c r="A615" s="8" t="s">
        <v>1983</v>
      </c>
      <c r="B615" s="8" t="s">
        <v>1988</v>
      </c>
      <c r="C615" s="8">
        <v>2937</v>
      </c>
      <c r="D615" s="8" t="s">
        <v>2053</v>
      </c>
      <c r="E615" s="84" t="s">
        <v>2054</v>
      </c>
      <c r="F615" s="8" t="s">
        <v>38</v>
      </c>
      <c r="G615" s="8" t="s">
        <v>1789</v>
      </c>
      <c r="H615" s="79" t="s">
        <v>44</v>
      </c>
      <c r="I615" s="80">
        <v>1000000</v>
      </c>
      <c r="J615" s="80">
        <v>0</v>
      </c>
      <c r="K615" s="80">
        <v>0</v>
      </c>
      <c r="L615" s="80">
        <v>0</v>
      </c>
      <c r="M615" s="80">
        <v>0</v>
      </c>
      <c r="N615" s="80">
        <v>0</v>
      </c>
      <c r="O615" s="80">
        <v>0</v>
      </c>
      <c r="P615" s="80">
        <v>0</v>
      </c>
      <c r="Q615" s="80">
        <v>0</v>
      </c>
      <c r="R615" s="80">
        <v>0</v>
      </c>
      <c r="S615" s="80">
        <v>0</v>
      </c>
      <c r="T615" s="80">
        <v>0</v>
      </c>
      <c r="U615" s="80">
        <v>0</v>
      </c>
      <c r="V615" s="80">
        <v>0</v>
      </c>
      <c r="W615" s="80">
        <v>0</v>
      </c>
      <c r="X615" s="80">
        <v>0</v>
      </c>
      <c r="Y615" s="80">
        <v>0</v>
      </c>
      <c r="Z615" s="80">
        <v>0</v>
      </c>
    </row>
    <row r="616" spans="1:26" ht="16.5" customHeight="1" x14ac:dyDescent="0.25">
      <c r="A616" s="8" t="s">
        <v>1983</v>
      </c>
      <c r="B616" s="8" t="s">
        <v>2038</v>
      </c>
      <c r="C616" s="8">
        <v>2938</v>
      </c>
      <c r="D616" s="8" t="s">
        <v>2056</v>
      </c>
      <c r="E616" s="84" t="s">
        <v>2057</v>
      </c>
      <c r="F616" s="8" t="s">
        <v>75</v>
      </c>
      <c r="G616" s="8" t="s">
        <v>1789</v>
      </c>
      <c r="H616" s="79" t="s">
        <v>44</v>
      </c>
      <c r="I616" s="80">
        <v>0</v>
      </c>
      <c r="J616" s="80">
        <v>0</v>
      </c>
      <c r="K616" s="80">
        <v>0</v>
      </c>
      <c r="L616" s="80">
        <v>0</v>
      </c>
      <c r="M616" s="80">
        <v>0</v>
      </c>
      <c r="N616" s="80">
        <v>0</v>
      </c>
      <c r="O616" s="80">
        <v>0</v>
      </c>
      <c r="P616" s="80">
        <v>0</v>
      </c>
      <c r="Q616" s="80">
        <v>0</v>
      </c>
      <c r="R616" s="80">
        <v>0</v>
      </c>
      <c r="S616" s="80">
        <v>0</v>
      </c>
      <c r="T616" s="80">
        <v>0</v>
      </c>
      <c r="U616" s="80">
        <v>0</v>
      </c>
      <c r="V616" s="80">
        <v>0</v>
      </c>
      <c r="W616" s="80">
        <v>0</v>
      </c>
      <c r="X616" s="80">
        <v>0</v>
      </c>
      <c r="Y616" s="80">
        <v>0</v>
      </c>
      <c r="Z616" s="80">
        <v>0</v>
      </c>
    </row>
    <row r="617" spans="1:26" ht="16.5" customHeight="1" x14ac:dyDescent="0.25">
      <c r="A617" s="8" t="s">
        <v>1983</v>
      </c>
      <c r="B617" s="8" t="s">
        <v>2059</v>
      </c>
      <c r="C617" s="8">
        <v>2939</v>
      </c>
      <c r="D617" s="8" t="s">
        <v>2060</v>
      </c>
      <c r="E617" s="84" t="s">
        <v>2061</v>
      </c>
      <c r="F617" s="8" t="s">
        <v>38</v>
      </c>
      <c r="G617" s="8" t="s">
        <v>1789</v>
      </c>
      <c r="H617" s="79" t="s">
        <v>2062</v>
      </c>
      <c r="I617" s="80">
        <v>1621903.3600000001</v>
      </c>
      <c r="J617" s="80">
        <v>0</v>
      </c>
      <c r="K617" s="80">
        <v>0</v>
      </c>
      <c r="L617" s="80">
        <v>0</v>
      </c>
      <c r="M617" s="80">
        <v>460863</v>
      </c>
      <c r="N617" s="80">
        <v>0</v>
      </c>
      <c r="O617" s="80">
        <v>0</v>
      </c>
      <c r="P617" s="80">
        <v>0</v>
      </c>
      <c r="Q617" s="80">
        <v>0</v>
      </c>
      <c r="R617" s="80">
        <v>0</v>
      </c>
      <c r="S617" s="80">
        <v>0</v>
      </c>
      <c r="T617" s="80">
        <v>0</v>
      </c>
      <c r="U617" s="80">
        <v>0</v>
      </c>
      <c r="V617" s="80">
        <v>0</v>
      </c>
      <c r="W617" s="80">
        <v>0</v>
      </c>
      <c r="X617" s="80">
        <v>0</v>
      </c>
      <c r="Y617" s="80">
        <v>0</v>
      </c>
      <c r="Z617" s="80">
        <v>0</v>
      </c>
    </row>
    <row r="618" spans="1:26" ht="16.5" customHeight="1" x14ac:dyDescent="0.25">
      <c r="A618" s="8" t="s">
        <v>1983</v>
      </c>
      <c r="B618" s="8"/>
      <c r="C618" s="8">
        <v>2940</v>
      </c>
      <c r="D618" s="8" t="s">
        <v>2064</v>
      </c>
      <c r="E618" s="84" t="s">
        <v>2065</v>
      </c>
      <c r="F618" s="8" t="s">
        <v>75</v>
      </c>
      <c r="G618" s="8" t="s">
        <v>1789</v>
      </c>
      <c r="H618" s="79" t="s">
        <v>44</v>
      </c>
      <c r="I618" s="80">
        <v>1182818</v>
      </c>
      <c r="J618" s="80">
        <v>0</v>
      </c>
      <c r="K618" s="80">
        <v>0</v>
      </c>
      <c r="L618" s="80">
        <v>0</v>
      </c>
      <c r="M618" s="80">
        <v>0</v>
      </c>
      <c r="N618" s="80">
        <v>0</v>
      </c>
      <c r="O618" s="80">
        <v>0</v>
      </c>
      <c r="P618" s="80">
        <v>0</v>
      </c>
      <c r="Q618" s="80">
        <v>0</v>
      </c>
      <c r="R618" s="80">
        <v>0</v>
      </c>
      <c r="S618" s="80">
        <v>0</v>
      </c>
      <c r="T618" s="80">
        <v>0</v>
      </c>
      <c r="U618" s="80">
        <v>0</v>
      </c>
      <c r="V618" s="80">
        <v>0</v>
      </c>
      <c r="W618" s="80">
        <v>0</v>
      </c>
      <c r="X618" s="80">
        <v>0</v>
      </c>
      <c r="Y618" s="80">
        <v>0</v>
      </c>
      <c r="Z618" s="80">
        <v>0</v>
      </c>
    </row>
    <row r="619" spans="1:26" ht="16.5" customHeight="1" x14ac:dyDescent="0.25">
      <c r="A619" s="8" t="s">
        <v>1983</v>
      </c>
      <c r="B619" s="8" t="s">
        <v>1988</v>
      </c>
      <c r="C619" s="8">
        <v>2941</v>
      </c>
      <c r="D619" s="8" t="s">
        <v>2067</v>
      </c>
      <c r="E619" s="84" t="s">
        <v>2068</v>
      </c>
      <c r="F619" s="8" t="s">
        <v>75</v>
      </c>
      <c r="G619" s="8" t="s">
        <v>1789</v>
      </c>
      <c r="H619" s="79" t="s">
        <v>44</v>
      </c>
      <c r="I619" s="80">
        <v>1000000</v>
      </c>
      <c r="J619" s="80">
        <v>0</v>
      </c>
      <c r="K619" s="80">
        <v>1000000</v>
      </c>
      <c r="L619" s="80">
        <v>0</v>
      </c>
      <c r="M619" s="80">
        <v>4450566</v>
      </c>
      <c r="N619" s="80">
        <v>1000000</v>
      </c>
      <c r="O619" s="80">
        <v>0</v>
      </c>
      <c r="P619" s="80">
        <v>0</v>
      </c>
      <c r="Q619" s="80">
        <v>0</v>
      </c>
      <c r="R619" s="80">
        <v>1000000</v>
      </c>
      <c r="S619" s="80">
        <v>0</v>
      </c>
      <c r="T619" s="80">
        <v>0</v>
      </c>
      <c r="U619" s="80">
        <v>0</v>
      </c>
      <c r="V619" s="80">
        <v>0</v>
      </c>
      <c r="W619" s="80">
        <v>0</v>
      </c>
      <c r="X619" s="80">
        <v>0</v>
      </c>
      <c r="Y619" s="80">
        <v>0</v>
      </c>
      <c r="Z619" s="80">
        <v>0</v>
      </c>
    </row>
    <row r="620" spans="1:26" ht="16.5" customHeight="1" x14ac:dyDescent="0.25">
      <c r="A620" s="8" t="s">
        <v>1983</v>
      </c>
      <c r="B620" s="8" t="s">
        <v>1988</v>
      </c>
      <c r="C620" s="8">
        <v>3198</v>
      </c>
      <c r="D620" s="8" t="s">
        <v>2529</v>
      </c>
      <c r="E620" s="84" t="s">
        <v>2530</v>
      </c>
      <c r="F620" s="8" t="s">
        <v>38</v>
      </c>
      <c r="G620" s="8" t="s">
        <v>1789</v>
      </c>
      <c r="H620" s="79" t="s">
        <v>44</v>
      </c>
      <c r="I620" s="80">
        <v>2500000</v>
      </c>
      <c r="J620" s="80">
        <v>0</v>
      </c>
      <c r="K620" s="80">
        <v>2500000</v>
      </c>
      <c r="L620" s="80">
        <v>0</v>
      </c>
      <c r="M620" s="80">
        <v>0</v>
      </c>
      <c r="N620" s="80">
        <v>0</v>
      </c>
      <c r="O620" s="80">
        <v>0</v>
      </c>
      <c r="P620" s="80">
        <v>0</v>
      </c>
      <c r="Q620" s="80">
        <v>0</v>
      </c>
      <c r="R620" s="80">
        <v>2500000</v>
      </c>
      <c r="S620" s="80">
        <v>0</v>
      </c>
      <c r="T620" s="80">
        <v>0</v>
      </c>
      <c r="U620" s="80">
        <v>0</v>
      </c>
      <c r="V620" s="80">
        <v>0</v>
      </c>
      <c r="W620" s="80">
        <v>0</v>
      </c>
      <c r="X620" s="80">
        <v>0</v>
      </c>
      <c r="Y620" s="80">
        <v>0</v>
      </c>
      <c r="Z620" s="80">
        <v>0</v>
      </c>
    </row>
    <row r="621" spans="1:26" ht="16.5" customHeight="1" x14ac:dyDescent="0.25">
      <c r="A621" s="8" t="s">
        <v>1983</v>
      </c>
      <c r="B621" s="8" t="s">
        <v>1988</v>
      </c>
      <c r="C621" s="8">
        <v>3199</v>
      </c>
      <c r="D621" s="8" t="s">
        <v>2531</v>
      </c>
      <c r="E621" s="84" t="s">
        <v>2532</v>
      </c>
      <c r="F621" s="8" t="s">
        <v>75</v>
      </c>
      <c r="G621" s="8" t="s">
        <v>1789</v>
      </c>
      <c r="H621" s="79" t="s">
        <v>44</v>
      </c>
      <c r="I621" s="80">
        <v>5000000</v>
      </c>
      <c r="J621" s="80">
        <v>0</v>
      </c>
      <c r="K621" s="80">
        <v>15000000</v>
      </c>
      <c r="L621" s="80">
        <v>0</v>
      </c>
      <c r="M621" s="80">
        <v>0</v>
      </c>
      <c r="N621" s="80">
        <v>0</v>
      </c>
      <c r="O621" s="80">
        <v>0</v>
      </c>
      <c r="P621" s="80">
        <v>0</v>
      </c>
      <c r="Q621" s="80">
        <v>0</v>
      </c>
      <c r="R621" s="80">
        <v>15000000</v>
      </c>
      <c r="S621" s="80">
        <v>0</v>
      </c>
      <c r="T621" s="80">
        <v>0</v>
      </c>
      <c r="U621" s="80">
        <v>0</v>
      </c>
      <c r="V621" s="80">
        <v>0</v>
      </c>
      <c r="W621" s="80">
        <v>0</v>
      </c>
      <c r="X621" s="80">
        <v>0</v>
      </c>
      <c r="Y621" s="80">
        <v>0</v>
      </c>
      <c r="Z621" s="80">
        <v>0</v>
      </c>
    </row>
    <row r="622" spans="1:26" ht="16.5" customHeight="1" x14ac:dyDescent="0.25">
      <c r="A622" s="8" t="s">
        <v>1983</v>
      </c>
      <c r="B622" s="8" t="s">
        <v>1988</v>
      </c>
      <c r="C622" s="8">
        <v>3200</v>
      </c>
      <c r="D622" s="8" t="s">
        <v>2533</v>
      </c>
      <c r="E622" s="84" t="s">
        <v>2534</v>
      </c>
      <c r="F622" s="8" t="s">
        <v>38</v>
      </c>
      <c r="G622" s="8" t="s">
        <v>1789</v>
      </c>
      <c r="H622" s="79" t="s">
        <v>44</v>
      </c>
      <c r="I622" s="80">
        <v>1200000</v>
      </c>
      <c r="J622" s="80">
        <v>0</v>
      </c>
      <c r="K622" s="80">
        <v>8800000</v>
      </c>
      <c r="L622" s="80">
        <v>0</v>
      </c>
      <c r="M622" s="80">
        <v>0</v>
      </c>
      <c r="N622" s="80">
        <v>0</v>
      </c>
      <c r="O622" s="80">
        <v>0</v>
      </c>
      <c r="P622" s="80">
        <v>0</v>
      </c>
      <c r="Q622" s="80">
        <v>0</v>
      </c>
      <c r="R622" s="80">
        <v>8800000</v>
      </c>
      <c r="S622" s="80">
        <v>0</v>
      </c>
      <c r="T622" s="80">
        <v>0</v>
      </c>
      <c r="U622" s="80">
        <v>0</v>
      </c>
      <c r="V622" s="80">
        <v>0</v>
      </c>
      <c r="W622" s="80">
        <v>0</v>
      </c>
      <c r="X622" s="80">
        <v>0</v>
      </c>
      <c r="Y622" s="80">
        <v>0</v>
      </c>
      <c r="Z622" s="80">
        <v>0</v>
      </c>
    </row>
    <row r="623" spans="1:26" ht="16.5" customHeight="1" x14ac:dyDescent="0.25">
      <c r="A623" s="8" t="s">
        <v>1983</v>
      </c>
      <c r="B623" s="8" t="s">
        <v>1988</v>
      </c>
      <c r="C623" s="8">
        <v>3203</v>
      </c>
      <c r="D623" s="8" t="s">
        <v>2535</v>
      </c>
      <c r="E623" s="84" t="s">
        <v>2536</v>
      </c>
      <c r="F623" s="8" t="s">
        <v>38</v>
      </c>
      <c r="G623" s="8" t="s">
        <v>1789</v>
      </c>
      <c r="H623" s="79" t="s">
        <v>44</v>
      </c>
      <c r="I623" s="80">
        <v>10000000</v>
      </c>
      <c r="J623" s="80">
        <v>0</v>
      </c>
      <c r="K623" s="80">
        <v>40000000</v>
      </c>
      <c r="L623" s="80">
        <v>0</v>
      </c>
      <c r="M623" s="80">
        <v>0</v>
      </c>
      <c r="N623" s="80">
        <v>0</v>
      </c>
      <c r="O623" s="80">
        <v>0</v>
      </c>
      <c r="P623" s="80">
        <v>0</v>
      </c>
      <c r="Q623" s="80">
        <v>0</v>
      </c>
      <c r="R623" s="80">
        <v>40000000</v>
      </c>
      <c r="S623" s="80">
        <v>0</v>
      </c>
      <c r="T623" s="80">
        <v>0</v>
      </c>
      <c r="U623" s="80">
        <v>0</v>
      </c>
      <c r="V623" s="80">
        <v>0</v>
      </c>
      <c r="W623" s="80">
        <v>0</v>
      </c>
      <c r="X623" s="80">
        <v>0</v>
      </c>
      <c r="Y623" s="80">
        <v>0</v>
      </c>
      <c r="Z623" s="80">
        <v>0</v>
      </c>
    </row>
    <row r="624" spans="1:26" ht="16.5" customHeight="1" x14ac:dyDescent="0.25">
      <c r="A624" s="8" t="s">
        <v>2070</v>
      </c>
      <c r="B624" s="8" t="s">
        <v>2071</v>
      </c>
      <c r="C624" s="8">
        <v>2131</v>
      </c>
      <c r="D624" s="8" t="s">
        <v>2073</v>
      </c>
      <c r="E624" s="84" t="s">
        <v>2537</v>
      </c>
      <c r="F624" s="8" t="s">
        <v>75</v>
      </c>
      <c r="G624" s="8" t="s">
        <v>1789</v>
      </c>
      <c r="H624" s="79" t="s">
        <v>44</v>
      </c>
      <c r="I624" s="80">
        <v>400206.4</v>
      </c>
      <c r="J624" s="80">
        <v>0</v>
      </c>
      <c r="K624" s="80">
        <v>1895541.16</v>
      </c>
      <c r="L624" s="80">
        <v>0</v>
      </c>
      <c r="M624" s="80">
        <v>645671</v>
      </c>
      <c r="N624" s="80">
        <v>1263694.1100000001</v>
      </c>
      <c r="O624" s="80">
        <v>0</v>
      </c>
      <c r="P624" s="80">
        <v>1263694.1100000001</v>
      </c>
      <c r="Q624" s="80">
        <v>0</v>
      </c>
      <c r="R624" s="80">
        <v>1895541.16</v>
      </c>
      <c r="S624" s="80">
        <v>0</v>
      </c>
      <c r="T624" s="80">
        <v>0</v>
      </c>
      <c r="U624" s="80">
        <v>0</v>
      </c>
      <c r="V624" s="80">
        <v>0</v>
      </c>
      <c r="W624" s="80">
        <v>0</v>
      </c>
      <c r="X624" s="80">
        <v>0</v>
      </c>
      <c r="Y624" s="80">
        <v>0</v>
      </c>
      <c r="Z624" s="80">
        <v>0</v>
      </c>
    </row>
    <row r="625" spans="1:26" ht="16.5" customHeight="1" x14ac:dyDescent="0.25">
      <c r="A625" s="8" t="s">
        <v>2070</v>
      </c>
      <c r="B625" s="8" t="s">
        <v>2538</v>
      </c>
      <c r="C625" s="8">
        <v>2480</v>
      </c>
      <c r="D625" s="8" t="s">
        <v>2019</v>
      </c>
      <c r="E625" s="84" t="s">
        <v>2539</v>
      </c>
      <c r="F625" s="8" t="s">
        <v>75</v>
      </c>
      <c r="G625" s="8" t="s">
        <v>1789</v>
      </c>
      <c r="H625" s="79" t="s">
        <v>44</v>
      </c>
      <c r="I625" s="80">
        <v>8422645.3200000003</v>
      </c>
      <c r="J625" s="80">
        <v>0</v>
      </c>
      <c r="K625" s="80">
        <v>0</v>
      </c>
      <c r="L625" s="80">
        <v>0</v>
      </c>
      <c r="M625" s="80">
        <v>2400000</v>
      </c>
      <c r="N625" s="80">
        <v>0</v>
      </c>
      <c r="O625" s="80">
        <v>0</v>
      </c>
      <c r="P625" s="80">
        <v>0</v>
      </c>
      <c r="Q625" s="80">
        <v>0</v>
      </c>
      <c r="R625" s="80">
        <v>0</v>
      </c>
      <c r="S625" s="80">
        <v>0</v>
      </c>
      <c r="T625" s="80">
        <v>0</v>
      </c>
      <c r="U625" s="80">
        <v>0</v>
      </c>
      <c r="V625" s="80">
        <v>0</v>
      </c>
      <c r="W625" s="80">
        <v>0</v>
      </c>
      <c r="X625" s="80">
        <v>0</v>
      </c>
      <c r="Y625" s="80">
        <v>0</v>
      </c>
      <c r="Z625" s="80">
        <v>0</v>
      </c>
    </row>
    <row r="626" spans="1:26" ht="16.5" customHeight="1" x14ac:dyDescent="0.25">
      <c r="A626" s="8" t="s">
        <v>2070</v>
      </c>
      <c r="B626" s="8" t="s">
        <v>2071</v>
      </c>
      <c r="C626" s="8">
        <v>2720</v>
      </c>
      <c r="D626" s="8" t="s">
        <v>2072</v>
      </c>
      <c r="E626" s="84" t="s">
        <v>2540</v>
      </c>
      <c r="F626" s="8" t="s">
        <v>75</v>
      </c>
      <c r="G626" s="8" t="s">
        <v>1789</v>
      </c>
      <c r="H626" s="79" t="s">
        <v>44</v>
      </c>
      <c r="I626" s="80">
        <v>500000</v>
      </c>
      <c r="J626" s="80">
        <v>0</v>
      </c>
      <c r="K626" s="80">
        <v>500000</v>
      </c>
      <c r="L626" s="80">
        <v>0</v>
      </c>
      <c r="M626" s="80">
        <v>1353600</v>
      </c>
      <c r="N626" s="80">
        <v>500000</v>
      </c>
      <c r="O626" s="80">
        <v>0</v>
      </c>
      <c r="P626" s="80">
        <v>500000</v>
      </c>
      <c r="Q626" s="80">
        <v>0</v>
      </c>
      <c r="R626" s="80">
        <v>500000</v>
      </c>
      <c r="S626" s="80">
        <v>0</v>
      </c>
      <c r="T626" s="80">
        <v>0</v>
      </c>
      <c r="U626" s="80">
        <v>0</v>
      </c>
      <c r="V626" s="80">
        <v>0</v>
      </c>
      <c r="W626" s="80">
        <v>0</v>
      </c>
      <c r="X626" s="80">
        <v>0</v>
      </c>
      <c r="Y626" s="80">
        <v>0</v>
      </c>
      <c r="Z626" s="80">
        <v>0</v>
      </c>
    </row>
    <row r="627" spans="1:26" ht="16.5" customHeight="1" x14ac:dyDescent="0.25">
      <c r="A627" s="8" t="s">
        <v>2070</v>
      </c>
      <c r="B627" s="8" t="s">
        <v>2071</v>
      </c>
      <c r="C627" s="8">
        <v>2930</v>
      </c>
      <c r="D627" s="8" t="s">
        <v>2075</v>
      </c>
      <c r="E627" s="84" t="s">
        <v>2541</v>
      </c>
      <c r="F627" s="8" t="s">
        <v>75</v>
      </c>
      <c r="G627" s="8" t="s">
        <v>1789</v>
      </c>
      <c r="H627" s="79" t="s">
        <v>44</v>
      </c>
      <c r="I627" s="80">
        <v>14160654.1</v>
      </c>
      <c r="J627" s="80">
        <v>0</v>
      </c>
      <c r="K627" s="80">
        <v>250000</v>
      </c>
      <c r="L627" s="80">
        <v>0</v>
      </c>
      <c r="M627" s="80">
        <v>0</v>
      </c>
      <c r="N627" s="80">
        <v>0</v>
      </c>
      <c r="O627" s="80">
        <v>0</v>
      </c>
      <c r="P627" s="80">
        <v>0</v>
      </c>
      <c r="Q627" s="80">
        <v>0</v>
      </c>
      <c r="R627" s="80">
        <v>250000</v>
      </c>
      <c r="S627" s="80">
        <v>0</v>
      </c>
      <c r="T627" s="80">
        <v>0</v>
      </c>
      <c r="U627" s="80">
        <v>0</v>
      </c>
      <c r="V627" s="80">
        <v>0</v>
      </c>
      <c r="W627" s="80">
        <v>0</v>
      </c>
      <c r="X627" s="80">
        <v>0</v>
      </c>
      <c r="Y627" s="80">
        <v>0</v>
      </c>
      <c r="Z627" s="80">
        <v>0</v>
      </c>
    </row>
    <row r="628" spans="1:26" ht="16.5" customHeight="1" x14ac:dyDescent="0.25">
      <c r="A628" s="8" t="s">
        <v>2070</v>
      </c>
      <c r="B628" s="8" t="s">
        <v>2071</v>
      </c>
      <c r="C628" s="8">
        <v>2932</v>
      </c>
      <c r="D628" s="8" t="s">
        <v>2074</v>
      </c>
      <c r="E628" s="84" t="s">
        <v>2542</v>
      </c>
      <c r="F628" s="8" t="s">
        <v>75</v>
      </c>
      <c r="G628" s="8" t="s">
        <v>1789</v>
      </c>
      <c r="H628" s="79" t="s">
        <v>44</v>
      </c>
      <c r="I628" s="80">
        <v>3200000</v>
      </c>
      <c r="J628" s="80">
        <v>0</v>
      </c>
      <c r="K628" s="80">
        <v>3200000</v>
      </c>
      <c r="L628" s="80">
        <v>0</v>
      </c>
      <c r="M628" s="80">
        <v>650000</v>
      </c>
      <c r="N628" s="80">
        <v>3200000</v>
      </c>
      <c r="O628" s="80">
        <v>0</v>
      </c>
      <c r="P628" s="80">
        <v>3200000</v>
      </c>
      <c r="Q628" s="80">
        <v>0</v>
      </c>
      <c r="R628" s="80">
        <v>3200000</v>
      </c>
      <c r="S628" s="80">
        <v>0</v>
      </c>
      <c r="T628" s="80">
        <v>0</v>
      </c>
      <c r="U628" s="80">
        <v>0</v>
      </c>
      <c r="V628" s="80">
        <v>0</v>
      </c>
      <c r="W628" s="80">
        <v>0</v>
      </c>
      <c r="X628" s="80">
        <v>0</v>
      </c>
      <c r="Y628" s="80">
        <v>0</v>
      </c>
      <c r="Z628" s="80">
        <v>0</v>
      </c>
    </row>
    <row r="629" spans="1:26" ht="16.5" customHeight="1" x14ac:dyDescent="0.25">
      <c r="A629" s="8" t="s">
        <v>2070</v>
      </c>
      <c r="B629" s="8" t="s">
        <v>2538</v>
      </c>
      <c r="C629" s="8">
        <v>3209</v>
      </c>
      <c r="D629" s="8" t="s">
        <v>2543</v>
      </c>
      <c r="E629" s="84" t="s">
        <v>2544</v>
      </c>
      <c r="F629" s="8" t="s">
        <v>75</v>
      </c>
      <c r="G629" s="8" t="s">
        <v>1789</v>
      </c>
      <c r="H629" s="79" t="s">
        <v>44</v>
      </c>
      <c r="I629" s="80">
        <v>1025466.55</v>
      </c>
      <c r="J629" s="80">
        <v>0</v>
      </c>
      <c r="K629" s="80">
        <v>0</v>
      </c>
      <c r="L629" s="80">
        <v>0</v>
      </c>
      <c r="M629" s="80">
        <v>796270</v>
      </c>
      <c r="N629" s="80">
        <v>0</v>
      </c>
      <c r="O629" s="80">
        <v>0</v>
      </c>
      <c r="P629" s="80">
        <v>0</v>
      </c>
      <c r="Q629" s="80">
        <v>0</v>
      </c>
      <c r="R629" s="80">
        <v>0</v>
      </c>
      <c r="S629" s="80">
        <v>0</v>
      </c>
      <c r="T629" s="80">
        <v>0</v>
      </c>
      <c r="U629" s="80">
        <v>0</v>
      </c>
      <c r="V629" s="80">
        <v>0</v>
      </c>
      <c r="W629" s="80">
        <v>0</v>
      </c>
      <c r="X629" s="80">
        <v>0</v>
      </c>
      <c r="Y629" s="80">
        <v>0</v>
      </c>
      <c r="Z629" s="80">
        <v>0</v>
      </c>
    </row>
    <row r="630" spans="1:26" ht="16.5" customHeight="1" x14ac:dyDescent="0.25">
      <c r="A630" s="8" t="s">
        <v>2076</v>
      </c>
      <c r="B630" s="8" t="s">
        <v>2077</v>
      </c>
      <c r="C630" s="8">
        <v>832</v>
      </c>
      <c r="D630" s="8" t="s">
        <v>2080</v>
      </c>
      <c r="E630" s="84" t="s">
        <v>2081</v>
      </c>
      <c r="F630" s="8" t="s">
        <v>38</v>
      </c>
      <c r="G630" s="8" t="s">
        <v>1789</v>
      </c>
      <c r="H630" s="79" t="s">
        <v>44</v>
      </c>
      <c r="I630" s="80">
        <v>1227500</v>
      </c>
      <c r="J630" s="80">
        <v>0</v>
      </c>
      <c r="K630" s="80">
        <v>0</v>
      </c>
      <c r="L630" s="80">
        <v>0</v>
      </c>
      <c r="M630" s="80">
        <v>0</v>
      </c>
      <c r="N630" s="80">
        <v>0</v>
      </c>
      <c r="O630" s="80">
        <v>0</v>
      </c>
      <c r="P630" s="80">
        <v>0</v>
      </c>
      <c r="Q630" s="80">
        <v>0</v>
      </c>
      <c r="R630" s="80">
        <v>0</v>
      </c>
      <c r="S630" s="80">
        <v>0</v>
      </c>
      <c r="T630" s="80">
        <v>0</v>
      </c>
      <c r="U630" s="80">
        <v>0</v>
      </c>
      <c r="V630" s="80">
        <v>0</v>
      </c>
      <c r="W630" s="80">
        <v>0</v>
      </c>
      <c r="X630" s="80">
        <v>0</v>
      </c>
      <c r="Y630" s="80">
        <v>0</v>
      </c>
      <c r="Z630" s="80">
        <v>0</v>
      </c>
    </row>
    <row r="631" spans="1:26" ht="16.5" customHeight="1" x14ac:dyDescent="0.25">
      <c r="A631" s="8" t="s">
        <v>2076</v>
      </c>
      <c r="B631" s="8" t="s">
        <v>2077</v>
      </c>
      <c r="C631" s="8">
        <v>3072</v>
      </c>
      <c r="D631" s="8" t="s">
        <v>2078</v>
      </c>
      <c r="E631" s="84" t="s">
        <v>2079</v>
      </c>
      <c r="F631" s="8" t="s">
        <v>75</v>
      </c>
      <c r="G631" s="8" t="s">
        <v>1789</v>
      </c>
      <c r="H631" s="79" t="s">
        <v>44</v>
      </c>
      <c r="I631" s="80">
        <v>152500</v>
      </c>
      <c r="J631" s="80">
        <v>0</v>
      </c>
      <c r="K631" s="80">
        <v>0</v>
      </c>
      <c r="L631" s="80">
        <v>0</v>
      </c>
      <c r="M631" s="80">
        <v>0</v>
      </c>
      <c r="N631" s="80">
        <v>0</v>
      </c>
      <c r="O631" s="80">
        <v>0</v>
      </c>
      <c r="P631" s="80">
        <v>0</v>
      </c>
      <c r="Q631" s="80">
        <v>0</v>
      </c>
      <c r="R631" s="80">
        <v>0</v>
      </c>
      <c r="S631" s="80">
        <v>0</v>
      </c>
      <c r="T631" s="80">
        <v>0</v>
      </c>
      <c r="U631" s="80">
        <v>0</v>
      </c>
      <c r="V631" s="80">
        <v>0</v>
      </c>
      <c r="W631" s="80">
        <v>0</v>
      </c>
      <c r="X631" s="80">
        <v>0</v>
      </c>
      <c r="Y631" s="80">
        <v>0</v>
      </c>
      <c r="Z631" s="80">
        <v>0</v>
      </c>
    </row>
    <row r="632" spans="1:26" ht="16.5" customHeight="1" x14ac:dyDescent="0.25">
      <c r="A632" s="8" t="s">
        <v>2011</v>
      </c>
      <c r="B632" s="8" t="s">
        <v>2012</v>
      </c>
      <c r="C632" s="8">
        <v>2381</v>
      </c>
      <c r="D632" s="8" t="s">
        <v>2013</v>
      </c>
      <c r="E632" s="84" t="s">
        <v>2014</v>
      </c>
      <c r="F632" s="8" t="s">
        <v>75</v>
      </c>
      <c r="G632" s="8" t="s">
        <v>1789</v>
      </c>
      <c r="H632" s="79" t="s">
        <v>2015</v>
      </c>
      <c r="I632" s="80">
        <v>0</v>
      </c>
      <c r="J632" s="80">
        <v>0</v>
      </c>
      <c r="K632" s="80">
        <v>0</v>
      </c>
      <c r="L632" s="80">
        <v>0</v>
      </c>
      <c r="M632" s="80">
        <v>0</v>
      </c>
      <c r="N632" s="80">
        <v>0</v>
      </c>
      <c r="O632" s="80">
        <v>0</v>
      </c>
      <c r="P632" s="80">
        <v>0</v>
      </c>
      <c r="Q632" s="80">
        <v>0</v>
      </c>
      <c r="R632" s="80">
        <v>0</v>
      </c>
      <c r="S632" s="80">
        <v>0</v>
      </c>
      <c r="T632" s="80">
        <v>0</v>
      </c>
      <c r="U632" s="80">
        <v>0</v>
      </c>
      <c r="V632" s="80">
        <v>0</v>
      </c>
      <c r="W632" s="80">
        <v>0</v>
      </c>
      <c r="X632" s="80">
        <v>0</v>
      </c>
      <c r="Y632" s="80">
        <v>0</v>
      </c>
      <c r="Z632" s="80">
        <v>0</v>
      </c>
    </row>
    <row r="633" spans="1:26" ht="16.5" customHeight="1" x14ac:dyDescent="0.25">
      <c r="A633" s="8" t="s">
        <v>2011</v>
      </c>
      <c r="B633" s="8"/>
      <c r="C633" s="8">
        <v>2932</v>
      </c>
      <c r="D633" s="8" t="s">
        <v>2039</v>
      </c>
      <c r="E633" s="84" t="s">
        <v>2528</v>
      </c>
      <c r="F633" s="8" t="s">
        <v>75</v>
      </c>
      <c r="G633" s="8" t="s">
        <v>1789</v>
      </c>
      <c r="H633" s="79" t="s">
        <v>44</v>
      </c>
      <c r="I633" s="80">
        <v>0</v>
      </c>
      <c r="J633" s="80">
        <v>0</v>
      </c>
      <c r="K633" s="80">
        <v>0</v>
      </c>
      <c r="L633" s="80">
        <v>0</v>
      </c>
      <c r="M633" s="80">
        <v>0</v>
      </c>
      <c r="N633" s="80">
        <v>0</v>
      </c>
      <c r="O633" s="80">
        <v>0</v>
      </c>
      <c r="P633" s="80">
        <v>0</v>
      </c>
      <c r="Q633" s="80">
        <v>0</v>
      </c>
      <c r="R633" s="80">
        <v>0</v>
      </c>
      <c r="S633" s="80">
        <v>0</v>
      </c>
      <c r="T633" s="80">
        <v>0</v>
      </c>
      <c r="U633" s="80">
        <v>0</v>
      </c>
      <c r="V633" s="80">
        <v>0</v>
      </c>
      <c r="W633" s="80">
        <v>0</v>
      </c>
      <c r="X633" s="80">
        <v>0</v>
      </c>
      <c r="Y633" s="80">
        <v>0</v>
      </c>
      <c r="Z633" s="80">
        <v>0</v>
      </c>
    </row>
    <row r="634" spans="1:26" ht="16.5" customHeight="1" x14ac:dyDescent="0.25">
      <c r="A634" s="8" t="s">
        <v>2011</v>
      </c>
      <c r="B634" s="8" t="s">
        <v>1999</v>
      </c>
      <c r="C634" s="8">
        <v>2938</v>
      </c>
      <c r="D634" s="8" t="s">
        <v>2056</v>
      </c>
      <c r="E634" s="84" t="s">
        <v>2057</v>
      </c>
      <c r="F634" s="8" t="s">
        <v>75</v>
      </c>
      <c r="G634" s="8" t="s">
        <v>1789</v>
      </c>
      <c r="H634" s="79" t="s">
        <v>44</v>
      </c>
      <c r="I634" s="80">
        <v>300000</v>
      </c>
      <c r="J634" s="80">
        <v>0</v>
      </c>
      <c r="K634" s="80">
        <v>0</v>
      </c>
      <c r="L634" s="80">
        <v>0</v>
      </c>
      <c r="M634" s="80">
        <v>0</v>
      </c>
      <c r="N634" s="80">
        <v>0</v>
      </c>
      <c r="O634" s="80">
        <v>0</v>
      </c>
      <c r="P634" s="80">
        <v>0</v>
      </c>
      <c r="Q634" s="80">
        <v>0</v>
      </c>
      <c r="R634" s="80">
        <v>0</v>
      </c>
      <c r="S634" s="80">
        <v>0</v>
      </c>
      <c r="T634" s="80">
        <v>0</v>
      </c>
      <c r="U634" s="80">
        <v>0</v>
      </c>
      <c r="V634" s="80">
        <v>0</v>
      </c>
      <c r="W634" s="80">
        <v>0</v>
      </c>
      <c r="X634" s="80">
        <v>0</v>
      </c>
      <c r="Y634" s="80">
        <v>0</v>
      </c>
      <c r="Z634" s="80">
        <v>0</v>
      </c>
    </row>
    <row r="635" spans="1:26" ht="16.5" customHeight="1" x14ac:dyDescent="0.25">
      <c r="A635" s="8" t="s">
        <v>2003</v>
      </c>
      <c r="B635" s="8" t="s">
        <v>2004</v>
      </c>
      <c r="C635" s="8">
        <v>2340</v>
      </c>
      <c r="D635" s="8" t="s">
        <v>2005</v>
      </c>
      <c r="E635" s="84" t="s">
        <v>2006</v>
      </c>
      <c r="F635" s="8" t="s">
        <v>75</v>
      </c>
      <c r="G635" s="8" t="s">
        <v>1789</v>
      </c>
      <c r="H635" s="79" t="s">
        <v>44</v>
      </c>
      <c r="I635" s="80">
        <v>0</v>
      </c>
      <c r="J635" s="80">
        <v>0</v>
      </c>
      <c r="K635" s="80">
        <v>0</v>
      </c>
      <c r="L635" s="80">
        <v>0</v>
      </c>
      <c r="M635" s="80">
        <v>0</v>
      </c>
      <c r="N635" s="80">
        <v>0</v>
      </c>
      <c r="O635" s="80">
        <v>0</v>
      </c>
      <c r="P635" s="80">
        <v>0</v>
      </c>
      <c r="Q635" s="80">
        <v>0</v>
      </c>
      <c r="R635" s="80">
        <v>0</v>
      </c>
      <c r="S635" s="80">
        <v>0</v>
      </c>
      <c r="T635" s="80">
        <v>0</v>
      </c>
      <c r="U635" s="80">
        <v>0</v>
      </c>
      <c r="V635" s="80">
        <v>1700000</v>
      </c>
      <c r="W635" s="80">
        <v>0</v>
      </c>
      <c r="X635" s="80">
        <v>0</v>
      </c>
      <c r="Y635" s="80">
        <v>0</v>
      </c>
      <c r="Z635" s="80">
        <v>0</v>
      </c>
    </row>
    <row r="636" spans="1:26" ht="16.5" customHeight="1" x14ac:dyDescent="0.25">
      <c r="A636" s="8" t="s">
        <v>2003</v>
      </c>
      <c r="B636" s="8" t="s">
        <v>2016</v>
      </c>
      <c r="C636" s="8">
        <v>2381</v>
      </c>
      <c r="D636" s="8" t="s">
        <v>2008</v>
      </c>
      <c r="E636" s="84" t="s">
        <v>2017</v>
      </c>
      <c r="F636" s="8" t="s">
        <v>75</v>
      </c>
      <c r="G636" s="8" t="s">
        <v>1789</v>
      </c>
      <c r="H636" s="79" t="s">
        <v>44</v>
      </c>
      <c r="I636" s="80">
        <v>0</v>
      </c>
      <c r="J636" s="80">
        <v>0</v>
      </c>
      <c r="K636" s="80">
        <v>0</v>
      </c>
      <c r="L636" s="80">
        <v>0</v>
      </c>
      <c r="M636" s="80">
        <v>0</v>
      </c>
      <c r="N636" s="80">
        <v>0</v>
      </c>
      <c r="O636" s="80">
        <v>0</v>
      </c>
      <c r="P636" s="80">
        <v>0</v>
      </c>
      <c r="Q636" s="80">
        <v>0</v>
      </c>
      <c r="R636" s="80">
        <v>0</v>
      </c>
      <c r="S636" s="80">
        <v>0</v>
      </c>
      <c r="T636" s="80">
        <v>0</v>
      </c>
      <c r="U636" s="80">
        <v>0</v>
      </c>
      <c r="V636" s="80">
        <v>390000</v>
      </c>
      <c r="W636" s="80">
        <v>0</v>
      </c>
      <c r="X636" s="80">
        <v>0</v>
      </c>
      <c r="Y636" s="80">
        <v>0</v>
      </c>
      <c r="Z636" s="80">
        <v>0</v>
      </c>
    </row>
    <row r="637" spans="1:26" ht="16.5" customHeight="1" x14ac:dyDescent="0.25">
      <c r="A637" s="8" t="s">
        <v>2003</v>
      </c>
      <c r="B637" s="8" t="s">
        <v>1988</v>
      </c>
      <c r="C637" s="8">
        <v>2928</v>
      </c>
      <c r="D637" s="8" t="s">
        <v>2030</v>
      </c>
      <c r="E637" s="84" t="s">
        <v>2030</v>
      </c>
      <c r="F637" s="8" t="s">
        <v>536</v>
      </c>
      <c r="G637" s="8" t="s">
        <v>1789</v>
      </c>
      <c r="H637" s="79" t="s">
        <v>44</v>
      </c>
      <c r="I637" s="80">
        <v>0</v>
      </c>
      <c r="J637" s="80">
        <v>0</v>
      </c>
      <c r="K637" s="80">
        <v>0</v>
      </c>
      <c r="L637" s="80">
        <v>0</v>
      </c>
      <c r="M637" s="80">
        <v>0</v>
      </c>
      <c r="N637" s="80">
        <v>0</v>
      </c>
      <c r="O637" s="80">
        <v>0</v>
      </c>
      <c r="P637" s="80">
        <v>0</v>
      </c>
      <c r="Q637" s="80">
        <v>0</v>
      </c>
      <c r="R637" s="80">
        <v>0</v>
      </c>
      <c r="S637" s="80">
        <v>0</v>
      </c>
      <c r="T637" s="80">
        <v>2413845.9</v>
      </c>
      <c r="U637" s="80">
        <v>0</v>
      </c>
      <c r="V637" s="80">
        <v>0</v>
      </c>
      <c r="W637" s="80">
        <v>0</v>
      </c>
      <c r="X637" s="80">
        <v>0</v>
      </c>
      <c r="Y637" s="80">
        <v>0</v>
      </c>
      <c r="Z637" s="80">
        <v>0</v>
      </c>
    </row>
    <row r="638" spans="1:26" ht="16.5" customHeight="1" x14ac:dyDescent="0.25">
      <c r="A638" s="8" t="s">
        <v>2003</v>
      </c>
      <c r="B638" s="8"/>
      <c r="C638" s="8">
        <v>2929</v>
      </c>
      <c r="D638" s="8" t="s">
        <v>2032</v>
      </c>
      <c r="E638" s="84" t="s">
        <v>2527</v>
      </c>
      <c r="F638" s="8" t="s">
        <v>38</v>
      </c>
      <c r="G638" s="8" t="s">
        <v>1789</v>
      </c>
      <c r="H638" s="79" t="s">
        <v>44</v>
      </c>
      <c r="I638" s="80">
        <v>300000</v>
      </c>
      <c r="J638" s="80">
        <v>0</v>
      </c>
      <c r="K638" s="80">
        <v>500000</v>
      </c>
      <c r="L638" s="80">
        <v>0</v>
      </c>
      <c r="M638" s="80">
        <v>0</v>
      </c>
      <c r="N638" s="80">
        <v>0</v>
      </c>
      <c r="O638" s="80">
        <v>0</v>
      </c>
      <c r="P638" s="80">
        <v>0</v>
      </c>
      <c r="Q638" s="80">
        <v>0</v>
      </c>
      <c r="R638" s="80">
        <v>500000</v>
      </c>
      <c r="S638" s="80">
        <v>0</v>
      </c>
      <c r="T638" s="80">
        <v>0</v>
      </c>
      <c r="U638" s="80">
        <v>0</v>
      </c>
      <c r="V638" s="80">
        <v>0</v>
      </c>
      <c r="W638" s="80">
        <v>0</v>
      </c>
      <c r="X638" s="80">
        <v>0</v>
      </c>
      <c r="Y638" s="80">
        <v>0</v>
      </c>
      <c r="Z638" s="80">
        <v>0</v>
      </c>
    </row>
    <row r="639" spans="1:26" ht="16.5" customHeight="1" x14ac:dyDescent="0.25">
      <c r="A639" s="8" t="s">
        <v>2003</v>
      </c>
      <c r="B639" s="8"/>
      <c r="C639" s="8">
        <v>2930</v>
      </c>
      <c r="D639" s="8" t="s">
        <v>2033</v>
      </c>
      <c r="E639" s="84" t="s">
        <v>2034</v>
      </c>
      <c r="F639" s="8" t="s">
        <v>75</v>
      </c>
      <c r="G639" s="8" t="s">
        <v>1789</v>
      </c>
      <c r="H639" s="79" t="s">
        <v>44</v>
      </c>
      <c r="I639" s="80">
        <v>0</v>
      </c>
      <c r="J639" s="80">
        <v>0</v>
      </c>
      <c r="K639" s="80">
        <v>0</v>
      </c>
      <c r="L639" s="80">
        <v>0</v>
      </c>
      <c r="M639" s="80">
        <v>0</v>
      </c>
      <c r="N639" s="80">
        <v>0</v>
      </c>
      <c r="O639" s="80">
        <v>0</v>
      </c>
      <c r="P639" s="80">
        <v>0</v>
      </c>
      <c r="Q639" s="80">
        <v>0</v>
      </c>
      <c r="R639" s="80">
        <v>0</v>
      </c>
      <c r="S639" s="80">
        <v>0</v>
      </c>
      <c r="T639" s="80">
        <v>0</v>
      </c>
      <c r="U639" s="80">
        <v>0</v>
      </c>
      <c r="V639" s="80">
        <v>0</v>
      </c>
      <c r="W639" s="80">
        <v>0</v>
      </c>
      <c r="X639" s="80">
        <v>0</v>
      </c>
      <c r="Y639" s="80">
        <v>0</v>
      </c>
      <c r="Z639" s="80">
        <v>0</v>
      </c>
    </row>
    <row r="640" spans="1:26" ht="16.5" customHeight="1" x14ac:dyDescent="0.25">
      <c r="A640" s="8" t="s">
        <v>2082</v>
      </c>
      <c r="B640" s="8" t="s">
        <v>2095</v>
      </c>
      <c r="C640" s="8">
        <v>2949</v>
      </c>
      <c r="D640" s="8" t="s">
        <v>2096</v>
      </c>
      <c r="E640" s="84" t="s">
        <v>2097</v>
      </c>
      <c r="F640" s="8" t="s">
        <v>75</v>
      </c>
      <c r="G640" s="8" t="s">
        <v>87</v>
      </c>
      <c r="H640" s="79" t="s">
        <v>44</v>
      </c>
      <c r="I640" s="80">
        <v>0</v>
      </c>
      <c r="J640" s="80">
        <v>0</v>
      </c>
      <c r="K640" s="80">
        <v>0</v>
      </c>
      <c r="L640" s="80">
        <v>0</v>
      </c>
      <c r="M640" s="80">
        <v>0</v>
      </c>
      <c r="N640" s="80">
        <v>0</v>
      </c>
      <c r="O640" s="80">
        <v>0</v>
      </c>
      <c r="P640" s="80">
        <v>0</v>
      </c>
      <c r="Q640" s="80">
        <v>0</v>
      </c>
      <c r="R640" s="80">
        <v>0</v>
      </c>
      <c r="S640" s="80">
        <v>0</v>
      </c>
      <c r="T640" s="80">
        <v>0</v>
      </c>
      <c r="U640" s="80">
        <v>0</v>
      </c>
      <c r="V640" s="80">
        <v>0</v>
      </c>
      <c r="W640" s="80">
        <v>0</v>
      </c>
      <c r="X640" s="80">
        <v>0</v>
      </c>
      <c r="Y640" s="80">
        <v>0</v>
      </c>
      <c r="Z640" s="80">
        <v>0</v>
      </c>
    </row>
    <row r="641" spans="1:26" ht="16.5" customHeight="1" x14ac:dyDescent="0.25">
      <c r="A641" s="8" t="s">
        <v>2082</v>
      </c>
      <c r="B641" s="8" t="s">
        <v>2095</v>
      </c>
      <c r="C641" s="8">
        <v>2953</v>
      </c>
      <c r="D641" s="8" t="s">
        <v>2107</v>
      </c>
      <c r="E641" s="84" t="s">
        <v>2108</v>
      </c>
      <c r="F641" s="8" t="s">
        <v>75</v>
      </c>
      <c r="G641" s="8" t="s">
        <v>87</v>
      </c>
      <c r="H641" s="79" t="s">
        <v>44</v>
      </c>
      <c r="I641" s="80">
        <v>2000000</v>
      </c>
      <c r="J641" s="80">
        <v>0</v>
      </c>
      <c r="K641" s="80">
        <v>1000000</v>
      </c>
      <c r="L641" s="80">
        <v>0</v>
      </c>
      <c r="M641" s="80">
        <v>0</v>
      </c>
      <c r="N641" s="80">
        <v>2000000</v>
      </c>
      <c r="O641" s="80">
        <v>0</v>
      </c>
      <c r="P641" s="80">
        <v>0</v>
      </c>
      <c r="Q641" s="80">
        <v>0</v>
      </c>
      <c r="R641" s="80">
        <v>1000000</v>
      </c>
      <c r="S641" s="80">
        <v>0</v>
      </c>
      <c r="T641" s="80">
        <v>0</v>
      </c>
      <c r="U641" s="80">
        <v>0</v>
      </c>
      <c r="V641" s="80">
        <v>0</v>
      </c>
      <c r="W641" s="80">
        <v>0</v>
      </c>
      <c r="X641" s="80">
        <v>0</v>
      </c>
      <c r="Y641" s="80">
        <v>0</v>
      </c>
      <c r="Z641" s="80">
        <v>0</v>
      </c>
    </row>
    <row r="642" spans="1:26" ht="16.5" customHeight="1" x14ac:dyDescent="0.25">
      <c r="A642" s="8" t="s">
        <v>2098</v>
      </c>
      <c r="B642" s="8" t="s">
        <v>2095</v>
      </c>
      <c r="C642" s="8">
        <v>2949</v>
      </c>
      <c r="D642" s="8" t="s">
        <v>2096</v>
      </c>
      <c r="E642" s="84" t="s">
        <v>2097</v>
      </c>
      <c r="F642" s="8" t="s">
        <v>75</v>
      </c>
      <c r="G642" s="8" t="s">
        <v>87</v>
      </c>
      <c r="H642" s="79" t="s">
        <v>44</v>
      </c>
      <c r="I642" s="80">
        <v>643064</v>
      </c>
      <c r="J642" s="80">
        <v>0</v>
      </c>
      <c r="K642" s="80">
        <v>0</v>
      </c>
      <c r="L642" s="80">
        <v>0</v>
      </c>
      <c r="M642" s="80">
        <v>0</v>
      </c>
      <c r="N642" s="80">
        <v>0</v>
      </c>
      <c r="O642" s="80">
        <v>0</v>
      </c>
      <c r="P642" s="80">
        <v>0</v>
      </c>
      <c r="Q642" s="80">
        <v>0</v>
      </c>
      <c r="R642" s="80">
        <v>0</v>
      </c>
      <c r="S642" s="80">
        <v>0</v>
      </c>
      <c r="T642" s="80">
        <v>0</v>
      </c>
      <c r="U642" s="80">
        <v>0</v>
      </c>
      <c r="V642" s="80">
        <v>0</v>
      </c>
      <c r="W642" s="80">
        <v>0</v>
      </c>
      <c r="X642" s="80">
        <v>0</v>
      </c>
      <c r="Y642" s="80">
        <v>0</v>
      </c>
      <c r="Z642" s="80">
        <v>0</v>
      </c>
    </row>
    <row r="643" spans="1:26" ht="16.5" customHeight="1" x14ac:dyDescent="0.25">
      <c r="A643" s="8" t="s">
        <v>2098</v>
      </c>
      <c r="B643" s="8" t="s">
        <v>2095</v>
      </c>
      <c r="C643" s="8">
        <v>2950</v>
      </c>
      <c r="D643" s="8" t="s">
        <v>2099</v>
      </c>
      <c r="E643" s="84" t="s">
        <v>2100</v>
      </c>
      <c r="F643" s="8" t="s">
        <v>75</v>
      </c>
      <c r="G643" s="8" t="s">
        <v>87</v>
      </c>
      <c r="H643" s="79" t="s">
        <v>44</v>
      </c>
      <c r="I643" s="80">
        <v>9000000</v>
      </c>
      <c r="J643" s="80">
        <v>0</v>
      </c>
      <c r="K643" s="80">
        <v>9000000</v>
      </c>
      <c r="L643" s="80">
        <v>0</v>
      </c>
      <c r="M643" s="80">
        <v>4010000</v>
      </c>
      <c r="N643" s="80">
        <v>0</v>
      </c>
      <c r="O643" s="80">
        <v>0</v>
      </c>
      <c r="P643" s="80">
        <v>0</v>
      </c>
      <c r="Q643" s="80">
        <v>0</v>
      </c>
      <c r="R643" s="80">
        <v>9000000</v>
      </c>
      <c r="S643" s="80">
        <v>0</v>
      </c>
      <c r="T643" s="80">
        <v>0</v>
      </c>
      <c r="U643" s="80">
        <v>0</v>
      </c>
      <c r="V643" s="80">
        <v>0</v>
      </c>
      <c r="W643" s="80">
        <v>0</v>
      </c>
      <c r="X643" s="80">
        <v>0</v>
      </c>
      <c r="Y643" s="80">
        <v>0</v>
      </c>
      <c r="Z643" s="80">
        <v>0</v>
      </c>
    </row>
    <row r="644" spans="1:26" ht="16.5" customHeight="1" x14ac:dyDescent="0.25">
      <c r="A644" s="8" t="s">
        <v>2098</v>
      </c>
      <c r="B644" s="8" t="s">
        <v>2109</v>
      </c>
      <c r="C644" s="8">
        <v>2954</v>
      </c>
      <c r="D644" s="8" t="s">
        <v>2110</v>
      </c>
      <c r="E644" s="84" t="s">
        <v>2111</v>
      </c>
      <c r="F644" s="8" t="s">
        <v>75</v>
      </c>
      <c r="G644" s="8" t="s">
        <v>87</v>
      </c>
      <c r="H644" s="79" t="s">
        <v>44</v>
      </c>
      <c r="I644" s="80">
        <v>13200000</v>
      </c>
      <c r="J644" s="80">
        <v>600000</v>
      </c>
      <c r="K644" s="80">
        <v>10560000</v>
      </c>
      <c r="L644" s="80">
        <v>0</v>
      </c>
      <c r="M644" s="80">
        <v>2400000</v>
      </c>
      <c r="N644" s="80">
        <v>0</v>
      </c>
      <c r="O644" s="80">
        <v>0</v>
      </c>
      <c r="P644" s="80">
        <v>0</v>
      </c>
      <c r="Q644" s="80">
        <v>0</v>
      </c>
      <c r="R644" s="80">
        <v>10560000</v>
      </c>
      <c r="S644" s="80">
        <v>0</v>
      </c>
      <c r="T644" s="80">
        <v>0</v>
      </c>
      <c r="U644" s="80">
        <v>0</v>
      </c>
      <c r="V644" s="80">
        <v>0</v>
      </c>
      <c r="W644" s="80">
        <v>0</v>
      </c>
      <c r="X644" s="80">
        <v>0</v>
      </c>
      <c r="Y644" s="80">
        <v>0</v>
      </c>
      <c r="Z644" s="80">
        <v>0</v>
      </c>
    </row>
    <row r="645" spans="1:26" ht="16.5" customHeight="1" x14ac:dyDescent="0.25">
      <c r="A645" s="8" t="s">
        <v>2098</v>
      </c>
      <c r="B645" s="8" t="s">
        <v>2092</v>
      </c>
      <c r="C645" s="8">
        <v>2955</v>
      </c>
      <c r="D645" s="8" t="s">
        <v>2112</v>
      </c>
      <c r="E645" s="84" t="s">
        <v>2111</v>
      </c>
      <c r="F645" s="8" t="s">
        <v>75</v>
      </c>
      <c r="G645" s="8" t="s">
        <v>87</v>
      </c>
      <c r="H645" s="79" t="s">
        <v>44</v>
      </c>
      <c r="I645" s="80">
        <v>13200000</v>
      </c>
      <c r="J645" s="80">
        <v>1200000</v>
      </c>
      <c r="K645" s="80">
        <v>10560000</v>
      </c>
      <c r="L645" s="80">
        <v>0</v>
      </c>
      <c r="M645" s="80">
        <v>13980</v>
      </c>
      <c r="N645" s="80">
        <v>0</v>
      </c>
      <c r="O645" s="80">
        <v>0</v>
      </c>
      <c r="P645" s="80">
        <v>0</v>
      </c>
      <c r="Q645" s="80">
        <v>0</v>
      </c>
      <c r="R645" s="80">
        <v>10560000</v>
      </c>
      <c r="S645" s="80">
        <v>0</v>
      </c>
      <c r="T645" s="80">
        <v>0</v>
      </c>
      <c r="U645" s="80">
        <v>0</v>
      </c>
      <c r="V645" s="80">
        <v>0</v>
      </c>
      <c r="W645" s="80">
        <v>0</v>
      </c>
      <c r="X645" s="80">
        <v>0</v>
      </c>
      <c r="Y645" s="80">
        <v>0</v>
      </c>
      <c r="Z645" s="80">
        <v>0</v>
      </c>
    </row>
    <row r="646" spans="1:26" ht="16.5" customHeight="1" x14ac:dyDescent="0.25">
      <c r="A646" s="8" t="s">
        <v>2098</v>
      </c>
      <c r="B646" s="8" t="s">
        <v>2092</v>
      </c>
      <c r="C646" s="8">
        <v>2956</v>
      </c>
      <c r="D646" s="8" t="s">
        <v>2113</v>
      </c>
      <c r="E646" s="84" t="s">
        <v>2111</v>
      </c>
      <c r="F646" s="8" t="s">
        <v>75</v>
      </c>
      <c r="G646" s="8" t="s">
        <v>87</v>
      </c>
      <c r="H646" s="79" t="s">
        <v>44</v>
      </c>
      <c r="I646" s="80">
        <v>3000000</v>
      </c>
      <c r="J646" s="80">
        <v>120000</v>
      </c>
      <c r="K646" s="80">
        <v>2400000</v>
      </c>
      <c r="L646" s="80">
        <v>0</v>
      </c>
      <c r="M646" s="80">
        <v>1080000</v>
      </c>
      <c r="N646" s="80">
        <v>0</v>
      </c>
      <c r="O646" s="80">
        <v>0</v>
      </c>
      <c r="P646" s="80">
        <v>0</v>
      </c>
      <c r="Q646" s="80">
        <v>0</v>
      </c>
      <c r="R646" s="80">
        <v>2400000</v>
      </c>
      <c r="S646" s="80">
        <v>0</v>
      </c>
      <c r="T646" s="80">
        <v>0</v>
      </c>
      <c r="U646" s="80">
        <v>0</v>
      </c>
      <c r="V646" s="80">
        <v>0</v>
      </c>
      <c r="W646" s="80">
        <v>0</v>
      </c>
      <c r="X646" s="80">
        <v>0</v>
      </c>
      <c r="Y646" s="80">
        <v>0</v>
      </c>
      <c r="Z646" s="80">
        <v>0</v>
      </c>
    </row>
    <row r="647" spans="1:26" ht="16.5" customHeight="1" x14ac:dyDescent="0.25">
      <c r="A647" s="8" t="s">
        <v>2098</v>
      </c>
      <c r="B647" s="8" t="s">
        <v>2109</v>
      </c>
      <c r="C647" s="8">
        <v>2957</v>
      </c>
      <c r="D647" s="8" t="s">
        <v>2114</v>
      </c>
      <c r="E647" s="84" t="s">
        <v>2111</v>
      </c>
      <c r="F647" s="8" t="s">
        <v>75</v>
      </c>
      <c r="G647" s="8" t="s">
        <v>87</v>
      </c>
      <c r="H647" s="79" t="s">
        <v>44</v>
      </c>
      <c r="I647" s="80">
        <v>7200000</v>
      </c>
      <c r="J647" s="80">
        <v>2280000</v>
      </c>
      <c r="K647" s="80">
        <v>5760000</v>
      </c>
      <c r="L647" s="80">
        <v>0</v>
      </c>
      <c r="M647" s="80">
        <v>13980</v>
      </c>
      <c r="N647" s="80">
        <v>0</v>
      </c>
      <c r="O647" s="80">
        <v>0</v>
      </c>
      <c r="P647" s="80">
        <v>0</v>
      </c>
      <c r="Q647" s="80">
        <v>0</v>
      </c>
      <c r="R647" s="80">
        <v>5760000</v>
      </c>
      <c r="S647" s="80">
        <v>0</v>
      </c>
      <c r="T647" s="80">
        <v>0</v>
      </c>
      <c r="U647" s="80">
        <v>0</v>
      </c>
      <c r="V647" s="80">
        <v>0</v>
      </c>
      <c r="W647" s="80">
        <v>0</v>
      </c>
      <c r="X647" s="80">
        <v>0</v>
      </c>
      <c r="Y647" s="80">
        <v>0</v>
      </c>
      <c r="Z647" s="80">
        <v>0</v>
      </c>
    </row>
    <row r="648" spans="1:26" ht="16.5" customHeight="1" x14ac:dyDescent="0.25">
      <c r="A648" s="8" t="s">
        <v>2098</v>
      </c>
      <c r="B648" s="8" t="s">
        <v>2092</v>
      </c>
      <c r="C648" s="8">
        <v>2958</v>
      </c>
      <c r="D648" s="8" t="s">
        <v>2115</v>
      </c>
      <c r="E648" s="84" t="s">
        <v>2111</v>
      </c>
      <c r="F648" s="8" t="s">
        <v>75</v>
      </c>
      <c r="G648" s="8" t="s">
        <v>87</v>
      </c>
      <c r="H648" s="79" t="s">
        <v>44</v>
      </c>
      <c r="I648" s="80">
        <v>3000000</v>
      </c>
      <c r="J648" s="80">
        <v>2040000</v>
      </c>
      <c r="K648" s="80">
        <v>2400000</v>
      </c>
      <c r="L648" s="80">
        <v>0</v>
      </c>
      <c r="M648" s="80">
        <v>13980</v>
      </c>
      <c r="N648" s="80">
        <v>0</v>
      </c>
      <c r="O648" s="80">
        <v>0</v>
      </c>
      <c r="P648" s="80">
        <v>0</v>
      </c>
      <c r="Q648" s="80">
        <v>0</v>
      </c>
      <c r="R648" s="80">
        <v>2400000</v>
      </c>
      <c r="S648" s="80">
        <v>0</v>
      </c>
      <c r="T648" s="80">
        <v>0</v>
      </c>
      <c r="U648" s="80">
        <v>0</v>
      </c>
      <c r="V648" s="80">
        <v>0</v>
      </c>
      <c r="W648" s="80">
        <v>0</v>
      </c>
      <c r="X648" s="80">
        <v>0</v>
      </c>
      <c r="Y648" s="80">
        <v>0</v>
      </c>
      <c r="Z648" s="80">
        <v>0</v>
      </c>
    </row>
    <row r="649" spans="1:26" ht="16.5" customHeight="1" x14ac:dyDescent="0.25">
      <c r="A649" s="8" t="s">
        <v>2098</v>
      </c>
      <c r="B649" s="8" t="s">
        <v>2109</v>
      </c>
      <c r="C649" s="8">
        <v>2959</v>
      </c>
      <c r="D649" s="8" t="s">
        <v>2116</v>
      </c>
      <c r="E649" s="84" t="s">
        <v>2111</v>
      </c>
      <c r="F649" s="8" t="s">
        <v>75</v>
      </c>
      <c r="G649" s="8" t="s">
        <v>87</v>
      </c>
      <c r="H649" s="79" t="s">
        <v>44</v>
      </c>
      <c r="I649" s="80">
        <v>0</v>
      </c>
      <c r="J649" s="80">
        <v>1500000</v>
      </c>
      <c r="K649" s="80">
        <v>0</v>
      </c>
      <c r="L649" s="80">
        <v>0</v>
      </c>
      <c r="M649" s="80">
        <v>13980</v>
      </c>
      <c r="N649" s="80">
        <v>0</v>
      </c>
      <c r="O649" s="80">
        <v>0</v>
      </c>
      <c r="P649" s="80">
        <v>0</v>
      </c>
      <c r="Q649" s="80">
        <v>0</v>
      </c>
      <c r="R649" s="80">
        <v>0</v>
      </c>
      <c r="S649" s="80">
        <v>0</v>
      </c>
      <c r="T649" s="80">
        <v>0</v>
      </c>
      <c r="U649" s="80">
        <v>0</v>
      </c>
      <c r="V649" s="80">
        <v>0</v>
      </c>
      <c r="W649" s="80">
        <v>0</v>
      </c>
      <c r="X649" s="80">
        <v>0</v>
      </c>
      <c r="Y649" s="80">
        <v>0</v>
      </c>
      <c r="Z649" s="80">
        <v>0</v>
      </c>
    </row>
    <row r="650" spans="1:26" ht="16.5" customHeight="1" x14ac:dyDescent="0.25">
      <c r="A650" s="8" t="s">
        <v>2098</v>
      </c>
      <c r="B650" s="8" t="s">
        <v>2092</v>
      </c>
      <c r="C650" s="8">
        <v>2960</v>
      </c>
      <c r="D650" s="8" t="s">
        <v>2117</v>
      </c>
      <c r="E650" s="84" t="s">
        <v>2111</v>
      </c>
      <c r="F650" s="8" t="s">
        <v>75</v>
      </c>
      <c r="G650" s="8" t="s">
        <v>87</v>
      </c>
      <c r="H650" s="79" t="s">
        <v>44</v>
      </c>
      <c r="I650" s="80">
        <v>0</v>
      </c>
      <c r="J650" s="80">
        <v>150000</v>
      </c>
      <c r="K650" s="80">
        <v>0</v>
      </c>
      <c r="L650" s="80">
        <v>0</v>
      </c>
      <c r="M650" s="80">
        <v>950000</v>
      </c>
      <c r="N650" s="80">
        <v>0</v>
      </c>
      <c r="O650" s="80">
        <v>0</v>
      </c>
      <c r="P650" s="80">
        <v>0</v>
      </c>
      <c r="Q650" s="80">
        <v>0</v>
      </c>
      <c r="R650" s="80">
        <v>0</v>
      </c>
      <c r="S650" s="80">
        <v>0</v>
      </c>
      <c r="T650" s="80">
        <v>0</v>
      </c>
      <c r="U650" s="80">
        <v>0</v>
      </c>
      <c r="V650" s="80">
        <v>0</v>
      </c>
      <c r="W650" s="80">
        <v>0</v>
      </c>
      <c r="X650" s="80">
        <v>0</v>
      </c>
      <c r="Y650" s="80">
        <v>0</v>
      </c>
      <c r="Z650" s="80">
        <v>0</v>
      </c>
    </row>
    <row r="651" spans="1:26" ht="16.5" customHeight="1" x14ac:dyDescent="0.25">
      <c r="A651" s="8" t="s">
        <v>2098</v>
      </c>
      <c r="B651" s="8" t="s">
        <v>2092</v>
      </c>
      <c r="C651" s="8">
        <v>2961</v>
      </c>
      <c r="D651" s="8" t="s">
        <v>2118</v>
      </c>
      <c r="E651" s="84" t="s">
        <v>2111</v>
      </c>
      <c r="F651" s="8" t="s">
        <v>75</v>
      </c>
      <c r="G651" s="8" t="s">
        <v>87</v>
      </c>
      <c r="H651" s="79" t="s">
        <v>44</v>
      </c>
      <c r="I651" s="80">
        <v>0</v>
      </c>
      <c r="J651" s="80">
        <v>0</v>
      </c>
      <c r="K651" s="80">
        <v>0</v>
      </c>
      <c r="L651" s="80">
        <v>0</v>
      </c>
      <c r="M651" s="80">
        <v>400000</v>
      </c>
      <c r="N651" s="80">
        <v>0</v>
      </c>
      <c r="O651" s="80">
        <v>0</v>
      </c>
      <c r="P651" s="80">
        <v>0</v>
      </c>
      <c r="Q651" s="80">
        <v>0</v>
      </c>
      <c r="R651" s="80">
        <v>0</v>
      </c>
      <c r="S651" s="80">
        <v>0</v>
      </c>
      <c r="T651" s="80">
        <v>0</v>
      </c>
      <c r="U651" s="80">
        <v>0</v>
      </c>
      <c r="V651" s="80">
        <v>0</v>
      </c>
      <c r="W651" s="80">
        <v>0</v>
      </c>
      <c r="X651" s="80">
        <v>0</v>
      </c>
      <c r="Y651" s="80">
        <v>0</v>
      </c>
      <c r="Z651" s="80">
        <v>0</v>
      </c>
    </row>
    <row r="652" spans="1:26" ht="16.5" customHeight="1" x14ac:dyDescent="0.25">
      <c r="A652" s="8" t="s">
        <v>2098</v>
      </c>
      <c r="B652" s="8" t="s">
        <v>2109</v>
      </c>
      <c r="C652" s="8">
        <v>2962</v>
      </c>
      <c r="D652" s="8" t="s">
        <v>2119</v>
      </c>
      <c r="E652" s="84" t="s">
        <v>2111</v>
      </c>
      <c r="F652" s="8" t="s">
        <v>75</v>
      </c>
      <c r="G652" s="8" t="s">
        <v>87</v>
      </c>
      <c r="H652" s="79" t="s">
        <v>44</v>
      </c>
      <c r="I652" s="80">
        <v>0</v>
      </c>
      <c r="J652" s="80">
        <v>600000</v>
      </c>
      <c r="K652" s="80">
        <v>0</v>
      </c>
      <c r="L652" s="80">
        <v>0</v>
      </c>
      <c r="M652" s="80">
        <v>13980</v>
      </c>
      <c r="N652" s="80">
        <v>0</v>
      </c>
      <c r="O652" s="80">
        <v>0</v>
      </c>
      <c r="P652" s="80">
        <v>0</v>
      </c>
      <c r="Q652" s="80">
        <v>0</v>
      </c>
      <c r="R652" s="80">
        <v>0</v>
      </c>
      <c r="S652" s="80">
        <v>0</v>
      </c>
      <c r="T652" s="80">
        <v>0</v>
      </c>
      <c r="U652" s="80">
        <v>0</v>
      </c>
      <c r="V652" s="80">
        <v>0</v>
      </c>
      <c r="W652" s="80">
        <v>0</v>
      </c>
      <c r="X652" s="80">
        <v>0</v>
      </c>
      <c r="Y652" s="80">
        <v>0</v>
      </c>
      <c r="Z652" s="80">
        <v>0</v>
      </c>
    </row>
    <row r="653" spans="1:26" ht="16.5" customHeight="1" x14ac:dyDescent="0.25">
      <c r="A653" s="8" t="s">
        <v>2098</v>
      </c>
      <c r="B653" s="8" t="s">
        <v>2092</v>
      </c>
      <c r="C653" s="8">
        <v>2963</v>
      </c>
      <c r="D653" s="8" t="s">
        <v>2120</v>
      </c>
      <c r="E653" s="84" t="s">
        <v>2111</v>
      </c>
      <c r="F653" s="8" t="s">
        <v>75</v>
      </c>
      <c r="G653" s="8" t="s">
        <v>87</v>
      </c>
      <c r="H653" s="79" t="s">
        <v>44</v>
      </c>
      <c r="I653" s="80">
        <v>0</v>
      </c>
      <c r="J653" s="80">
        <v>300000</v>
      </c>
      <c r="K653" s="80">
        <v>0</v>
      </c>
      <c r="L653" s="80">
        <v>0</v>
      </c>
      <c r="M653" s="80">
        <v>5000000</v>
      </c>
      <c r="N653" s="80">
        <v>0</v>
      </c>
      <c r="O653" s="80">
        <v>0</v>
      </c>
      <c r="P653" s="80">
        <v>0</v>
      </c>
      <c r="Q653" s="80">
        <v>0</v>
      </c>
      <c r="R653" s="80">
        <v>0</v>
      </c>
      <c r="S653" s="80">
        <v>0</v>
      </c>
      <c r="T653" s="80">
        <v>0</v>
      </c>
      <c r="U653" s="80">
        <v>0</v>
      </c>
      <c r="V653" s="80">
        <v>0</v>
      </c>
      <c r="W653" s="80">
        <v>0</v>
      </c>
      <c r="X653" s="80">
        <v>0</v>
      </c>
      <c r="Y653" s="80">
        <v>0</v>
      </c>
      <c r="Z653" s="80">
        <v>0</v>
      </c>
    </row>
    <row r="654" spans="1:26" ht="16.5" customHeight="1" x14ac:dyDescent="0.25">
      <c r="A654" s="8" t="s">
        <v>2086</v>
      </c>
      <c r="B654" s="8" t="s">
        <v>2083</v>
      </c>
      <c r="C654" s="8">
        <v>2129</v>
      </c>
      <c r="D654" s="8" t="s">
        <v>2084</v>
      </c>
      <c r="E654" s="84" t="s">
        <v>2085</v>
      </c>
      <c r="F654" s="8" t="s">
        <v>75</v>
      </c>
      <c r="G654" s="8" t="s">
        <v>2087</v>
      </c>
      <c r="H654" s="79" t="s">
        <v>44</v>
      </c>
      <c r="I654" s="80">
        <v>22400000</v>
      </c>
      <c r="J654" s="80">
        <v>0</v>
      </c>
      <c r="K654" s="80">
        <v>5000000</v>
      </c>
      <c r="L654" s="80">
        <v>0</v>
      </c>
      <c r="M654" s="80">
        <v>0</v>
      </c>
      <c r="N654" s="80">
        <v>0</v>
      </c>
      <c r="O654" s="80">
        <v>0</v>
      </c>
      <c r="P654" s="80">
        <v>0</v>
      </c>
      <c r="Q654" s="80">
        <v>0</v>
      </c>
      <c r="R654" s="80">
        <v>5000000</v>
      </c>
      <c r="S654" s="80">
        <v>0</v>
      </c>
      <c r="T654" s="80">
        <v>0</v>
      </c>
      <c r="U654" s="80">
        <v>0</v>
      </c>
      <c r="V654" s="80">
        <v>4000000</v>
      </c>
      <c r="W654" s="80">
        <v>0</v>
      </c>
      <c r="X654" s="80">
        <v>0</v>
      </c>
      <c r="Y654" s="80">
        <v>0</v>
      </c>
      <c r="Z654" s="80">
        <v>0</v>
      </c>
    </row>
    <row r="655" spans="1:26" ht="16.5" customHeight="1" x14ac:dyDescent="0.25">
      <c r="A655" s="8" t="s">
        <v>2086</v>
      </c>
      <c r="B655" s="8" t="s">
        <v>2101</v>
      </c>
      <c r="C655" s="8">
        <v>2951</v>
      </c>
      <c r="D655" s="8" t="s">
        <v>2102</v>
      </c>
      <c r="E655" s="84" t="s">
        <v>2103</v>
      </c>
      <c r="F655" s="8" t="s">
        <v>75</v>
      </c>
      <c r="G655" s="8" t="s">
        <v>2087</v>
      </c>
      <c r="H655" s="79" t="s">
        <v>44</v>
      </c>
      <c r="I655" s="80">
        <v>6000000</v>
      </c>
      <c r="J655" s="80">
        <v>0</v>
      </c>
      <c r="K655" s="80">
        <v>6000000</v>
      </c>
      <c r="L655" s="80">
        <v>0</v>
      </c>
      <c r="M655" s="80">
        <v>0</v>
      </c>
      <c r="N655" s="80">
        <v>6000000</v>
      </c>
      <c r="O655" s="80">
        <v>0</v>
      </c>
      <c r="P655" s="80">
        <v>0</v>
      </c>
      <c r="Q655" s="80">
        <v>0</v>
      </c>
      <c r="R655" s="80">
        <v>6000000</v>
      </c>
      <c r="S655" s="80">
        <v>0</v>
      </c>
      <c r="T655" s="80">
        <v>0</v>
      </c>
      <c r="U655" s="80">
        <v>0</v>
      </c>
      <c r="V655" s="80">
        <v>8000000</v>
      </c>
      <c r="W655" s="80">
        <v>0</v>
      </c>
      <c r="X655" s="80">
        <v>0</v>
      </c>
      <c r="Y655" s="80">
        <v>0</v>
      </c>
      <c r="Z655" s="80">
        <v>0</v>
      </c>
    </row>
    <row r="656" spans="1:26" ht="16.5" customHeight="1" x14ac:dyDescent="0.25">
      <c r="A656" s="8" t="s">
        <v>2121</v>
      </c>
      <c r="B656" s="8" t="s">
        <v>2122</v>
      </c>
      <c r="C656" s="8">
        <v>3137</v>
      </c>
      <c r="D656" s="8" t="s">
        <v>2545</v>
      </c>
      <c r="E656" s="84" t="s">
        <v>2123</v>
      </c>
      <c r="F656" s="8" t="s">
        <v>303</v>
      </c>
      <c r="G656" s="8" t="s">
        <v>2087</v>
      </c>
      <c r="H656" s="79" t="s">
        <v>44</v>
      </c>
      <c r="I656" s="80">
        <v>0</v>
      </c>
      <c r="J656" s="80">
        <v>0</v>
      </c>
      <c r="K656" s="80">
        <v>0</v>
      </c>
      <c r="L656" s="80">
        <v>0</v>
      </c>
      <c r="M656" s="80">
        <v>0</v>
      </c>
      <c r="N656" s="80">
        <v>0</v>
      </c>
      <c r="O656" s="80">
        <v>0</v>
      </c>
      <c r="P656" s="80">
        <v>0</v>
      </c>
      <c r="Q656" s="80">
        <v>671416</v>
      </c>
      <c r="R656" s="80">
        <v>0</v>
      </c>
      <c r="S656" s="80">
        <v>0</v>
      </c>
      <c r="T656" s="80">
        <v>0</v>
      </c>
      <c r="U656" s="80">
        <v>0</v>
      </c>
      <c r="V656" s="80">
        <v>0</v>
      </c>
      <c r="W656" s="80">
        <v>0</v>
      </c>
      <c r="X656" s="80">
        <v>0</v>
      </c>
      <c r="Y656" s="80">
        <v>0</v>
      </c>
      <c r="Z656" s="80">
        <v>0</v>
      </c>
    </row>
    <row r="657" spans="1:26" ht="16.5" customHeight="1" x14ac:dyDescent="0.25">
      <c r="A657" s="8" t="s">
        <v>2125</v>
      </c>
      <c r="B657" s="8" t="s">
        <v>2126</v>
      </c>
      <c r="C657" s="8">
        <v>831</v>
      </c>
      <c r="D657" s="8" t="s">
        <v>2167</v>
      </c>
      <c r="E657" s="84" t="s">
        <v>2168</v>
      </c>
      <c r="F657" s="8" t="s">
        <v>38</v>
      </c>
      <c r="G657" s="8" t="s">
        <v>1789</v>
      </c>
      <c r="H657" s="79" t="s">
        <v>44</v>
      </c>
      <c r="I657" s="80">
        <v>3604623</v>
      </c>
      <c r="J657" s="80">
        <v>3604623</v>
      </c>
      <c r="K657" s="80">
        <v>0</v>
      </c>
      <c r="L657" s="80">
        <v>0</v>
      </c>
      <c r="M657" s="80">
        <v>0</v>
      </c>
      <c r="N657" s="80">
        <v>0</v>
      </c>
      <c r="O657" s="80">
        <v>0</v>
      </c>
      <c r="P657" s="80">
        <v>0</v>
      </c>
      <c r="Q657" s="80">
        <v>0</v>
      </c>
      <c r="R657" s="80">
        <v>0</v>
      </c>
      <c r="S657" s="80">
        <v>0</v>
      </c>
      <c r="T657" s="80">
        <v>0</v>
      </c>
      <c r="U657" s="80">
        <v>0</v>
      </c>
      <c r="V657" s="80">
        <v>0</v>
      </c>
      <c r="W657" s="80">
        <v>0</v>
      </c>
      <c r="X657" s="80">
        <v>0</v>
      </c>
      <c r="Y657" s="80">
        <v>0</v>
      </c>
      <c r="Z657" s="80">
        <v>0</v>
      </c>
    </row>
    <row r="658" spans="1:26" ht="16.5" customHeight="1" x14ac:dyDescent="0.25">
      <c r="A658" s="8" t="s">
        <v>2125</v>
      </c>
      <c r="B658" s="8" t="s">
        <v>2126</v>
      </c>
      <c r="C658" s="8">
        <v>2120</v>
      </c>
      <c r="D658" s="8" t="s">
        <v>2127</v>
      </c>
      <c r="E658" s="84" t="s">
        <v>2546</v>
      </c>
      <c r="F658" s="8" t="s">
        <v>38</v>
      </c>
      <c r="G658" s="8" t="s">
        <v>1789</v>
      </c>
      <c r="H658" s="79" t="s">
        <v>44</v>
      </c>
      <c r="I658" s="80">
        <v>0</v>
      </c>
      <c r="J658" s="80">
        <v>0</v>
      </c>
      <c r="K658" s="80">
        <v>0</v>
      </c>
      <c r="L658" s="80">
        <v>0</v>
      </c>
      <c r="M658" s="80">
        <v>2111050</v>
      </c>
      <c r="N658" s="80">
        <v>0</v>
      </c>
      <c r="O658" s="80">
        <v>0</v>
      </c>
      <c r="P658" s="80">
        <v>0</v>
      </c>
      <c r="Q658" s="80">
        <v>0</v>
      </c>
      <c r="R658" s="80">
        <v>0</v>
      </c>
      <c r="S658" s="80">
        <v>0</v>
      </c>
      <c r="T658" s="80">
        <v>0</v>
      </c>
      <c r="U658" s="80">
        <v>0</v>
      </c>
      <c r="V658" s="80">
        <v>0</v>
      </c>
      <c r="W658" s="80">
        <v>0</v>
      </c>
      <c r="X658" s="80">
        <v>0</v>
      </c>
      <c r="Y658" s="80">
        <v>0</v>
      </c>
      <c r="Z658" s="80">
        <v>0</v>
      </c>
    </row>
    <row r="659" spans="1:26" ht="16.5" customHeight="1" x14ac:dyDescent="0.25">
      <c r="A659" s="8" t="s">
        <v>2125</v>
      </c>
      <c r="B659" s="8" t="s">
        <v>2126</v>
      </c>
      <c r="C659" s="8">
        <v>2252</v>
      </c>
      <c r="D659" s="8" t="s">
        <v>795</v>
      </c>
      <c r="E659" s="84" t="s">
        <v>2166</v>
      </c>
      <c r="F659" s="8" t="s">
        <v>38</v>
      </c>
      <c r="G659" s="8" t="s">
        <v>1789</v>
      </c>
      <c r="H659" s="79" t="s">
        <v>44</v>
      </c>
      <c r="I659" s="80">
        <v>0</v>
      </c>
      <c r="J659" s="80">
        <v>0</v>
      </c>
      <c r="K659" s="80">
        <v>0</v>
      </c>
      <c r="L659" s="80">
        <v>0</v>
      </c>
      <c r="M659" s="80">
        <v>0</v>
      </c>
      <c r="N659" s="80">
        <v>0</v>
      </c>
      <c r="O659" s="80">
        <v>0</v>
      </c>
      <c r="P659" s="80">
        <v>0</v>
      </c>
      <c r="Q659" s="80">
        <v>0</v>
      </c>
      <c r="R659" s="80">
        <v>0</v>
      </c>
      <c r="S659" s="80">
        <v>0</v>
      </c>
      <c r="T659" s="80">
        <v>6196851.8700000001</v>
      </c>
      <c r="U659" s="80">
        <v>0</v>
      </c>
      <c r="V659" s="80">
        <v>1519226</v>
      </c>
      <c r="W659" s="80">
        <v>0</v>
      </c>
      <c r="X659" s="80">
        <v>0</v>
      </c>
      <c r="Y659" s="80">
        <v>0</v>
      </c>
      <c r="Z659" s="80">
        <v>0</v>
      </c>
    </row>
    <row r="660" spans="1:26" ht="16.5" customHeight="1" x14ac:dyDescent="0.25">
      <c r="A660" s="8" t="s">
        <v>2125</v>
      </c>
      <c r="B660" s="8" t="s">
        <v>2126</v>
      </c>
      <c r="C660" s="8">
        <v>2550</v>
      </c>
      <c r="D660" s="8" t="s">
        <v>2547</v>
      </c>
      <c r="E660" s="84" t="s">
        <v>2548</v>
      </c>
      <c r="F660" s="8" t="s">
        <v>38</v>
      </c>
      <c r="G660" s="8" t="s">
        <v>1789</v>
      </c>
      <c r="H660" s="79" t="s">
        <v>44</v>
      </c>
      <c r="I660" s="80">
        <v>0</v>
      </c>
      <c r="J660" s="80">
        <v>0</v>
      </c>
      <c r="K660" s="80">
        <v>500000</v>
      </c>
      <c r="L660" s="80">
        <v>0</v>
      </c>
      <c r="M660" s="80">
        <v>997600</v>
      </c>
      <c r="N660" s="80">
        <v>0</v>
      </c>
      <c r="O660" s="80">
        <v>0</v>
      </c>
      <c r="P660" s="80">
        <v>0</v>
      </c>
      <c r="Q660" s="80">
        <v>0</v>
      </c>
      <c r="R660" s="80">
        <v>500000</v>
      </c>
      <c r="S660" s="80">
        <v>0</v>
      </c>
      <c r="T660" s="80">
        <v>0</v>
      </c>
      <c r="U660" s="80">
        <v>0</v>
      </c>
      <c r="V660" s="80">
        <v>0</v>
      </c>
      <c r="W660" s="80">
        <v>0</v>
      </c>
      <c r="X660" s="80">
        <v>0</v>
      </c>
      <c r="Y660" s="80">
        <v>0</v>
      </c>
      <c r="Z660" s="80">
        <v>0</v>
      </c>
    </row>
    <row r="661" spans="1:26" ht="16.5" customHeight="1" x14ac:dyDescent="0.25">
      <c r="A661" s="8" t="s">
        <v>2125</v>
      </c>
      <c r="B661" s="8" t="s">
        <v>2126</v>
      </c>
      <c r="C661" s="8">
        <v>2552</v>
      </c>
      <c r="D661" s="8" t="s">
        <v>2131</v>
      </c>
      <c r="E661" s="84" t="s">
        <v>2132</v>
      </c>
      <c r="F661" s="8" t="s">
        <v>38</v>
      </c>
      <c r="G661" s="8" t="s">
        <v>1789</v>
      </c>
      <c r="H661" s="79" t="s">
        <v>44</v>
      </c>
      <c r="I661" s="80">
        <v>2346806.41</v>
      </c>
      <c r="J661" s="80">
        <v>2346806.41</v>
      </c>
      <c r="K661" s="80">
        <v>0</v>
      </c>
      <c r="L661" s="80">
        <v>0</v>
      </c>
      <c r="M661" s="80">
        <v>0</v>
      </c>
      <c r="N661" s="80">
        <v>0</v>
      </c>
      <c r="O661" s="80">
        <v>0</v>
      </c>
      <c r="P661" s="80">
        <v>0</v>
      </c>
      <c r="Q661" s="80">
        <v>0</v>
      </c>
      <c r="R661" s="80">
        <v>0</v>
      </c>
      <c r="S661" s="80">
        <v>0</v>
      </c>
      <c r="T661" s="80">
        <v>0</v>
      </c>
      <c r="U661" s="80">
        <v>0</v>
      </c>
      <c r="V661" s="80">
        <v>0</v>
      </c>
      <c r="W661" s="80">
        <v>0</v>
      </c>
      <c r="X661" s="80">
        <v>0</v>
      </c>
      <c r="Y661" s="80">
        <v>0</v>
      </c>
      <c r="Z661" s="80">
        <v>0</v>
      </c>
    </row>
    <row r="662" spans="1:26" ht="16.5" customHeight="1" x14ac:dyDescent="0.25">
      <c r="A662" s="8" t="s">
        <v>2125</v>
      </c>
      <c r="B662" s="8" t="s">
        <v>2126</v>
      </c>
      <c r="C662" s="8">
        <v>2553</v>
      </c>
      <c r="D662" s="8" t="s">
        <v>2547</v>
      </c>
      <c r="E662" s="84" t="s">
        <v>2133</v>
      </c>
      <c r="F662" s="8" t="s">
        <v>38</v>
      </c>
      <c r="G662" s="8" t="s">
        <v>1789</v>
      </c>
      <c r="H662" s="79" t="s">
        <v>44</v>
      </c>
      <c r="I662" s="80">
        <v>0</v>
      </c>
      <c r="J662" s="80">
        <v>0</v>
      </c>
      <c r="K662" s="80">
        <v>0</v>
      </c>
      <c r="L662" s="80">
        <v>0</v>
      </c>
      <c r="M662" s="80">
        <v>0</v>
      </c>
      <c r="N662" s="80">
        <v>0</v>
      </c>
      <c r="O662" s="80">
        <v>0</v>
      </c>
      <c r="P662" s="80">
        <v>0</v>
      </c>
      <c r="Q662" s="80">
        <v>0</v>
      </c>
      <c r="R662" s="80">
        <v>0</v>
      </c>
      <c r="S662" s="80">
        <v>0</v>
      </c>
      <c r="T662" s="80">
        <v>0</v>
      </c>
      <c r="U662" s="80">
        <v>0</v>
      </c>
      <c r="V662" s="80">
        <v>0</v>
      </c>
      <c r="W662" s="80">
        <v>0</v>
      </c>
      <c r="X662" s="80">
        <v>0</v>
      </c>
      <c r="Y662" s="80">
        <v>0</v>
      </c>
      <c r="Z662" s="80">
        <v>0</v>
      </c>
    </row>
    <row r="663" spans="1:26" ht="16.5" customHeight="1" x14ac:dyDescent="0.25">
      <c r="A663" s="8" t="s">
        <v>2125</v>
      </c>
      <c r="B663" s="8" t="s">
        <v>2126</v>
      </c>
      <c r="C663" s="8">
        <v>2757</v>
      </c>
      <c r="D663" s="8" t="s">
        <v>2134</v>
      </c>
      <c r="E663" s="84" t="s">
        <v>2549</v>
      </c>
      <c r="F663" s="8" t="s">
        <v>38</v>
      </c>
      <c r="G663" s="8" t="s">
        <v>1789</v>
      </c>
      <c r="H663" s="79" t="s">
        <v>44</v>
      </c>
      <c r="I663" s="80">
        <v>0</v>
      </c>
      <c r="J663" s="80">
        <v>0</v>
      </c>
      <c r="K663" s="80">
        <v>33089667.489999998</v>
      </c>
      <c r="L663" s="80">
        <v>0</v>
      </c>
      <c r="M663" s="80">
        <v>0</v>
      </c>
      <c r="N663" s="80">
        <v>0</v>
      </c>
      <c r="O663" s="80">
        <v>0</v>
      </c>
      <c r="P663" s="80">
        <v>0</v>
      </c>
      <c r="Q663" s="80">
        <v>0</v>
      </c>
      <c r="R663" s="80">
        <v>33089667.489999998</v>
      </c>
      <c r="S663" s="80">
        <v>0</v>
      </c>
      <c r="T663" s="80">
        <v>47714505.890000001</v>
      </c>
      <c r="U663" s="80">
        <v>0</v>
      </c>
      <c r="V663" s="80">
        <v>50585145</v>
      </c>
      <c r="W663" s="80">
        <v>0</v>
      </c>
      <c r="X663" s="80">
        <v>0</v>
      </c>
      <c r="Y663" s="80">
        <v>0</v>
      </c>
      <c r="Z663" s="80">
        <v>0</v>
      </c>
    </row>
    <row r="664" spans="1:26" ht="16.5" customHeight="1" x14ac:dyDescent="0.25">
      <c r="A664" s="8" t="s">
        <v>2125</v>
      </c>
      <c r="B664" s="8" t="s">
        <v>2126</v>
      </c>
      <c r="C664" s="8">
        <v>2758</v>
      </c>
      <c r="D664" s="8" t="s">
        <v>2136</v>
      </c>
      <c r="E664" s="84" t="s">
        <v>2137</v>
      </c>
      <c r="F664" s="8" t="s">
        <v>38</v>
      </c>
      <c r="G664" s="8" t="s">
        <v>1789</v>
      </c>
      <c r="H664" s="79" t="s">
        <v>44</v>
      </c>
      <c r="I664" s="80">
        <v>0</v>
      </c>
      <c r="J664" s="80">
        <v>0</v>
      </c>
      <c r="K664" s="80">
        <v>0</v>
      </c>
      <c r="L664" s="80">
        <v>0</v>
      </c>
      <c r="M664" s="80">
        <v>0</v>
      </c>
      <c r="N664" s="80">
        <v>0</v>
      </c>
      <c r="O664" s="80">
        <v>0</v>
      </c>
      <c r="P664" s="80">
        <v>0</v>
      </c>
      <c r="Q664" s="80">
        <v>0</v>
      </c>
      <c r="R664" s="80">
        <v>0</v>
      </c>
      <c r="S664" s="80">
        <v>0</v>
      </c>
      <c r="T664" s="80">
        <v>0</v>
      </c>
      <c r="U664" s="80">
        <v>0</v>
      </c>
      <c r="V664" s="80">
        <v>0</v>
      </c>
      <c r="W664" s="80">
        <v>0</v>
      </c>
      <c r="X664" s="80">
        <v>0</v>
      </c>
      <c r="Y664" s="80">
        <v>0</v>
      </c>
      <c r="Z664" s="80">
        <v>0</v>
      </c>
    </row>
    <row r="665" spans="1:26" ht="16.5" customHeight="1" x14ac:dyDescent="0.25">
      <c r="A665" s="8" t="s">
        <v>2125</v>
      </c>
      <c r="B665" s="8" t="s">
        <v>2126</v>
      </c>
      <c r="C665" s="8">
        <v>2892</v>
      </c>
      <c r="D665" s="8" t="s">
        <v>2550</v>
      </c>
      <c r="E665" s="84" t="s">
        <v>2137</v>
      </c>
      <c r="F665" s="8" t="s">
        <v>38</v>
      </c>
      <c r="G665" s="8" t="s">
        <v>1789</v>
      </c>
      <c r="H665" s="79" t="s">
        <v>44</v>
      </c>
      <c r="I665" s="80">
        <v>216082.37</v>
      </c>
      <c r="J665" s="80">
        <v>216082.37</v>
      </c>
      <c r="K665" s="80">
        <v>0</v>
      </c>
      <c r="L665" s="80">
        <v>0</v>
      </c>
      <c r="M665" s="80">
        <v>0</v>
      </c>
      <c r="N665" s="80">
        <v>0</v>
      </c>
      <c r="O665" s="80">
        <v>0</v>
      </c>
      <c r="P665" s="80">
        <v>0</v>
      </c>
      <c r="Q665" s="80">
        <v>0</v>
      </c>
      <c r="R665" s="80">
        <v>0</v>
      </c>
      <c r="S665" s="80">
        <v>0</v>
      </c>
      <c r="T665" s="80">
        <v>0</v>
      </c>
      <c r="U665" s="80">
        <v>0</v>
      </c>
      <c r="V665" s="80">
        <v>0</v>
      </c>
      <c r="W665" s="80">
        <v>0</v>
      </c>
      <c r="X665" s="80">
        <v>0</v>
      </c>
      <c r="Y665" s="80">
        <v>0</v>
      </c>
      <c r="Z665" s="80">
        <v>0</v>
      </c>
    </row>
    <row r="666" spans="1:26" ht="16.5" customHeight="1" x14ac:dyDescent="0.25">
      <c r="A666" s="8" t="s">
        <v>2125</v>
      </c>
      <c r="B666" s="8" t="s">
        <v>2126</v>
      </c>
      <c r="C666" s="8">
        <v>2899</v>
      </c>
      <c r="D666" s="8" t="s">
        <v>2139</v>
      </c>
      <c r="E666" s="84" t="s">
        <v>2140</v>
      </c>
      <c r="F666" s="8" t="s">
        <v>38</v>
      </c>
      <c r="G666" s="8" t="s">
        <v>1789</v>
      </c>
      <c r="H666" s="79" t="s">
        <v>44</v>
      </c>
      <c r="I666" s="80">
        <v>0</v>
      </c>
      <c r="J666" s="80">
        <v>0</v>
      </c>
      <c r="K666" s="80">
        <v>0</v>
      </c>
      <c r="L666" s="80">
        <v>0</v>
      </c>
      <c r="M666" s="80">
        <v>0</v>
      </c>
      <c r="N666" s="80">
        <v>0</v>
      </c>
      <c r="O666" s="80">
        <v>0</v>
      </c>
      <c r="P666" s="80">
        <v>0</v>
      </c>
      <c r="Q666" s="80">
        <v>0</v>
      </c>
      <c r="R666" s="80">
        <v>0</v>
      </c>
      <c r="S666" s="80">
        <v>0</v>
      </c>
      <c r="T666" s="80">
        <v>0</v>
      </c>
      <c r="U666" s="80">
        <v>0</v>
      </c>
      <c r="V666" s="80">
        <v>0</v>
      </c>
      <c r="W666" s="80">
        <v>0</v>
      </c>
      <c r="X666" s="80">
        <v>0</v>
      </c>
      <c r="Y666" s="80">
        <v>0</v>
      </c>
      <c r="Z666" s="80">
        <v>0</v>
      </c>
    </row>
    <row r="667" spans="1:26" ht="16.5" customHeight="1" x14ac:dyDescent="0.25">
      <c r="A667" s="8" t="s">
        <v>2125</v>
      </c>
      <c r="B667" s="8" t="s">
        <v>2126</v>
      </c>
      <c r="C667" s="8">
        <v>2971</v>
      </c>
      <c r="D667" s="8" t="s">
        <v>2141</v>
      </c>
      <c r="E667" s="84" t="s">
        <v>2142</v>
      </c>
      <c r="F667" s="8" t="s">
        <v>38</v>
      </c>
      <c r="G667" s="8" t="s">
        <v>1789</v>
      </c>
      <c r="H667" s="79" t="s">
        <v>44</v>
      </c>
      <c r="I667" s="80">
        <v>0</v>
      </c>
      <c r="J667" s="80">
        <v>0</v>
      </c>
      <c r="K667" s="80">
        <v>0</v>
      </c>
      <c r="L667" s="80">
        <v>0</v>
      </c>
      <c r="M667" s="80">
        <v>0</v>
      </c>
      <c r="N667" s="80">
        <v>0</v>
      </c>
      <c r="O667" s="80">
        <v>0</v>
      </c>
      <c r="P667" s="80">
        <v>0</v>
      </c>
      <c r="Q667" s="80">
        <v>0</v>
      </c>
      <c r="R667" s="80">
        <v>0</v>
      </c>
      <c r="S667" s="80">
        <v>0</v>
      </c>
      <c r="T667" s="80">
        <v>0</v>
      </c>
      <c r="U667" s="80">
        <v>0</v>
      </c>
      <c r="V667" s="80">
        <v>0</v>
      </c>
      <c r="W667" s="80">
        <v>0</v>
      </c>
      <c r="X667" s="80">
        <v>0</v>
      </c>
      <c r="Y667" s="80">
        <v>0</v>
      </c>
      <c r="Z667" s="80">
        <v>0</v>
      </c>
    </row>
    <row r="668" spans="1:26" ht="16.5" customHeight="1" x14ac:dyDescent="0.25">
      <c r="A668" s="8" t="s">
        <v>2125</v>
      </c>
      <c r="B668" s="8" t="s">
        <v>2126</v>
      </c>
      <c r="C668" s="8">
        <v>2972</v>
      </c>
      <c r="D668" s="8" t="s">
        <v>2143</v>
      </c>
      <c r="E668" s="84" t="s">
        <v>2551</v>
      </c>
      <c r="F668" s="8" t="s">
        <v>38</v>
      </c>
      <c r="G668" s="8" t="s">
        <v>1789</v>
      </c>
      <c r="H668" s="79" t="s">
        <v>44</v>
      </c>
      <c r="I668" s="80">
        <v>0</v>
      </c>
      <c r="J668" s="80">
        <v>0</v>
      </c>
      <c r="K668" s="80">
        <v>0</v>
      </c>
      <c r="L668" s="80">
        <v>0</v>
      </c>
      <c r="M668" s="80">
        <v>0</v>
      </c>
      <c r="N668" s="80">
        <v>0</v>
      </c>
      <c r="O668" s="80">
        <v>0</v>
      </c>
      <c r="P668" s="80">
        <v>0</v>
      </c>
      <c r="Q668" s="80">
        <v>0</v>
      </c>
      <c r="R668" s="80">
        <v>0</v>
      </c>
      <c r="S668" s="80">
        <v>0</v>
      </c>
      <c r="T668" s="80">
        <v>0</v>
      </c>
      <c r="U668" s="80">
        <v>0</v>
      </c>
      <c r="V668" s="80">
        <v>0</v>
      </c>
      <c r="W668" s="80">
        <v>0</v>
      </c>
      <c r="X668" s="80">
        <v>0</v>
      </c>
      <c r="Y668" s="80">
        <v>0</v>
      </c>
      <c r="Z668" s="80">
        <v>0</v>
      </c>
    </row>
    <row r="669" spans="1:26" ht="16.5" customHeight="1" x14ac:dyDescent="0.25">
      <c r="A669" s="8" t="s">
        <v>2125</v>
      </c>
      <c r="B669" s="8" t="s">
        <v>2126</v>
      </c>
      <c r="C669" s="8">
        <v>2973</v>
      </c>
      <c r="D669" s="8" t="s">
        <v>2145</v>
      </c>
      <c r="E669" s="84" t="s">
        <v>2551</v>
      </c>
      <c r="F669" s="8" t="s">
        <v>38</v>
      </c>
      <c r="G669" s="8" t="s">
        <v>1789</v>
      </c>
      <c r="H669" s="79" t="s">
        <v>44</v>
      </c>
      <c r="I669" s="80">
        <v>0</v>
      </c>
      <c r="J669" s="80">
        <v>0</v>
      </c>
      <c r="K669" s="80">
        <v>0</v>
      </c>
      <c r="L669" s="80">
        <v>0</v>
      </c>
      <c r="M669" s="80">
        <v>0</v>
      </c>
      <c r="N669" s="80">
        <v>0</v>
      </c>
      <c r="O669" s="80">
        <v>0</v>
      </c>
      <c r="P669" s="80">
        <v>0</v>
      </c>
      <c r="Q669" s="80">
        <v>0</v>
      </c>
      <c r="R669" s="80">
        <v>0</v>
      </c>
      <c r="S669" s="80">
        <v>0</v>
      </c>
      <c r="T669" s="80">
        <v>718727.3</v>
      </c>
      <c r="U669" s="80">
        <v>0</v>
      </c>
      <c r="V669" s="80">
        <v>0</v>
      </c>
      <c r="W669" s="80">
        <v>0</v>
      </c>
      <c r="X669" s="80">
        <v>0</v>
      </c>
      <c r="Y669" s="80">
        <v>0</v>
      </c>
      <c r="Z669" s="80">
        <v>0</v>
      </c>
    </row>
    <row r="670" spans="1:26" ht="16.5" customHeight="1" x14ac:dyDescent="0.25">
      <c r="A670" s="8" t="s">
        <v>2125</v>
      </c>
      <c r="B670" s="8" t="s">
        <v>2126</v>
      </c>
      <c r="C670" s="8">
        <v>2976</v>
      </c>
      <c r="D670" s="8" t="s">
        <v>2150</v>
      </c>
      <c r="E670" s="84" t="s">
        <v>2552</v>
      </c>
      <c r="F670" s="8" t="s">
        <v>38</v>
      </c>
      <c r="G670" s="8" t="s">
        <v>1789</v>
      </c>
      <c r="H670" s="79" t="s">
        <v>44</v>
      </c>
      <c r="I670" s="80">
        <v>0</v>
      </c>
      <c r="J670" s="80">
        <v>0</v>
      </c>
      <c r="K670" s="80">
        <v>0</v>
      </c>
      <c r="L670" s="80">
        <v>0</v>
      </c>
      <c r="M670" s="80">
        <v>0</v>
      </c>
      <c r="N670" s="80">
        <v>0</v>
      </c>
      <c r="O670" s="80">
        <v>0</v>
      </c>
      <c r="P670" s="80">
        <v>0</v>
      </c>
      <c r="Q670" s="80">
        <v>0</v>
      </c>
      <c r="R670" s="80">
        <v>0</v>
      </c>
      <c r="S670" s="80">
        <v>0</v>
      </c>
      <c r="T670" s="80">
        <v>0</v>
      </c>
      <c r="U670" s="80">
        <v>0</v>
      </c>
      <c r="V670" s="80">
        <v>0</v>
      </c>
      <c r="W670" s="80">
        <v>0</v>
      </c>
      <c r="X670" s="80">
        <v>0</v>
      </c>
      <c r="Y670" s="80">
        <v>0</v>
      </c>
      <c r="Z670" s="80">
        <v>0</v>
      </c>
    </row>
    <row r="671" spans="1:26" ht="16.5" customHeight="1" x14ac:dyDescent="0.25">
      <c r="A671" s="8" t="s">
        <v>2125</v>
      </c>
      <c r="B671" s="8" t="s">
        <v>2126</v>
      </c>
      <c r="C671" s="8">
        <v>2978</v>
      </c>
      <c r="D671" s="8" t="s">
        <v>2154</v>
      </c>
      <c r="E671" s="84" t="s">
        <v>2155</v>
      </c>
      <c r="F671" s="8" t="s">
        <v>38</v>
      </c>
      <c r="G671" s="8" t="s">
        <v>1789</v>
      </c>
      <c r="H671" s="79" t="s">
        <v>44</v>
      </c>
      <c r="I671" s="80">
        <v>0</v>
      </c>
      <c r="J671" s="80">
        <v>0</v>
      </c>
      <c r="K671" s="80">
        <v>500000</v>
      </c>
      <c r="L671" s="80">
        <v>0</v>
      </c>
      <c r="M671" s="80">
        <v>0</v>
      </c>
      <c r="N671" s="80">
        <v>0</v>
      </c>
      <c r="O671" s="80">
        <v>0</v>
      </c>
      <c r="P671" s="80">
        <v>0</v>
      </c>
      <c r="Q671" s="80">
        <v>0</v>
      </c>
      <c r="R671" s="80">
        <v>500000</v>
      </c>
      <c r="S671" s="80">
        <v>0</v>
      </c>
      <c r="T671" s="80">
        <v>0</v>
      </c>
      <c r="U671" s="80">
        <v>0</v>
      </c>
      <c r="V671" s="80">
        <v>0</v>
      </c>
      <c r="W671" s="80">
        <v>0</v>
      </c>
      <c r="X671" s="80">
        <v>0</v>
      </c>
      <c r="Y671" s="80">
        <v>0</v>
      </c>
      <c r="Z671" s="80">
        <v>0</v>
      </c>
    </row>
    <row r="672" spans="1:26" ht="16.5" customHeight="1" x14ac:dyDescent="0.25">
      <c r="A672" s="8" t="s">
        <v>2125</v>
      </c>
      <c r="B672" s="8" t="s">
        <v>2126</v>
      </c>
      <c r="C672" s="8">
        <v>2980</v>
      </c>
      <c r="D672" s="8" t="s">
        <v>2158</v>
      </c>
      <c r="E672" s="84" t="s">
        <v>2553</v>
      </c>
      <c r="F672" s="8" t="s">
        <v>38</v>
      </c>
      <c r="G672" s="8" t="s">
        <v>1789</v>
      </c>
      <c r="H672" s="79" t="s">
        <v>44</v>
      </c>
      <c r="I672" s="80">
        <v>0</v>
      </c>
      <c r="J672" s="80">
        <v>0</v>
      </c>
      <c r="K672" s="80">
        <v>0</v>
      </c>
      <c r="L672" s="80">
        <v>0</v>
      </c>
      <c r="M672" s="80">
        <v>0</v>
      </c>
      <c r="N672" s="80">
        <v>0</v>
      </c>
      <c r="O672" s="80">
        <v>0</v>
      </c>
      <c r="P672" s="80">
        <v>0</v>
      </c>
      <c r="Q672" s="80">
        <v>0</v>
      </c>
      <c r="R672" s="80">
        <v>0</v>
      </c>
      <c r="S672" s="80">
        <v>0</v>
      </c>
      <c r="T672" s="80">
        <v>0</v>
      </c>
      <c r="U672" s="80">
        <v>0</v>
      </c>
      <c r="V672" s="80">
        <v>0</v>
      </c>
      <c r="W672" s="80">
        <v>0</v>
      </c>
      <c r="X672" s="80">
        <v>0</v>
      </c>
      <c r="Y672" s="80">
        <v>0</v>
      </c>
      <c r="Z672" s="80">
        <v>0</v>
      </c>
    </row>
    <row r="673" spans="1:26" ht="16.5" customHeight="1" x14ac:dyDescent="0.25">
      <c r="A673" s="8" t="s">
        <v>2125</v>
      </c>
      <c r="B673" s="8" t="s">
        <v>2126</v>
      </c>
      <c r="C673" s="8">
        <v>2981</v>
      </c>
      <c r="D673" s="8" t="s">
        <v>2159</v>
      </c>
      <c r="E673" s="84" t="s">
        <v>2554</v>
      </c>
      <c r="F673" s="8" t="s">
        <v>38</v>
      </c>
      <c r="G673" s="8" t="s">
        <v>1789</v>
      </c>
      <c r="H673" s="79" t="s">
        <v>44</v>
      </c>
      <c r="I673" s="80">
        <v>0</v>
      </c>
      <c r="J673" s="80">
        <v>0</v>
      </c>
      <c r="K673" s="80">
        <v>0</v>
      </c>
      <c r="L673" s="80">
        <v>0</v>
      </c>
      <c r="M673" s="80">
        <v>0</v>
      </c>
      <c r="N673" s="80">
        <v>0</v>
      </c>
      <c r="O673" s="80">
        <v>0</v>
      </c>
      <c r="P673" s="80">
        <v>0</v>
      </c>
      <c r="Q673" s="80">
        <v>0</v>
      </c>
      <c r="R673" s="80">
        <v>0</v>
      </c>
      <c r="S673" s="80">
        <v>0</v>
      </c>
      <c r="T673" s="80">
        <v>0</v>
      </c>
      <c r="U673" s="80">
        <v>0</v>
      </c>
      <c r="V673" s="80">
        <v>7563052</v>
      </c>
      <c r="W673" s="80">
        <v>0</v>
      </c>
      <c r="X673" s="80">
        <v>0</v>
      </c>
      <c r="Y673" s="80">
        <v>0</v>
      </c>
      <c r="Z673" s="80">
        <v>0</v>
      </c>
    </row>
    <row r="674" spans="1:26" ht="16.5" customHeight="1" x14ac:dyDescent="0.25">
      <c r="A674" s="8" t="s">
        <v>2125</v>
      </c>
      <c r="B674" s="8" t="s">
        <v>2126</v>
      </c>
      <c r="C674" s="8">
        <v>2982</v>
      </c>
      <c r="D674" s="8" t="s">
        <v>2555</v>
      </c>
      <c r="E674" s="84" t="s">
        <v>2556</v>
      </c>
      <c r="F674" s="8" t="s">
        <v>38</v>
      </c>
      <c r="G674" s="8" t="s">
        <v>1789</v>
      </c>
      <c r="H674" s="79" t="s">
        <v>44</v>
      </c>
      <c r="I674" s="80">
        <v>0</v>
      </c>
      <c r="J674" s="80">
        <v>0</v>
      </c>
      <c r="K674" s="80">
        <v>0</v>
      </c>
      <c r="L674" s="80">
        <v>0</v>
      </c>
      <c r="M674" s="80">
        <v>0</v>
      </c>
      <c r="N674" s="80">
        <v>0</v>
      </c>
      <c r="O674" s="80">
        <v>0</v>
      </c>
      <c r="P674" s="80">
        <v>0</v>
      </c>
      <c r="Q674" s="80">
        <v>0</v>
      </c>
      <c r="R674" s="80">
        <v>0</v>
      </c>
      <c r="S674" s="80">
        <v>0</v>
      </c>
      <c r="T674" s="80">
        <v>0</v>
      </c>
      <c r="U674" s="80">
        <v>0</v>
      </c>
      <c r="V674" s="80">
        <v>0</v>
      </c>
      <c r="W674" s="80">
        <v>0</v>
      </c>
      <c r="X674" s="80">
        <v>0</v>
      </c>
      <c r="Y674" s="80">
        <v>0</v>
      </c>
      <c r="Z674" s="80">
        <v>0</v>
      </c>
    </row>
    <row r="675" spans="1:26" ht="16.5" customHeight="1" x14ac:dyDescent="0.25">
      <c r="A675" s="8" t="s">
        <v>2125</v>
      </c>
      <c r="B675" s="8" t="s">
        <v>2126</v>
      </c>
      <c r="C675" s="8">
        <v>2990</v>
      </c>
      <c r="D675" s="8" t="s">
        <v>2557</v>
      </c>
      <c r="E675" s="84" t="s">
        <v>2558</v>
      </c>
      <c r="F675" s="8" t="s">
        <v>38</v>
      </c>
      <c r="G675" s="8" t="s">
        <v>1789</v>
      </c>
      <c r="H675" s="79" t="s">
        <v>44</v>
      </c>
      <c r="I675" s="80">
        <v>0</v>
      </c>
      <c r="J675" s="80">
        <v>0</v>
      </c>
      <c r="K675" s="80">
        <v>500000</v>
      </c>
      <c r="L675" s="80">
        <v>0</v>
      </c>
      <c r="M675" s="80">
        <v>0</v>
      </c>
      <c r="N675" s="80">
        <v>0</v>
      </c>
      <c r="O675" s="80">
        <v>0</v>
      </c>
      <c r="P675" s="80">
        <v>0</v>
      </c>
      <c r="Q675" s="80">
        <v>0</v>
      </c>
      <c r="R675" s="80">
        <v>500000</v>
      </c>
      <c r="S675" s="80">
        <v>0</v>
      </c>
      <c r="T675" s="80">
        <v>0</v>
      </c>
      <c r="U675" s="80">
        <v>0</v>
      </c>
      <c r="V675" s="80">
        <v>0</v>
      </c>
      <c r="W675" s="80">
        <v>0</v>
      </c>
      <c r="X675" s="80">
        <v>0</v>
      </c>
      <c r="Y675" s="80">
        <v>0</v>
      </c>
      <c r="Z675" s="80">
        <v>0</v>
      </c>
    </row>
    <row r="676" spans="1:26" ht="16.5" customHeight="1" x14ac:dyDescent="0.25">
      <c r="A676" s="8" t="s">
        <v>2125</v>
      </c>
      <c r="B676" s="8" t="s">
        <v>2126</v>
      </c>
      <c r="C676" s="8">
        <v>2991</v>
      </c>
      <c r="D676" s="8" t="s">
        <v>2559</v>
      </c>
      <c r="E676" s="84" t="s">
        <v>2558</v>
      </c>
      <c r="F676" s="8" t="s">
        <v>38</v>
      </c>
      <c r="G676" s="8" t="s">
        <v>1789</v>
      </c>
      <c r="H676" s="79" t="s">
        <v>44</v>
      </c>
      <c r="I676" s="80">
        <v>0</v>
      </c>
      <c r="J676" s="80">
        <v>0</v>
      </c>
      <c r="K676" s="80">
        <v>0</v>
      </c>
      <c r="L676" s="80">
        <v>0</v>
      </c>
      <c r="M676" s="80">
        <v>0</v>
      </c>
      <c r="N676" s="80">
        <v>0</v>
      </c>
      <c r="O676" s="80">
        <v>0</v>
      </c>
      <c r="P676" s="80">
        <v>0</v>
      </c>
      <c r="Q676" s="80">
        <v>0</v>
      </c>
      <c r="R676" s="80">
        <v>0</v>
      </c>
      <c r="S676" s="80">
        <v>0</v>
      </c>
      <c r="T676" s="80">
        <v>500000</v>
      </c>
      <c r="U676" s="80">
        <v>0</v>
      </c>
      <c r="V676" s="80">
        <v>0</v>
      </c>
      <c r="W676" s="80">
        <v>0</v>
      </c>
      <c r="X676" s="80">
        <v>0</v>
      </c>
      <c r="Y676" s="80">
        <v>0</v>
      </c>
      <c r="Z676" s="80">
        <v>0</v>
      </c>
    </row>
    <row r="677" spans="1:26" ht="16.5" customHeight="1" x14ac:dyDescent="0.25">
      <c r="A677" s="8" t="s">
        <v>2169</v>
      </c>
      <c r="B677" s="8" t="s">
        <v>2180</v>
      </c>
      <c r="C677" s="8">
        <v>1225</v>
      </c>
      <c r="D677" s="8" t="s">
        <v>2181</v>
      </c>
      <c r="E677" s="84" t="s">
        <v>2182</v>
      </c>
      <c r="F677" s="8" t="s">
        <v>38</v>
      </c>
      <c r="G677" s="8" t="s">
        <v>87</v>
      </c>
      <c r="H677" s="79" t="s">
        <v>44</v>
      </c>
      <c r="I677" s="80">
        <v>702796.46</v>
      </c>
      <c r="J677" s="80">
        <v>0</v>
      </c>
      <c r="K677" s="80">
        <v>0</v>
      </c>
      <c r="L677" s="80">
        <v>0</v>
      </c>
      <c r="M677" s="80">
        <v>0</v>
      </c>
      <c r="N677" s="80">
        <v>0</v>
      </c>
      <c r="O677" s="80">
        <v>0</v>
      </c>
      <c r="P677" s="80">
        <v>0</v>
      </c>
      <c r="Q677" s="80">
        <v>0</v>
      </c>
      <c r="R677" s="80">
        <v>0</v>
      </c>
      <c r="S677" s="80">
        <v>0</v>
      </c>
      <c r="T677" s="80">
        <v>0</v>
      </c>
      <c r="U677" s="80">
        <v>0</v>
      </c>
      <c r="V677" s="80">
        <v>0</v>
      </c>
      <c r="W677" s="80">
        <v>0</v>
      </c>
      <c r="X677" s="80">
        <v>0</v>
      </c>
      <c r="Y677" s="80">
        <v>0</v>
      </c>
      <c r="Z677" s="80">
        <v>0</v>
      </c>
    </row>
    <row r="678" spans="1:26" ht="16.5" customHeight="1" x14ac:dyDescent="0.25">
      <c r="A678" s="8" t="s">
        <v>2169</v>
      </c>
      <c r="B678" s="8" t="s">
        <v>2173</v>
      </c>
      <c r="C678" s="8">
        <v>1585</v>
      </c>
      <c r="D678" s="8" t="s">
        <v>2562</v>
      </c>
      <c r="E678" s="84" t="s">
        <v>2186</v>
      </c>
      <c r="F678" s="8" t="s">
        <v>303</v>
      </c>
      <c r="G678" s="8" t="s">
        <v>87</v>
      </c>
      <c r="H678" s="79" t="s">
        <v>44</v>
      </c>
      <c r="I678" s="80">
        <v>612970.32999999996</v>
      </c>
      <c r="J678" s="80">
        <v>0</v>
      </c>
      <c r="K678" s="80">
        <v>0</v>
      </c>
      <c r="L678" s="80">
        <v>0</v>
      </c>
      <c r="M678" s="80">
        <v>0</v>
      </c>
      <c r="N678" s="80">
        <v>0</v>
      </c>
      <c r="O678" s="80">
        <v>0</v>
      </c>
      <c r="P678" s="80">
        <v>0</v>
      </c>
      <c r="Q678" s="80">
        <v>0</v>
      </c>
      <c r="R678" s="80">
        <v>0</v>
      </c>
      <c r="S678" s="80">
        <v>0</v>
      </c>
      <c r="T678" s="80">
        <v>0</v>
      </c>
      <c r="U678" s="80">
        <v>0</v>
      </c>
      <c r="V678" s="80">
        <v>0</v>
      </c>
      <c r="W678" s="80">
        <v>0</v>
      </c>
      <c r="X678" s="80">
        <v>0</v>
      </c>
      <c r="Y678" s="80">
        <v>0</v>
      </c>
      <c r="Z678" s="80">
        <v>0</v>
      </c>
    </row>
    <row r="679" spans="1:26" ht="16.5" customHeight="1" x14ac:dyDescent="0.25">
      <c r="A679" s="8" t="s">
        <v>2169</v>
      </c>
      <c r="B679" s="8" t="s">
        <v>2173</v>
      </c>
      <c r="C679" s="8">
        <v>1586</v>
      </c>
      <c r="D679" s="8" t="s">
        <v>2563</v>
      </c>
      <c r="E679" s="84" t="s">
        <v>2192</v>
      </c>
      <c r="F679" s="8" t="s">
        <v>440</v>
      </c>
      <c r="G679" s="8" t="s">
        <v>87</v>
      </c>
      <c r="H679" s="79" t="s">
        <v>44</v>
      </c>
      <c r="I679" s="80">
        <v>281725.12</v>
      </c>
      <c r="J679" s="80">
        <v>0</v>
      </c>
      <c r="K679" s="80">
        <v>0</v>
      </c>
      <c r="L679" s="80">
        <v>0</v>
      </c>
      <c r="M679" s="80">
        <v>0</v>
      </c>
      <c r="N679" s="80">
        <v>0</v>
      </c>
      <c r="O679" s="80">
        <v>0</v>
      </c>
      <c r="P679" s="80">
        <v>0</v>
      </c>
      <c r="Q679" s="80">
        <v>0</v>
      </c>
      <c r="R679" s="80">
        <v>0</v>
      </c>
      <c r="S679" s="80">
        <v>0</v>
      </c>
      <c r="T679" s="80">
        <v>0</v>
      </c>
      <c r="U679" s="80">
        <v>0</v>
      </c>
      <c r="V679" s="80">
        <v>0</v>
      </c>
      <c r="W679" s="80">
        <v>0</v>
      </c>
      <c r="X679" s="80">
        <v>0</v>
      </c>
      <c r="Y679" s="80">
        <v>0</v>
      </c>
      <c r="Z679" s="80">
        <v>0</v>
      </c>
    </row>
    <row r="680" spans="1:26" ht="16.5" customHeight="1" x14ac:dyDescent="0.25">
      <c r="A680" s="8" t="s">
        <v>2169</v>
      </c>
      <c r="B680" s="8" t="s">
        <v>2173</v>
      </c>
      <c r="C680" s="8">
        <v>1590</v>
      </c>
      <c r="D680" s="8" t="s">
        <v>2561</v>
      </c>
      <c r="E680" s="84" t="s">
        <v>2184</v>
      </c>
      <c r="F680" s="8" t="s">
        <v>38</v>
      </c>
      <c r="G680" s="8" t="s">
        <v>87</v>
      </c>
      <c r="H680" s="79" t="s">
        <v>44</v>
      </c>
      <c r="I680" s="80">
        <v>845175.36</v>
      </c>
      <c r="J680" s="80">
        <v>0</v>
      </c>
      <c r="K680" s="80">
        <v>0</v>
      </c>
      <c r="L680" s="80">
        <v>0</v>
      </c>
      <c r="M680" s="80">
        <v>0</v>
      </c>
      <c r="N680" s="80">
        <v>0</v>
      </c>
      <c r="O680" s="80">
        <v>0</v>
      </c>
      <c r="P680" s="80">
        <v>0</v>
      </c>
      <c r="Q680" s="80">
        <v>0</v>
      </c>
      <c r="R680" s="80">
        <v>0</v>
      </c>
      <c r="S680" s="80">
        <v>0</v>
      </c>
      <c r="T680" s="80">
        <v>0</v>
      </c>
      <c r="U680" s="80">
        <v>0</v>
      </c>
      <c r="V680" s="80">
        <v>0</v>
      </c>
      <c r="W680" s="80">
        <v>0</v>
      </c>
      <c r="X680" s="80">
        <v>0</v>
      </c>
      <c r="Y680" s="80">
        <v>0</v>
      </c>
      <c r="Z680" s="80">
        <v>0</v>
      </c>
    </row>
    <row r="681" spans="1:26" ht="16.5" customHeight="1" x14ac:dyDescent="0.25">
      <c r="A681" s="8" t="s">
        <v>2169</v>
      </c>
      <c r="B681" s="8" t="s">
        <v>2170</v>
      </c>
      <c r="C681" s="8">
        <v>1591</v>
      </c>
      <c r="D681" s="8" t="s">
        <v>2560</v>
      </c>
      <c r="E681" s="84" t="s">
        <v>3145</v>
      </c>
      <c r="F681" s="8" t="s">
        <v>38</v>
      </c>
      <c r="G681" s="8" t="s">
        <v>87</v>
      </c>
      <c r="H681" s="79" t="s">
        <v>44</v>
      </c>
      <c r="I681" s="80">
        <v>1465853.59</v>
      </c>
      <c r="J681" s="80">
        <v>0</v>
      </c>
      <c r="K681" s="80">
        <v>2449923.88</v>
      </c>
      <c r="L681" s="80">
        <v>0</v>
      </c>
      <c r="M681" s="80">
        <v>0</v>
      </c>
      <c r="N681" s="80">
        <v>0</v>
      </c>
      <c r="O681" s="80">
        <v>0</v>
      </c>
      <c r="P681" s="80">
        <v>0</v>
      </c>
      <c r="Q681" s="80">
        <v>0</v>
      </c>
      <c r="R681" s="80">
        <v>2449923.88</v>
      </c>
      <c r="S681" s="80">
        <v>0</v>
      </c>
      <c r="T681" s="80">
        <v>0</v>
      </c>
      <c r="U681" s="80">
        <v>0</v>
      </c>
      <c r="V681" s="80">
        <v>0</v>
      </c>
      <c r="W681" s="80">
        <v>0</v>
      </c>
      <c r="X681" s="80">
        <v>0</v>
      </c>
      <c r="Y681" s="80">
        <v>0</v>
      </c>
      <c r="Z681" s="80">
        <v>0</v>
      </c>
    </row>
    <row r="682" spans="1:26" ht="16.5" customHeight="1" x14ac:dyDescent="0.25">
      <c r="A682" s="8" t="s">
        <v>2169</v>
      </c>
      <c r="B682" s="8" t="s">
        <v>2173</v>
      </c>
      <c r="C682" s="8">
        <v>1923</v>
      </c>
      <c r="D682" s="8" t="s">
        <v>2187</v>
      </c>
      <c r="E682" s="84" t="s">
        <v>2188</v>
      </c>
      <c r="F682" s="8" t="s">
        <v>303</v>
      </c>
      <c r="G682" s="8" t="s">
        <v>87</v>
      </c>
      <c r="H682" s="79" t="s">
        <v>44</v>
      </c>
      <c r="I682" s="80">
        <v>612970.32999999996</v>
      </c>
      <c r="J682" s="80">
        <v>0</v>
      </c>
      <c r="K682" s="80">
        <v>0</v>
      </c>
      <c r="L682" s="80">
        <v>0</v>
      </c>
      <c r="M682" s="80">
        <v>0</v>
      </c>
      <c r="N682" s="80">
        <v>0</v>
      </c>
      <c r="O682" s="80">
        <v>0</v>
      </c>
      <c r="P682" s="80">
        <v>0</v>
      </c>
      <c r="Q682" s="80">
        <v>0</v>
      </c>
      <c r="R682" s="80">
        <v>0</v>
      </c>
      <c r="S682" s="80">
        <v>0</v>
      </c>
      <c r="T682" s="80">
        <v>0</v>
      </c>
      <c r="U682" s="80">
        <v>0</v>
      </c>
      <c r="V682" s="80">
        <v>0</v>
      </c>
      <c r="W682" s="80">
        <v>0</v>
      </c>
      <c r="X682" s="80">
        <v>0</v>
      </c>
      <c r="Y682" s="80">
        <v>0</v>
      </c>
      <c r="Z682" s="80">
        <v>0</v>
      </c>
    </row>
    <row r="683" spans="1:26" ht="16.5" customHeight="1" x14ac:dyDescent="0.25">
      <c r="A683" s="8" t="s">
        <v>2169</v>
      </c>
      <c r="B683" s="8" t="s">
        <v>2173</v>
      </c>
      <c r="C683" s="8">
        <v>1924</v>
      </c>
      <c r="D683" s="8" t="s">
        <v>2189</v>
      </c>
      <c r="E683" s="84" t="s">
        <v>2190</v>
      </c>
      <c r="F683" s="8" t="s">
        <v>303</v>
      </c>
      <c r="G683" s="8" t="s">
        <v>87</v>
      </c>
      <c r="H683" s="79" t="s">
        <v>44</v>
      </c>
      <c r="I683" s="80">
        <v>612970.32999999996</v>
      </c>
      <c r="J683" s="80">
        <v>0</v>
      </c>
      <c r="K683" s="80">
        <v>0</v>
      </c>
      <c r="L683" s="80">
        <v>0</v>
      </c>
      <c r="M683" s="80">
        <v>0</v>
      </c>
      <c r="N683" s="80">
        <v>0</v>
      </c>
      <c r="O683" s="80">
        <v>0</v>
      </c>
      <c r="P683" s="80">
        <v>0</v>
      </c>
      <c r="Q683" s="80">
        <v>0</v>
      </c>
      <c r="R683" s="80">
        <v>0</v>
      </c>
      <c r="S683" s="80">
        <v>0</v>
      </c>
      <c r="T683" s="80">
        <v>0</v>
      </c>
      <c r="U683" s="80">
        <v>0</v>
      </c>
      <c r="V683" s="80">
        <v>0</v>
      </c>
      <c r="W683" s="80">
        <v>0</v>
      </c>
      <c r="X683" s="80">
        <v>0</v>
      </c>
      <c r="Y683" s="80">
        <v>0</v>
      </c>
      <c r="Z683" s="80">
        <v>0</v>
      </c>
    </row>
    <row r="684" spans="1:26" ht="16.5" customHeight="1" x14ac:dyDescent="0.25">
      <c r="A684" s="8" t="s">
        <v>2169</v>
      </c>
      <c r="B684" s="8" t="s">
        <v>2173</v>
      </c>
      <c r="C684" s="8">
        <v>1925</v>
      </c>
      <c r="D684" s="8" t="s">
        <v>2193</v>
      </c>
      <c r="E684" s="84" t="s">
        <v>2194</v>
      </c>
      <c r="F684" s="8" t="s">
        <v>440</v>
      </c>
      <c r="G684" s="8" t="s">
        <v>87</v>
      </c>
      <c r="H684" s="79" t="s">
        <v>44</v>
      </c>
      <c r="I684" s="80">
        <v>281725.12</v>
      </c>
      <c r="J684" s="80">
        <v>0</v>
      </c>
      <c r="K684" s="80">
        <v>0</v>
      </c>
      <c r="L684" s="80">
        <v>0</v>
      </c>
      <c r="M684" s="80">
        <v>0</v>
      </c>
      <c r="N684" s="80">
        <v>0</v>
      </c>
      <c r="O684" s="80">
        <v>0</v>
      </c>
      <c r="P684" s="80">
        <v>0</v>
      </c>
      <c r="Q684" s="80">
        <v>0</v>
      </c>
      <c r="R684" s="80">
        <v>0</v>
      </c>
      <c r="S684" s="80">
        <v>0</v>
      </c>
      <c r="T684" s="80">
        <v>0</v>
      </c>
      <c r="U684" s="80">
        <v>0</v>
      </c>
      <c r="V684" s="80">
        <v>0</v>
      </c>
      <c r="W684" s="80">
        <v>0</v>
      </c>
      <c r="X684" s="80">
        <v>0</v>
      </c>
      <c r="Y684" s="80">
        <v>0</v>
      </c>
      <c r="Z684" s="80">
        <v>0</v>
      </c>
    </row>
    <row r="685" spans="1:26" ht="16.5" customHeight="1" x14ac:dyDescent="0.25">
      <c r="A685" s="8" t="s">
        <v>2169</v>
      </c>
      <c r="B685" s="8" t="s">
        <v>2173</v>
      </c>
      <c r="C685" s="8">
        <v>1926</v>
      </c>
      <c r="D685" s="8" t="s">
        <v>2195</v>
      </c>
      <c r="E685" s="84" t="s">
        <v>2196</v>
      </c>
      <c r="F685" s="8" t="s">
        <v>440</v>
      </c>
      <c r="G685" s="8" t="s">
        <v>87</v>
      </c>
      <c r="H685" s="79" t="s">
        <v>44</v>
      </c>
      <c r="I685" s="80">
        <v>281725.12</v>
      </c>
      <c r="J685" s="80">
        <v>0</v>
      </c>
      <c r="K685" s="80">
        <v>0</v>
      </c>
      <c r="L685" s="80">
        <v>0</v>
      </c>
      <c r="M685" s="80">
        <v>0</v>
      </c>
      <c r="N685" s="80">
        <v>0</v>
      </c>
      <c r="O685" s="80">
        <v>0</v>
      </c>
      <c r="P685" s="80">
        <v>0</v>
      </c>
      <c r="Q685" s="80">
        <v>0</v>
      </c>
      <c r="R685" s="80">
        <v>0</v>
      </c>
      <c r="S685" s="80">
        <v>0</v>
      </c>
      <c r="T685" s="80">
        <v>0</v>
      </c>
      <c r="U685" s="80">
        <v>0</v>
      </c>
      <c r="V685" s="80">
        <v>0</v>
      </c>
      <c r="W685" s="80">
        <v>0</v>
      </c>
      <c r="X685" s="80">
        <v>0</v>
      </c>
      <c r="Y685" s="80">
        <v>0</v>
      </c>
      <c r="Z685" s="80">
        <v>0</v>
      </c>
    </row>
    <row r="686" spans="1:26" ht="16.5" customHeight="1" x14ac:dyDescent="0.25">
      <c r="A686" s="8" t="s">
        <v>2169</v>
      </c>
      <c r="B686" s="8" t="s">
        <v>2173</v>
      </c>
      <c r="C686" s="8">
        <v>1927</v>
      </c>
      <c r="D686" s="8" t="s">
        <v>2174</v>
      </c>
      <c r="E686" s="84" t="s">
        <v>3142</v>
      </c>
      <c r="F686" s="8" t="s">
        <v>38</v>
      </c>
      <c r="G686" s="8" t="s">
        <v>87</v>
      </c>
      <c r="H686" s="79" t="s">
        <v>44</v>
      </c>
      <c r="I686" s="80">
        <v>278525.69</v>
      </c>
      <c r="J686" s="80">
        <v>0</v>
      </c>
      <c r="K686" s="80">
        <v>0</v>
      </c>
      <c r="L686" s="80">
        <v>0</v>
      </c>
      <c r="M686" s="80">
        <v>0</v>
      </c>
      <c r="N686" s="80">
        <v>0</v>
      </c>
      <c r="O686" s="80">
        <v>0</v>
      </c>
      <c r="P686" s="80">
        <v>0</v>
      </c>
      <c r="Q686" s="80">
        <v>0</v>
      </c>
      <c r="R686" s="80">
        <v>0</v>
      </c>
      <c r="S686" s="80">
        <v>0</v>
      </c>
      <c r="T686" s="80">
        <v>0</v>
      </c>
      <c r="U686" s="80">
        <v>0</v>
      </c>
      <c r="V686" s="80">
        <v>0</v>
      </c>
      <c r="W686" s="80">
        <v>0</v>
      </c>
      <c r="X686" s="80">
        <v>0</v>
      </c>
      <c r="Y686" s="80">
        <v>0</v>
      </c>
      <c r="Z686" s="80">
        <v>0</v>
      </c>
    </row>
    <row r="687" spans="1:26" ht="16.5" customHeight="1" x14ac:dyDescent="0.25">
      <c r="A687" s="8" t="s">
        <v>2169</v>
      </c>
      <c r="B687" s="8" t="s">
        <v>2173</v>
      </c>
      <c r="C687" s="8">
        <v>1928</v>
      </c>
      <c r="D687" s="8" t="s">
        <v>2176</v>
      </c>
      <c r="E687" s="84" t="s">
        <v>3143</v>
      </c>
      <c r="F687" s="8" t="s">
        <v>38</v>
      </c>
      <c r="G687" s="8" t="s">
        <v>87</v>
      </c>
      <c r="H687" s="79" t="s">
        <v>44</v>
      </c>
      <c r="I687" s="80">
        <v>278525.69</v>
      </c>
      <c r="J687" s="80">
        <v>0</v>
      </c>
      <c r="K687" s="80">
        <v>0</v>
      </c>
      <c r="L687" s="80">
        <v>0</v>
      </c>
      <c r="M687" s="80">
        <v>0</v>
      </c>
      <c r="N687" s="80">
        <v>0</v>
      </c>
      <c r="O687" s="80">
        <v>0</v>
      </c>
      <c r="P687" s="80">
        <v>0</v>
      </c>
      <c r="Q687" s="80">
        <v>0</v>
      </c>
      <c r="R687" s="80">
        <v>0</v>
      </c>
      <c r="S687" s="80">
        <v>0</v>
      </c>
      <c r="T687" s="80">
        <v>0</v>
      </c>
      <c r="U687" s="80">
        <v>0</v>
      </c>
      <c r="V687" s="80">
        <v>0</v>
      </c>
      <c r="W687" s="80">
        <v>0</v>
      </c>
      <c r="X687" s="80">
        <v>0</v>
      </c>
      <c r="Y687" s="80">
        <v>0</v>
      </c>
      <c r="Z687" s="80">
        <v>0</v>
      </c>
    </row>
    <row r="688" spans="1:26" ht="16.5" customHeight="1" x14ac:dyDescent="0.25">
      <c r="A688" s="8" t="s">
        <v>2169</v>
      </c>
      <c r="B688" s="8" t="s">
        <v>2173</v>
      </c>
      <c r="C688" s="8">
        <v>1929</v>
      </c>
      <c r="D688" s="8" t="s">
        <v>2178</v>
      </c>
      <c r="E688" s="84" t="s">
        <v>3144</v>
      </c>
      <c r="F688" s="8" t="s">
        <v>38</v>
      </c>
      <c r="G688" s="8" t="s">
        <v>87</v>
      </c>
      <c r="H688" s="79" t="s">
        <v>44</v>
      </c>
      <c r="I688" s="80">
        <v>722521.28</v>
      </c>
      <c r="J688" s="80">
        <v>0</v>
      </c>
      <c r="K688" s="80">
        <v>0</v>
      </c>
      <c r="L688" s="80">
        <v>0</v>
      </c>
      <c r="M688" s="80">
        <v>0</v>
      </c>
      <c r="N688" s="80">
        <v>0</v>
      </c>
      <c r="O688" s="80">
        <v>0</v>
      </c>
      <c r="P688" s="80">
        <v>0</v>
      </c>
      <c r="Q688" s="80">
        <v>0</v>
      </c>
      <c r="R688" s="80">
        <v>0</v>
      </c>
      <c r="S688" s="80">
        <v>0</v>
      </c>
      <c r="T688" s="80">
        <v>0</v>
      </c>
      <c r="U688" s="80">
        <v>0</v>
      </c>
      <c r="V688" s="80">
        <v>0</v>
      </c>
      <c r="W688" s="80">
        <v>0</v>
      </c>
      <c r="X688" s="80">
        <v>0</v>
      </c>
      <c r="Y688" s="80">
        <v>0</v>
      </c>
      <c r="Z688" s="80">
        <v>0</v>
      </c>
    </row>
    <row r="689" spans="1:26" ht="16.5" customHeight="1" x14ac:dyDescent="0.25">
      <c r="A689" s="8" t="s">
        <v>2169</v>
      </c>
      <c r="B689" s="8" t="s">
        <v>2180</v>
      </c>
      <c r="C689" s="8">
        <v>2885</v>
      </c>
      <c r="D689" s="8" t="s">
        <v>2564</v>
      </c>
      <c r="E689" s="84" t="s">
        <v>2198</v>
      </c>
      <c r="F689" s="8" t="s">
        <v>75</v>
      </c>
      <c r="G689" s="8" t="s">
        <v>87</v>
      </c>
      <c r="H689" s="79" t="s">
        <v>44</v>
      </c>
      <c r="I689" s="80">
        <v>0</v>
      </c>
      <c r="J689" s="80">
        <v>0</v>
      </c>
      <c r="K689" s="80">
        <v>0</v>
      </c>
      <c r="L689" s="80">
        <v>0</v>
      </c>
      <c r="M689" s="80">
        <v>0</v>
      </c>
      <c r="N689" s="80">
        <v>0</v>
      </c>
      <c r="O689" s="80">
        <v>0</v>
      </c>
      <c r="P689" s="80">
        <v>0</v>
      </c>
      <c r="Q689" s="80">
        <v>0</v>
      </c>
      <c r="R689" s="80">
        <v>0</v>
      </c>
      <c r="S689" s="80">
        <v>0</v>
      </c>
      <c r="T689" s="80">
        <v>0</v>
      </c>
      <c r="U689" s="80">
        <v>0</v>
      </c>
      <c r="V689" s="80">
        <v>0</v>
      </c>
      <c r="W689" s="80">
        <v>0</v>
      </c>
      <c r="X689" s="80">
        <v>0</v>
      </c>
      <c r="Y689" s="80">
        <v>0</v>
      </c>
      <c r="Z689" s="80">
        <v>0</v>
      </c>
    </row>
    <row r="690" spans="1:26" ht="16.5" customHeight="1" x14ac:dyDescent="0.25">
      <c r="A690" s="8" t="s">
        <v>2169</v>
      </c>
      <c r="B690" s="8" t="s">
        <v>2200</v>
      </c>
      <c r="C690" s="8">
        <v>2895</v>
      </c>
      <c r="D690" s="8" t="s">
        <v>2565</v>
      </c>
      <c r="E690" s="87" t="s">
        <v>3160</v>
      </c>
      <c r="F690" s="8" t="s">
        <v>75</v>
      </c>
      <c r="G690" s="8" t="s">
        <v>87</v>
      </c>
      <c r="H690" s="79" t="s">
        <v>44</v>
      </c>
      <c r="I690" s="80">
        <v>25260872.559999999</v>
      </c>
      <c r="J690" s="80">
        <v>0</v>
      </c>
      <c r="K690" s="80">
        <v>0</v>
      </c>
      <c r="L690" s="80">
        <v>0</v>
      </c>
      <c r="M690" s="80">
        <v>291249</v>
      </c>
      <c r="N690" s="80">
        <v>0</v>
      </c>
      <c r="O690" s="80">
        <v>0</v>
      </c>
      <c r="P690" s="80">
        <v>0</v>
      </c>
      <c r="Q690" s="80">
        <v>0</v>
      </c>
      <c r="R690" s="80">
        <v>0</v>
      </c>
      <c r="S690" s="80">
        <v>0</v>
      </c>
      <c r="T690" s="80">
        <v>0</v>
      </c>
      <c r="U690" s="80">
        <v>0</v>
      </c>
      <c r="V690" s="80">
        <v>0</v>
      </c>
      <c r="W690" s="80">
        <v>0</v>
      </c>
      <c r="X690" s="80">
        <v>0</v>
      </c>
      <c r="Y690" s="80">
        <v>0</v>
      </c>
      <c r="Z690" s="80">
        <v>0</v>
      </c>
    </row>
    <row r="691" spans="1:26" ht="16.5" customHeight="1" x14ac:dyDescent="0.25">
      <c r="A691" s="8" t="s">
        <v>2203</v>
      </c>
      <c r="B691" s="8" t="s">
        <v>2204</v>
      </c>
      <c r="C691" s="8">
        <v>2277</v>
      </c>
      <c r="D691" s="8" t="s">
        <v>2205</v>
      </c>
      <c r="E691" s="84" t="s">
        <v>2206</v>
      </c>
      <c r="F691" s="8" t="s">
        <v>560</v>
      </c>
      <c r="G691" s="8" t="s">
        <v>76</v>
      </c>
      <c r="H691" s="79" t="s">
        <v>806</v>
      </c>
      <c r="I691" s="80">
        <v>11843967</v>
      </c>
      <c r="J691" s="80">
        <v>11843967</v>
      </c>
      <c r="K691" s="80">
        <v>0</v>
      </c>
      <c r="L691" s="80">
        <v>0</v>
      </c>
      <c r="M691" s="80">
        <v>1000</v>
      </c>
      <c r="N691" s="80">
        <v>0</v>
      </c>
      <c r="O691" s="80">
        <v>0</v>
      </c>
      <c r="P691" s="80">
        <v>0</v>
      </c>
      <c r="Q691" s="80">
        <v>0</v>
      </c>
      <c r="R691" s="80">
        <v>0</v>
      </c>
      <c r="S691" s="80">
        <v>0</v>
      </c>
      <c r="T691" s="80">
        <v>0</v>
      </c>
      <c r="U691" s="80">
        <v>0</v>
      </c>
      <c r="V691" s="80">
        <v>0</v>
      </c>
      <c r="W691" s="80">
        <v>0</v>
      </c>
      <c r="X691" s="80">
        <v>0</v>
      </c>
      <c r="Y691" s="80">
        <v>0</v>
      </c>
      <c r="Z691" s="80">
        <v>0</v>
      </c>
    </row>
    <row r="692" spans="1:26" ht="16.5" customHeight="1" x14ac:dyDescent="0.25">
      <c r="A692" s="8" t="s">
        <v>2203</v>
      </c>
      <c r="B692" s="8" t="s">
        <v>2204</v>
      </c>
      <c r="C692" s="8">
        <v>2623</v>
      </c>
      <c r="D692" s="8" t="s">
        <v>2207</v>
      </c>
      <c r="E692" s="84" t="s">
        <v>2208</v>
      </c>
      <c r="F692" s="8" t="s">
        <v>536</v>
      </c>
      <c r="G692" s="8" t="s">
        <v>76</v>
      </c>
      <c r="H692" s="79" t="s">
        <v>44</v>
      </c>
      <c r="I692" s="80">
        <v>300726.67</v>
      </c>
      <c r="J692" s="80">
        <v>0</v>
      </c>
      <c r="K692" s="80">
        <v>0</v>
      </c>
      <c r="L692" s="80">
        <v>0</v>
      </c>
      <c r="M692" s="80">
        <v>1000</v>
      </c>
      <c r="N692" s="80">
        <v>0</v>
      </c>
      <c r="O692" s="80">
        <v>0</v>
      </c>
      <c r="P692" s="80">
        <v>0</v>
      </c>
      <c r="Q692" s="80">
        <v>0</v>
      </c>
      <c r="R692" s="80">
        <v>0</v>
      </c>
      <c r="S692" s="80">
        <v>0</v>
      </c>
      <c r="T692" s="80">
        <v>0</v>
      </c>
      <c r="U692" s="80">
        <v>0</v>
      </c>
      <c r="V692" s="80">
        <v>0</v>
      </c>
      <c r="W692" s="80">
        <v>0</v>
      </c>
      <c r="X692" s="80">
        <v>0</v>
      </c>
      <c r="Y692" s="80">
        <v>0</v>
      </c>
      <c r="Z692" s="80">
        <v>0</v>
      </c>
    </row>
    <row r="693" spans="1:26" ht="16.5" customHeight="1" x14ac:dyDescent="0.25">
      <c r="A693" s="8" t="s">
        <v>2203</v>
      </c>
      <c r="B693" s="8" t="s">
        <v>2209</v>
      </c>
      <c r="C693" s="8">
        <v>2964</v>
      </c>
      <c r="D693" s="8" t="s">
        <v>2210</v>
      </c>
      <c r="E693" s="84" t="s">
        <v>2211</v>
      </c>
      <c r="F693" s="8" t="s">
        <v>38</v>
      </c>
      <c r="G693" s="8" t="s">
        <v>76</v>
      </c>
      <c r="H693" s="79" t="s">
        <v>44</v>
      </c>
      <c r="I693" s="80">
        <v>100000</v>
      </c>
      <c r="J693" s="80">
        <v>0</v>
      </c>
      <c r="K693" s="80">
        <v>200000</v>
      </c>
      <c r="L693" s="80">
        <v>0</v>
      </c>
      <c r="M693" s="80">
        <v>96664</v>
      </c>
      <c r="N693" s="80">
        <v>200000</v>
      </c>
      <c r="O693" s="80">
        <v>0</v>
      </c>
      <c r="P693" s="80">
        <v>200000</v>
      </c>
      <c r="Q693" s="80">
        <v>0</v>
      </c>
      <c r="R693" s="80">
        <v>200000</v>
      </c>
      <c r="S693" s="80">
        <v>0</v>
      </c>
      <c r="T693" s="80">
        <v>0</v>
      </c>
      <c r="U693" s="80">
        <v>0</v>
      </c>
      <c r="V693" s="80">
        <v>0</v>
      </c>
      <c r="W693" s="80">
        <v>0</v>
      </c>
      <c r="X693" s="80">
        <v>0</v>
      </c>
      <c r="Y693" s="80">
        <v>0</v>
      </c>
      <c r="Z693" s="80">
        <v>0</v>
      </c>
    </row>
    <row r="694" spans="1:26" ht="16.5" customHeight="1" x14ac:dyDescent="0.25">
      <c r="A694" s="8" t="s">
        <v>2203</v>
      </c>
      <c r="B694" s="8" t="s">
        <v>2209</v>
      </c>
      <c r="C694" s="8">
        <v>3025</v>
      </c>
      <c r="D694" s="8" t="s">
        <v>2214</v>
      </c>
      <c r="E694" s="84" t="s">
        <v>2215</v>
      </c>
      <c r="F694" s="8" t="s">
        <v>402</v>
      </c>
      <c r="G694" s="8" t="s">
        <v>76</v>
      </c>
      <c r="H694" s="79" t="s">
        <v>44</v>
      </c>
      <c r="I694" s="80">
        <v>63971</v>
      </c>
      <c r="J694" s="80">
        <v>0</v>
      </c>
      <c r="K694" s="80">
        <v>0</v>
      </c>
      <c r="L694" s="80">
        <v>0</v>
      </c>
      <c r="M694" s="80">
        <v>0</v>
      </c>
      <c r="N694" s="80">
        <v>0</v>
      </c>
      <c r="O694" s="80">
        <v>0</v>
      </c>
      <c r="P694" s="80">
        <v>0</v>
      </c>
      <c r="Q694" s="80">
        <v>0</v>
      </c>
      <c r="R694" s="80">
        <v>0</v>
      </c>
      <c r="S694" s="80">
        <v>0</v>
      </c>
      <c r="T694" s="80">
        <v>0</v>
      </c>
      <c r="U694" s="80">
        <v>0</v>
      </c>
      <c r="V694" s="80">
        <v>0</v>
      </c>
      <c r="W694" s="80">
        <v>0</v>
      </c>
      <c r="X694" s="80">
        <v>0</v>
      </c>
      <c r="Y694" s="80">
        <v>0</v>
      </c>
      <c r="Z694" s="80">
        <v>0</v>
      </c>
    </row>
    <row r="695" spans="1:26" ht="16.5" customHeight="1" x14ac:dyDescent="0.25">
      <c r="A695" s="8" t="s">
        <v>2203</v>
      </c>
      <c r="B695" s="8" t="s">
        <v>2209</v>
      </c>
      <c r="C695" s="8">
        <v>3088</v>
      </c>
      <c r="D695" s="8" t="s">
        <v>2212</v>
      </c>
      <c r="E695" s="84" t="s">
        <v>2213</v>
      </c>
      <c r="F695" s="8" t="s">
        <v>303</v>
      </c>
      <c r="G695" s="8" t="s">
        <v>76</v>
      </c>
      <c r="H695" s="79" t="s">
        <v>44</v>
      </c>
      <c r="I695" s="80">
        <v>7200000</v>
      </c>
      <c r="J695" s="80">
        <v>0</v>
      </c>
      <c r="K695" s="80">
        <v>0</v>
      </c>
      <c r="L695" s="80">
        <v>0</v>
      </c>
      <c r="M695" s="80">
        <v>0</v>
      </c>
      <c r="N695" s="80">
        <v>0</v>
      </c>
      <c r="O695" s="80">
        <v>0</v>
      </c>
      <c r="P695" s="80">
        <v>0</v>
      </c>
      <c r="Q695" s="80">
        <v>0</v>
      </c>
      <c r="R695" s="80">
        <v>0</v>
      </c>
      <c r="S695" s="80">
        <v>0</v>
      </c>
      <c r="T695" s="80">
        <v>0</v>
      </c>
      <c r="U695" s="80">
        <v>0</v>
      </c>
      <c r="V695" s="80">
        <v>0</v>
      </c>
      <c r="W695" s="80">
        <v>0</v>
      </c>
      <c r="X695" s="80">
        <v>0</v>
      </c>
      <c r="Y695" s="80">
        <v>0</v>
      </c>
      <c r="Z695" s="80">
        <v>0</v>
      </c>
    </row>
    <row r="696" spans="1:26" ht="16.5" customHeight="1" x14ac:dyDescent="0.25">
      <c r="A696" s="8" t="s">
        <v>2216</v>
      </c>
      <c r="B696" s="8" t="s">
        <v>2217</v>
      </c>
      <c r="C696" s="8">
        <v>2463</v>
      </c>
      <c r="D696" s="8" t="s">
        <v>2218</v>
      </c>
      <c r="E696" s="84" t="s">
        <v>2566</v>
      </c>
      <c r="F696" s="8" t="s">
        <v>75</v>
      </c>
      <c r="G696" s="8" t="s">
        <v>76</v>
      </c>
      <c r="H696" s="79" t="s">
        <v>44</v>
      </c>
      <c r="I696" s="80">
        <v>307500</v>
      </c>
      <c r="J696" s="80">
        <v>0</v>
      </c>
      <c r="K696" s="80">
        <v>0</v>
      </c>
      <c r="L696" s="80">
        <v>0</v>
      </c>
      <c r="M696" s="80">
        <v>0</v>
      </c>
      <c r="N696" s="80">
        <v>0</v>
      </c>
      <c r="O696" s="80">
        <v>0</v>
      </c>
      <c r="P696" s="80">
        <v>0</v>
      </c>
      <c r="Q696" s="80">
        <v>0</v>
      </c>
      <c r="R696" s="80">
        <v>0</v>
      </c>
      <c r="S696" s="80">
        <v>0</v>
      </c>
      <c r="T696" s="80">
        <v>0</v>
      </c>
      <c r="U696" s="80">
        <v>0</v>
      </c>
      <c r="V696" s="80">
        <v>0</v>
      </c>
      <c r="W696" s="80">
        <v>0</v>
      </c>
      <c r="X696" s="80">
        <v>0</v>
      </c>
      <c r="Y696" s="80">
        <v>0</v>
      </c>
      <c r="Z696" s="80">
        <v>0</v>
      </c>
    </row>
    <row r="697" spans="1:26" ht="16.5" customHeight="1" x14ac:dyDescent="0.25">
      <c r="A697" s="8" t="s">
        <v>2216</v>
      </c>
      <c r="B697" s="8" t="s">
        <v>2221</v>
      </c>
      <c r="C697" s="8">
        <v>2966</v>
      </c>
      <c r="D697" s="8" t="s">
        <v>2225</v>
      </c>
      <c r="E697" s="84" t="s">
        <v>2226</v>
      </c>
      <c r="F697" s="8" t="s">
        <v>75</v>
      </c>
      <c r="G697" s="8" t="s">
        <v>76</v>
      </c>
      <c r="H697" s="79" t="s">
        <v>44</v>
      </c>
      <c r="I697" s="80">
        <v>100000</v>
      </c>
      <c r="J697" s="80">
        <v>0</v>
      </c>
      <c r="K697" s="80">
        <v>0</v>
      </c>
      <c r="L697" s="80">
        <v>0</v>
      </c>
      <c r="M697" s="80">
        <v>0</v>
      </c>
      <c r="N697" s="80">
        <v>0</v>
      </c>
      <c r="O697" s="80">
        <v>0</v>
      </c>
      <c r="P697" s="80">
        <v>0</v>
      </c>
      <c r="Q697" s="80">
        <v>0</v>
      </c>
      <c r="R697" s="80">
        <v>0</v>
      </c>
      <c r="S697" s="80">
        <v>0</v>
      </c>
      <c r="T697" s="80">
        <v>0</v>
      </c>
      <c r="U697" s="80">
        <v>0</v>
      </c>
      <c r="V697" s="80">
        <v>0</v>
      </c>
      <c r="W697" s="80">
        <v>0</v>
      </c>
      <c r="X697" s="80">
        <v>0</v>
      </c>
      <c r="Y697" s="80">
        <v>0</v>
      </c>
      <c r="Z697" s="80">
        <v>0</v>
      </c>
    </row>
    <row r="698" spans="1:26" ht="16.5" customHeight="1" x14ac:dyDescent="0.25">
      <c r="A698" s="8" t="s">
        <v>2216</v>
      </c>
      <c r="B698" s="8" t="s">
        <v>2221</v>
      </c>
      <c r="C698" s="8">
        <v>2967</v>
      </c>
      <c r="D698" s="8" t="s">
        <v>2228</v>
      </c>
      <c r="E698" s="84" t="s">
        <v>2229</v>
      </c>
      <c r="F698" s="8" t="s">
        <v>75</v>
      </c>
      <c r="G698" s="8" t="s">
        <v>76</v>
      </c>
      <c r="H698" s="79" t="s">
        <v>44</v>
      </c>
      <c r="I698" s="80">
        <v>150000</v>
      </c>
      <c r="J698" s="80">
        <v>0</v>
      </c>
      <c r="K698" s="80">
        <v>0</v>
      </c>
      <c r="L698" s="80">
        <v>0</v>
      </c>
      <c r="M698" s="80">
        <v>0</v>
      </c>
      <c r="N698" s="80">
        <v>0</v>
      </c>
      <c r="O698" s="80">
        <v>0</v>
      </c>
      <c r="P698" s="80">
        <v>0</v>
      </c>
      <c r="Q698" s="80">
        <v>0</v>
      </c>
      <c r="R698" s="80">
        <v>0</v>
      </c>
      <c r="S698" s="80">
        <v>0</v>
      </c>
      <c r="T698" s="80">
        <v>0</v>
      </c>
      <c r="U698" s="80">
        <v>0</v>
      </c>
      <c r="V698" s="80">
        <v>0</v>
      </c>
      <c r="W698" s="80">
        <v>0</v>
      </c>
      <c r="X698" s="80">
        <v>0</v>
      </c>
      <c r="Y698" s="80">
        <v>0</v>
      </c>
      <c r="Z698" s="80">
        <v>0</v>
      </c>
    </row>
    <row r="699" spans="1:26" ht="16.5" customHeight="1" x14ac:dyDescent="0.25">
      <c r="A699" s="8" t="s">
        <v>2216</v>
      </c>
      <c r="B699" s="8" t="s">
        <v>2230</v>
      </c>
      <c r="C699" s="8">
        <v>2968</v>
      </c>
      <c r="D699" s="8" t="s">
        <v>2231</v>
      </c>
      <c r="E699" s="84" t="s">
        <v>2567</v>
      </c>
      <c r="F699" s="8" t="s">
        <v>75</v>
      </c>
      <c r="G699" s="8" t="s">
        <v>76</v>
      </c>
      <c r="H699" s="79" t="s">
        <v>44</v>
      </c>
      <c r="I699" s="80">
        <v>4500000</v>
      </c>
      <c r="J699" s="80">
        <v>0</v>
      </c>
      <c r="K699" s="80">
        <v>500000</v>
      </c>
      <c r="L699" s="80">
        <v>0</v>
      </c>
      <c r="M699" s="80">
        <v>0</v>
      </c>
      <c r="N699" s="80">
        <v>0</v>
      </c>
      <c r="O699" s="80">
        <v>0</v>
      </c>
      <c r="P699" s="80">
        <v>0</v>
      </c>
      <c r="Q699" s="80">
        <v>0</v>
      </c>
      <c r="R699" s="80">
        <v>500000</v>
      </c>
      <c r="S699" s="80">
        <v>0</v>
      </c>
      <c r="T699" s="80">
        <v>0</v>
      </c>
      <c r="U699" s="80">
        <v>0</v>
      </c>
      <c r="V699" s="80">
        <v>0</v>
      </c>
      <c r="W699" s="80">
        <v>0</v>
      </c>
      <c r="X699" s="80">
        <v>0</v>
      </c>
      <c r="Y699" s="80">
        <v>0</v>
      </c>
      <c r="Z699" s="80">
        <v>0</v>
      </c>
    </row>
    <row r="700" spans="1:26" ht="16.5" customHeight="1" x14ac:dyDescent="0.25">
      <c r="A700" s="8" t="s">
        <v>2216</v>
      </c>
      <c r="B700" s="8" t="s">
        <v>2230</v>
      </c>
      <c r="C700" s="8">
        <v>2969</v>
      </c>
      <c r="D700" s="8" t="s">
        <v>2232</v>
      </c>
      <c r="E700" s="84" t="s">
        <v>2568</v>
      </c>
      <c r="F700" s="8" t="s">
        <v>75</v>
      </c>
      <c r="G700" s="8" t="s">
        <v>76</v>
      </c>
      <c r="H700" s="79" t="s">
        <v>44</v>
      </c>
      <c r="I700" s="80">
        <v>1000000</v>
      </c>
      <c r="J700" s="80">
        <v>0</v>
      </c>
      <c r="K700" s="80">
        <v>1000000</v>
      </c>
      <c r="L700" s="80">
        <v>0</v>
      </c>
      <c r="M700" s="80">
        <v>0</v>
      </c>
      <c r="N700" s="80">
        <v>0</v>
      </c>
      <c r="O700" s="80">
        <v>0</v>
      </c>
      <c r="P700" s="80">
        <v>0</v>
      </c>
      <c r="Q700" s="80">
        <v>0</v>
      </c>
      <c r="R700" s="80">
        <v>1000000</v>
      </c>
      <c r="S700" s="80">
        <v>0</v>
      </c>
      <c r="T700" s="80">
        <v>0</v>
      </c>
      <c r="U700" s="80">
        <v>0</v>
      </c>
      <c r="V700" s="80">
        <v>0</v>
      </c>
      <c r="W700" s="80">
        <v>0</v>
      </c>
      <c r="X700" s="80">
        <v>0</v>
      </c>
      <c r="Y700" s="80">
        <v>0</v>
      </c>
      <c r="Z700" s="80">
        <v>0</v>
      </c>
    </row>
    <row r="701" spans="1:26" ht="16.5" customHeight="1" x14ac:dyDescent="0.25">
      <c r="A701" s="8" t="s">
        <v>2216</v>
      </c>
      <c r="B701" s="8" t="s">
        <v>2230</v>
      </c>
      <c r="C701" s="8">
        <v>2970</v>
      </c>
      <c r="D701" s="8" t="s">
        <v>2234</v>
      </c>
      <c r="E701" s="84" t="s">
        <v>2235</v>
      </c>
      <c r="F701" s="8" t="s">
        <v>75</v>
      </c>
      <c r="G701" s="8" t="s">
        <v>76</v>
      </c>
      <c r="H701" s="79" t="s">
        <v>44</v>
      </c>
      <c r="I701" s="80">
        <v>1000000</v>
      </c>
      <c r="J701" s="80">
        <v>0</v>
      </c>
      <c r="K701" s="80">
        <v>0</v>
      </c>
      <c r="L701" s="80">
        <v>0</v>
      </c>
      <c r="M701" s="80">
        <v>0</v>
      </c>
      <c r="N701" s="80">
        <v>0</v>
      </c>
      <c r="O701" s="80">
        <v>0</v>
      </c>
      <c r="P701" s="80">
        <v>0</v>
      </c>
      <c r="Q701" s="80">
        <v>0</v>
      </c>
      <c r="R701" s="80">
        <v>0</v>
      </c>
      <c r="S701" s="80">
        <v>0</v>
      </c>
      <c r="T701" s="80">
        <v>0</v>
      </c>
      <c r="U701" s="80">
        <v>0</v>
      </c>
      <c r="V701" s="80">
        <v>0</v>
      </c>
      <c r="W701" s="80">
        <v>0</v>
      </c>
      <c r="X701" s="80">
        <v>0</v>
      </c>
      <c r="Y701" s="80">
        <v>0</v>
      </c>
      <c r="Z701" s="80">
        <v>0</v>
      </c>
    </row>
    <row r="702" spans="1:26" ht="16.5" customHeight="1" x14ac:dyDescent="0.25">
      <c r="A702" s="8" t="s">
        <v>2216</v>
      </c>
      <c r="B702" s="8" t="s">
        <v>2230</v>
      </c>
      <c r="C702" s="8">
        <v>3180</v>
      </c>
      <c r="D702" s="8" t="s">
        <v>2239</v>
      </c>
      <c r="E702" s="84" t="s">
        <v>2240</v>
      </c>
      <c r="F702" s="8" t="s">
        <v>75</v>
      </c>
      <c r="G702" s="8" t="s">
        <v>76</v>
      </c>
      <c r="H702" s="79" t="s">
        <v>44</v>
      </c>
      <c r="I702" s="80">
        <v>4500000</v>
      </c>
      <c r="J702" s="80">
        <v>0</v>
      </c>
      <c r="K702" s="80">
        <v>0</v>
      </c>
      <c r="L702" s="80">
        <v>0</v>
      </c>
      <c r="M702" s="80">
        <v>0</v>
      </c>
      <c r="N702" s="80">
        <v>0</v>
      </c>
      <c r="O702" s="80">
        <v>0</v>
      </c>
      <c r="P702" s="80">
        <v>0</v>
      </c>
      <c r="Q702" s="80">
        <v>0</v>
      </c>
      <c r="R702" s="80">
        <v>0</v>
      </c>
      <c r="S702" s="80">
        <v>0</v>
      </c>
      <c r="T702" s="80">
        <v>0</v>
      </c>
      <c r="U702" s="80">
        <v>0</v>
      </c>
      <c r="V702" s="80">
        <v>0</v>
      </c>
      <c r="W702" s="80">
        <v>0</v>
      </c>
      <c r="X702" s="80">
        <v>0</v>
      </c>
      <c r="Y702" s="80">
        <v>0</v>
      </c>
      <c r="Z702" s="80">
        <v>0</v>
      </c>
    </row>
    <row r="703" spans="1:26" ht="16.5" customHeight="1" x14ac:dyDescent="0.25">
      <c r="A703" s="8" t="s">
        <v>2216</v>
      </c>
      <c r="B703" s="8" t="s">
        <v>2236</v>
      </c>
      <c r="C703" s="8">
        <v>3181</v>
      </c>
      <c r="D703" s="8" t="s">
        <v>2237</v>
      </c>
      <c r="E703" s="84" t="s">
        <v>2238</v>
      </c>
      <c r="F703" s="8" t="s">
        <v>75</v>
      </c>
      <c r="G703" s="8" t="s">
        <v>76</v>
      </c>
      <c r="H703" s="79" t="s">
        <v>44</v>
      </c>
      <c r="I703" s="80">
        <v>960225</v>
      </c>
      <c r="J703" s="80">
        <v>0</v>
      </c>
      <c r="K703" s="80">
        <v>0</v>
      </c>
      <c r="L703" s="80">
        <v>0</v>
      </c>
      <c r="M703" s="80">
        <v>0</v>
      </c>
      <c r="N703" s="80">
        <v>0</v>
      </c>
      <c r="O703" s="80">
        <v>0</v>
      </c>
      <c r="P703" s="80">
        <v>0</v>
      </c>
      <c r="Q703" s="80">
        <v>0</v>
      </c>
      <c r="R703" s="80">
        <v>0</v>
      </c>
      <c r="S703" s="80">
        <v>0</v>
      </c>
      <c r="T703" s="80">
        <v>0</v>
      </c>
      <c r="U703" s="80">
        <v>0</v>
      </c>
      <c r="V703" s="80">
        <v>950225</v>
      </c>
      <c r="W703" s="80">
        <v>0</v>
      </c>
      <c r="X703" s="80">
        <v>0</v>
      </c>
      <c r="Y703" s="80">
        <v>0</v>
      </c>
      <c r="Z703" s="80">
        <v>0</v>
      </c>
    </row>
    <row r="704" spans="1:26" ht="16.5" customHeight="1" x14ac:dyDescent="0.25">
      <c r="A704" s="8" t="s">
        <v>2241</v>
      </c>
      <c r="B704" s="8" t="s">
        <v>2242</v>
      </c>
      <c r="C704" s="8">
        <v>2985</v>
      </c>
      <c r="D704" s="8" t="s">
        <v>2243</v>
      </c>
      <c r="E704" s="84" t="s">
        <v>2244</v>
      </c>
      <c r="F704" s="8" t="s">
        <v>75</v>
      </c>
      <c r="G704" s="8" t="s">
        <v>87</v>
      </c>
      <c r="H704" s="79" t="s">
        <v>44</v>
      </c>
      <c r="I704" s="80">
        <v>175000</v>
      </c>
      <c r="J704" s="80">
        <v>0</v>
      </c>
      <c r="K704" s="80">
        <v>200000</v>
      </c>
      <c r="L704" s="80">
        <v>0</v>
      </c>
      <c r="M704" s="80">
        <v>30000</v>
      </c>
      <c r="N704" s="80">
        <v>0</v>
      </c>
      <c r="O704" s="80">
        <v>0</v>
      </c>
      <c r="P704" s="80">
        <v>0</v>
      </c>
      <c r="Q704" s="80">
        <v>0</v>
      </c>
      <c r="R704" s="80">
        <v>200000</v>
      </c>
      <c r="S704" s="80">
        <v>0</v>
      </c>
      <c r="T704" s="80">
        <v>0</v>
      </c>
      <c r="U704" s="80">
        <v>0</v>
      </c>
      <c r="V704" s="80">
        <v>0</v>
      </c>
      <c r="W704" s="80">
        <v>0</v>
      </c>
      <c r="X704" s="80">
        <v>0</v>
      </c>
      <c r="Y704" s="80">
        <v>0</v>
      </c>
      <c r="Z704" s="80">
        <v>0</v>
      </c>
    </row>
    <row r="705" spans="1:26" ht="16.5" customHeight="1" x14ac:dyDescent="0.25">
      <c r="A705" s="8" t="s">
        <v>2241</v>
      </c>
      <c r="B705" s="8" t="s">
        <v>2245</v>
      </c>
      <c r="C705" s="8">
        <v>3110</v>
      </c>
      <c r="D705" s="8" t="s">
        <v>2246</v>
      </c>
      <c r="E705" s="84" t="s">
        <v>2247</v>
      </c>
      <c r="F705" s="8" t="s">
        <v>75</v>
      </c>
      <c r="G705" s="8" t="s">
        <v>87</v>
      </c>
      <c r="H705" s="79" t="s">
        <v>44</v>
      </c>
      <c r="I705" s="80">
        <v>0</v>
      </c>
      <c r="J705" s="80">
        <v>0</v>
      </c>
      <c r="K705" s="80">
        <v>0</v>
      </c>
      <c r="L705" s="80">
        <v>0</v>
      </c>
      <c r="M705" s="80">
        <v>0</v>
      </c>
      <c r="N705" s="80">
        <v>0</v>
      </c>
      <c r="O705" s="80">
        <v>0</v>
      </c>
      <c r="P705" s="80">
        <v>0</v>
      </c>
      <c r="Q705" s="80">
        <v>0</v>
      </c>
      <c r="R705" s="80">
        <v>0</v>
      </c>
      <c r="S705" s="80">
        <v>0</v>
      </c>
      <c r="T705" s="80">
        <v>0</v>
      </c>
      <c r="U705" s="80">
        <v>0</v>
      </c>
      <c r="V705" s="80">
        <v>0</v>
      </c>
      <c r="W705" s="80">
        <v>0</v>
      </c>
      <c r="X705" s="80">
        <v>0</v>
      </c>
      <c r="Y705" s="80">
        <v>0</v>
      </c>
      <c r="Z705" s="80">
        <v>0</v>
      </c>
    </row>
    <row r="706" spans="1:26" ht="16.5" customHeight="1" x14ac:dyDescent="0.25">
      <c r="A706" s="8" t="s">
        <v>2241</v>
      </c>
      <c r="B706" s="8" t="s">
        <v>2248</v>
      </c>
      <c r="C706" s="8">
        <v>3182</v>
      </c>
      <c r="D706" s="8" t="s">
        <v>2249</v>
      </c>
      <c r="E706" s="84" t="s">
        <v>2250</v>
      </c>
      <c r="F706" s="8" t="s">
        <v>75</v>
      </c>
      <c r="G706" s="8" t="s">
        <v>87</v>
      </c>
      <c r="H706" s="79" t="s">
        <v>44</v>
      </c>
      <c r="I706" s="80">
        <v>1250000</v>
      </c>
      <c r="J706" s="80">
        <v>0</v>
      </c>
      <c r="K706" s="80">
        <v>0</v>
      </c>
      <c r="L706" s="80">
        <v>0</v>
      </c>
      <c r="M706" s="80">
        <v>0</v>
      </c>
      <c r="N706" s="80">
        <v>0</v>
      </c>
      <c r="O706" s="80">
        <v>0</v>
      </c>
      <c r="P706" s="80">
        <v>0</v>
      </c>
      <c r="Q706" s="80">
        <v>0</v>
      </c>
      <c r="R706" s="80">
        <v>0</v>
      </c>
      <c r="S706" s="80">
        <v>0</v>
      </c>
      <c r="T706" s="80">
        <v>0</v>
      </c>
      <c r="U706" s="80">
        <v>0</v>
      </c>
      <c r="V706" s="80">
        <v>0</v>
      </c>
      <c r="W706" s="80">
        <v>0</v>
      </c>
      <c r="X706" s="80">
        <v>0</v>
      </c>
      <c r="Y706" s="80">
        <v>0</v>
      </c>
      <c r="Z706" s="80">
        <v>0</v>
      </c>
    </row>
    <row r="707" spans="1:26" ht="16.5" customHeight="1" x14ac:dyDescent="0.25">
      <c r="A707" s="8" t="s">
        <v>2241</v>
      </c>
      <c r="B707" s="8" t="s">
        <v>2256</v>
      </c>
      <c r="C707" s="8">
        <v>3183</v>
      </c>
      <c r="D707" s="8" t="s">
        <v>2257</v>
      </c>
      <c r="E707" s="84" t="s">
        <v>2258</v>
      </c>
      <c r="F707" s="8" t="s">
        <v>75</v>
      </c>
      <c r="G707" s="8" t="s">
        <v>87</v>
      </c>
      <c r="H707" s="79" t="s">
        <v>44</v>
      </c>
      <c r="I707" s="80">
        <v>250000</v>
      </c>
      <c r="J707" s="80">
        <v>0</v>
      </c>
      <c r="K707" s="80">
        <v>0</v>
      </c>
      <c r="L707" s="80">
        <v>0</v>
      </c>
      <c r="M707" s="80">
        <v>0</v>
      </c>
      <c r="N707" s="80">
        <v>0</v>
      </c>
      <c r="O707" s="80">
        <v>0</v>
      </c>
      <c r="P707" s="80">
        <v>0</v>
      </c>
      <c r="Q707" s="80">
        <v>0</v>
      </c>
      <c r="R707" s="80">
        <v>0</v>
      </c>
      <c r="S707" s="80">
        <v>0</v>
      </c>
      <c r="T707" s="80">
        <v>0</v>
      </c>
      <c r="U707" s="80">
        <v>0</v>
      </c>
      <c r="V707" s="80">
        <v>0</v>
      </c>
      <c r="W707" s="80">
        <v>0</v>
      </c>
      <c r="X707" s="80">
        <v>0</v>
      </c>
      <c r="Y707" s="80">
        <v>0</v>
      </c>
      <c r="Z707" s="80">
        <v>0</v>
      </c>
    </row>
    <row r="708" spans="1:26" ht="16.5" customHeight="1" x14ac:dyDescent="0.25">
      <c r="A708" s="8" t="s">
        <v>2241</v>
      </c>
      <c r="B708" s="8" t="s">
        <v>2259</v>
      </c>
      <c r="C708" s="8">
        <v>3184</v>
      </c>
      <c r="D708" s="8" t="s">
        <v>2260</v>
      </c>
      <c r="E708" s="84" t="s">
        <v>2261</v>
      </c>
      <c r="F708" s="8" t="s">
        <v>75</v>
      </c>
      <c r="G708" s="8" t="s">
        <v>87</v>
      </c>
      <c r="H708" s="79" t="s">
        <v>44</v>
      </c>
      <c r="I708" s="80">
        <v>2500000</v>
      </c>
      <c r="J708" s="80">
        <v>0</v>
      </c>
      <c r="K708" s="80">
        <v>0</v>
      </c>
      <c r="L708" s="80">
        <v>0</v>
      </c>
      <c r="M708" s="80">
        <v>0</v>
      </c>
      <c r="N708" s="80">
        <v>0</v>
      </c>
      <c r="O708" s="80">
        <v>0</v>
      </c>
      <c r="P708" s="80">
        <v>0</v>
      </c>
      <c r="Q708" s="80">
        <v>0</v>
      </c>
      <c r="R708" s="80">
        <v>0</v>
      </c>
      <c r="S708" s="80">
        <v>0</v>
      </c>
      <c r="T708" s="80">
        <v>0</v>
      </c>
      <c r="U708" s="80">
        <v>0</v>
      </c>
      <c r="V708" s="80">
        <v>0</v>
      </c>
      <c r="W708" s="80">
        <v>0</v>
      </c>
      <c r="X708" s="80">
        <v>0</v>
      </c>
      <c r="Y708" s="80">
        <v>0</v>
      </c>
      <c r="Z708" s="80">
        <v>0</v>
      </c>
    </row>
    <row r="709" spans="1:26" ht="16.5" customHeight="1" x14ac:dyDescent="0.25">
      <c r="A709" s="8" t="s">
        <v>2262</v>
      </c>
      <c r="B709" s="8" t="s">
        <v>2263</v>
      </c>
      <c r="C709" s="8">
        <v>2696</v>
      </c>
      <c r="D709" s="8" t="s">
        <v>2264</v>
      </c>
      <c r="E709" s="84" t="s">
        <v>2265</v>
      </c>
      <c r="F709" s="8" t="s">
        <v>38</v>
      </c>
      <c r="G709" s="8" t="s">
        <v>39</v>
      </c>
      <c r="H709" s="79" t="s">
        <v>44</v>
      </c>
      <c r="I709" s="80">
        <v>0</v>
      </c>
      <c r="J709" s="80">
        <v>0</v>
      </c>
      <c r="K709" s="80">
        <v>0</v>
      </c>
      <c r="L709" s="80">
        <v>0</v>
      </c>
      <c r="M709" s="80">
        <v>0</v>
      </c>
      <c r="N709" s="80">
        <v>0</v>
      </c>
      <c r="O709" s="80">
        <v>0</v>
      </c>
      <c r="P709" s="80">
        <v>0</v>
      </c>
      <c r="Q709" s="80">
        <v>0</v>
      </c>
      <c r="R709" s="80">
        <v>0</v>
      </c>
      <c r="S709" s="80">
        <v>0</v>
      </c>
      <c r="T709" s="80">
        <v>0</v>
      </c>
      <c r="U709" s="80">
        <v>0</v>
      </c>
      <c r="V709" s="80">
        <v>0</v>
      </c>
      <c r="W709" s="80">
        <v>0</v>
      </c>
      <c r="X709" s="80">
        <v>0</v>
      </c>
      <c r="Y709" s="80">
        <v>0</v>
      </c>
      <c r="Z709" s="80">
        <v>0</v>
      </c>
    </row>
    <row r="710" spans="1:26" ht="16.5" customHeight="1" x14ac:dyDescent="0.25">
      <c r="A710" s="8" t="s">
        <v>2262</v>
      </c>
      <c r="B710" s="8" t="s">
        <v>2263</v>
      </c>
      <c r="C710" s="8">
        <v>2697</v>
      </c>
      <c r="D710" s="8" t="s">
        <v>2266</v>
      </c>
      <c r="E710" s="84" t="s">
        <v>2267</v>
      </c>
      <c r="F710" s="8" t="s">
        <v>38</v>
      </c>
      <c r="G710" s="8" t="s">
        <v>39</v>
      </c>
      <c r="H710" s="79" t="s">
        <v>44</v>
      </c>
      <c r="I710" s="80">
        <v>0</v>
      </c>
      <c r="J710" s="80">
        <v>0</v>
      </c>
      <c r="K710" s="80">
        <v>0</v>
      </c>
      <c r="L710" s="80">
        <v>0</v>
      </c>
      <c r="M710" s="80">
        <v>0</v>
      </c>
      <c r="N710" s="80">
        <v>0</v>
      </c>
      <c r="O710" s="80">
        <v>0</v>
      </c>
      <c r="P710" s="80">
        <v>0</v>
      </c>
      <c r="Q710" s="80">
        <v>0</v>
      </c>
      <c r="R710" s="80">
        <v>0</v>
      </c>
      <c r="S710" s="80">
        <v>0</v>
      </c>
      <c r="T710" s="80">
        <v>10837068.85</v>
      </c>
      <c r="U710" s="80">
        <v>0</v>
      </c>
      <c r="V710" s="80">
        <v>0</v>
      </c>
      <c r="W710" s="80">
        <v>10837068.85</v>
      </c>
      <c r="X710" s="80">
        <v>0</v>
      </c>
      <c r="Y710" s="80">
        <v>10837068.85</v>
      </c>
      <c r="Z710" s="80">
        <v>0</v>
      </c>
    </row>
    <row r="711" spans="1:26" ht="16.5" customHeight="1" x14ac:dyDescent="0.25">
      <c r="A711" s="8" t="s">
        <v>2262</v>
      </c>
      <c r="B711" s="8" t="s">
        <v>2268</v>
      </c>
      <c r="C711" s="8">
        <v>3091</v>
      </c>
      <c r="D711" s="8" t="s">
        <v>2269</v>
      </c>
      <c r="E711" s="84" t="s">
        <v>3158</v>
      </c>
      <c r="F711" s="8" t="s">
        <v>75</v>
      </c>
      <c r="G711" s="8" t="s">
        <v>39</v>
      </c>
      <c r="H711" s="79" t="s">
        <v>44</v>
      </c>
      <c r="I711" s="80">
        <v>0</v>
      </c>
      <c r="J711" s="80">
        <v>0</v>
      </c>
      <c r="K711" s="80">
        <v>5806666.6699999999</v>
      </c>
      <c r="L711" s="80">
        <v>0</v>
      </c>
      <c r="M711" s="80">
        <v>0</v>
      </c>
      <c r="N711" s="80">
        <v>6033333.3300000001</v>
      </c>
      <c r="O711" s="80">
        <v>0</v>
      </c>
      <c r="P711" s="80">
        <v>1200000</v>
      </c>
      <c r="Q711" s="80">
        <v>0</v>
      </c>
      <c r="R711" s="80">
        <v>5806666.6699999999</v>
      </c>
      <c r="S711" s="80">
        <v>0</v>
      </c>
      <c r="T711" s="80">
        <v>0</v>
      </c>
      <c r="U711" s="80">
        <v>0</v>
      </c>
      <c r="V711" s="80">
        <v>0</v>
      </c>
      <c r="W711" s="80">
        <v>0</v>
      </c>
      <c r="X711" s="80">
        <v>0</v>
      </c>
      <c r="Y711" s="80">
        <v>0</v>
      </c>
      <c r="Z711" s="80">
        <v>0</v>
      </c>
    </row>
  </sheetData>
  <autoFilter ref="A1:Z711" xr:uid="{00000000-0009-0000-0000-000000000000}">
    <sortState xmlns:xlrd2="http://schemas.microsoft.com/office/spreadsheetml/2017/richdata2" ref="A2:Z711">
      <sortCondition ref="A1:A711"/>
    </sortState>
  </autoFilter>
  <pageMargins left="0.7" right="0.7" top="0.75" bottom="0.75" header="0.3" footer="0.3"/>
  <pageSetup paperSize="9" scale="57"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D8559-8C38-49F1-81F6-95DF88C52C48}">
  <dimension ref="A1:AQ83"/>
  <sheetViews>
    <sheetView topLeftCell="A66" workbookViewId="0">
      <selection activeCell="A2" sqref="A2:AB83"/>
    </sheetView>
  </sheetViews>
  <sheetFormatPr defaultRowHeight="15" x14ac:dyDescent="0.25"/>
  <cols>
    <col min="1" max="1" width="14.28515625" customWidth="1"/>
    <col min="2" max="2" width="8.140625" customWidth="1"/>
    <col min="4" max="4" width="42" customWidth="1"/>
    <col min="5" max="16" width="4" customWidth="1"/>
    <col min="17" max="17" width="18.42578125" customWidth="1"/>
    <col min="18" max="21" width="4.140625" customWidth="1"/>
    <col min="22" max="23" width="4.28515625" customWidth="1"/>
    <col min="24" max="24" width="18.42578125" customWidth="1"/>
    <col min="25" max="28" width="4.28515625" customWidth="1"/>
    <col min="29" max="38" width="4.140625" customWidth="1"/>
    <col min="40" max="40" width="10.42578125" customWidth="1"/>
    <col min="41" max="41" width="26.140625" customWidth="1"/>
    <col min="42" max="43" width="11.42578125" customWidth="1"/>
  </cols>
  <sheetData>
    <row r="1" spans="1:43" ht="21" x14ac:dyDescent="0.25">
      <c r="A1" s="2" t="s">
        <v>1</v>
      </c>
      <c r="B1" s="2"/>
      <c r="C1" s="2" t="s">
        <v>3</v>
      </c>
      <c r="D1" s="2" t="s">
        <v>4</v>
      </c>
      <c r="E1" s="4"/>
      <c r="F1" s="4"/>
      <c r="G1" s="4"/>
      <c r="H1" s="4"/>
      <c r="I1" s="4"/>
      <c r="J1" s="4"/>
      <c r="K1" s="4"/>
      <c r="L1" s="4"/>
      <c r="M1" s="4"/>
      <c r="N1" s="78"/>
      <c r="O1" s="6"/>
      <c r="P1" s="6"/>
      <c r="Q1" s="66" t="s">
        <v>2588</v>
      </c>
      <c r="R1" s="6"/>
      <c r="S1" s="6"/>
      <c r="T1" s="6"/>
      <c r="U1" s="6"/>
      <c r="V1" s="4"/>
      <c r="W1" s="4"/>
      <c r="X1" s="65" t="s">
        <v>2589</v>
      </c>
      <c r="Y1" s="4"/>
      <c r="Z1" s="4"/>
      <c r="AA1" s="4"/>
      <c r="AB1" s="4"/>
      <c r="AN1" s="72" t="s">
        <v>2590</v>
      </c>
      <c r="AO1" s="67"/>
      <c r="AP1" s="70" t="s">
        <v>2591</v>
      </c>
      <c r="AQ1" s="74"/>
    </row>
    <row r="2" spans="1:43" x14ac:dyDescent="0.25">
      <c r="A2" s="68" t="s">
        <v>1637</v>
      </c>
      <c r="B2" s="68"/>
      <c r="C2" s="68">
        <v>86</v>
      </c>
      <c r="D2" s="68" t="s">
        <v>3061</v>
      </c>
      <c r="E2" s="68"/>
      <c r="F2" s="68"/>
      <c r="G2" s="68"/>
      <c r="H2" s="68"/>
      <c r="I2" s="68"/>
      <c r="J2" s="68"/>
      <c r="K2" s="68"/>
      <c r="L2" s="68"/>
      <c r="M2" s="68"/>
      <c r="N2" s="68"/>
      <c r="O2" s="68"/>
      <c r="P2" s="68"/>
      <c r="Q2" s="75">
        <v>8000000</v>
      </c>
      <c r="R2" s="68"/>
      <c r="S2" s="68"/>
      <c r="T2" s="68"/>
      <c r="U2" s="68"/>
      <c r="V2" s="75"/>
      <c r="W2" s="75"/>
      <c r="X2" s="75">
        <v>0</v>
      </c>
      <c r="Y2" s="75"/>
      <c r="Z2" s="75"/>
      <c r="AA2" s="75"/>
      <c r="AB2" s="75"/>
    </row>
    <row r="3" spans="1:43" x14ac:dyDescent="0.25">
      <c r="A3" s="68" t="s">
        <v>1637</v>
      </c>
      <c r="B3" s="68"/>
      <c r="C3" s="68">
        <v>88</v>
      </c>
      <c r="D3" s="68" t="s">
        <v>3109</v>
      </c>
      <c r="E3" s="68"/>
      <c r="F3" s="68"/>
      <c r="G3" s="68"/>
      <c r="H3" s="68"/>
      <c r="I3" s="68"/>
      <c r="J3" s="68"/>
      <c r="K3" s="68"/>
      <c r="L3" s="68"/>
      <c r="M3" s="68"/>
      <c r="N3" s="68"/>
      <c r="O3" s="68"/>
      <c r="P3" s="68"/>
      <c r="Q3" s="75">
        <v>0</v>
      </c>
      <c r="R3" s="68"/>
      <c r="S3" s="68"/>
      <c r="T3" s="68"/>
      <c r="U3" s="68"/>
      <c r="V3" s="75"/>
      <c r="W3" s="75"/>
      <c r="X3" s="75">
        <v>8000000</v>
      </c>
      <c r="Y3" s="75"/>
      <c r="Z3" s="75"/>
      <c r="AA3" s="75"/>
      <c r="AB3" s="75"/>
    </row>
    <row r="4" spans="1:43" ht="21" x14ac:dyDescent="0.25">
      <c r="A4" s="68" t="s">
        <v>1637</v>
      </c>
      <c r="B4" s="68"/>
      <c r="C4" s="68">
        <v>96</v>
      </c>
      <c r="D4" s="68" t="s">
        <v>3110</v>
      </c>
      <c r="E4" s="68"/>
      <c r="F4" s="68"/>
      <c r="G4" s="68"/>
      <c r="H4" s="68"/>
      <c r="I4" s="68"/>
      <c r="J4" s="68"/>
      <c r="K4" s="68"/>
      <c r="L4" s="68"/>
      <c r="M4" s="68"/>
      <c r="N4" s="68"/>
      <c r="O4" s="68"/>
      <c r="P4" s="68"/>
      <c r="Q4" s="75">
        <v>0</v>
      </c>
      <c r="R4" s="68"/>
      <c r="S4" s="68"/>
      <c r="T4" s="68"/>
      <c r="U4" s="68"/>
      <c r="V4" s="75"/>
      <c r="W4" s="75"/>
      <c r="X4" s="75">
        <v>1400000</v>
      </c>
      <c r="Y4" s="75"/>
      <c r="Z4" s="75"/>
      <c r="AA4" s="75"/>
      <c r="AB4" s="75"/>
    </row>
    <row r="5" spans="1:43" x14ac:dyDescent="0.25">
      <c r="A5" s="68" t="s">
        <v>1637</v>
      </c>
      <c r="B5" s="68"/>
      <c r="C5" s="68">
        <v>635</v>
      </c>
      <c r="D5" s="68" t="s">
        <v>3111</v>
      </c>
      <c r="E5" s="68"/>
      <c r="F5" s="68"/>
      <c r="G5" s="68"/>
      <c r="H5" s="68"/>
      <c r="I5" s="68"/>
      <c r="J5" s="68"/>
      <c r="K5" s="68"/>
      <c r="L5" s="68"/>
      <c r="M5" s="68"/>
      <c r="N5" s="68"/>
      <c r="O5" s="68"/>
      <c r="P5" s="68"/>
      <c r="Q5" s="75">
        <v>0</v>
      </c>
      <c r="R5" s="68"/>
      <c r="S5" s="68"/>
      <c r="T5" s="68"/>
      <c r="U5" s="68"/>
      <c r="V5" s="75"/>
      <c r="W5" s="75"/>
      <c r="X5" s="75">
        <v>600000</v>
      </c>
      <c r="Y5" s="75"/>
      <c r="Z5" s="75"/>
      <c r="AA5" s="75"/>
      <c r="AB5" s="75"/>
    </row>
    <row r="6" spans="1:43" x14ac:dyDescent="0.25">
      <c r="A6" s="68" t="s">
        <v>1637</v>
      </c>
      <c r="B6" s="68"/>
      <c r="C6" s="68">
        <v>887</v>
      </c>
      <c r="D6" s="68" t="s">
        <v>3112</v>
      </c>
      <c r="E6" s="68"/>
      <c r="F6" s="68"/>
      <c r="G6" s="68"/>
      <c r="H6" s="68"/>
      <c r="I6" s="68"/>
      <c r="J6" s="68"/>
      <c r="K6" s="68"/>
      <c r="L6" s="68"/>
      <c r="M6" s="68"/>
      <c r="N6" s="68"/>
      <c r="O6" s="68"/>
      <c r="P6" s="68"/>
      <c r="Q6" s="75">
        <v>0</v>
      </c>
      <c r="R6" s="68"/>
      <c r="S6" s="68"/>
      <c r="T6" s="68"/>
      <c r="U6" s="68"/>
      <c r="V6" s="75"/>
      <c r="W6" s="75"/>
      <c r="X6" s="75">
        <v>6000000</v>
      </c>
      <c r="Y6" s="75"/>
      <c r="Z6" s="75"/>
      <c r="AA6" s="75"/>
      <c r="AB6" s="75"/>
    </row>
    <row r="7" spans="1:43" x14ac:dyDescent="0.25">
      <c r="A7" s="68" t="s">
        <v>1637</v>
      </c>
      <c r="B7" s="68"/>
      <c r="C7" s="68">
        <v>894</v>
      </c>
      <c r="D7" s="68" t="s">
        <v>3113</v>
      </c>
      <c r="E7" s="68"/>
      <c r="F7" s="68"/>
      <c r="G7" s="68"/>
      <c r="H7" s="68"/>
      <c r="I7" s="68"/>
      <c r="J7" s="68"/>
      <c r="K7" s="68"/>
      <c r="L7" s="68"/>
      <c r="M7" s="68"/>
      <c r="N7" s="68"/>
      <c r="O7" s="68"/>
      <c r="P7" s="68"/>
      <c r="Q7" s="75">
        <v>0</v>
      </c>
      <c r="R7" s="68"/>
      <c r="S7" s="68"/>
      <c r="T7" s="68"/>
      <c r="U7" s="68"/>
      <c r="V7" s="75"/>
      <c r="W7" s="75"/>
      <c r="X7" s="75">
        <v>5780000</v>
      </c>
      <c r="Y7" s="75"/>
      <c r="Z7" s="75"/>
      <c r="AA7" s="75"/>
      <c r="AB7" s="75"/>
    </row>
    <row r="8" spans="1:43" ht="21" x14ac:dyDescent="0.25">
      <c r="A8" s="68" t="s">
        <v>1637</v>
      </c>
      <c r="B8" s="68"/>
      <c r="C8" s="68">
        <v>1094</v>
      </c>
      <c r="D8" s="68" t="s">
        <v>3114</v>
      </c>
      <c r="E8" s="68"/>
      <c r="F8" s="68"/>
      <c r="G8" s="68"/>
      <c r="H8" s="68"/>
      <c r="I8" s="68"/>
      <c r="J8" s="68"/>
      <c r="K8" s="68"/>
      <c r="L8" s="68"/>
      <c r="M8" s="68"/>
      <c r="N8" s="68"/>
      <c r="O8" s="68"/>
      <c r="P8" s="68"/>
      <c r="Q8" s="75">
        <v>0</v>
      </c>
      <c r="R8" s="68"/>
      <c r="S8" s="68"/>
      <c r="T8" s="68"/>
      <c r="U8" s="68"/>
      <c r="V8" s="75"/>
      <c r="W8" s="75"/>
      <c r="X8" s="75">
        <v>5240000</v>
      </c>
      <c r="Y8" s="75"/>
      <c r="Z8" s="75"/>
      <c r="AA8" s="75"/>
      <c r="AB8" s="75"/>
    </row>
    <row r="9" spans="1:43" ht="21" x14ac:dyDescent="0.25">
      <c r="A9" s="68" t="s">
        <v>1637</v>
      </c>
      <c r="B9" s="68"/>
      <c r="C9" s="68">
        <v>1217</v>
      </c>
      <c r="D9" s="68" t="s">
        <v>3062</v>
      </c>
      <c r="E9" s="68"/>
      <c r="F9" s="68"/>
      <c r="G9" s="68"/>
      <c r="H9" s="68"/>
      <c r="I9" s="68"/>
      <c r="J9" s="68"/>
      <c r="K9" s="68"/>
      <c r="L9" s="68"/>
      <c r="M9" s="68"/>
      <c r="N9" s="68"/>
      <c r="O9" s="68"/>
      <c r="P9" s="68"/>
      <c r="Q9" s="75">
        <v>21500000</v>
      </c>
      <c r="R9" s="68"/>
      <c r="S9" s="68"/>
      <c r="T9" s="68"/>
      <c r="U9" s="68"/>
      <c r="V9" s="75"/>
      <c r="W9" s="75"/>
      <c r="X9" s="75">
        <v>0</v>
      </c>
      <c r="Y9" s="75"/>
      <c r="Z9" s="75"/>
      <c r="AA9" s="75"/>
      <c r="AB9" s="75"/>
    </row>
    <row r="10" spans="1:43" x14ac:dyDescent="0.25">
      <c r="A10" s="68" t="s">
        <v>1637</v>
      </c>
      <c r="B10" s="68"/>
      <c r="C10" s="68">
        <v>1283</v>
      </c>
      <c r="D10" s="68" t="s">
        <v>3115</v>
      </c>
      <c r="E10" s="68"/>
      <c r="F10" s="68"/>
      <c r="G10" s="68"/>
      <c r="H10" s="68"/>
      <c r="I10" s="68"/>
      <c r="J10" s="68"/>
      <c r="K10" s="68"/>
      <c r="L10" s="68"/>
      <c r="M10" s="68"/>
      <c r="N10" s="68"/>
      <c r="O10" s="68"/>
      <c r="P10" s="68"/>
      <c r="Q10" s="75">
        <v>0</v>
      </c>
      <c r="R10" s="68"/>
      <c r="S10" s="68"/>
      <c r="T10" s="68"/>
      <c r="U10" s="68"/>
      <c r="V10" s="75"/>
      <c r="W10" s="75"/>
      <c r="X10" s="75">
        <v>3000000</v>
      </c>
      <c r="Y10" s="75"/>
      <c r="Z10" s="75"/>
      <c r="AA10" s="75"/>
      <c r="AB10" s="75"/>
    </row>
    <row r="11" spans="1:43" x14ac:dyDescent="0.25">
      <c r="A11" s="68" t="s">
        <v>1637</v>
      </c>
      <c r="B11" s="68"/>
      <c r="C11" s="68">
        <v>1285</v>
      </c>
      <c r="D11" s="68" t="s">
        <v>3116</v>
      </c>
      <c r="E11" s="68"/>
      <c r="F11" s="68"/>
      <c r="G11" s="68"/>
      <c r="H11" s="68"/>
      <c r="I11" s="68"/>
      <c r="J11" s="68"/>
      <c r="K11" s="68"/>
      <c r="L11" s="68"/>
      <c r="M11" s="68"/>
      <c r="N11" s="68"/>
      <c r="O11" s="68"/>
      <c r="P11" s="68"/>
      <c r="Q11" s="75">
        <v>0</v>
      </c>
      <c r="R11" s="68"/>
      <c r="S11" s="68"/>
      <c r="T11" s="68"/>
      <c r="U11" s="68"/>
      <c r="V11" s="75"/>
      <c r="W11" s="75"/>
      <c r="X11" s="75">
        <v>2680000</v>
      </c>
      <c r="Y11" s="75"/>
      <c r="Z11" s="75"/>
      <c r="AA11" s="75"/>
      <c r="AB11" s="75"/>
    </row>
    <row r="12" spans="1:43" x14ac:dyDescent="0.25">
      <c r="A12" s="68" t="s">
        <v>1637</v>
      </c>
      <c r="B12" s="68"/>
      <c r="C12" s="68">
        <v>1334</v>
      </c>
      <c r="D12" s="68" t="s">
        <v>3063</v>
      </c>
      <c r="E12" s="68"/>
      <c r="F12" s="68"/>
      <c r="G12" s="68"/>
      <c r="H12" s="68"/>
      <c r="I12" s="68"/>
      <c r="J12" s="68"/>
      <c r="K12" s="68"/>
      <c r="L12" s="68"/>
      <c r="M12" s="68"/>
      <c r="N12" s="68"/>
      <c r="O12" s="68"/>
      <c r="P12" s="68"/>
      <c r="Q12" s="75">
        <v>4000000</v>
      </c>
      <c r="R12" s="68"/>
      <c r="S12" s="68"/>
      <c r="T12" s="68"/>
      <c r="U12" s="68"/>
      <c r="V12" s="75"/>
      <c r="W12" s="75"/>
      <c r="X12" s="75">
        <v>0</v>
      </c>
      <c r="Y12" s="75"/>
      <c r="Z12" s="75"/>
      <c r="AA12" s="75"/>
      <c r="AB12" s="75"/>
    </row>
    <row r="13" spans="1:43" x14ac:dyDescent="0.25">
      <c r="A13" s="68" t="s">
        <v>1637</v>
      </c>
      <c r="B13" s="68"/>
      <c r="C13" s="68">
        <v>1339</v>
      </c>
      <c r="D13" s="68" t="s">
        <v>3064</v>
      </c>
      <c r="E13" s="68"/>
      <c r="F13" s="68"/>
      <c r="G13" s="68"/>
      <c r="H13" s="68"/>
      <c r="I13" s="68"/>
      <c r="J13" s="68"/>
      <c r="K13" s="68"/>
      <c r="L13" s="68"/>
      <c r="M13" s="68"/>
      <c r="N13" s="68"/>
      <c r="O13" s="68"/>
      <c r="P13" s="68"/>
      <c r="Q13" s="75">
        <v>9000000</v>
      </c>
      <c r="R13" s="68"/>
      <c r="S13" s="68"/>
      <c r="T13" s="68"/>
      <c r="U13" s="68"/>
      <c r="V13" s="75"/>
      <c r="W13" s="75"/>
      <c r="X13" s="75">
        <v>0</v>
      </c>
      <c r="Y13" s="75"/>
      <c r="Z13" s="75"/>
      <c r="AA13" s="75"/>
      <c r="AB13" s="75"/>
    </row>
    <row r="14" spans="1:43" x14ac:dyDescent="0.25">
      <c r="A14" s="68" t="s">
        <v>1637</v>
      </c>
      <c r="B14" s="68"/>
      <c r="C14" s="68">
        <v>1340</v>
      </c>
      <c r="D14" s="68" t="s">
        <v>3117</v>
      </c>
      <c r="E14" s="68"/>
      <c r="F14" s="68"/>
      <c r="G14" s="68"/>
      <c r="H14" s="68"/>
      <c r="I14" s="68"/>
      <c r="J14" s="68"/>
      <c r="K14" s="68"/>
      <c r="L14" s="68"/>
      <c r="M14" s="68"/>
      <c r="N14" s="68"/>
      <c r="O14" s="68"/>
      <c r="P14" s="68"/>
      <c r="Q14" s="75">
        <v>0</v>
      </c>
      <c r="R14" s="68"/>
      <c r="S14" s="68"/>
      <c r="T14" s="68"/>
      <c r="U14" s="68"/>
      <c r="V14" s="75"/>
      <c r="W14" s="75"/>
      <c r="X14" s="75">
        <v>9920000</v>
      </c>
      <c r="Y14" s="75"/>
      <c r="Z14" s="75"/>
      <c r="AA14" s="75"/>
      <c r="AB14" s="75"/>
    </row>
    <row r="15" spans="1:43" x14ac:dyDescent="0.25">
      <c r="A15" s="68" t="s">
        <v>1637</v>
      </c>
      <c r="B15" s="68"/>
      <c r="C15" s="68">
        <v>1358</v>
      </c>
      <c r="D15" s="68" t="s">
        <v>3118</v>
      </c>
      <c r="E15" s="68"/>
      <c r="F15" s="68"/>
      <c r="G15" s="68"/>
      <c r="H15" s="68"/>
      <c r="I15" s="68"/>
      <c r="J15" s="68"/>
      <c r="K15" s="68"/>
      <c r="L15" s="68"/>
      <c r="M15" s="68"/>
      <c r="N15" s="68"/>
      <c r="O15" s="68"/>
      <c r="P15" s="68"/>
      <c r="Q15" s="75">
        <v>0</v>
      </c>
      <c r="R15" s="68"/>
      <c r="S15" s="68"/>
      <c r="T15" s="68"/>
      <c r="U15" s="68"/>
      <c r="V15" s="75"/>
      <c r="W15" s="75"/>
      <c r="X15" s="75">
        <v>1000000</v>
      </c>
      <c r="Y15" s="75"/>
      <c r="Z15" s="75"/>
      <c r="AA15" s="75"/>
      <c r="AB15" s="75"/>
    </row>
    <row r="16" spans="1:43" x14ac:dyDescent="0.25">
      <c r="A16" s="68" t="s">
        <v>1637</v>
      </c>
      <c r="B16" s="68"/>
      <c r="C16" s="68">
        <v>1479</v>
      </c>
      <c r="D16" s="68" t="s">
        <v>3065</v>
      </c>
      <c r="E16" s="68"/>
      <c r="F16" s="68"/>
      <c r="G16" s="68"/>
      <c r="H16" s="68"/>
      <c r="I16" s="68"/>
      <c r="J16" s="68"/>
      <c r="K16" s="68"/>
      <c r="L16" s="68"/>
      <c r="M16" s="68"/>
      <c r="N16" s="68"/>
      <c r="O16" s="68"/>
      <c r="P16" s="68"/>
      <c r="Q16" s="75">
        <v>10000000</v>
      </c>
      <c r="R16" s="68"/>
      <c r="S16" s="68"/>
      <c r="T16" s="68"/>
      <c r="U16" s="68"/>
      <c r="V16" s="75"/>
      <c r="W16" s="75"/>
      <c r="X16" s="75">
        <v>0</v>
      </c>
      <c r="Y16" s="75"/>
      <c r="Z16" s="75"/>
      <c r="AA16" s="75"/>
      <c r="AB16" s="75"/>
    </row>
    <row r="17" spans="1:28" x14ac:dyDescent="0.25">
      <c r="A17" s="68" t="s">
        <v>1637</v>
      </c>
      <c r="B17" s="68"/>
      <c r="C17" s="68">
        <v>1481</v>
      </c>
      <c r="D17" s="68" t="s">
        <v>3119</v>
      </c>
      <c r="E17" s="68"/>
      <c r="F17" s="68"/>
      <c r="G17" s="68"/>
      <c r="H17" s="68"/>
      <c r="I17" s="68"/>
      <c r="J17" s="68"/>
      <c r="K17" s="68"/>
      <c r="L17" s="68"/>
      <c r="M17" s="68"/>
      <c r="N17" s="68"/>
      <c r="O17" s="68"/>
      <c r="P17" s="68"/>
      <c r="Q17" s="75">
        <v>0</v>
      </c>
      <c r="R17" s="68"/>
      <c r="S17" s="68"/>
      <c r="T17" s="68"/>
      <c r="U17" s="68"/>
      <c r="V17" s="75"/>
      <c r="W17" s="75"/>
      <c r="X17" s="75">
        <v>600000</v>
      </c>
      <c r="Y17" s="75"/>
      <c r="Z17" s="75"/>
      <c r="AA17" s="75"/>
      <c r="AB17" s="75"/>
    </row>
    <row r="18" spans="1:28" x14ac:dyDescent="0.25">
      <c r="A18" s="68" t="s">
        <v>1637</v>
      </c>
      <c r="B18" s="68"/>
      <c r="C18" s="68">
        <v>1482</v>
      </c>
      <c r="D18" s="68" t="s">
        <v>3066</v>
      </c>
      <c r="E18" s="68"/>
      <c r="F18" s="68"/>
      <c r="G18" s="68"/>
      <c r="H18" s="68"/>
      <c r="I18" s="68"/>
      <c r="J18" s="68"/>
      <c r="K18" s="68"/>
      <c r="L18" s="68"/>
      <c r="M18" s="68"/>
      <c r="N18" s="68"/>
      <c r="O18" s="68"/>
      <c r="P18" s="68"/>
      <c r="Q18" s="75">
        <v>200000</v>
      </c>
      <c r="R18" s="68"/>
      <c r="S18" s="68"/>
      <c r="T18" s="68"/>
      <c r="U18" s="68"/>
      <c r="V18" s="75"/>
      <c r="W18" s="75"/>
      <c r="X18" s="75">
        <v>0</v>
      </c>
      <c r="Y18" s="75"/>
      <c r="Z18" s="75"/>
      <c r="AA18" s="75"/>
      <c r="AB18" s="75"/>
    </row>
    <row r="19" spans="1:28" x14ac:dyDescent="0.25">
      <c r="A19" s="68" t="s">
        <v>1637</v>
      </c>
      <c r="B19" s="68"/>
      <c r="C19" s="68">
        <v>1485</v>
      </c>
      <c r="D19" s="68" t="s">
        <v>3067</v>
      </c>
      <c r="E19" s="68"/>
      <c r="F19" s="68"/>
      <c r="G19" s="68"/>
      <c r="H19" s="68"/>
      <c r="I19" s="68"/>
      <c r="J19" s="68"/>
      <c r="K19" s="68"/>
      <c r="L19" s="68"/>
      <c r="M19" s="68"/>
      <c r="N19" s="68"/>
      <c r="O19" s="68"/>
      <c r="P19" s="68"/>
      <c r="Q19" s="75">
        <v>3000000</v>
      </c>
      <c r="R19" s="68"/>
      <c r="S19" s="68"/>
      <c r="T19" s="68"/>
      <c r="U19" s="68"/>
      <c r="V19" s="75"/>
      <c r="W19" s="75"/>
      <c r="X19" s="75">
        <v>0</v>
      </c>
      <c r="Y19" s="75"/>
      <c r="Z19" s="75"/>
      <c r="AA19" s="75"/>
      <c r="AB19" s="75"/>
    </row>
    <row r="20" spans="1:28" x14ac:dyDescent="0.25">
      <c r="A20" s="68" t="s">
        <v>1637</v>
      </c>
      <c r="B20" s="68"/>
      <c r="C20" s="68">
        <v>1509</v>
      </c>
      <c r="D20" s="68" t="s">
        <v>3068</v>
      </c>
      <c r="E20" s="68"/>
      <c r="F20" s="68"/>
      <c r="G20" s="68"/>
      <c r="H20" s="68"/>
      <c r="I20" s="68"/>
      <c r="J20" s="68"/>
      <c r="K20" s="68"/>
      <c r="L20" s="68"/>
      <c r="M20" s="68"/>
      <c r="N20" s="68"/>
      <c r="O20" s="68"/>
      <c r="P20" s="68"/>
      <c r="Q20" s="75">
        <v>66000000</v>
      </c>
      <c r="R20" s="68"/>
      <c r="S20" s="68"/>
      <c r="T20" s="68"/>
      <c r="U20" s="68"/>
      <c r="V20" s="75"/>
      <c r="W20" s="75"/>
      <c r="X20" s="75">
        <v>0</v>
      </c>
      <c r="Y20" s="75"/>
      <c r="Z20" s="75"/>
      <c r="AA20" s="75"/>
      <c r="AB20" s="75"/>
    </row>
    <row r="21" spans="1:28" x14ac:dyDescent="0.25">
      <c r="A21" s="68" t="s">
        <v>1637</v>
      </c>
      <c r="B21" s="68"/>
      <c r="C21" s="68">
        <v>1622</v>
      </c>
      <c r="D21" s="68" t="s">
        <v>3069</v>
      </c>
      <c r="E21" s="68"/>
      <c r="F21" s="68"/>
      <c r="G21" s="68"/>
      <c r="H21" s="68"/>
      <c r="I21" s="68"/>
      <c r="J21" s="68"/>
      <c r="K21" s="68"/>
      <c r="L21" s="68"/>
      <c r="M21" s="68"/>
      <c r="N21" s="68"/>
      <c r="O21" s="68"/>
      <c r="P21" s="68"/>
      <c r="Q21" s="75">
        <v>6000000</v>
      </c>
      <c r="R21" s="68"/>
      <c r="S21" s="68"/>
      <c r="T21" s="68"/>
      <c r="U21" s="68"/>
      <c r="V21" s="75"/>
      <c r="W21" s="75"/>
      <c r="X21" s="75">
        <v>0</v>
      </c>
      <c r="Y21" s="75"/>
      <c r="Z21" s="75"/>
      <c r="AA21" s="75"/>
      <c r="AB21" s="75"/>
    </row>
    <row r="22" spans="1:28" x14ac:dyDescent="0.25">
      <c r="A22" s="68" t="s">
        <v>1637</v>
      </c>
      <c r="B22" s="68"/>
      <c r="C22" s="68">
        <v>1625</v>
      </c>
      <c r="D22" s="68" t="s">
        <v>3120</v>
      </c>
      <c r="E22" s="68"/>
      <c r="F22" s="68"/>
      <c r="G22" s="68"/>
      <c r="H22" s="68"/>
      <c r="I22" s="68"/>
      <c r="J22" s="68"/>
      <c r="K22" s="68"/>
      <c r="L22" s="68"/>
      <c r="M22" s="68"/>
      <c r="N22" s="68"/>
      <c r="O22" s="68"/>
      <c r="P22" s="68"/>
      <c r="Q22" s="75">
        <v>0</v>
      </c>
      <c r="R22" s="68"/>
      <c r="S22" s="68"/>
      <c r="T22" s="68"/>
      <c r="U22" s="68"/>
      <c r="V22" s="75"/>
      <c r="W22" s="75"/>
      <c r="X22" s="75">
        <v>10140000</v>
      </c>
      <c r="Y22" s="75"/>
      <c r="Z22" s="75"/>
      <c r="AA22" s="75"/>
      <c r="AB22" s="75"/>
    </row>
    <row r="23" spans="1:28" x14ac:dyDescent="0.25">
      <c r="A23" s="68" t="s">
        <v>1637</v>
      </c>
      <c r="B23" s="68"/>
      <c r="C23" s="68">
        <v>1626</v>
      </c>
      <c r="D23" s="68" t="s">
        <v>3121</v>
      </c>
      <c r="E23" s="68"/>
      <c r="F23" s="68"/>
      <c r="G23" s="68"/>
      <c r="H23" s="68"/>
      <c r="I23" s="68"/>
      <c r="J23" s="68"/>
      <c r="K23" s="68"/>
      <c r="L23" s="68"/>
      <c r="M23" s="68"/>
      <c r="N23" s="68"/>
      <c r="O23" s="68"/>
      <c r="P23" s="68"/>
      <c r="Q23" s="75">
        <v>0</v>
      </c>
      <c r="R23" s="68"/>
      <c r="S23" s="68"/>
      <c r="T23" s="68"/>
      <c r="U23" s="68"/>
      <c r="V23" s="75"/>
      <c r="W23" s="75"/>
      <c r="X23" s="75">
        <v>11000000</v>
      </c>
      <c r="Y23" s="75"/>
      <c r="Z23" s="75"/>
      <c r="AA23" s="75"/>
      <c r="AB23" s="75"/>
    </row>
    <row r="24" spans="1:28" x14ac:dyDescent="0.25">
      <c r="A24" s="68" t="s">
        <v>1637</v>
      </c>
      <c r="B24" s="68"/>
      <c r="C24" s="68">
        <v>1627</v>
      </c>
      <c r="D24" s="68" t="s">
        <v>3122</v>
      </c>
      <c r="E24" s="68"/>
      <c r="F24" s="68"/>
      <c r="G24" s="68"/>
      <c r="H24" s="68"/>
      <c r="I24" s="68"/>
      <c r="J24" s="68"/>
      <c r="K24" s="68"/>
      <c r="L24" s="68"/>
      <c r="M24" s="68"/>
      <c r="N24" s="68"/>
      <c r="O24" s="68"/>
      <c r="P24" s="68"/>
      <c r="Q24" s="75">
        <v>0</v>
      </c>
      <c r="R24" s="68"/>
      <c r="S24" s="68"/>
      <c r="T24" s="68"/>
      <c r="U24" s="68"/>
      <c r="V24" s="75"/>
      <c r="W24" s="75"/>
      <c r="X24" s="75">
        <v>1400000</v>
      </c>
      <c r="Y24" s="75"/>
      <c r="Z24" s="75"/>
      <c r="AA24" s="75"/>
      <c r="AB24" s="75"/>
    </row>
    <row r="25" spans="1:28" x14ac:dyDescent="0.25">
      <c r="A25" s="68" t="s">
        <v>1637</v>
      </c>
      <c r="B25" s="68"/>
      <c r="C25" s="68">
        <v>1628</v>
      </c>
      <c r="D25" s="68" t="s">
        <v>3123</v>
      </c>
      <c r="E25" s="68"/>
      <c r="F25" s="68"/>
      <c r="G25" s="68"/>
      <c r="H25" s="68"/>
      <c r="I25" s="68"/>
      <c r="J25" s="68"/>
      <c r="K25" s="68"/>
      <c r="L25" s="68"/>
      <c r="M25" s="68"/>
      <c r="N25" s="68"/>
      <c r="O25" s="68"/>
      <c r="P25" s="68"/>
      <c r="Q25" s="75">
        <v>0</v>
      </c>
      <c r="R25" s="68"/>
      <c r="S25" s="68"/>
      <c r="T25" s="68"/>
      <c r="U25" s="68"/>
      <c r="V25" s="75"/>
      <c r="W25" s="75"/>
      <c r="X25" s="75">
        <v>11000000</v>
      </c>
      <c r="Y25" s="75"/>
      <c r="Z25" s="75"/>
      <c r="AA25" s="75"/>
      <c r="AB25" s="75"/>
    </row>
    <row r="26" spans="1:28" x14ac:dyDescent="0.25">
      <c r="A26" s="68" t="s">
        <v>1637</v>
      </c>
      <c r="B26" s="68"/>
      <c r="C26" s="68">
        <v>1629</v>
      </c>
      <c r="D26" s="68" t="s">
        <v>3124</v>
      </c>
      <c r="E26" s="68"/>
      <c r="F26" s="68"/>
      <c r="G26" s="68"/>
      <c r="H26" s="68"/>
      <c r="I26" s="68"/>
      <c r="J26" s="68"/>
      <c r="K26" s="68"/>
      <c r="L26" s="68"/>
      <c r="M26" s="68"/>
      <c r="N26" s="68"/>
      <c r="O26" s="68"/>
      <c r="P26" s="68"/>
      <c r="Q26" s="75">
        <v>0</v>
      </c>
      <c r="R26" s="68"/>
      <c r="S26" s="68"/>
      <c r="T26" s="68"/>
      <c r="U26" s="68"/>
      <c r="V26" s="75"/>
      <c r="W26" s="75"/>
      <c r="X26" s="75">
        <v>57000000</v>
      </c>
      <c r="Y26" s="75"/>
      <c r="Z26" s="75"/>
      <c r="AA26" s="75"/>
      <c r="AB26" s="75"/>
    </row>
    <row r="27" spans="1:28" x14ac:dyDescent="0.25">
      <c r="A27" s="68" t="s">
        <v>1637</v>
      </c>
      <c r="B27" s="68"/>
      <c r="C27" s="68">
        <v>1630</v>
      </c>
      <c r="D27" s="68" t="s">
        <v>3070</v>
      </c>
      <c r="E27" s="68"/>
      <c r="F27" s="68"/>
      <c r="G27" s="68"/>
      <c r="H27" s="68"/>
      <c r="I27" s="68"/>
      <c r="J27" s="68"/>
      <c r="K27" s="68"/>
      <c r="L27" s="68"/>
      <c r="M27" s="68"/>
      <c r="N27" s="68"/>
      <c r="O27" s="68"/>
      <c r="P27" s="68"/>
      <c r="Q27" s="75">
        <v>2000000</v>
      </c>
      <c r="R27" s="68"/>
      <c r="S27" s="68"/>
      <c r="T27" s="68"/>
      <c r="U27" s="68"/>
      <c r="V27" s="75"/>
      <c r="W27" s="75"/>
      <c r="X27" s="75">
        <v>0</v>
      </c>
      <c r="Y27" s="75"/>
      <c r="Z27" s="75"/>
      <c r="AA27" s="75"/>
      <c r="AB27" s="75"/>
    </row>
    <row r="28" spans="1:28" x14ac:dyDescent="0.25">
      <c r="A28" s="68" t="s">
        <v>1637</v>
      </c>
      <c r="B28" s="68"/>
      <c r="C28" s="68">
        <v>1631</v>
      </c>
      <c r="D28" s="68" t="s">
        <v>3125</v>
      </c>
      <c r="E28" s="68"/>
      <c r="F28" s="68"/>
      <c r="G28" s="68"/>
      <c r="H28" s="68"/>
      <c r="I28" s="68"/>
      <c r="J28" s="68"/>
      <c r="K28" s="68"/>
      <c r="L28" s="68"/>
      <c r="M28" s="68"/>
      <c r="N28" s="68"/>
      <c r="O28" s="68"/>
      <c r="P28" s="68"/>
      <c r="Q28" s="75">
        <v>0</v>
      </c>
      <c r="R28" s="68"/>
      <c r="S28" s="68"/>
      <c r="T28" s="68"/>
      <c r="U28" s="68"/>
      <c r="V28" s="75"/>
      <c r="W28" s="75"/>
      <c r="X28" s="75">
        <v>8000000</v>
      </c>
      <c r="Y28" s="75"/>
      <c r="Z28" s="75"/>
      <c r="AA28" s="75"/>
      <c r="AB28" s="75"/>
    </row>
    <row r="29" spans="1:28" x14ac:dyDescent="0.25">
      <c r="A29" s="68" t="s">
        <v>1637</v>
      </c>
      <c r="B29" s="68"/>
      <c r="C29" s="68">
        <v>1634</v>
      </c>
      <c r="D29" s="68" t="s">
        <v>3071</v>
      </c>
      <c r="E29" s="68"/>
      <c r="F29" s="68"/>
      <c r="G29" s="68"/>
      <c r="H29" s="68"/>
      <c r="I29" s="68"/>
      <c r="J29" s="68"/>
      <c r="K29" s="68"/>
      <c r="L29" s="68"/>
      <c r="M29" s="68"/>
      <c r="N29" s="68"/>
      <c r="O29" s="68"/>
      <c r="P29" s="68"/>
      <c r="Q29" s="75">
        <v>2000000</v>
      </c>
      <c r="R29" s="68"/>
      <c r="S29" s="68"/>
      <c r="T29" s="68"/>
      <c r="U29" s="68"/>
      <c r="V29" s="75"/>
      <c r="W29" s="75"/>
      <c r="X29" s="75">
        <v>0</v>
      </c>
      <c r="Y29" s="75"/>
      <c r="Z29" s="75"/>
      <c r="AA29" s="75"/>
      <c r="AB29" s="75"/>
    </row>
    <row r="30" spans="1:28" x14ac:dyDescent="0.25">
      <c r="A30" s="68" t="s">
        <v>1637</v>
      </c>
      <c r="B30" s="68"/>
      <c r="C30" s="68">
        <v>1636</v>
      </c>
      <c r="D30" s="68" t="s">
        <v>3126</v>
      </c>
      <c r="E30" s="68"/>
      <c r="F30" s="68"/>
      <c r="G30" s="68"/>
      <c r="H30" s="68"/>
      <c r="I30" s="68"/>
      <c r="J30" s="68"/>
      <c r="K30" s="68"/>
      <c r="L30" s="68"/>
      <c r="M30" s="68"/>
      <c r="N30" s="68"/>
      <c r="O30" s="68"/>
      <c r="P30" s="68"/>
      <c r="Q30" s="75">
        <v>0</v>
      </c>
      <c r="R30" s="68"/>
      <c r="S30" s="68"/>
      <c r="T30" s="68"/>
      <c r="U30" s="68"/>
      <c r="V30" s="75"/>
      <c r="W30" s="75"/>
      <c r="X30" s="75">
        <v>8000000</v>
      </c>
      <c r="Y30" s="75"/>
      <c r="Z30" s="75"/>
      <c r="AA30" s="75"/>
      <c r="AB30" s="75"/>
    </row>
    <row r="31" spans="1:28" x14ac:dyDescent="0.25">
      <c r="A31" s="68" t="s">
        <v>1637</v>
      </c>
      <c r="B31" s="68"/>
      <c r="C31" s="68">
        <v>1640</v>
      </c>
      <c r="D31" s="68" t="s">
        <v>3127</v>
      </c>
      <c r="E31" s="68"/>
      <c r="F31" s="68"/>
      <c r="G31" s="68"/>
      <c r="H31" s="68"/>
      <c r="I31" s="68"/>
      <c r="J31" s="68"/>
      <c r="K31" s="68"/>
      <c r="L31" s="68"/>
      <c r="M31" s="68"/>
      <c r="N31" s="68"/>
      <c r="O31" s="68"/>
      <c r="P31" s="68"/>
      <c r="Q31" s="75">
        <v>0</v>
      </c>
      <c r="R31" s="68"/>
      <c r="S31" s="68"/>
      <c r="T31" s="68"/>
      <c r="U31" s="68"/>
      <c r="V31" s="75"/>
      <c r="W31" s="75"/>
      <c r="X31" s="75">
        <v>8000000</v>
      </c>
      <c r="Y31" s="75"/>
      <c r="Z31" s="75"/>
      <c r="AA31" s="75"/>
      <c r="AB31" s="75"/>
    </row>
    <row r="32" spans="1:28" x14ac:dyDescent="0.25">
      <c r="A32" s="68" t="s">
        <v>1637</v>
      </c>
      <c r="B32" s="68"/>
      <c r="C32" s="68">
        <v>1647</v>
      </c>
      <c r="D32" s="68" t="s">
        <v>3072</v>
      </c>
      <c r="E32" s="68"/>
      <c r="F32" s="68"/>
      <c r="G32" s="68"/>
      <c r="H32" s="68"/>
      <c r="I32" s="68"/>
      <c r="J32" s="68"/>
      <c r="K32" s="68"/>
      <c r="L32" s="68"/>
      <c r="M32" s="68"/>
      <c r="N32" s="68"/>
      <c r="O32" s="68"/>
      <c r="P32" s="68"/>
      <c r="Q32" s="75">
        <v>20000000</v>
      </c>
      <c r="R32" s="68"/>
      <c r="S32" s="68"/>
      <c r="T32" s="68"/>
      <c r="U32" s="68"/>
      <c r="V32" s="75"/>
      <c r="W32" s="75"/>
      <c r="X32" s="75">
        <v>0</v>
      </c>
      <c r="Y32" s="75"/>
      <c r="Z32" s="75"/>
      <c r="AA32" s="75"/>
      <c r="AB32" s="75"/>
    </row>
    <row r="33" spans="1:28" x14ac:dyDescent="0.25">
      <c r="A33" s="68" t="s">
        <v>1637</v>
      </c>
      <c r="B33" s="68"/>
      <c r="C33" s="68">
        <v>1648</v>
      </c>
      <c r="D33" s="68" t="s">
        <v>3128</v>
      </c>
      <c r="E33" s="68"/>
      <c r="F33" s="68"/>
      <c r="G33" s="68"/>
      <c r="H33" s="68"/>
      <c r="I33" s="68"/>
      <c r="J33" s="68"/>
      <c r="K33" s="68"/>
      <c r="L33" s="68"/>
      <c r="M33" s="68"/>
      <c r="N33" s="68"/>
      <c r="O33" s="68"/>
      <c r="P33" s="68"/>
      <c r="Q33" s="75">
        <v>0</v>
      </c>
      <c r="R33" s="68"/>
      <c r="S33" s="68"/>
      <c r="T33" s="68"/>
      <c r="U33" s="68"/>
      <c r="V33" s="75"/>
      <c r="W33" s="75"/>
      <c r="X33" s="75">
        <v>2000000</v>
      </c>
      <c r="Y33" s="75"/>
      <c r="Z33" s="75"/>
      <c r="AA33" s="75"/>
      <c r="AB33" s="75"/>
    </row>
    <row r="34" spans="1:28" x14ac:dyDescent="0.25">
      <c r="A34" s="68" t="s">
        <v>1637</v>
      </c>
      <c r="B34" s="68"/>
      <c r="C34" s="68">
        <v>1649</v>
      </c>
      <c r="D34" s="68" t="s">
        <v>3073</v>
      </c>
      <c r="E34" s="68"/>
      <c r="F34" s="68"/>
      <c r="G34" s="68"/>
      <c r="H34" s="68"/>
      <c r="I34" s="68"/>
      <c r="J34" s="68"/>
      <c r="K34" s="68"/>
      <c r="L34" s="68"/>
      <c r="M34" s="68"/>
      <c r="N34" s="68"/>
      <c r="O34" s="68"/>
      <c r="P34" s="68"/>
      <c r="Q34" s="75">
        <v>8000000</v>
      </c>
      <c r="R34" s="68"/>
      <c r="S34" s="68"/>
      <c r="T34" s="68"/>
      <c r="U34" s="68"/>
      <c r="V34" s="75"/>
      <c r="W34" s="75"/>
      <c r="X34" s="75">
        <v>0</v>
      </c>
      <c r="Y34" s="75"/>
      <c r="Z34" s="75"/>
      <c r="AA34" s="75"/>
      <c r="AB34" s="75"/>
    </row>
    <row r="35" spans="1:28" x14ac:dyDescent="0.25">
      <c r="A35" s="68" t="s">
        <v>1637</v>
      </c>
      <c r="B35" s="68"/>
      <c r="C35" s="68">
        <v>1658</v>
      </c>
      <c r="D35" s="68" t="s">
        <v>3129</v>
      </c>
      <c r="E35" s="68"/>
      <c r="F35" s="68"/>
      <c r="G35" s="68"/>
      <c r="H35" s="68"/>
      <c r="I35" s="68"/>
      <c r="J35" s="68"/>
      <c r="K35" s="68"/>
      <c r="L35" s="68"/>
      <c r="M35" s="68"/>
      <c r="N35" s="68"/>
      <c r="O35" s="68"/>
      <c r="P35" s="68"/>
      <c r="Q35" s="75">
        <v>0</v>
      </c>
      <c r="R35" s="68"/>
      <c r="S35" s="68"/>
      <c r="T35" s="68"/>
      <c r="U35" s="68"/>
      <c r="V35" s="75"/>
      <c r="W35" s="75"/>
      <c r="X35" s="75">
        <v>10000000</v>
      </c>
      <c r="Y35" s="75"/>
      <c r="Z35" s="75"/>
      <c r="AA35" s="75"/>
      <c r="AB35" s="75"/>
    </row>
    <row r="36" spans="1:28" x14ac:dyDescent="0.25">
      <c r="A36" s="68" t="s">
        <v>1637</v>
      </c>
      <c r="B36" s="68"/>
      <c r="C36" s="68">
        <v>1659</v>
      </c>
      <c r="D36" s="68" t="s">
        <v>3074</v>
      </c>
      <c r="E36" s="68"/>
      <c r="F36" s="68"/>
      <c r="G36" s="68"/>
      <c r="H36" s="68"/>
      <c r="I36" s="68"/>
      <c r="J36" s="68"/>
      <c r="K36" s="68"/>
      <c r="L36" s="68"/>
      <c r="M36" s="68"/>
      <c r="N36" s="68"/>
      <c r="O36" s="68"/>
      <c r="P36" s="68"/>
      <c r="Q36" s="75">
        <v>6000000</v>
      </c>
      <c r="R36" s="68"/>
      <c r="S36" s="68"/>
      <c r="T36" s="68"/>
      <c r="U36" s="68"/>
      <c r="V36" s="75"/>
      <c r="W36" s="75"/>
      <c r="X36" s="75">
        <v>0</v>
      </c>
      <c r="Y36" s="75"/>
      <c r="Z36" s="75"/>
      <c r="AA36" s="75"/>
      <c r="AB36" s="75"/>
    </row>
    <row r="37" spans="1:28" x14ac:dyDescent="0.25">
      <c r="A37" s="68" t="s">
        <v>1637</v>
      </c>
      <c r="B37" s="68"/>
      <c r="C37" s="68">
        <v>1661</v>
      </c>
      <c r="D37" s="68" t="s">
        <v>3130</v>
      </c>
      <c r="E37" s="68"/>
      <c r="F37" s="68"/>
      <c r="G37" s="68"/>
      <c r="H37" s="68"/>
      <c r="I37" s="68"/>
      <c r="J37" s="68"/>
      <c r="K37" s="68"/>
      <c r="L37" s="68"/>
      <c r="M37" s="68"/>
      <c r="N37" s="68"/>
      <c r="O37" s="68"/>
      <c r="P37" s="68"/>
      <c r="Q37" s="75">
        <v>0</v>
      </c>
      <c r="R37" s="68"/>
      <c r="S37" s="68"/>
      <c r="T37" s="68"/>
      <c r="U37" s="68"/>
      <c r="V37" s="75"/>
      <c r="W37" s="75"/>
      <c r="X37" s="75">
        <v>13000000</v>
      </c>
      <c r="Y37" s="75"/>
      <c r="Z37" s="75"/>
      <c r="AA37" s="75"/>
      <c r="AB37" s="75"/>
    </row>
    <row r="38" spans="1:28" x14ac:dyDescent="0.25">
      <c r="A38" s="68" t="s">
        <v>1637</v>
      </c>
      <c r="B38" s="68"/>
      <c r="C38" s="68">
        <v>1685</v>
      </c>
      <c r="D38" s="68" t="s">
        <v>3131</v>
      </c>
      <c r="E38" s="68"/>
      <c r="F38" s="68"/>
      <c r="G38" s="68"/>
      <c r="H38" s="68"/>
      <c r="I38" s="68"/>
      <c r="J38" s="68"/>
      <c r="K38" s="68"/>
      <c r="L38" s="68"/>
      <c r="M38" s="68"/>
      <c r="N38" s="68"/>
      <c r="O38" s="68"/>
      <c r="P38" s="68"/>
      <c r="Q38" s="75">
        <v>0</v>
      </c>
      <c r="R38" s="68"/>
      <c r="S38" s="68"/>
      <c r="T38" s="68"/>
      <c r="U38" s="68"/>
      <c r="V38" s="75"/>
      <c r="W38" s="75"/>
      <c r="X38" s="75">
        <v>8000000</v>
      </c>
      <c r="Y38" s="75"/>
      <c r="Z38" s="75"/>
      <c r="AA38" s="75"/>
      <c r="AB38" s="75"/>
    </row>
    <row r="39" spans="1:28" x14ac:dyDescent="0.25">
      <c r="A39" s="68" t="s">
        <v>1637</v>
      </c>
      <c r="B39" s="68"/>
      <c r="C39" s="68">
        <v>1714</v>
      </c>
      <c r="D39" s="68" t="s">
        <v>3075</v>
      </c>
      <c r="E39" s="68"/>
      <c r="F39" s="68"/>
      <c r="G39" s="68"/>
      <c r="H39" s="68"/>
      <c r="I39" s="68"/>
      <c r="J39" s="68"/>
      <c r="K39" s="68"/>
      <c r="L39" s="68"/>
      <c r="M39" s="68"/>
      <c r="N39" s="68"/>
      <c r="O39" s="68"/>
      <c r="P39" s="68"/>
      <c r="Q39" s="75">
        <v>8000000</v>
      </c>
      <c r="R39" s="68"/>
      <c r="S39" s="68"/>
      <c r="T39" s="68"/>
      <c r="U39" s="68"/>
      <c r="V39" s="75"/>
      <c r="W39" s="75"/>
      <c r="X39" s="75">
        <v>0</v>
      </c>
      <c r="Y39" s="75"/>
      <c r="Z39" s="75"/>
      <c r="AA39" s="75"/>
      <c r="AB39" s="75"/>
    </row>
    <row r="40" spans="1:28" x14ac:dyDescent="0.25">
      <c r="A40" s="68" t="s">
        <v>1637</v>
      </c>
      <c r="B40" s="68"/>
      <c r="C40" s="68">
        <v>1723</v>
      </c>
      <c r="D40" s="68" t="s">
        <v>3076</v>
      </c>
      <c r="E40" s="68"/>
      <c r="F40" s="68"/>
      <c r="G40" s="68"/>
      <c r="H40" s="68"/>
      <c r="I40" s="68"/>
      <c r="J40" s="68"/>
      <c r="K40" s="68"/>
      <c r="L40" s="68"/>
      <c r="M40" s="68"/>
      <c r="N40" s="68"/>
      <c r="O40" s="68"/>
      <c r="P40" s="68"/>
      <c r="Q40" s="75">
        <v>6000000</v>
      </c>
      <c r="R40" s="68"/>
      <c r="S40" s="68"/>
      <c r="T40" s="68"/>
      <c r="U40" s="68"/>
      <c r="V40" s="75"/>
      <c r="W40" s="75"/>
      <c r="X40" s="75">
        <v>0</v>
      </c>
      <c r="Y40" s="75"/>
      <c r="Z40" s="75"/>
      <c r="AA40" s="75"/>
      <c r="AB40" s="75"/>
    </row>
    <row r="41" spans="1:28" x14ac:dyDescent="0.25">
      <c r="A41" s="68" t="s">
        <v>1637</v>
      </c>
      <c r="B41" s="68"/>
      <c r="C41" s="68">
        <v>1806</v>
      </c>
      <c r="D41" s="68" t="s">
        <v>3077</v>
      </c>
      <c r="E41" s="68"/>
      <c r="F41" s="68"/>
      <c r="G41" s="68"/>
      <c r="H41" s="68"/>
      <c r="I41" s="68"/>
      <c r="J41" s="68"/>
      <c r="K41" s="68"/>
      <c r="L41" s="68"/>
      <c r="M41" s="68"/>
      <c r="N41" s="68"/>
      <c r="O41" s="68"/>
      <c r="P41" s="68"/>
      <c r="Q41" s="75">
        <v>2000000</v>
      </c>
      <c r="R41" s="68"/>
      <c r="S41" s="68"/>
      <c r="T41" s="68"/>
      <c r="U41" s="68"/>
      <c r="V41" s="75"/>
      <c r="W41" s="75"/>
      <c r="X41" s="75">
        <v>0</v>
      </c>
      <c r="Y41" s="75"/>
      <c r="Z41" s="75"/>
      <c r="AA41" s="75"/>
      <c r="AB41" s="75"/>
    </row>
    <row r="42" spans="1:28" x14ac:dyDescent="0.25">
      <c r="A42" s="68" t="s">
        <v>1637</v>
      </c>
      <c r="B42" s="68"/>
      <c r="C42" s="68">
        <v>1807</v>
      </c>
      <c r="D42" s="68" t="s">
        <v>3132</v>
      </c>
      <c r="E42" s="68"/>
      <c r="F42" s="68"/>
      <c r="G42" s="68"/>
      <c r="H42" s="68"/>
      <c r="I42" s="68"/>
      <c r="J42" s="68"/>
      <c r="K42" s="68"/>
      <c r="L42" s="68"/>
      <c r="M42" s="68"/>
      <c r="N42" s="68"/>
      <c r="O42" s="68"/>
      <c r="P42" s="68"/>
      <c r="Q42" s="75">
        <v>0</v>
      </c>
      <c r="R42" s="68"/>
      <c r="S42" s="68"/>
      <c r="T42" s="68"/>
      <c r="U42" s="68"/>
      <c r="V42" s="75"/>
      <c r="W42" s="75"/>
      <c r="X42" s="75">
        <v>6000000</v>
      </c>
      <c r="Y42" s="75"/>
      <c r="Z42" s="75"/>
      <c r="AA42" s="75"/>
      <c r="AB42" s="75"/>
    </row>
    <row r="43" spans="1:28" x14ac:dyDescent="0.25">
      <c r="A43" s="68" t="s">
        <v>1637</v>
      </c>
      <c r="B43" s="68"/>
      <c r="C43" s="68">
        <v>1811</v>
      </c>
      <c r="D43" s="68" t="s">
        <v>3078</v>
      </c>
      <c r="E43" s="68"/>
      <c r="F43" s="68"/>
      <c r="G43" s="68"/>
      <c r="H43" s="68"/>
      <c r="I43" s="68"/>
      <c r="J43" s="68"/>
      <c r="K43" s="68"/>
      <c r="L43" s="68"/>
      <c r="M43" s="68"/>
      <c r="N43" s="68"/>
      <c r="O43" s="68"/>
      <c r="P43" s="68"/>
      <c r="Q43" s="75">
        <v>18000000</v>
      </c>
      <c r="R43" s="68"/>
      <c r="S43" s="68"/>
      <c r="T43" s="68"/>
      <c r="U43" s="68"/>
      <c r="V43" s="75"/>
      <c r="W43" s="75"/>
      <c r="X43" s="75">
        <v>0</v>
      </c>
      <c r="Y43" s="75"/>
      <c r="Z43" s="75"/>
      <c r="AA43" s="75"/>
      <c r="AB43" s="75"/>
    </row>
    <row r="44" spans="1:28" x14ac:dyDescent="0.25">
      <c r="A44" s="68" t="s">
        <v>1637</v>
      </c>
      <c r="B44" s="68"/>
      <c r="C44" s="68">
        <v>1812</v>
      </c>
      <c r="D44" s="68" t="s">
        <v>3133</v>
      </c>
      <c r="E44" s="68"/>
      <c r="F44" s="68"/>
      <c r="G44" s="68"/>
      <c r="H44" s="68"/>
      <c r="I44" s="68"/>
      <c r="J44" s="68"/>
      <c r="K44" s="68"/>
      <c r="L44" s="68"/>
      <c r="M44" s="68"/>
      <c r="N44" s="68"/>
      <c r="O44" s="68"/>
      <c r="P44" s="68"/>
      <c r="Q44" s="75">
        <v>0</v>
      </c>
      <c r="R44" s="68"/>
      <c r="S44" s="68"/>
      <c r="T44" s="68"/>
      <c r="U44" s="68"/>
      <c r="V44" s="75"/>
      <c r="W44" s="75"/>
      <c r="X44" s="75">
        <v>13000000</v>
      </c>
      <c r="Y44" s="75"/>
      <c r="Z44" s="75"/>
      <c r="AA44" s="75"/>
      <c r="AB44" s="75"/>
    </row>
    <row r="45" spans="1:28" x14ac:dyDescent="0.25">
      <c r="A45" s="68" t="s">
        <v>1637</v>
      </c>
      <c r="B45" s="68"/>
      <c r="C45" s="68">
        <v>1816</v>
      </c>
      <c r="D45" s="68" t="s">
        <v>3134</v>
      </c>
      <c r="E45" s="68"/>
      <c r="F45" s="68"/>
      <c r="G45" s="68"/>
      <c r="H45" s="68"/>
      <c r="I45" s="68"/>
      <c r="J45" s="68"/>
      <c r="K45" s="68"/>
      <c r="L45" s="68"/>
      <c r="M45" s="68"/>
      <c r="N45" s="68"/>
      <c r="O45" s="68"/>
      <c r="P45" s="68"/>
      <c r="Q45" s="75">
        <v>0</v>
      </c>
      <c r="R45" s="68"/>
      <c r="S45" s="68"/>
      <c r="T45" s="68"/>
      <c r="U45" s="68"/>
      <c r="V45" s="75"/>
      <c r="W45" s="75"/>
      <c r="X45" s="75">
        <v>6500000</v>
      </c>
      <c r="Y45" s="75"/>
      <c r="Z45" s="75"/>
      <c r="AA45" s="75"/>
      <c r="AB45" s="75"/>
    </row>
    <row r="46" spans="1:28" x14ac:dyDescent="0.25">
      <c r="A46" s="68" t="s">
        <v>1637</v>
      </c>
      <c r="B46" s="68"/>
      <c r="C46" s="68">
        <v>1817</v>
      </c>
      <c r="D46" s="68" t="s">
        <v>3135</v>
      </c>
      <c r="E46" s="68"/>
      <c r="F46" s="68"/>
      <c r="G46" s="68"/>
      <c r="H46" s="68"/>
      <c r="I46" s="68"/>
      <c r="J46" s="68"/>
      <c r="K46" s="68"/>
      <c r="L46" s="68"/>
      <c r="M46" s="68"/>
      <c r="N46" s="68"/>
      <c r="O46" s="68"/>
      <c r="P46" s="68"/>
      <c r="Q46" s="75">
        <v>0</v>
      </c>
      <c r="R46" s="68"/>
      <c r="S46" s="68"/>
      <c r="T46" s="68"/>
      <c r="U46" s="68"/>
      <c r="V46" s="75"/>
      <c r="W46" s="75"/>
      <c r="X46" s="75">
        <v>8000000</v>
      </c>
      <c r="Y46" s="75"/>
      <c r="Z46" s="75"/>
      <c r="AA46" s="75"/>
      <c r="AB46" s="75"/>
    </row>
    <row r="47" spans="1:28" x14ac:dyDescent="0.25">
      <c r="A47" s="68" t="s">
        <v>1637</v>
      </c>
      <c r="B47" s="68"/>
      <c r="C47" s="68">
        <v>1833</v>
      </c>
      <c r="D47" s="68" t="s">
        <v>3079</v>
      </c>
      <c r="E47" s="68"/>
      <c r="F47" s="68"/>
      <c r="G47" s="68"/>
      <c r="H47" s="68"/>
      <c r="I47" s="68"/>
      <c r="J47" s="68"/>
      <c r="K47" s="68"/>
      <c r="L47" s="68"/>
      <c r="M47" s="68"/>
      <c r="N47" s="68"/>
      <c r="O47" s="68"/>
      <c r="P47" s="68"/>
      <c r="Q47" s="75">
        <v>6000000</v>
      </c>
      <c r="R47" s="68"/>
      <c r="S47" s="68"/>
      <c r="T47" s="68"/>
      <c r="U47" s="68"/>
      <c r="V47" s="75"/>
      <c r="W47" s="75"/>
      <c r="X47" s="75">
        <v>0</v>
      </c>
      <c r="Y47" s="75"/>
      <c r="Z47" s="75"/>
      <c r="AA47" s="75"/>
      <c r="AB47" s="75"/>
    </row>
    <row r="48" spans="1:28" x14ac:dyDescent="0.25">
      <c r="A48" s="68" t="s">
        <v>1637</v>
      </c>
      <c r="B48" s="68"/>
      <c r="C48" s="68">
        <v>1834</v>
      </c>
      <c r="D48" s="68" t="s">
        <v>3080</v>
      </c>
      <c r="E48" s="68"/>
      <c r="F48" s="68"/>
      <c r="G48" s="68"/>
      <c r="H48" s="68"/>
      <c r="I48" s="68"/>
      <c r="J48" s="68"/>
      <c r="K48" s="68"/>
      <c r="L48" s="68"/>
      <c r="M48" s="68"/>
      <c r="N48" s="68"/>
      <c r="O48" s="68"/>
      <c r="P48" s="68"/>
      <c r="Q48" s="75">
        <v>17000000</v>
      </c>
      <c r="R48" s="68"/>
      <c r="S48" s="68"/>
      <c r="T48" s="68"/>
      <c r="U48" s="68"/>
      <c r="V48" s="75"/>
      <c r="W48" s="75"/>
      <c r="X48" s="75">
        <v>0</v>
      </c>
      <c r="Y48" s="75"/>
      <c r="Z48" s="75"/>
      <c r="AA48" s="75"/>
      <c r="AB48" s="75"/>
    </row>
    <row r="49" spans="1:28" x14ac:dyDescent="0.25">
      <c r="A49" s="68" t="s">
        <v>1637</v>
      </c>
      <c r="B49" s="68"/>
      <c r="C49" s="68">
        <v>1841</v>
      </c>
      <c r="D49" s="68" t="s">
        <v>3136</v>
      </c>
      <c r="E49" s="68"/>
      <c r="F49" s="68"/>
      <c r="G49" s="68"/>
      <c r="H49" s="68"/>
      <c r="I49" s="68"/>
      <c r="J49" s="68"/>
      <c r="K49" s="68"/>
      <c r="L49" s="68"/>
      <c r="M49" s="68"/>
      <c r="N49" s="68"/>
      <c r="O49" s="68"/>
      <c r="P49" s="68"/>
      <c r="Q49" s="75">
        <v>0</v>
      </c>
      <c r="R49" s="68"/>
      <c r="S49" s="68"/>
      <c r="T49" s="68"/>
      <c r="U49" s="68"/>
      <c r="V49" s="75"/>
      <c r="W49" s="75"/>
      <c r="X49" s="75">
        <v>15160000</v>
      </c>
      <c r="Y49" s="75"/>
      <c r="Z49" s="75"/>
      <c r="AA49" s="75"/>
      <c r="AB49" s="75"/>
    </row>
    <row r="50" spans="1:28" x14ac:dyDescent="0.25">
      <c r="A50" s="68" t="s">
        <v>1637</v>
      </c>
      <c r="B50" s="68"/>
      <c r="C50" s="68">
        <v>1843</v>
      </c>
      <c r="D50" s="68" t="s">
        <v>3081</v>
      </c>
      <c r="E50" s="68"/>
      <c r="F50" s="68"/>
      <c r="G50" s="68"/>
      <c r="H50" s="68"/>
      <c r="I50" s="68"/>
      <c r="J50" s="68"/>
      <c r="K50" s="68"/>
      <c r="L50" s="68"/>
      <c r="M50" s="68"/>
      <c r="N50" s="68"/>
      <c r="O50" s="68"/>
      <c r="P50" s="68"/>
      <c r="Q50" s="75">
        <v>4392000</v>
      </c>
      <c r="R50" s="68"/>
      <c r="S50" s="68"/>
      <c r="T50" s="68"/>
      <c r="U50" s="68"/>
      <c r="V50" s="75"/>
      <c r="W50" s="75"/>
      <c r="X50" s="75">
        <v>0</v>
      </c>
      <c r="Y50" s="75"/>
      <c r="Z50" s="75"/>
      <c r="AA50" s="75"/>
      <c r="AB50" s="75"/>
    </row>
    <row r="51" spans="1:28" x14ac:dyDescent="0.25">
      <c r="A51" s="68" t="s">
        <v>1637</v>
      </c>
      <c r="B51" s="68"/>
      <c r="C51" s="68">
        <v>1855</v>
      </c>
      <c r="D51" s="68" t="s">
        <v>3082</v>
      </c>
      <c r="E51" s="68"/>
      <c r="F51" s="68"/>
      <c r="G51" s="68"/>
      <c r="H51" s="68"/>
      <c r="I51" s="68"/>
      <c r="J51" s="68"/>
      <c r="K51" s="68"/>
      <c r="L51" s="68"/>
      <c r="M51" s="68"/>
      <c r="N51" s="68"/>
      <c r="O51" s="68"/>
      <c r="P51" s="68"/>
      <c r="Q51" s="75">
        <v>2000000</v>
      </c>
      <c r="R51" s="68"/>
      <c r="S51" s="68"/>
      <c r="T51" s="68"/>
      <c r="U51" s="68"/>
      <c r="V51" s="75"/>
      <c r="W51" s="75"/>
      <c r="X51" s="75">
        <v>0</v>
      </c>
      <c r="Y51" s="75"/>
      <c r="Z51" s="75"/>
      <c r="AA51" s="75"/>
      <c r="AB51" s="75"/>
    </row>
    <row r="52" spans="1:28" x14ac:dyDescent="0.25">
      <c r="A52" s="68" t="s">
        <v>1637</v>
      </c>
      <c r="B52" s="68"/>
      <c r="C52" s="68">
        <v>1896</v>
      </c>
      <c r="D52" s="68" t="s">
        <v>3137</v>
      </c>
      <c r="E52" s="68"/>
      <c r="F52" s="68"/>
      <c r="G52" s="68"/>
      <c r="H52" s="68"/>
      <c r="I52" s="68"/>
      <c r="J52" s="68"/>
      <c r="K52" s="68"/>
      <c r="L52" s="68"/>
      <c r="M52" s="68"/>
      <c r="N52" s="68"/>
      <c r="O52" s="68"/>
      <c r="P52" s="68"/>
      <c r="Q52" s="75">
        <v>0</v>
      </c>
      <c r="R52" s="68"/>
      <c r="S52" s="68"/>
      <c r="T52" s="68"/>
      <c r="U52" s="68"/>
      <c r="V52" s="75"/>
      <c r="W52" s="75"/>
      <c r="X52" s="75">
        <v>2200000</v>
      </c>
      <c r="Y52" s="75"/>
      <c r="Z52" s="75"/>
      <c r="AA52" s="75"/>
      <c r="AB52" s="75"/>
    </row>
    <row r="53" spans="1:28" x14ac:dyDescent="0.25">
      <c r="A53" s="68" t="s">
        <v>1637</v>
      </c>
      <c r="B53" s="68"/>
      <c r="C53" s="68">
        <v>1897</v>
      </c>
      <c r="D53" s="68" t="s">
        <v>3083</v>
      </c>
      <c r="E53" s="68"/>
      <c r="F53" s="68"/>
      <c r="G53" s="68"/>
      <c r="H53" s="68"/>
      <c r="I53" s="68"/>
      <c r="J53" s="68"/>
      <c r="K53" s="68"/>
      <c r="L53" s="68"/>
      <c r="M53" s="68"/>
      <c r="N53" s="68"/>
      <c r="O53" s="68"/>
      <c r="P53" s="68"/>
      <c r="Q53" s="75">
        <v>2000000</v>
      </c>
      <c r="R53" s="68"/>
      <c r="S53" s="68"/>
      <c r="T53" s="68"/>
      <c r="U53" s="68"/>
      <c r="V53" s="75"/>
      <c r="W53" s="75"/>
      <c r="X53" s="75">
        <v>0</v>
      </c>
      <c r="Y53" s="75"/>
      <c r="Z53" s="75"/>
      <c r="AA53" s="75"/>
      <c r="AB53" s="75"/>
    </row>
    <row r="54" spans="1:28" x14ac:dyDescent="0.25">
      <c r="A54" s="68" t="s">
        <v>1637</v>
      </c>
      <c r="B54" s="68"/>
      <c r="C54" s="68">
        <v>1899</v>
      </c>
      <c r="D54" s="68" t="s">
        <v>3138</v>
      </c>
      <c r="E54" s="68"/>
      <c r="F54" s="68"/>
      <c r="G54" s="68"/>
      <c r="H54" s="68"/>
      <c r="I54" s="68"/>
      <c r="J54" s="68"/>
      <c r="K54" s="68"/>
      <c r="L54" s="68"/>
      <c r="M54" s="68"/>
      <c r="N54" s="68"/>
      <c r="O54" s="68"/>
      <c r="P54" s="68"/>
      <c r="Q54" s="75">
        <v>0</v>
      </c>
      <c r="R54" s="68"/>
      <c r="S54" s="68"/>
      <c r="T54" s="68"/>
      <c r="U54" s="68"/>
      <c r="V54" s="75"/>
      <c r="W54" s="75"/>
      <c r="X54" s="75">
        <v>8500000</v>
      </c>
      <c r="Y54" s="75"/>
      <c r="Z54" s="75"/>
      <c r="AA54" s="75"/>
      <c r="AB54" s="75"/>
    </row>
    <row r="55" spans="1:28" ht="21" x14ac:dyDescent="0.25">
      <c r="A55" s="68" t="s">
        <v>1637</v>
      </c>
      <c r="B55" s="68"/>
      <c r="C55" s="68">
        <v>1901</v>
      </c>
      <c r="D55" s="68" t="s">
        <v>3139</v>
      </c>
      <c r="E55" s="68"/>
      <c r="F55" s="68"/>
      <c r="G55" s="68"/>
      <c r="H55" s="68"/>
      <c r="I55" s="68"/>
      <c r="J55" s="68"/>
      <c r="K55" s="68"/>
      <c r="L55" s="68"/>
      <c r="M55" s="68"/>
      <c r="N55" s="68"/>
      <c r="O55" s="68"/>
      <c r="P55" s="68"/>
      <c r="Q55" s="75">
        <v>0</v>
      </c>
      <c r="R55" s="68"/>
      <c r="S55" s="68"/>
      <c r="T55" s="68"/>
      <c r="U55" s="68"/>
      <c r="V55" s="75"/>
      <c r="W55" s="75"/>
      <c r="X55" s="75">
        <v>6000000</v>
      </c>
      <c r="Y55" s="75"/>
      <c r="Z55" s="75"/>
      <c r="AA55" s="75"/>
      <c r="AB55" s="75"/>
    </row>
    <row r="56" spans="1:28" x14ac:dyDescent="0.25">
      <c r="A56" s="68" t="s">
        <v>1637</v>
      </c>
      <c r="B56" s="68"/>
      <c r="C56" s="68">
        <v>1902</v>
      </c>
      <c r="D56" s="68" t="s">
        <v>3140</v>
      </c>
      <c r="E56" s="68"/>
      <c r="F56" s="68"/>
      <c r="G56" s="68"/>
      <c r="H56" s="68"/>
      <c r="I56" s="68"/>
      <c r="J56" s="68"/>
      <c r="K56" s="68"/>
      <c r="L56" s="68"/>
      <c r="M56" s="68"/>
      <c r="N56" s="68"/>
      <c r="O56" s="68"/>
      <c r="P56" s="68"/>
      <c r="Q56" s="75">
        <v>0</v>
      </c>
      <c r="R56" s="68"/>
      <c r="S56" s="68"/>
      <c r="T56" s="68"/>
      <c r="U56" s="68"/>
      <c r="V56" s="75"/>
      <c r="W56" s="75"/>
      <c r="X56" s="75">
        <v>8000000</v>
      </c>
      <c r="Y56" s="75"/>
      <c r="Z56" s="75"/>
      <c r="AA56" s="75"/>
      <c r="AB56" s="75"/>
    </row>
    <row r="57" spans="1:28" x14ac:dyDescent="0.25">
      <c r="A57" s="68" t="s">
        <v>1637</v>
      </c>
      <c r="B57" s="68"/>
      <c r="C57" s="68">
        <v>1915</v>
      </c>
      <c r="D57" s="68" t="s">
        <v>3141</v>
      </c>
      <c r="E57" s="68"/>
      <c r="F57" s="68"/>
      <c r="G57" s="68"/>
      <c r="H57" s="68"/>
      <c r="I57" s="68"/>
      <c r="J57" s="68"/>
      <c r="K57" s="68"/>
      <c r="L57" s="68"/>
      <c r="M57" s="68"/>
      <c r="N57" s="68"/>
      <c r="O57" s="68"/>
      <c r="P57" s="68"/>
      <c r="Q57" s="75">
        <v>0</v>
      </c>
      <c r="R57" s="68"/>
      <c r="S57" s="68"/>
      <c r="T57" s="68"/>
      <c r="U57" s="68"/>
      <c r="V57" s="75"/>
      <c r="W57" s="75"/>
      <c r="X57" s="75">
        <v>7780000</v>
      </c>
      <c r="Y57" s="75"/>
      <c r="Z57" s="75"/>
      <c r="AA57" s="75"/>
      <c r="AB57" s="75"/>
    </row>
    <row r="58" spans="1:28" ht="21" x14ac:dyDescent="0.25">
      <c r="A58" s="68" t="s">
        <v>1637</v>
      </c>
      <c r="B58" s="68"/>
      <c r="C58" s="68">
        <v>1920</v>
      </c>
      <c r="D58" s="68" t="s">
        <v>3094</v>
      </c>
      <c r="E58" s="68"/>
      <c r="F58" s="68"/>
      <c r="G58" s="68"/>
      <c r="H58" s="68"/>
      <c r="I58" s="68"/>
      <c r="J58" s="68"/>
      <c r="K58" s="68"/>
      <c r="L58" s="68"/>
      <c r="M58" s="68"/>
      <c r="N58" s="68"/>
      <c r="O58" s="68"/>
      <c r="P58" s="68"/>
      <c r="Q58" s="75">
        <v>0</v>
      </c>
      <c r="R58" s="68"/>
      <c r="S58" s="68"/>
      <c r="T58" s="68"/>
      <c r="U58" s="68"/>
      <c r="V58" s="75"/>
      <c r="W58" s="75"/>
      <c r="X58" s="75">
        <v>7500000</v>
      </c>
      <c r="Y58" s="75"/>
      <c r="Z58" s="75"/>
      <c r="AA58" s="75"/>
      <c r="AB58" s="75"/>
    </row>
    <row r="59" spans="1:28" x14ac:dyDescent="0.25">
      <c r="A59" s="68" t="s">
        <v>1637</v>
      </c>
      <c r="B59" s="68"/>
      <c r="C59" s="68">
        <v>1988</v>
      </c>
      <c r="D59" s="68" t="s">
        <v>3095</v>
      </c>
      <c r="E59" s="68"/>
      <c r="F59" s="68"/>
      <c r="G59" s="68"/>
      <c r="H59" s="68"/>
      <c r="I59" s="68"/>
      <c r="J59" s="68"/>
      <c r="K59" s="68"/>
      <c r="L59" s="68"/>
      <c r="M59" s="68"/>
      <c r="N59" s="68"/>
      <c r="O59" s="68"/>
      <c r="P59" s="68"/>
      <c r="Q59" s="75">
        <v>0</v>
      </c>
      <c r="R59" s="68"/>
      <c r="S59" s="68"/>
      <c r="T59" s="68"/>
      <c r="U59" s="68"/>
      <c r="V59" s="75"/>
      <c r="W59" s="75"/>
      <c r="X59" s="75">
        <v>9720000</v>
      </c>
      <c r="Y59" s="75"/>
      <c r="Z59" s="75"/>
      <c r="AA59" s="75"/>
      <c r="AB59" s="75"/>
    </row>
    <row r="60" spans="1:28" x14ac:dyDescent="0.25">
      <c r="A60" s="68" t="s">
        <v>1637</v>
      </c>
      <c r="B60" s="68"/>
      <c r="C60" s="68">
        <v>1989</v>
      </c>
      <c r="D60" s="68" t="s">
        <v>3084</v>
      </c>
      <c r="E60" s="68"/>
      <c r="F60" s="68"/>
      <c r="G60" s="68"/>
      <c r="H60" s="68"/>
      <c r="I60" s="68"/>
      <c r="J60" s="68"/>
      <c r="K60" s="68"/>
      <c r="L60" s="68"/>
      <c r="M60" s="68"/>
      <c r="N60" s="68"/>
      <c r="O60" s="68"/>
      <c r="P60" s="68"/>
      <c r="Q60" s="75">
        <v>6000000</v>
      </c>
      <c r="R60" s="68"/>
      <c r="S60" s="68"/>
      <c r="T60" s="68"/>
      <c r="U60" s="68"/>
      <c r="V60" s="75"/>
      <c r="W60" s="75"/>
      <c r="X60" s="75">
        <v>0</v>
      </c>
      <c r="Y60" s="75"/>
      <c r="Z60" s="75"/>
      <c r="AA60" s="75"/>
      <c r="AB60" s="75"/>
    </row>
    <row r="61" spans="1:28" x14ac:dyDescent="0.25">
      <c r="A61" s="68" t="s">
        <v>1637</v>
      </c>
      <c r="B61" s="68"/>
      <c r="C61" s="68">
        <v>1991</v>
      </c>
      <c r="D61" s="68" t="s">
        <v>3096</v>
      </c>
      <c r="E61" s="68"/>
      <c r="F61" s="68"/>
      <c r="G61" s="68"/>
      <c r="H61" s="68"/>
      <c r="I61" s="68"/>
      <c r="J61" s="68"/>
      <c r="K61" s="68"/>
      <c r="L61" s="68"/>
      <c r="M61" s="68"/>
      <c r="N61" s="68"/>
      <c r="O61" s="68"/>
      <c r="P61" s="68"/>
      <c r="Q61" s="75">
        <v>0</v>
      </c>
      <c r="R61" s="68"/>
      <c r="S61" s="68"/>
      <c r="T61" s="68"/>
      <c r="U61" s="68"/>
      <c r="V61" s="75"/>
      <c r="W61" s="75"/>
      <c r="X61" s="75">
        <v>1000000</v>
      </c>
      <c r="Y61" s="75"/>
      <c r="Z61" s="75"/>
      <c r="AA61" s="75"/>
      <c r="AB61" s="75"/>
    </row>
    <row r="62" spans="1:28" ht="21" x14ac:dyDescent="0.25">
      <c r="A62" s="68" t="s">
        <v>1637</v>
      </c>
      <c r="B62" s="68"/>
      <c r="C62" s="68">
        <v>2104</v>
      </c>
      <c r="D62" s="68" t="s">
        <v>3097</v>
      </c>
      <c r="E62" s="68"/>
      <c r="F62" s="68"/>
      <c r="G62" s="68"/>
      <c r="H62" s="68"/>
      <c r="I62" s="68"/>
      <c r="J62" s="68"/>
      <c r="K62" s="68"/>
      <c r="L62" s="68"/>
      <c r="M62" s="68"/>
      <c r="N62" s="68"/>
      <c r="O62" s="68"/>
      <c r="P62" s="68"/>
      <c r="Q62" s="75">
        <v>0</v>
      </c>
      <c r="R62" s="68"/>
      <c r="S62" s="68"/>
      <c r="T62" s="68"/>
      <c r="U62" s="68"/>
      <c r="V62" s="75"/>
      <c r="W62" s="75"/>
      <c r="X62" s="75">
        <v>5000000</v>
      </c>
      <c r="Y62" s="75"/>
      <c r="Z62" s="75"/>
      <c r="AA62" s="75"/>
      <c r="AB62" s="75"/>
    </row>
    <row r="63" spans="1:28" x14ac:dyDescent="0.25">
      <c r="A63" s="68" t="s">
        <v>1637</v>
      </c>
      <c r="B63" s="68"/>
      <c r="C63" s="68">
        <v>2315</v>
      </c>
      <c r="D63" s="68" t="s">
        <v>3098</v>
      </c>
      <c r="E63" s="68"/>
      <c r="F63" s="68"/>
      <c r="G63" s="68"/>
      <c r="H63" s="68"/>
      <c r="I63" s="68"/>
      <c r="J63" s="68"/>
      <c r="K63" s="68"/>
      <c r="L63" s="68"/>
      <c r="M63" s="68"/>
      <c r="N63" s="68"/>
      <c r="O63" s="68"/>
      <c r="P63" s="68"/>
      <c r="Q63" s="75">
        <v>0</v>
      </c>
      <c r="R63" s="68"/>
      <c r="S63" s="68"/>
      <c r="T63" s="68"/>
      <c r="U63" s="68"/>
      <c r="V63" s="75"/>
      <c r="W63" s="75"/>
      <c r="X63" s="75">
        <v>1000000</v>
      </c>
      <c r="Y63" s="75"/>
      <c r="Z63" s="75"/>
      <c r="AA63" s="75"/>
      <c r="AB63" s="75"/>
    </row>
    <row r="64" spans="1:28" x14ac:dyDescent="0.25">
      <c r="A64" s="68" t="s">
        <v>1637</v>
      </c>
      <c r="B64" s="68"/>
      <c r="C64" s="68">
        <v>2317</v>
      </c>
      <c r="D64" s="68" t="s">
        <v>3085</v>
      </c>
      <c r="E64" s="68"/>
      <c r="F64" s="68"/>
      <c r="G64" s="68"/>
      <c r="H64" s="68"/>
      <c r="I64" s="68"/>
      <c r="J64" s="68"/>
      <c r="K64" s="68"/>
      <c r="L64" s="68"/>
      <c r="M64" s="68"/>
      <c r="N64" s="68"/>
      <c r="O64" s="68"/>
      <c r="P64" s="68"/>
      <c r="Q64" s="75">
        <v>2800000</v>
      </c>
      <c r="R64" s="68"/>
      <c r="S64" s="68"/>
      <c r="T64" s="68"/>
      <c r="U64" s="68"/>
      <c r="V64" s="75"/>
      <c r="W64" s="75"/>
      <c r="X64" s="75">
        <v>0</v>
      </c>
      <c r="Y64" s="75"/>
      <c r="Z64" s="75"/>
      <c r="AA64" s="75"/>
      <c r="AB64" s="75"/>
    </row>
    <row r="65" spans="1:28" x14ac:dyDescent="0.25">
      <c r="A65" s="68" t="s">
        <v>1637</v>
      </c>
      <c r="B65" s="68"/>
      <c r="C65" s="68">
        <v>2324</v>
      </c>
      <c r="D65" s="68" t="s">
        <v>3086</v>
      </c>
      <c r="E65" s="68"/>
      <c r="F65" s="68"/>
      <c r="G65" s="68"/>
      <c r="H65" s="68"/>
      <c r="I65" s="68"/>
      <c r="J65" s="68"/>
      <c r="K65" s="68"/>
      <c r="L65" s="68"/>
      <c r="M65" s="68"/>
      <c r="N65" s="68"/>
      <c r="O65" s="68"/>
      <c r="P65" s="68"/>
      <c r="Q65" s="75">
        <v>10500000</v>
      </c>
      <c r="R65" s="68"/>
      <c r="S65" s="68"/>
      <c r="T65" s="68"/>
      <c r="U65" s="68"/>
      <c r="V65" s="75"/>
      <c r="W65" s="75"/>
      <c r="X65" s="75">
        <v>0</v>
      </c>
      <c r="Y65" s="75"/>
      <c r="Z65" s="75"/>
      <c r="AA65" s="75"/>
      <c r="AB65" s="75"/>
    </row>
    <row r="66" spans="1:28" ht="31.5" x14ac:dyDescent="0.25">
      <c r="A66" s="68" t="s">
        <v>1637</v>
      </c>
      <c r="B66" s="68"/>
      <c r="C66" s="68">
        <v>2491</v>
      </c>
      <c r="D66" s="68" t="s">
        <v>3099</v>
      </c>
      <c r="E66" s="68"/>
      <c r="F66" s="68"/>
      <c r="G66" s="68"/>
      <c r="H66" s="68"/>
      <c r="I66" s="68"/>
      <c r="J66" s="68"/>
      <c r="K66" s="68"/>
      <c r="L66" s="68"/>
      <c r="M66" s="68"/>
      <c r="N66" s="68"/>
      <c r="O66" s="68"/>
      <c r="P66" s="68"/>
      <c r="Q66" s="75">
        <v>0</v>
      </c>
      <c r="R66" s="68"/>
      <c r="S66" s="68"/>
      <c r="T66" s="68"/>
      <c r="U66" s="68"/>
      <c r="V66" s="75"/>
      <c r="W66" s="75"/>
      <c r="X66" s="75">
        <v>1500000</v>
      </c>
      <c r="Y66" s="75"/>
      <c r="Z66" s="75"/>
      <c r="AA66" s="75"/>
      <c r="AB66" s="75"/>
    </row>
    <row r="67" spans="1:28" x14ac:dyDescent="0.25">
      <c r="A67" s="68" t="s">
        <v>1637</v>
      </c>
      <c r="B67" s="68"/>
      <c r="C67" s="68">
        <v>2546</v>
      </c>
      <c r="D67" s="68" t="s">
        <v>3087</v>
      </c>
      <c r="E67" s="68"/>
      <c r="F67" s="68"/>
      <c r="G67" s="68"/>
      <c r="H67" s="68"/>
      <c r="I67" s="68"/>
      <c r="J67" s="68"/>
      <c r="K67" s="68"/>
      <c r="L67" s="68"/>
      <c r="M67" s="68"/>
      <c r="N67" s="68"/>
      <c r="O67" s="68"/>
      <c r="P67" s="68"/>
      <c r="Q67" s="75">
        <v>1800000</v>
      </c>
      <c r="R67" s="68"/>
      <c r="S67" s="68"/>
      <c r="T67" s="68"/>
      <c r="U67" s="68"/>
      <c r="V67" s="75"/>
      <c r="W67" s="75"/>
      <c r="X67" s="75">
        <v>0</v>
      </c>
      <c r="Y67" s="75"/>
      <c r="Z67" s="75"/>
      <c r="AA67" s="75"/>
      <c r="AB67" s="75"/>
    </row>
    <row r="68" spans="1:28" x14ac:dyDescent="0.25">
      <c r="A68" s="68" t="s">
        <v>1637</v>
      </c>
      <c r="B68" s="68"/>
      <c r="C68" s="68">
        <v>2595</v>
      </c>
      <c r="D68" s="68" t="s">
        <v>3088</v>
      </c>
      <c r="E68" s="68"/>
      <c r="F68" s="68"/>
      <c r="G68" s="68"/>
      <c r="H68" s="68"/>
      <c r="I68" s="68"/>
      <c r="J68" s="68"/>
      <c r="K68" s="68"/>
      <c r="L68" s="68"/>
      <c r="M68" s="68"/>
      <c r="N68" s="68"/>
      <c r="O68" s="68"/>
      <c r="P68" s="68"/>
      <c r="Q68" s="75">
        <v>2000000</v>
      </c>
      <c r="R68" s="68"/>
      <c r="S68" s="68"/>
      <c r="T68" s="68"/>
      <c r="U68" s="68"/>
      <c r="V68" s="75"/>
      <c r="W68" s="75"/>
      <c r="X68" s="75">
        <v>0</v>
      </c>
      <c r="Y68" s="75"/>
      <c r="Z68" s="75"/>
      <c r="AA68" s="75"/>
      <c r="AB68" s="75"/>
    </row>
    <row r="69" spans="1:28" x14ac:dyDescent="0.25">
      <c r="A69" s="68" t="s">
        <v>1637</v>
      </c>
      <c r="B69" s="68"/>
      <c r="C69" s="68">
        <v>2622</v>
      </c>
      <c r="D69" s="68" t="s">
        <v>3100</v>
      </c>
      <c r="E69" s="68"/>
      <c r="F69" s="68"/>
      <c r="G69" s="68"/>
      <c r="H69" s="68"/>
      <c r="I69" s="68"/>
      <c r="J69" s="68"/>
      <c r="K69" s="68"/>
      <c r="L69" s="68"/>
      <c r="M69" s="68"/>
      <c r="N69" s="68"/>
      <c r="O69" s="68"/>
      <c r="P69" s="68"/>
      <c r="Q69" s="75">
        <v>0</v>
      </c>
      <c r="R69" s="68"/>
      <c r="S69" s="68"/>
      <c r="T69" s="68"/>
      <c r="U69" s="68"/>
      <c r="V69" s="75"/>
      <c r="W69" s="75"/>
      <c r="X69" s="75">
        <v>5520000</v>
      </c>
      <c r="Y69" s="75"/>
      <c r="Z69" s="75"/>
      <c r="AA69" s="75"/>
      <c r="AB69" s="75"/>
    </row>
    <row r="70" spans="1:28" x14ac:dyDescent="0.25">
      <c r="A70" s="68" t="s">
        <v>1637</v>
      </c>
      <c r="B70" s="68"/>
      <c r="C70" s="68">
        <v>2637</v>
      </c>
      <c r="D70" s="68" t="s">
        <v>3089</v>
      </c>
      <c r="E70" s="68"/>
      <c r="F70" s="68"/>
      <c r="G70" s="68"/>
      <c r="H70" s="68"/>
      <c r="I70" s="68"/>
      <c r="J70" s="68"/>
      <c r="K70" s="68"/>
      <c r="L70" s="68"/>
      <c r="M70" s="68"/>
      <c r="N70" s="68"/>
      <c r="O70" s="68"/>
      <c r="P70" s="68"/>
      <c r="Q70" s="75">
        <v>4400000</v>
      </c>
      <c r="R70" s="68"/>
      <c r="S70" s="68"/>
      <c r="T70" s="68"/>
      <c r="U70" s="68"/>
      <c r="V70" s="75"/>
      <c r="W70" s="75"/>
      <c r="X70" s="75">
        <v>0</v>
      </c>
      <c r="Y70" s="75"/>
      <c r="Z70" s="75"/>
      <c r="AA70" s="75"/>
      <c r="AB70" s="75"/>
    </row>
    <row r="71" spans="1:28" x14ac:dyDescent="0.25">
      <c r="A71" s="68" t="s">
        <v>1637</v>
      </c>
      <c r="B71" s="68"/>
      <c r="C71" s="68">
        <v>2663</v>
      </c>
      <c r="D71" s="68" t="s">
        <v>3101</v>
      </c>
      <c r="E71" s="68"/>
      <c r="F71" s="68"/>
      <c r="G71" s="68"/>
      <c r="H71" s="68"/>
      <c r="I71" s="68"/>
      <c r="J71" s="68"/>
      <c r="K71" s="68"/>
      <c r="L71" s="68"/>
      <c r="M71" s="68"/>
      <c r="N71" s="68"/>
      <c r="O71" s="68"/>
      <c r="P71" s="68"/>
      <c r="Q71" s="75">
        <v>0</v>
      </c>
      <c r="R71" s="68"/>
      <c r="S71" s="68"/>
      <c r="T71" s="68"/>
      <c r="U71" s="68"/>
      <c r="V71" s="75"/>
      <c r="W71" s="75"/>
      <c r="X71" s="75">
        <v>4500000</v>
      </c>
      <c r="Y71" s="75"/>
      <c r="Z71" s="75"/>
      <c r="AA71" s="75"/>
      <c r="AB71" s="75"/>
    </row>
    <row r="72" spans="1:28" x14ac:dyDescent="0.25">
      <c r="A72" s="68" t="s">
        <v>1637</v>
      </c>
      <c r="B72" s="68"/>
      <c r="C72" s="68">
        <v>2727</v>
      </c>
      <c r="D72" s="68" t="s">
        <v>3090</v>
      </c>
      <c r="E72" s="68"/>
      <c r="F72" s="68"/>
      <c r="G72" s="68"/>
      <c r="H72" s="68"/>
      <c r="I72" s="68"/>
      <c r="J72" s="68"/>
      <c r="K72" s="68"/>
      <c r="L72" s="68"/>
      <c r="M72" s="68"/>
      <c r="N72" s="68"/>
      <c r="O72" s="68"/>
      <c r="P72" s="68"/>
      <c r="Q72" s="75">
        <v>10000000</v>
      </c>
      <c r="R72" s="68"/>
      <c r="S72" s="68"/>
      <c r="T72" s="68"/>
      <c r="U72" s="68"/>
      <c r="V72" s="75"/>
      <c r="W72" s="75"/>
      <c r="X72" s="75">
        <v>0</v>
      </c>
      <c r="Y72" s="75"/>
      <c r="Z72" s="75"/>
      <c r="AA72" s="75"/>
      <c r="AB72" s="75"/>
    </row>
    <row r="73" spans="1:28" x14ac:dyDescent="0.25">
      <c r="A73" s="68" t="s">
        <v>1637</v>
      </c>
      <c r="B73" s="68"/>
      <c r="C73" s="68">
        <v>2752</v>
      </c>
      <c r="D73" s="68" t="s">
        <v>3102</v>
      </c>
      <c r="E73" s="68"/>
      <c r="F73" s="68"/>
      <c r="G73" s="68"/>
      <c r="H73" s="68"/>
      <c r="I73" s="68"/>
      <c r="J73" s="68"/>
      <c r="K73" s="68"/>
      <c r="L73" s="68"/>
      <c r="M73" s="68"/>
      <c r="N73" s="68"/>
      <c r="O73" s="68"/>
      <c r="P73" s="68"/>
      <c r="Q73" s="75">
        <v>0</v>
      </c>
      <c r="R73" s="68"/>
      <c r="S73" s="68"/>
      <c r="T73" s="68"/>
      <c r="U73" s="68"/>
      <c r="V73" s="75"/>
      <c r="W73" s="75"/>
      <c r="X73" s="75">
        <v>3500000</v>
      </c>
      <c r="Y73" s="75"/>
      <c r="Z73" s="75"/>
      <c r="AA73" s="75"/>
      <c r="AB73" s="75"/>
    </row>
    <row r="74" spans="1:28" x14ac:dyDescent="0.25">
      <c r="A74" s="68" t="s">
        <v>1637</v>
      </c>
      <c r="B74" s="68"/>
      <c r="C74" s="68">
        <v>2755</v>
      </c>
      <c r="D74" s="68" t="s">
        <v>3091</v>
      </c>
      <c r="E74" s="68"/>
      <c r="F74" s="68"/>
      <c r="G74" s="68"/>
      <c r="H74" s="68"/>
      <c r="I74" s="68"/>
      <c r="J74" s="68"/>
      <c r="K74" s="68"/>
      <c r="L74" s="68"/>
      <c r="M74" s="68"/>
      <c r="N74" s="68"/>
      <c r="O74" s="68"/>
      <c r="P74" s="68"/>
      <c r="Q74" s="75">
        <v>8000000</v>
      </c>
      <c r="R74" s="68"/>
      <c r="S74" s="68"/>
      <c r="T74" s="68"/>
      <c r="U74" s="68"/>
      <c r="V74" s="75"/>
      <c r="W74" s="75"/>
      <c r="X74" s="75">
        <v>0</v>
      </c>
      <c r="Y74" s="75"/>
      <c r="Z74" s="75"/>
      <c r="AA74" s="75"/>
      <c r="AB74" s="75"/>
    </row>
    <row r="75" spans="1:28" ht="21" x14ac:dyDescent="0.25">
      <c r="A75" s="68" t="s">
        <v>1637</v>
      </c>
      <c r="B75" s="68"/>
      <c r="C75" s="68">
        <v>2909</v>
      </c>
      <c r="D75" s="68" t="s">
        <v>3103</v>
      </c>
      <c r="E75" s="68"/>
      <c r="F75" s="68"/>
      <c r="G75" s="68"/>
      <c r="H75" s="68"/>
      <c r="I75" s="68"/>
      <c r="J75" s="68"/>
      <c r="K75" s="68"/>
      <c r="L75" s="68"/>
      <c r="M75" s="68"/>
      <c r="N75" s="68"/>
      <c r="O75" s="68"/>
      <c r="P75" s="68"/>
      <c r="Q75" s="75">
        <v>0</v>
      </c>
      <c r="R75" s="68"/>
      <c r="S75" s="68"/>
      <c r="T75" s="68"/>
      <c r="U75" s="68"/>
      <c r="V75" s="75"/>
      <c r="W75" s="75"/>
      <c r="X75" s="75">
        <v>3000000</v>
      </c>
      <c r="Y75" s="75"/>
      <c r="Z75" s="75"/>
      <c r="AA75" s="75"/>
      <c r="AB75" s="75"/>
    </row>
    <row r="76" spans="1:28" x14ac:dyDescent="0.25">
      <c r="A76" s="68" t="s">
        <v>1637</v>
      </c>
      <c r="B76" s="68"/>
      <c r="C76" s="68">
        <v>2994</v>
      </c>
      <c r="D76" s="68" t="s">
        <v>3104</v>
      </c>
      <c r="E76" s="68"/>
      <c r="F76" s="68"/>
      <c r="G76" s="68"/>
      <c r="H76" s="68"/>
      <c r="I76" s="68"/>
      <c r="J76" s="68"/>
      <c r="K76" s="68"/>
      <c r="L76" s="68"/>
      <c r="M76" s="68"/>
      <c r="N76" s="68"/>
      <c r="O76" s="68"/>
      <c r="P76" s="68"/>
      <c r="Q76" s="75">
        <v>0</v>
      </c>
      <c r="R76" s="68"/>
      <c r="S76" s="68"/>
      <c r="T76" s="68"/>
      <c r="U76" s="68"/>
      <c r="V76" s="75"/>
      <c r="W76" s="75"/>
      <c r="X76" s="75">
        <v>5000000</v>
      </c>
      <c r="Y76" s="75"/>
      <c r="Z76" s="75"/>
      <c r="AA76" s="75"/>
      <c r="AB76" s="75"/>
    </row>
    <row r="77" spans="1:28" x14ac:dyDescent="0.25">
      <c r="A77" s="68" t="s">
        <v>1637</v>
      </c>
      <c r="B77" s="68"/>
      <c r="C77" s="68">
        <v>2995</v>
      </c>
      <c r="D77" s="68" t="s">
        <v>3105</v>
      </c>
      <c r="E77" s="68"/>
      <c r="F77" s="68"/>
      <c r="G77" s="68"/>
      <c r="H77" s="68"/>
      <c r="I77" s="68"/>
      <c r="J77" s="68"/>
      <c r="K77" s="68"/>
      <c r="L77" s="68"/>
      <c r="M77" s="68"/>
      <c r="N77" s="68"/>
      <c r="O77" s="68"/>
      <c r="P77" s="68"/>
      <c r="Q77" s="75">
        <v>0</v>
      </c>
      <c r="R77" s="68"/>
      <c r="S77" s="68"/>
      <c r="T77" s="68"/>
      <c r="U77" s="68"/>
      <c r="V77" s="75"/>
      <c r="W77" s="75"/>
      <c r="X77" s="75">
        <v>2000000</v>
      </c>
      <c r="Y77" s="75"/>
      <c r="Z77" s="75"/>
      <c r="AA77" s="75"/>
      <c r="AB77" s="75"/>
    </row>
    <row r="78" spans="1:28" x14ac:dyDescent="0.25">
      <c r="A78" s="68" t="s">
        <v>1637</v>
      </c>
      <c r="B78" s="68"/>
      <c r="C78" s="68">
        <v>3017</v>
      </c>
      <c r="D78" s="68" t="s">
        <v>3106</v>
      </c>
      <c r="E78" s="68"/>
      <c r="F78" s="68"/>
      <c r="G78" s="68"/>
      <c r="H78" s="68"/>
      <c r="I78" s="68"/>
      <c r="J78" s="68"/>
      <c r="K78" s="68"/>
      <c r="L78" s="68"/>
      <c r="M78" s="68"/>
      <c r="N78" s="68"/>
      <c r="O78" s="68"/>
      <c r="P78" s="68"/>
      <c r="Q78" s="75">
        <v>0</v>
      </c>
      <c r="R78" s="68"/>
      <c r="S78" s="68"/>
      <c r="T78" s="68"/>
      <c r="U78" s="68"/>
      <c r="V78" s="75"/>
      <c r="W78" s="75"/>
      <c r="X78" s="75">
        <v>1000000</v>
      </c>
      <c r="Y78" s="75"/>
      <c r="Z78" s="75"/>
      <c r="AA78" s="75"/>
      <c r="AB78" s="75"/>
    </row>
    <row r="79" spans="1:28" x14ac:dyDescent="0.25">
      <c r="A79" s="68" t="s">
        <v>1637</v>
      </c>
      <c r="B79" s="68"/>
      <c r="C79" s="68">
        <v>3045</v>
      </c>
      <c r="D79" s="68" t="s">
        <v>3107</v>
      </c>
      <c r="E79" s="68"/>
      <c r="F79" s="68"/>
      <c r="G79" s="68"/>
      <c r="H79" s="68"/>
      <c r="I79" s="68"/>
      <c r="J79" s="68"/>
      <c r="K79" s="68"/>
      <c r="L79" s="68"/>
      <c r="M79" s="68"/>
      <c r="N79" s="68"/>
      <c r="O79" s="68"/>
      <c r="P79" s="68"/>
      <c r="Q79" s="75">
        <v>0</v>
      </c>
      <c r="R79" s="68"/>
      <c r="S79" s="68"/>
      <c r="T79" s="68"/>
      <c r="U79" s="68"/>
      <c r="V79" s="75"/>
      <c r="W79" s="75"/>
      <c r="X79" s="75">
        <v>3800000</v>
      </c>
      <c r="Y79" s="75"/>
      <c r="Z79" s="75"/>
      <c r="AA79" s="75"/>
      <c r="AB79" s="75"/>
    </row>
    <row r="80" spans="1:28" x14ac:dyDescent="0.25">
      <c r="A80" s="68" t="s">
        <v>1637</v>
      </c>
      <c r="B80" s="68"/>
      <c r="C80" s="68">
        <v>3049</v>
      </c>
      <c r="D80" s="68" t="s">
        <v>1689</v>
      </c>
      <c r="E80" s="68"/>
      <c r="F80" s="68"/>
      <c r="G80" s="68"/>
      <c r="H80" s="68"/>
      <c r="I80" s="68"/>
      <c r="J80" s="68"/>
      <c r="K80" s="68"/>
      <c r="L80" s="68"/>
      <c r="M80" s="68"/>
      <c r="N80" s="68"/>
      <c r="O80" s="68"/>
      <c r="P80" s="68"/>
      <c r="Q80" s="75">
        <v>0</v>
      </c>
      <c r="R80" s="68"/>
      <c r="S80" s="68"/>
      <c r="T80" s="68"/>
      <c r="U80" s="68"/>
      <c r="V80" s="75"/>
      <c r="W80" s="75"/>
      <c r="X80" s="75">
        <v>66000000</v>
      </c>
      <c r="Y80" s="75"/>
      <c r="Z80" s="75"/>
      <c r="AA80" s="75"/>
      <c r="AB80" s="75"/>
    </row>
    <row r="81" spans="1:28" ht="21" x14ac:dyDescent="0.25">
      <c r="A81" s="68" t="s">
        <v>1637</v>
      </c>
      <c r="B81" s="68"/>
      <c r="C81" s="68">
        <v>3090</v>
      </c>
      <c r="D81" s="68" t="s">
        <v>3092</v>
      </c>
      <c r="E81" s="68"/>
      <c r="F81" s="68"/>
      <c r="G81" s="68"/>
      <c r="H81" s="68"/>
      <c r="I81" s="68"/>
      <c r="J81" s="68"/>
      <c r="K81" s="68"/>
      <c r="L81" s="68"/>
      <c r="M81" s="68"/>
      <c r="N81" s="68"/>
      <c r="O81" s="68"/>
      <c r="P81" s="68"/>
      <c r="Q81" s="75">
        <v>36000000</v>
      </c>
      <c r="R81" s="68"/>
      <c r="S81" s="68"/>
      <c r="T81" s="68"/>
      <c r="U81" s="68"/>
      <c r="V81" s="75"/>
      <c r="W81" s="75"/>
      <c r="X81" s="75">
        <v>0</v>
      </c>
      <c r="Y81" s="75"/>
      <c r="Z81" s="75"/>
      <c r="AA81" s="75"/>
      <c r="AB81" s="75"/>
    </row>
    <row r="82" spans="1:28" x14ac:dyDescent="0.25">
      <c r="A82" s="68" t="s">
        <v>1637</v>
      </c>
      <c r="B82" s="68"/>
      <c r="C82" s="68">
        <v>3202</v>
      </c>
      <c r="D82" s="68" t="s">
        <v>3108</v>
      </c>
      <c r="E82" s="68"/>
      <c r="F82" s="68"/>
      <c r="G82" s="68"/>
      <c r="H82" s="68"/>
      <c r="I82" s="68"/>
      <c r="J82" s="68"/>
      <c r="K82" s="68"/>
      <c r="L82" s="68"/>
      <c r="M82" s="68"/>
      <c r="N82" s="68"/>
      <c r="O82" s="68"/>
      <c r="P82" s="68"/>
      <c r="Q82" s="75">
        <v>0</v>
      </c>
      <c r="R82" s="68"/>
      <c r="S82" s="68"/>
      <c r="T82" s="68"/>
      <c r="U82" s="68"/>
      <c r="V82" s="75"/>
      <c r="W82" s="75"/>
      <c r="X82" s="75">
        <v>3600000</v>
      </c>
      <c r="Y82" s="75"/>
      <c r="Z82" s="75"/>
      <c r="AA82" s="75"/>
      <c r="AB82" s="75"/>
    </row>
    <row r="83" spans="1:28" x14ac:dyDescent="0.25">
      <c r="A83" s="68" t="s">
        <v>1637</v>
      </c>
      <c r="B83" s="68"/>
      <c r="C83" s="68">
        <v>3227</v>
      </c>
      <c r="D83" s="68" t="s">
        <v>3093</v>
      </c>
      <c r="E83" s="68"/>
      <c r="F83" s="68"/>
      <c r="G83" s="68"/>
      <c r="H83" s="68"/>
      <c r="I83" s="68"/>
      <c r="J83" s="68"/>
      <c r="K83" s="68"/>
      <c r="L83" s="68"/>
      <c r="M83" s="68"/>
      <c r="N83" s="68"/>
      <c r="O83" s="68"/>
      <c r="P83" s="68"/>
      <c r="Q83" s="75">
        <v>4000000</v>
      </c>
      <c r="R83" s="68"/>
      <c r="S83" s="68"/>
      <c r="T83" s="68"/>
      <c r="U83" s="68"/>
      <c r="V83" s="75"/>
      <c r="W83" s="75"/>
      <c r="X83" s="75">
        <v>0</v>
      </c>
      <c r="Y83" s="75"/>
      <c r="Z83" s="75"/>
      <c r="AA83" s="75"/>
      <c r="AB83" s="75"/>
    </row>
  </sheetData>
  <autoFilter ref="AN1:AQ99" xr:uid="{B61D8559-8C38-49F1-81F6-95DF88C52C48}">
    <sortState xmlns:xlrd2="http://schemas.microsoft.com/office/spreadsheetml/2017/richdata2" ref="AN2:AQ83">
      <sortCondition ref="AN1:AN99"/>
    </sortState>
  </autoFilter>
  <phoneticPr fontId="16" type="noConversion"/>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71261-6F5D-442A-A351-47AC762380CE}">
  <dimension ref="A1:F335"/>
  <sheetViews>
    <sheetView topLeftCell="A304" workbookViewId="0">
      <selection activeCell="L326" sqref="L326"/>
    </sheetView>
  </sheetViews>
  <sheetFormatPr defaultRowHeight="15" x14ac:dyDescent="0.25"/>
  <cols>
    <col min="1" max="1" width="16.7109375" customWidth="1"/>
    <col min="2" max="2" width="49.7109375" customWidth="1"/>
    <col min="3" max="3" width="30.140625" customWidth="1"/>
    <col min="4" max="4" width="16.7109375" customWidth="1"/>
    <col min="6" max="6" width="18" customWidth="1"/>
  </cols>
  <sheetData>
    <row r="1" spans="1:6" ht="18" customHeight="1" x14ac:dyDescent="0.25">
      <c r="A1" s="67" t="s">
        <v>2448</v>
      </c>
      <c r="B1" s="67" t="s">
        <v>2590</v>
      </c>
      <c r="C1" s="67" t="s">
        <v>2359</v>
      </c>
      <c r="D1" s="70" t="s">
        <v>2591</v>
      </c>
      <c r="E1" s="72" t="s">
        <v>2590</v>
      </c>
    </row>
    <row r="2" spans="1:6" ht="18" customHeight="1" x14ac:dyDescent="0.25">
      <c r="A2" s="68" t="s">
        <v>59</v>
      </c>
      <c r="B2" s="68" t="s">
        <v>2592</v>
      </c>
      <c r="C2" s="68" t="s">
        <v>2593</v>
      </c>
      <c r="D2" s="71">
        <v>350000</v>
      </c>
      <c r="E2" s="73">
        <f>LEFT(B2,6)+0</f>
        <v>1677</v>
      </c>
      <c r="F2" s="73" t="str">
        <f>CONCATENATE(A2," - ",E2)</f>
        <v>10109 - SEG - 1677</v>
      </c>
    </row>
    <row r="3" spans="1:6" ht="18" customHeight="1" x14ac:dyDescent="0.25">
      <c r="A3" s="68" t="s">
        <v>59</v>
      </c>
      <c r="B3" s="68" t="s">
        <v>2594</v>
      </c>
      <c r="C3" s="68" t="s">
        <v>2593</v>
      </c>
      <c r="D3" s="71">
        <v>2536064</v>
      </c>
      <c r="E3" s="73">
        <f t="shared" ref="E3:E66" si="0">LEFT(B3,6)+0</f>
        <v>2142</v>
      </c>
      <c r="F3" s="73" t="str">
        <f t="shared" ref="F3:F66" si="1">CONCATENATE(A3," - ",E3)</f>
        <v>10109 - SEG - 2142</v>
      </c>
    </row>
    <row r="4" spans="1:6" ht="18" customHeight="1" x14ac:dyDescent="0.25">
      <c r="A4" s="68" t="s">
        <v>2464</v>
      </c>
      <c r="B4" s="68" t="s">
        <v>2595</v>
      </c>
      <c r="C4" s="68" t="s">
        <v>2593</v>
      </c>
      <c r="D4" s="71">
        <v>10000</v>
      </c>
      <c r="E4" s="73">
        <f t="shared" si="0"/>
        <v>3111</v>
      </c>
      <c r="F4" s="73" t="str">
        <f t="shared" si="1"/>
        <v>10905 - FESAD - 3111</v>
      </c>
    </row>
    <row r="5" spans="1:6" ht="18" customHeight="1" x14ac:dyDescent="0.25">
      <c r="A5" s="68" t="s">
        <v>70</v>
      </c>
      <c r="B5" s="68" t="s">
        <v>2596</v>
      </c>
      <c r="C5" s="68" t="s">
        <v>2593</v>
      </c>
      <c r="D5" s="71">
        <v>24750000</v>
      </c>
      <c r="E5" s="73">
        <f t="shared" si="0"/>
        <v>2344</v>
      </c>
      <c r="F5" s="73" t="str">
        <f t="shared" si="1"/>
        <v>10906 - FEADM - 2344</v>
      </c>
    </row>
    <row r="6" spans="1:6" ht="18" customHeight="1" x14ac:dyDescent="0.25">
      <c r="A6" s="68" t="s">
        <v>70</v>
      </c>
      <c r="B6" s="68" t="s">
        <v>2597</v>
      </c>
      <c r="C6" s="68" t="s">
        <v>2593</v>
      </c>
      <c r="D6" s="71">
        <v>105962317</v>
      </c>
      <c r="E6" s="73">
        <f t="shared" si="0"/>
        <v>2893</v>
      </c>
      <c r="F6" s="73" t="str">
        <f t="shared" si="1"/>
        <v>10906 - FEADM - 2893</v>
      </c>
    </row>
    <row r="7" spans="1:6" ht="18" customHeight="1" x14ac:dyDescent="0.25">
      <c r="A7" s="68" t="s">
        <v>107</v>
      </c>
      <c r="B7" s="68" t="s">
        <v>2598</v>
      </c>
      <c r="C7" s="68" t="s">
        <v>2593</v>
      </c>
      <c r="D7" s="71">
        <v>3000000</v>
      </c>
      <c r="E7" s="73">
        <f t="shared" si="0"/>
        <v>2266</v>
      </c>
      <c r="F7" s="73" t="str">
        <f t="shared" si="1"/>
        <v>22101 - SEFAZ - 2266</v>
      </c>
    </row>
    <row r="8" spans="1:6" ht="18" customHeight="1" x14ac:dyDescent="0.25">
      <c r="A8" s="68" t="s">
        <v>107</v>
      </c>
      <c r="B8" s="68" t="s">
        <v>2599</v>
      </c>
      <c r="C8" s="68" t="s">
        <v>2593</v>
      </c>
      <c r="D8" s="71">
        <v>500000</v>
      </c>
      <c r="E8" s="73">
        <f t="shared" si="0"/>
        <v>2445</v>
      </c>
      <c r="F8" s="73" t="str">
        <f t="shared" si="1"/>
        <v>22101 - SEFAZ - 2445</v>
      </c>
    </row>
    <row r="9" spans="1:6" ht="18" customHeight="1" x14ac:dyDescent="0.25">
      <c r="A9" s="68" t="s">
        <v>107</v>
      </c>
      <c r="B9" s="68" t="s">
        <v>2600</v>
      </c>
      <c r="C9" s="68" t="s">
        <v>2593</v>
      </c>
      <c r="D9" s="71">
        <v>13654208</v>
      </c>
      <c r="E9" s="73">
        <f t="shared" si="0"/>
        <v>2448</v>
      </c>
      <c r="F9" s="73" t="str">
        <f t="shared" si="1"/>
        <v>22101 - SEFAZ - 2448</v>
      </c>
    </row>
    <row r="10" spans="1:6" ht="18" customHeight="1" x14ac:dyDescent="0.25">
      <c r="A10" s="68" t="s">
        <v>181</v>
      </c>
      <c r="B10" s="68" t="s">
        <v>2601</v>
      </c>
      <c r="C10" s="68" t="s">
        <v>2593</v>
      </c>
      <c r="D10" s="71">
        <v>23040</v>
      </c>
      <c r="E10" s="73">
        <f t="shared" si="0"/>
        <v>787</v>
      </c>
      <c r="F10" s="73" t="str">
        <f t="shared" si="1"/>
        <v>28101 - SEGER - 787</v>
      </c>
    </row>
    <row r="11" spans="1:6" ht="18" customHeight="1" x14ac:dyDescent="0.25">
      <c r="A11" s="68" t="s">
        <v>181</v>
      </c>
      <c r="B11" s="68" t="s">
        <v>2602</v>
      </c>
      <c r="C11" s="68" t="s">
        <v>2593</v>
      </c>
      <c r="D11" s="71">
        <v>10000</v>
      </c>
      <c r="E11" s="73">
        <f t="shared" si="0"/>
        <v>875</v>
      </c>
      <c r="F11" s="73" t="str">
        <f t="shared" si="1"/>
        <v>28101 - SEGER - 875</v>
      </c>
    </row>
    <row r="12" spans="1:6" ht="18" customHeight="1" x14ac:dyDescent="0.25">
      <c r="A12" s="68" t="s">
        <v>181</v>
      </c>
      <c r="B12" s="68" t="s">
        <v>2603</v>
      </c>
      <c r="C12" s="68" t="s">
        <v>2593</v>
      </c>
      <c r="D12" s="71">
        <v>1685775</v>
      </c>
      <c r="E12" s="73">
        <f t="shared" si="0"/>
        <v>1312</v>
      </c>
      <c r="F12" s="73" t="str">
        <f t="shared" si="1"/>
        <v>28101 - SEGER - 1312</v>
      </c>
    </row>
    <row r="13" spans="1:6" ht="18" customHeight="1" x14ac:dyDescent="0.25">
      <c r="A13" s="68" t="s">
        <v>181</v>
      </c>
      <c r="B13" s="68" t="s">
        <v>2604</v>
      </c>
      <c r="C13" s="68" t="s">
        <v>2593</v>
      </c>
      <c r="D13" s="71">
        <v>19125000</v>
      </c>
      <c r="E13" s="73">
        <f t="shared" si="0"/>
        <v>2914</v>
      </c>
      <c r="F13" s="73" t="str">
        <f t="shared" si="1"/>
        <v>28101 - SEGER - 2914</v>
      </c>
    </row>
    <row r="14" spans="1:6" ht="18" customHeight="1" x14ac:dyDescent="0.25">
      <c r="A14" s="68" t="s">
        <v>181</v>
      </c>
      <c r="B14" s="68" t="s">
        <v>2605</v>
      </c>
      <c r="C14" s="68" t="s">
        <v>2593</v>
      </c>
      <c r="D14" s="71">
        <v>11221185</v>
      </c>
      <c r="E14" s="73">
        <f t="shared" si="0"/>
        <v>2915</v>
      </c>
      <c r="F14" s="73" t="str">
        <f t="shared" si="1"/>
        <v>28101 - SEGER - 2915</v>
      </c>
    </row>
    <row r="15" spans="1:6" ht="18" customHeight="1" x14ac:dyDescent="0.25">
      <c r="A15" s="68" t="s">
        <v>213</v>
      </c>
      <c r="B15" s="68" t="s">
        <v>2606</v>
      </c>
      <c r="C15" s="68" t="s">
        <v>2593</v>
      </c>
      <c r="D15" s="71">
        <v>327120</v>
      </c>
      <c r="E15" s="73">
        <f t="shared" si="0"/>
        <v>793</v>
      </c>
      <c r="F15" s="73" t="str">
        <f t="shared" si="1"/>
        <v>28203 - PRODEST - 793</v>
      </c>
    </row>
    <row r="16" spans="1:6" ht="18" customHeight="1" x14ac:dyDescent="0.25">
      <c r="A16" s="68" t="s">
        <v>230</v>
      </c>
      <c r="B16" s="68" t="s">
        <v>2607</v>
      </c>
      <c r="C16" s="68" t="s">
        <v>2593</v>
      </c>
      <c r="D16" s="71">
        <v>372481632</v>
      </c>
      <c r="E16" s="73">
        <f t="shared" si="0"/>
        <v>1870</v>
      </c>
      <c r="F16" s="73" t="str">
        <f t="shared" si="1"/>
        <v>31101 - SEAG - 1870</v>
      </c>
    </row>
    <row r="17" spans="1:6" ht="18" customHeight="1" x14ac:dyDescent="0.25">
      <c r="A17" s="68" t="s">
        <v>230</v>
      </c>
      <c r="B17" s="68" t="s">
        <v>2608</v>
      </c>
      <c r="C17" s="68" t="s">
        <v>2593</v>
      </c>
      <c r="D17" s="71">
        <v>1500000</v>
      </c>
      <c r="E17" s="73">
        <f t="shared" si="0"/>
        <v>1872</v>
      </c>
      <c r="F17" s="73" t="str">
        <f t="shared" si="1"/>
        <v>31101 - SEAG - 1872</v>
      </c>
    </row>
    <row r="18" spans="1:6" ht="18" customHeight="1" x14ac:dyDescent="0.25">
      <c r="A18" s="68" t="s">
        <v>230</v>
      </c>
      <c r="B18" s="68" t="s">
        <v>2609</v>
      </c>
      <c r="C18" s="68" t="s">
        <v>2593</v>
      </c>
      <c r="D18" s="71">
        <v>1500000</v>
      </c>
      <c r="E18" s="73">
        <f t="shared" si="0"/>
        <v>1873</v>
      </c>
      <c r="F18" s="73" t="str">
        <f t="shared" si="1"/>
        <v>31101 - SEAG - 1873</v>
      </c>
    </row>
    <row r="19" spans="1:6" ht="18" customHeight="1" x14ac:dyDescent="0.25">
      <c r="A19" s="68" t="s">
        <v>230</v>
      </c>
      <c r="B19" s="68" t="s">
        <v>2610</v>
      </c>
      <c r="C19" s="68" t="s">
        <v>2593</v>
      </c>
      <c r="D19" s="71">
        <v>1500000</v>
      </c>
      <c r="E19" s="73">
        <f t="shared" si="0"/>
        <v>1931</v>
      </c>
      <c r="F19" s="73" t="str">
        <f t="shared" si="1"/>
        <v>31101 - SEAG - 1931</v>
      </c>
    </row>
    <row r="20" spans="1:6" ht="18" customHeight="1" x14ac:dyDescent="0.25">
      <c r="A20" s="68" t="s">
        <v>230</v>
      </c>
      <c r="B20" s="68" t="s">
        <v>2611</v>
      </c>
      <c r="C20" s="68" t="s">
        <v>2593</v>
      </c>
      <c r="D20" s="71">
        <v>7200000</v>
      </c>
      <c r="E20" s="73">
        <f t="shared" si="0"/>
        <v>1932</v>
      </c>
      <c r="F20" s="73" t="str">
        <f t="shared" si="1"/>
        <v>31101 - SEAG - 1932</v>
      </c>
    </row>
    <row r="21" spans="1:6" ht="18" customHeight="1" x14ac:dyDescent="0.25">
      <c r="A21" s="68" t="s">
        <v>230</v>
      </c>
      <c r="B21" s="68" t="s">
        <v>2612</v>
      </c>
      <c r="C21" s="68" t="s">
        <v>2593</v>
      </c>
      <c r="D21" s="71">
        <v>1000000</v>
      </c>
      <c r="E21" s="73">
        <f t="shared" si="0"/>
        <v>2347</v>
      </c>
      <c r="F21" s="73" t="str">
        <f t="shared" si="1"/>
        <v>31101 - SEAG - 2347</v>
      </c>
    </row>
    <row r="22" spans="1:6" ht="18" customHeight="1" x14ac:dyDescent="0.25">
      <c r="A22" s="68" t="s">
        <v>230</v>
      </c>
      <c r="B22" s="68" t="s">
        <v>2613</v>
      </c>
      <c r="C22" s="68" t="s">
        <v>2593</v>
      </c>
      <c r="D22" s="71">
        <v>10000000</v>
      </c>
      <c r="E22" s="73">
        <f t="shared" si="0"/>
        <v>2352</v>
      </c>
      <c r="F22" s="73" t="str">
        <f t="shared" si="1"/>
        <v>31101 - SEAG - 2352</v>
      </c>
    </row>
    <row r="23" spans="1:6" ht="18" customHeight="1" x14ac:dyDescent="0.25">
      <c r="A23" s="68" t="s">
        <v>230</v>
      </c>
      <c r="B23" s="68" t="s">
        <v>2614</v>
      </c>
      <c r="C23" s="68" t="s">
        <v>2593</v>
      </c>
      <c r="D23" s="71">
        <v>6882000</v>
      </c>
      <c r="E23" s="73">
        <f t="shared" si="0"/>
        <v>2354</v>
      </c>
      <c r="F23" s="73" t="str">
        <f t="shared" si="1"/>
        <v>31101 - SEAG - 2354</v>
      </c>
    </row>
    <row r="24" spans="1:6" ht="18" customHeight="1" x14ac:dyDescent="0.25">
      <c r="A24" s="68" t="s">
        <v>230</v>
      </c>
      <c r="B24" s="68" t="s">
        <v>2615</v>
      </c>
      <c r="C24" s="68" t="s">
        <v>2593</v>
      </c>
      <c r="D24" s="71">
        <v>708000</v>
      </c>
      <c r="E24" s="73">
        <f t="shared" si="0"/>
        <v>2355</v>
      </c>
      <c r="F24" s="73" t="str">
        <f t="shared" si="1"/>
        <v>31101 - SEAG - 2355</v>
      </c>
    </row>
    <row r="25" spans="1:6" ht="18" customHeight="1" x14ac:dyDescent="0.25">
      <c r="A25" s="68" t="s">
        <v>230</v>
      </c>
      <c r="B25" s="68" t="s">
        <v>2616</v>
      </c>
      <c r="C25" s="68" t="s">
        <v>2593</v>
      </c>
      <c r="D25" s="71">
        <v>1960000</v>
      </c>
      <c r="E25" s="73">
        <f t="shared" si="0"/>
        <v>2485</v>
      </c>
      <c r="F25" s="73" t="str">
        <f t="shared" si="1"/>
        <v>31101 - SEAG - 2485</v>
      </c>
    </row>
    <row r="26" spans="1:6" ht="18" customHeight="1" x14ac:dyDescent="0.25">
      <c r="A26" s="68" t="s">
        <v>230</v>
      </c>
      <c r="B26" s="68" t="s">
        <v>2617</v>
      </c>
      <c r="C26" s="68" t="s">
        <v>2593</v>
      </c>
      <c r="D26" s="71">
        <v>210000</v>
      </c>
      <c r="E26" s="73">
        <f t="shared" si="0"/>
        <v>3004</v>
      </c>
      <c r="F26" s="73" t="str">
        <f t="shared" si="1"/>
        <v>31101 - SEAG - 3004</v>
      </c>
    </row>
    <row r="27" spans="1:6" ht="18" customHeight="1" x14ac:dyDescent="0.25">
      <c r="A27" s="68" t="s">
        <v>230</v>
      </c>
      <c r="B27" s="68" t="s">
        <v>2618</v>
      </c>
      <c r="C27" s="68" t="s">
        <v>2593</v>
      </c>
      <c r="D27" s="71">
        <v>900000</v>
      </c>
      <c r="E27" s="73">
        <f t="shared" si="0"/>
        <v>3058</v>
      </c>
      <c r="F27" s="73" t="str">
        <f t="shared" si="1"/>
        <v>31101 - SEAG - 3058</v>
      </c>
    </row>
    <row r="28" spans="1:6" ht="18" customHeight="1" x14ac:dyDescent="0.25">
      <c r="A28" s="68" t="s">
        <v>319</v>
      </c>
      <c r="B28" s="68" t="s">
        <v>2619</v>
      </c>
      <c r="C28" s="68" t="s">
        <v>2593</v>
      </c>
      <c r="D28" s="71">
        <v>233979</v>
      </c>
      <c r="E28" s="73">
        <f t="shared" si="0"/>
        <v>2143</v>
      </c>
      <c r="F28" s="73" t="str">
        <f t="shared" si="1"/>
        <v>31201 - IDAF - 2143</v>
      </c>
    </row>
    <row r="29" spans="1:6" ht="18" customHeight="1" x14ac:dyDescent="0.25">
      <c r="A29" s="68" t="s">
        <v>323</v>
      </c>
      <c r="B29" s="68" t="s">
        <v>2620</v>
      </c>
      <c r="C29" s="68" t="s">
        <v>2593</v>
      </c>
      <c r="D29" s="71">
        <v>6519087</v>
      </c>
      <c r="E29" s="73">
        <f t="shared" si="0"/>
        <v>2115</v>
      </c>
      <c r="F29" s="73" t="str">
        <f t="shared" si="1"/>
        <v>31202 - INCAPER - 2115</v>
      </c>
    </row>
    <row r="30" spans="1:6" ht="18" customHeight="1" x14ac:dyDescent="0.25">
      <c r="A30" s="68" t="s">
        <v>323</v>
      </c>
      <c r="B30" s="68" t="s">
        <v>2621</v>
      </c>
      <c r="C30" s="68" t="s">
        <v>2593</v>
      </c>
      <c r="D30" s="71">
        <v>1500000</v>
      </c>
      <c r="E30" s="73">
        <f t="shared" si="0"/>
        <v>2573</v>
      </c>
      <c r="F30" s="73" t="str">
        <f t="shared" si="1"/>
        <v>31202 - INCAPER - 2573</v>
      </c>
    </row>
    <row r="31" spans="1:6" ht="18" customHeight="1" x14ac:dyDescent="0.25">
      <c r="A31" s="68" t="s">
        <v>276</v>
      </c>
      <c r="B31" s="68" t="s">
        <v>2622</v>
      </c>
      <c r="C31" s="68" t="s">
        <v>2593</v>
      </c>
      <c r="D31" s="71">
        <v>30000</v>
      </c>
      <c r="E31" s="73">
        <f t="shared" si="0"/>
        <v>2353</v>
      </c>
      <c r="F31" s="73" t="str">
        <f t="shared" si="1"/>
        <v>31902 - FUNSAF - 2353</v>
      </c>
    </row>
    <row r="32" spans="1:6" ht="18" customHeight="1" x14ac:dyDescent="0.25">
      <c r="A32" s="68" t="s">
        <v>358</v>
      </c>
      <c r="B32" s="68" t="s">
        <v>2623</v>
      </c>
      <c r="C32" s="68" t="s">
        <v>2593</v>
      </c>
      <c r="D32" s="71">
        <v>1600000</v>
      </c>
      <c r="E32" s="73">
        <f t="shared" si="0"/>
        <v>1127</v>
      </c>
      <c r="F32" s="73" t="str">
        <f t="shared" si="1"/>
        <v>32101 - SECTI - 1127</v>
      </c>
    </row>
    <row r="33" spans="1:6" ht="18" customHeight="1" x14ac:dyDescent="0.25">
      <c r="A33" s="68" t="s">
        <v>358</v>
      </c>
      <c r="B33" s="68" t="s">
        <v>2624</v>
      </c>
      <c r="C33" s="68" t="s">
        <v>2593</v>
      </c>
      <c r="D33" s="71">
        <v>10500000</v>
      </c>
      <c r="E33" s="73">
        <f t="shared" si="0"/>
        <v>2695</v>
      </c>
      <c r="F33" s="73" t="str">
        <f t="shared" si="1"/>
        <v>32101 - SECTI - 2695</v>
      </c>
    </row>
    <row r="34" spans="1:6" ht="18" customHeight="1" x14ac:dyDescent="0.25">
      <c r="A34" s="68" t="s">
        <v>358</v>
      </c>
      <c r="B34" s="68" t="s">
        <v>2625</v>
      </c>
      <c r="C34" s="68" t="s">
        <v>2593</v>
      </c>
      <c r="D34" s="71">
        <v>2805440</v>
      </c>
      <c r="E34" s="73">
        <f t="shared" si="0"/>
        <v>2900</v>
      </c>
      <c r="F34" s="73" t="str">
        <f t="shared" si="1"/>
        <v>32101 - SECTI - 2900</v>
      </c>
    </row>
    <row r="35" spans="1:6" ht="18" customHeight="1" x14ac:dyDescent="0.25">
      <c r="A35" s="68" t="s">
        <v>358</v>
      </c>
      <c r="B35" s="68" t="s">
        <v>2626</v>
      </c>
      <c r="C35" s="68" t="s">
        <v>2593</v>
      </c>
      <c r="D35" s="71">
        <v>18980120</v>
      </c>
      <c r="E35" s="73">
        <f t="shared" si="0"/>
        <v>2992</v>
      </c>
      <c r="F35" s="73" t="str">
        <f t="shared" si="1"/>
        <v>32101 - SECTI - 2992</v>
      </c>
    </row>
    <row r="36" spans="1:6" ht="18" customHeight="1" x14ac:dyDescent="0.25">
      <c r="A36" s="68" t="s">
        <v>358</v>
      </c>
      <c r="B36" s="68" t="s">
        <v>2627</v>
      </c>
      <c r="C36" s="68" t="s">
        <v>2593</v>
      </c>
      <c r="D36" s="71">
        <v>500000</v>
      </c>
      <c r="E36" s="73">
        <f t="shared" si="0"/>
        <v>3074</v>
      </c>
      <c r="F36" s="73" t="str">
        <f t="shared" si="1"/>
        <v>32101 - SECTI - 3074</v>
      </c>
    </row>
    <row r="37" spans="1:6" ht="18" customHeight="1" x14ac:dyDescent="0.25">
      <c r="A37" s="68" t="s">
        <v>405</v>
      </c>
      <c r="B37" s="68" t="s">
        <v>2628</v>
      </c>
      <c r="C37" s="68" t="s">
        <v>2593</v>
      </c>
      <c r="D37" s="71">
        <v>100000</v>
      </c>
      <c r="E37" s="73">
        <f t="shared" si="0"/>
        <v>2116</v>
      </c>
      <c r="F37" s="73" t="str">
        <f t="shared" si="1"/>
        <v>32202 - FAPES - 2116</v>
      </c>
    </row>
    <row r="38" spans="1:6" ht="18" customHeight="1" x14ac:dyDescent="0.25">
      <c r="A38" s="68" t="s">
        <v>405</v>
      </c>
      <c r="B38" s="68" t="s">
        <v>2629</v>
      </c>
      <c r="C38" s="68" t="s">
        <v>2593</v>
      </c>
      <c r="D38" s="71">
        <v>1798177</v>
      </c>
      <c r="E38" s="73">
        <f t="shared" si="0"/>
        <v>2724</v>
      </c>
      <c r="F38" s="73" t="str">
        <f t="shared" si="1"/>
        <v>32202 - FAPES - 2724</v>
      </c>
    </row>
    <row r="39" spans="1:6" ht="18" customHeight="1" x14ac:dyDescent="0.25">
      <c r="A39" s="68" t="s">
        <v>2472</v>
      </c>
      <c r="B39" s="68" t="s">
        <v>2630</v>
      </c>
      <c r="C39" s="68" t="s">
        <v>2593</v>
      </c>
      <c r="D39" s="71">
        <v>10000</v>
      </c>
      <c r="E39" s="73">
        <f t="shared" si="0"/>
        <v>2449</v>
      </c>
      <c r="F39" s="73" t="str">
        <f t="shared" si="1"/>
        <v>32901 - FUNCITEC - 2449</v>
      </c>
    </row>
    <row r="40" spans="1:6" ht="18" customHeight="1" x14ac:dyDescent="0.25">
      <c r="A40" s="68" t="s">
        <v>414</v>
      </c>
      <c r="B40" s="68" t="s">
        <v>2631</v>
      </c>
      <c r="C40" s="68" t="s">
        <v>2593</v>
      </c>
      <c r="D40" s="71">
        <v>10616281</v>
      </c>
      <c r="E40" s="73">
        <f t="shared" si="0"/>
        <v>770</v>
      </c>
      <c r="F40" s="73" t="str">
        <f t="shared" si="1"/>
        <v>35101 - SEMOBI - 770</v>
      </c>
    </row>
    <row r="41" spans="1:6" ht="18" customHeight="1" x14ac:dyDescent="0.25">
      <c r="A41" s="68" t="s">
        <v>414</v>
      </c>
      <c r="B41" s="68" t="s">
        <v>2632</v>
      </c>
      <c r="C41" s="68" t="s">
        <v>2593</v>
      </c>
      <c r="D41" s="71">
        <v>1400000</v>
      </c>
      <c r="E41" s="73">
        <f t="shared" si="0"/>
        <v>1760</v>
      </c>
      <c r="F41" s="73" t="str">
        <f t="shared" si="1"/>
        <v>35101 - SEMOBI - 1760</v>
      </c>
    </row>
    <row r="42" spans="1:6" ht="18" customHeight="1" x14ac:dyDescent="0.25">
      <c r="A42" s="68" t="s">
        <v>414</v>
      </c>
      <c r="B42" s="68" t="s">
        <v>2633</v>
      </c>
      <c r="C42" s="68" t="s">
        <v>2593</v>
      </c>
      <c r="D42" s="71">
        <v>2883719</v>
      </c>
      <c r="E42" s="73">
        <f t="shared" si="0"/>
        <v>2693</v>
      </c>
      <c r="F42" s="73" t="str">
        <f t="shared" si="1"/>
        <v>35101 - SEMOBI - 2693</v>
      </c>
    </row>
    <row r="43" spans="1:6" ht="18" customHeight="1" x14ac:dyDescent="0.25">
      <c r="A43" s="68" t="s">
        <v>455</v>
      </c>
      <c r="B43" s="68" t="s">
        <v>2634</v>
      </c>
      <c r="C43" s="68" t="s">
        <v>2593</v>
      </c>
      <c r="D43" s="71">
        <v>3000000</v>
      </c>
      <c r="E43" s="73">
        <f t="shared" si="0"/>
        <v>132</v>
      </c>
      <c r="F43" s="73" t="str">
        <f t="shared" si="1"/>
        <v>35201 - DER-ES - 132</v>
      </c>
    </row>
    <row r="44" spans="1:6" ht="18" customHeight="1" x14ac:dyDescent="0.25">
      <c r="A44" s="68" t="s">
        <v>455</v>
      </c>
      <c r="B44" s="68" t="s">
        <v>2635</v>
      </c>
      <c r="C44" s="68" t="s">
        <v>2593</v>
      </c>
      <c r="D44" s="71">
        <v>3000000</v>
      </c>
      <c r="E44" s="73">
        <f t="shared" si="0"/>
        <v>143</v>
      </c>
      <c r="F44" s="73" t="str">
        <f t="shared" si="1"/>
        <v>35201 - DER-ES - 143</v>
      </c>
    </row>
    <row r="45" spans="1:6" ht="18" customHeight="1" x14ac:dyDescent="0.25">
      <c r="A45" s="68" t="s">
        <v>455</v>
      </c>
      <c r="B45" s="68" t="s">
        <v>2636</v>
      </c>
      <c r="C45" s="68" t="s">
        <v>2593</v>
      </c>
      <c r="D45" s="71">
        <v>1000000</v>
      </c>
      <c r="E45" s="73">
        <f t="shared" si="0"/>
        <v>215</v>
      </c>
      <c r="F45" s="73" t="str">
        <f t="shared" si="1"/>
        <v>35201 - DER-ES - 215</v>
      </c>
    </row>
    <row r="46" spans="1:6" ht="18" customHeight="1" x14ac:dyDescent="0.25">
      <c r="A46" s="68" t="s">
        <v>455</v>
      </c>
      <c r="B46" s="68" t="s">
        <v>2637</v>
      </c>
      <c r="C46" s="68" t="s">
        <v>2593</v>
      </c>
      <c r="D46" s="71">
        <v>1000000</v>
      </c>
      <c r="E46" s="73">
        <f t="shared" si="0"/>
        <v>1251</v>
      </c>
      <c r="F46" s="73" t="str">
        <f t="shared" si="1"/>
        <v>35201 - DER-ES - 1251</v>
      </c>
    </row>
    <row r="47" spans="1:6" ht="18" customHeight="1" x14ac:dyDescent="0.25">
      <c r="A47" s="68" t="s">
        <v>455</v>
      </c>
      <c r="B47" s="68" t="s">
        <v>2638</v>
      </c>
      <c r="C47" s="68" t="s">
        <v>2593</v>
      </c>
      <c r="D47" s="71">
        <v>3000000</v>
      </c>
      <c r="E47" s="73">
        <f t="shared" si="0"/>
        <v>1447</v>
      </c>
      <c r="F47" s="73" t="str">
        <f t="shared" si="1"/>
        <v>35201 - DER-ES - 1447</v>
      </c>
    </row>
    <row r="48" spans="1:6" ht="18" customHeight="1" x14ac:dyDescent="0.25">
      <c r="A48" s="68" t="s">
        <v>455</v>
      </c>
      <c r="B48" s="68" t="s">
        <v>2639</v>
      </c>
      <c r="C48" s="68" t="s">
        <v>2593</v>
      </c>
      <c r="D48" s="71">
        <v>750000</v>
      </c>
      <c r="E48" s="73">
        <f t="shared" si="0"/>
        <v>1520</v>
      </c>
      <c r="F48" s="73" t="str">
        <f t="shared" si="1"/>
        <v>35201 - DER-ES - 1520</v>
      </c>
    </row>
    <row r="49" spans="1:6" ht="18" customHeight="1" x14ac:dyDescent="0.25">
      <c r="A49" s="68" t="s">
        <v>455</v>
      </c>
      <c r="B49" s="68" t="s">
        <v>2640</v>
      </c>
      <c r="C49" s="68" t="s">
        <v>2593</v>
      </c>
      <c r="D49" s="71">
        <v>2500000</v>
      </c>
      <c r="E49" s="73">
        <f t="shared" si="0"/>
        <v>1682</v>
      </c>
      <c r="F49" s="73" t="str">
        <f t="shared" si="1"/>
        <v>35201 - DER-ES - 1682</v>
      </c>
    </row>
    <row r="50" spans="1:6" ht="18" customHeight="1" x14ac:dyDescent="0.25">
      <c r="A50" s="68" t="s">
        <v>455</v>
      </c>
      <c r="B50" s="68" t="s">
        <v>2641</v>
      </c>
      <c r="C50" s="68" t="s">
        <v>2593</v>
      </c>
      <c r="D50" s="71">
        <v>110000000</v>
      </c>
      <c r="E50" s="73">
        <f t="shared" si="0"/>
        <v>1824</v>
      </c>
      <c r="F50" s="73" t="str">
        <f t="shared" si="1"/>
        <v>35201 - DER-ES - 1824</v>
      </c>
    </row>
    <row r="51" spans="1:6" ht="18" customHeight="1" x14ac:dyDescent="0.25">
      <c r="A51" s="68" t="s">
        <v>455</v>
      </c>
      <c r="B51" s="68" t="s">
        <v>2642</v>
      </c>
      <c r="C51" s="68" t="s">
        <v>2593</v>
      </c>
      <c r="D51" s="71">
        <v>16000000</v>
      </c>
      <c r="E51" s="73">
        <f t="shared" si="0"/>
        <v>1825</v>
      </c>
      <c r="F51" s="73" t="str">
        <f t="shared" si="1"/>
        <v>35201 - DER-ES - 1825</v>
      </c>
    </row>
    <row r="52" spans="1:6" ht="18" customHeight="1" x14ac:dyDescent="0.25">
      <c r="A52" s="68" t="s">
        <v>455</v>
      </c>
      <c r="B52" s="68" t="s">
        <v>2643</v>
      </c>
      <c r="C52" s="68" t="s">
        <v>2593</v>
      </c>
      <c r="D52" s="71">
        <v>1000000</v>
      </c>
      <c r="E52" s="73">
        <f t="shared" si="0"/>
        <v>1877</v>
      </c>
      <c r="F52" s="73" t="str">
        <f t="shared" si="1"/>
        <v>35201 - DER-ES - 1877</v>
      </c>
    </row>
    <row r="53" spans="1:6" ht="18" customHeight="1" x14ac:dyDescent="0.25">
      <c r="A53" s="68" t="s">
        <v>455</v>
      </c>
      <c r="B53" s="68" t="s">
        <v>2644</v>
      </c>
      <c r="C53" s="68" t="s">
        <v>2593</v>
      </c>
      <c r="D53" s="71">
        <v>2000000</v>
      </c>
      <c r="E53" s="73">
        <f t="shared" si="0"/>
        <v>1878</v>
      </c>
      <c r="F53" s="73" t="str">
        <f t="shared" si="1"/>
        <v>35201 - DER-ES - 1878</v>
      </c>
    </row>
    <row r="54" spans="1:6" ht="18" customHeight="1" x14ac:dyDescent="0.25">
      <c r="A54" s="68" t="s">
        <v>455</v>
      </c>
      <c r="B54" s="68" t="s">
        <v>2645</v>
      </c>
      <c r="C54" s="68" t="s">
        <v>2593</v>
      </c>
      <c r="D54" s="71">
        <v>1000000</v>
      </c>
      <c r="E54" s="73">
        <f t="shared" si="0"/>
        <v>1879</v>
      </c>
      <c r="F54" s="73" t="str">
        <f t="shared" si="1"/>
        <v>35201 - DER-ES - 1879</v>
      </c>
    </row>
    <row r="55" spans="1:6" ht="18" customHeight="1" x14ac:dyDescent="0.25">
      <c r="A55" s="68" t="s">
        <v>455</v>
      </c>
      <c r="B55" s="68" t="s">
        <v>2646</v>
      </c>
      <c r="C55" s="68" t="s">
        <v>2593</v>
      </c>
      <c r="D55" s="71">
        <v>1000000</v>
      </c>
      <c r="E55" s="73">
        <f t="shared" si="0"/>
        <v>1885</v>
      </c>
      <c r="F55" s="73" t="str">
        <f t="shared" si="1"/>
        <v>35201 - DER-ES - 1885</v>
      </c>
    </row>
    <row r="56" spans="1:6" ht="18" customHeight="1" x14ac:dyDescent="0.25">
      <c r="A56" s="68" t="s">
        <v>455</v>
      </c>
      <c r="B56" s="68" t="s">
        <v>2647</v>
      </c>
      <c r="C56" s="68" t="s">
        <v>2593</v>
      </c>
      <c r="D56" s="71">
        <v>5000000</v>
      </c>
      <c r="E56" s="73">
        <f t="shared" si="0"/>
        <v>1979</v>
      </c>
      <c r="F56" s="73" t="str">
        <f t="shared" si="1"/>
        <v>35201 - DER-ES - 1979</v>
      </c>
    </row>
    <row r="57" spans="1:6" ht="18" customHeight="1" x14ac:dyDescent="0.25">
      <c r="A57" s="68" t="s">
        <v>455</v>
      </c>
      <c r="B57" s="68" t="s">
        <v>2648</v>
      </c>
      <c r="C57" s="68" t="s">
        <v>2593</v>
      </c>
      <c r="D57" s="71">
        <v>3000000</v>
      </c>
      <c r="E57" s="73">
        <f t="shared" si="0"/>
        <v>1982</v>
      </c>
      <c r="F57" s="73" t="str">
        <f t="shared" si="1"/>
        <v>35201 - DER-ES - 1982</v>
      </c>
    </row>
    <row r="58" spans="1:6" ht="18" customHeight="1" x14ac:dyDescent="0.25">
      <c r="A58" s="68" t="s">
        <v>455</v>
      </c>
      <c r="B58" s="68" t="s">
        <v>2649</v>
      </c>
      <c r="C58" s="68" t="s">
        <v>2593</v>
      </c>
      <c r="D58" s="71">
        <v>2000000</v>
      </c>
      <c r="E58" s="73">
        <f t="shared" si="0"/>
        <v>1983</v>
      </c>
      <c r="F58" s="73" t="str">
        <f t="shared" si="1"/>
        <v>35201 - DER-ES - 1983</v>
      </c>
    </row>
    <row r="59" spans="1:6" ht="18" customHeight="1" x14ac:dyDescent="0.25">
      <c r="A59" s="68" t="s">
        <v>455</v>
      </c>
      <c r="B59" s="68" t="s">
        <v>2650</v>
      </c>
      <c r="C59" s="68" t="s">
        <v>2593</v>
      </c>
      <c r="D59" s="71">
        <v>3000000</v>
      </c>
      <c r="E59" s="73">
        <f t="shared" si="0"/>
        <v>1986</v>
      </c>
      <c r="F59" s="73" t="str">
        <f t="shared" si="1"/>
        <v>35201 - DER-ES - 1986</v>
      </c>
    </row>
    <row r="60" spans="1:6" ht="18" customHeight="1" x14ac:dyDescent="0.25">
      <c r="A60" s="68" t="s">
        <v>455</v>
      </c>
      <c r="B60" s="68" t="s">
        <v>2651</v>
      </c>
      <c r="C60" s="68" t="s">
        <v>2593</v>
      </c>
      <c r="D60" s="71">
        <v>5000000</v>
      </c>
      <c r="E60" s="73">
        <f t="shared" si="0"/>
        <v>2000</v>
      </c>
      <c r="F60" s="73" t="str">
        <f t="shared" si="1"/>
        <v>35201 - DER-ES - 2000</v>
      </c>
    </row>
    <row r="61" spans="1:6" ht="18" customHeight="1" x14ac:dyDescent="0.25">
      <c r="A61" s="68" t="s">
        <v>455</v>
      </c>
      <c r="B61" s="68" t="s">
        <v>2652</v>
      </c>
      <c r="C61" s="68" t="s">
        <v>2593</v>
      </c>
      <c r="D61" s="71">
        <v>10000000</v>
      </c>
      <c r="E61" s="73">
        <f t="shared" si="0"/>
        <v>2003</v>
      </c>
      <c r="F61" s="73" t="str">
        <f t="shared" si="1"/>
        <v>35201 - DER-ES - 2003</v>
      </c>
    </row>
    <row r="62" spans="1:6" ht="18" customHeight="1" x14ac:dyDescent="0.25">
      <c r="A62" s="68" t="s">
        <v>455</v>
      </c>
      <c r="B62" s="68" t="s">
        <v>2653</v>
      </c>
      <c r="C62" s="68" t="s">
        <v>2593</v>
      </c>
      <c r="D62" s="71">
        <v>10000000</v>
      </c>
      <c r="E62" s="73">
        <f t="shared" si="0"/>
        <v>2010</v>
      </c>
      <c r="F62" s="73" t="str">
        <f t="shared" si="1"/>
        <v>35201 - DER-ES - 2010</v>
      </c>
    </row>
    <row r="63" spans="1:6" ht="18" customHeight="1" x14ac:dyDescent="0.25">
      <c r="A63" s="68" t="s">
        <v>455</v>
      </c>
      <c r="B63" s="68" t="s">
        <v>2654</v>
      </c>
      <c r="C63" s="68" t="s">
        <v>2593</v>
      </c>
      <c r="D63" s="71">
        <v>3000000</v>
      </c>
      <c r="E63" s="73">
        <f t="shared" si="0"/>
        <v>2032</v>
      </c>
      <c r="F63" s="73" t="str">
        <f t="shared" si="1"/>
        <v>35201 - DER-ES - 2032</v>
      </c>
    </row>
    <row r="64" spans="1:6" ht="18" customHeight="1" x14ac:dyDescent="0.25">
      <c r="A64" s="68" t="s">
        <v>455</v>
      </c>
      <c r="B64" s="68" t="s">
        <v>2655</v>
      </c>
      <c r="C64" s="68" t="s">
        <v>2593</v>
      </c>
      <c r="D64" s="71">
        <v>3000000</v>
      </c>
      <c r="E64" s="73">
        <f t="shared" si="0"/>
        <v>2033</v>
      </c>
      <c r="F64" s="73" t="str">
        <f t="shared" si="1"/>
        <v>35201 - DER-ES - 2033</v>
      </c>
    </row>
    <row r="65" spans="1:6" ht="18" customHeight="1" x14ac:dyDescent="0.25">
      <c r="A65" s="68" t="s">
        <v>455</v>
      </c>
      <c r="B65" s="68" t="s">
        <v>2656</v>
      </c>
      <c r="C65" s="68" t="s">
        <v>2593</v>
      </c>
      <c r="D65" s="71">
        <v>1500000</v>
      </c>
      <c r="E65" s="73">
        <f t="shared" si="0"/>
        <v>2037</v>
      </c>
      <c r="F65" s="73" t="str">
        <f t="shared" si="1"/>
        <v>35201 - DER-ES - 2037</v>
      </c>
    </row>
    <row r="66" spans="1:6" ht="18" customHeight="1" x14ac:dyDescent="0.25">
      <c r="A66" s="68" t="s">
        <v>455</v>
      </c>
      <c r="B66" s="68" t="s">
        <v>2657</v>
      </c>
      <c r="C66" s="68" t="s">
        <v>2593</v>
      </c>
      <c r="D66" s="71">
        <v>10000000</v>
      </c>
      <c r="E66" s="73">
        <f t="shared" si="0"/>
        <v>2039</v>
      </c>
      <c r="F66" s="73" t="str">
        <f t="shared" si="1"/>
        <v>35201 - DER-ES - 2039</v>
      </c>
    </row>
    <row r="67" spans="1:6" ht="18" customHeight="1" x14ac:dyDescent="0.25">
      <c r="A67" s="68" t="s">
        <v>455</v>
      </c>
      <c r="B67" s="68" t="s">
        <v>2658</v>
      </c>
      <c r="C67" s="68" t="s">
        <v>2593</v>
      </c>
      <c r="D67" s="71">
        <v>1000000</v>
      </c>
      <c r="E67" s="73">
        <f t="shared" ref="E67:E130" si="2">LEFT(B67,6)+0</f>
        <v>2043</v>
      </c>
      <c r="F67" s="73" t="str">
        <f t="shared" ref="F67:F130" si="3">CONCATENATE(A67," - ",E67)</f>
        <v>35201 - DER-ES - 2043</v>
      </c>
    </row>
    <row r="68" spans="1:6" ht="18" customHeight="1" x14ac:dyDescent="0.25">
      <c r="A68" s="68" t="s">
        <v>455</v>
      </c>
      <c r="B68" s="68" t="s">
        <v>2659</v>
      </c>
      <c r="C68" s="68" t="s">
        <v>2593</v>
      </c>
      <c r="D68" s="71">
        <v>2000000</v>
      </c>
      <c r="E68" s="73">
        <f t="shared" si="2"/>
        <v>2049</v>
      </c>
      <c r="F68" s="73" t="str">
        <f t="shared" si="3"/>
        <v>35201 - DER-ES - 2049</v>
      </c>
    </row>
    <row r="69" spans="1:6" ht="18" customHeight="1" x14ac:dyDescent="0.25">
      <c r="A69" s="68" t="s">
        <v>455</v>
      </c>
      <c r="B69" s="68" t="s">
        <v>2660</v>
      </c>
      <c r="C69" s="68" t="s">
        <v>2593</v>
      </c>
      <c r="D69" s="71">
        <v>2000000</v>
      </c>
      <c r="E69" s="73">
        <f t="shared" si="2"/>
        <v>2054</v>
      </c>
      <c r="F69" s="73" t="str">
        <f t="shared" si="3"/>
        <v>35201 - DER-ES - 2054</v>
      </c>
    </row>
    <row r="70" spans="1:6" ht="18" customHeight="1" x14ac:dyDescent="0.25">
      <c r="A70" s="68" t="s">
        <v>455</v>
      </c>
      <c r="B70" s="68" t="s">
        <v>2661</v>
      </c>
      <c r="C70" s="68" t="s">
        <v>2593</v>
      </c>
      <c r="D70" s="71">
        <v>5000000</v>
      </c>
      <c r="E70" s="73">
        <f t="shared" si="2"/>
        <v>2056</v>
      </c>
      <c r="F70" s="73" t="str">
        <f t="shared" si="3"/>
        <v>35201 - DER-ES - 2056</v>
      </c>
    </row>
    <row r="71" spans="1:6" ht="18" customHeight="1" x14ac:dyDescent="0.25">
      <c r="A71" s="68" t="s">
        <v>455</v>
      </c>
      <c r="B71" s="68" t="s">
        <v>2662</v>
      </c>
      <c r="C71" s="68" t="s">
        <v>2593</v>
      </c>
      <c r="D71" s="71">
        <v>1000000</v>
      </c>
      <c r="E71" s="73">
        <f t="shared" si="2"/>
        <v>2058</v>
      </c>
      <c r="F71" s="73" t="str">
        <f t="shared" si="3"/>
        <v>35201 - DER-ES - 2058</v>
      </c>
    </row>
    <row r="72" spans="1:6" ht="18" customHeight="1" x14ac:dyDescent="0.25">
      <c r="A72" s="68" t="s">
        <v>455</v>
      </c>
      <c r="B72" s="68" t="s">
        <v>2663</v>
      </c>
      <c r="C72" s="68" t="s">
        <v>2593</v>
      </c>
      <c r="D72" s="71">
        <v>7000000</v>
      </c>
      <c r="E72" s="73">
        <f t="shared" si="2"/>
        <v>2059</v>
      </c>
      <c r="F72" s="73" t="str">
        <f t="shared" si="3"/>
        <v>35201 - DER-ES - 2059</v>
      </c>
    </row>
    <row r="73" spans="1:6" ht="18" customHeight="1" x14ac:dyDescent="0.25">
      <c r="A73" s="68" t="s">
        <v>455</v>
      </c>
      <c r="B73" s="68" t="s">
        <v>2664</v>
      </c>
      <c r="C73" s="68" t="s">
        <v>2593</v>
      </c>
      <c r="D73" s="71">
        <v>1000000</v>
      </c>
      <c r="E73" s="73">
        <f t="shared" si="2"/>
        <v>2060</v>
      </c>
      <c r="F73" s="73" t="str">
        <f t="shared" si="3"/>
        <v>35201 - DER-ES - 2060</v>
      </c>
    </row>
    <row r="74" spans="1:6" ht="18" customHeight="1" x14ac:dyDescent="0.25">
      <c r="A74" s="68" t="s">
        <v>455</v>
      </c>
      <c r="B74" s="68" t="s">
        <v>2665</v>
      </c>
      <c r="C74" s="68" t="s">
        <v>2593</v>
      </c>
      <c r="D74" s="71">
        <v>7000000</v>
      </c>
      <c r="E74" s="73">
        <f t="shared" si="2"/>
        <v>2061</v>
      </c>
      <c r="F74" s="73" t="str">
        <f t="shared" si="3"/>
        <v>35201 - DER-ES - 2061</v>
      </c>
    </row>
    <row r="75" spans="1:6" ht="18" customHeight="1" x14ac:dyDescent="0.25">
      <c r="A75" s="68" t="s">
        <v>455</v>
      </c>
      <c r="B75" s="68" t="s">
        <v>2666</v>
      </c>
      <c r="C75" s="68" t="s">
        <v>2593</v>
      </c>
      <c r="D75" s="71">
        <v>5000000</v>
      </c>
      <c r="E75" s="73">
        <f t="shared" si="2"/>
        <v>2062</v>
      </c>
      <c r="F75" s="73" t="str">
        <f t="shared" si="3"/>
        <v>35201 - DER-ES - 2062</v>
      </c>
    </row>
    <row r="76" spans="1:6" ht="18" customHeight="1" x14ac:dyDescent="0.25">
      <c r="A76" s="68" t="s">
        <v>455</v>
      </c>
      <c r="B76" s="68" t="s">
        <v>2667</v>
      </c>
      <c r="C76" s="68" t="s">
        <v>2593</v>
      </c>
      <c r="D76" s="71">
        <v>1000000</v>
      </c>
      <c r="E76" s="73">
        <f t="shared" si="2"/>
        <v>2063</v>
      </c>
      <c r="F76" s="73" t="str">
        <f t="shared" si="3"/>
        <v>35201 - DER-ES - 2063</v>
      </c>
    </row>
    <row r="77" spans="1:6" ht="18" customHeight="1" x14ac:dyDescent="0.25">
      <c r="A77" s="68" t="s">
        <v>455</v>
      </c>
      <c r="B77" s="68" t="s">
        <v>2668</v>
      </c>
      <c r="C77" s="68" t="s">
        <v>2593</v>
      </c>
      <c r="D77" s="71">
        <v>7000000</v>
      </c>
      <c r="E77" s="73">
        <f t="shared" si="2"/>
        <v>2067</v>
      </c>
      <c r="F77" s="73" t="str">
        <f t="shared" si="3"/>
        <v>35201 - DER-ES - 2067</v>
      </c>
    </row>
    <row r="78" spans="1:6" ht="18" customHeight="1" x14ac:dyDescent="0.25">
      <c r="A78" s="68" t="s">
        <v>455</v>
      </c>
      <c r="B78" s="68" t="s">
        <v>2669</v>
      </c>
      <c r="C78" s="68" t="s">
        <v>2593</v>
      </c>
      <c r="D78" s="71">
        <v>1000000</v>
      </c>
      <c r="E78" s="73">
        <f t="shared" si="2"/>
        <v>2069</v>
      </c>
      <c r="F78" s="73" t="str">
        <f t="shared" si="3"/>
        <v>35201 - DER-ES - 2069</v>
      </c>
    </row>
    <row r="79" spans="1:6" ht="18" customHeight="1" x14ac:dyDescent="0.25">
      <c r="A79" s="68" t="s">
        <v>455</v>
      </c>
      <c r="B79" s="68" t="s">
        <v>2670</v>
      </c>
      <c r="C79" s="68" t="s">
        <v>2593</v>
      </c>
      <c r="D79" s="71">
        <v>7618132</v>
      </c>
      <c r="E79" s="73">
        <f t="shared" si="2"/>
        <v>2070</v>
      </c>
      <c r="F79" s="73" t="str">
        <f t="shared" si="3"/>
        <v>35201 - DER-ES - 2070</v>
      </c>
    </row>
    <row r="80" spans="1:6" ht="18" customHeight="1" x14ac:dyDescent="0.25">
      <c r="A80" s="68" t="s">
        <v>455</v>
      </c>
      <c r="B80" s="68" t="s">
        <v>2671</v>
      </c>
      <c r="C80" s="68" t="s">
        <v>2593</v>
      </c>
      <c r="D80" s="71">
        <v>1000000</v>
      </c>
      <c r="E80" s="73">
        <f t="shared" si="2"/>
        <v>2071</v>
      </c>
      <c r="F80" s="73" t="str">
        <f t="shared" si="3"/>
        <v>35201 - DER-ES - 2071</v>
      </c>
    </row>
    <row r="81" spans="1:6" ht="18" customHeight="1" x14ac:dyDescent="0.25">
      <c r="A81" s="68" t="s">
        <v>455</v>
      </c>
      <c r="B81" s="68" t="s">
        <v>2672</v>
      </c>
      <c r="C81" s="68" t="s">
        <v>2593</v>
      </c>
      <c r="D81" s="71">
        <v>2500000</v>
      </c>
      <c r="E81" s="73">
        <f t="shared" si="2"/>
        <v>2208</v>
      </c>
      <c r="F81" s="73" t="str">
        <f t="shared" si="3"/>
        <v>35201 - DER-ES - 2208</v>
      </c>
    </row>
    <row r="82" spans="1:6" ht="18" customHeight="1" x14ac:dyDescent="0.25">
      <c r="A82" s="68" t="s">
        <v>455</v>
      </c>
      <c r="B82" s="68" t="s">
        <v>2673</v>
      </c>
      <c r="C82" s="68" t="s">
        <v>2593</v>
      </c>
      <c r="D82" s="71">
        <v>2500000</v>
      </c>
      <c r="E82" s="73">
        <f t="shared" si="2"/>
        <v>2218</v>
      </c>
      <c r="F82" s="73" t="str">
        <f t="shared" si="3"/>
        <v>35201 - DER-ES - 2218</v>
      </c>
    </row>
    <row r="83" spans="1:6" ht="18" customHeight="1" x14ac:dyDescent="0.25">
      <c r="A83" s="68" t="s">
        <v>455</v>
      </c>
      <c r="B83" s="68" t="s">
        <v>2674</v>
      </c>
      <c r="C83" s="68" t="s">
        <v>2593</v>
      </c>
      <c r="D83" s="71">
        <v>2500000</v>
      </c>
      <c r="E83" s="73">
        <f t="shared" si="2"/>
        <v>2225</v>
      </c>
      <c r="F83" s="73" t="str">
        <f t="shared" si="3"/>
        <v>35201 - DER-ES - 2225</v>
      </c>
    </row>
    <row r="84" spans="1:6" ht="18" customHeight="1" x14ac:dyDescent="0.25">
      <c r="A84" s="68" t="s">
        <v>455</v>
      </c>
      <c r="B84" s="68" t="s">
        <v>2675</v>
      </c>
      <c r="C84" s="68" t="s">
        <v>2593</v>
      </c>
      <c r="D84" s="71">
        <v>1000000</v>
      </c>
      <c r="E84" s="73">
        <f t="shared" si="2"/>
        <v>2226</v>
      </c>
      <c r="F84" s="73" t="str">
        <f t="shared" si="3"/>
        <v>35201 - DER-ES - 2226</v>
      </c>
    </row>
    <row r="85" spans="1:6" ht="18" customHeight="1" x14ac:dyDescent="0.25">
      <c r="A85" s="68" t="s">
        <v>455</v>
      </c>
      <c r="B85" s="68" t="s">
        <v>2676</v>
      </c>
      <c r="C85" s="68" t="s">
        <v>2593</v>
      </c>
      <c r="D85" s="71">
        <v>2500000</v>
      </c>
      <c r="E85" s="73">
        <f t="shared" si="2"/>
        <v>2228</v>
      </c>
      <c r="F85" s="73" t="str">
        <f t="shared" si="3"/>
        <v>35201 - DER-ES - 2228</v>
      </c>
    </row>
    <row r="86" spans="1:6" ht="18" customHeight="1" x14ac:dyDescent="0.25">
      <c r="A86" s="68" t="s">
        <v>455</v>
      </c>
      <c r="B86" s="68" t="s">
        <v>2677</v>
      </c>
      <c r="C86" s="68" t="s">
        <v>2593</v>
      </c>
      <c r="D86" s="71">
        <v>250000</v>
      </c>
      <c r="E86" s="73">
        <f t="shared" si="2"/>
        <v>2230</v>
      </c>
      <c r="F86" s="73" t="str">
        <f t="shared" si="3"/>
        <v>35201 - DER-ES - 2230</v>
      </c>
    </row>
    <row r="87" spans="1:6" ht="18" customHeight="1" x14ac:dyDescent="0.25">
      <c r="A87" s="68" t="s">
        <v>455</v>
      </c>
      <c r="B87" s="68" t="s">
        <v>2678</v>
      </c>
      <c r="C87" s="68" t="s">
        <v>2593</v>
      </c>
      <c r="D87" s="71">
        <v>250000</v>
      </c>
      <c r="E87" s="73">
        <f t="shared" si="2"/>
        <v>2234</v>
      </c>
      <c r="F87" s="73" t="str">
        <f t="shared" si="3"/>
        <v>35201 - DER-ES - 2234</v>
      </c>
    </row>
    <row r="88" spans="1:6" ht="18" customHeight="1" x14ac:dyDescent="0.25">
      <c r="A88" s="68" t="s">
        <v>455</v>
      </c>
      <c r="B88" s="68" t="s">
        <v>2679</v>
      </c>
      <c r="C88" s="68" t="s">
        <v>2593</v>
      </c>
      <c r="D88" s="71">
        <v>1000000</v>
      </c>
      <c r="E88" s="73">
        <f t="shared" si="2"/>
        <v>2245</v>
      </c>
      <c r="F88" s="73" t="str">
        <f t="shared" si="3"/>
        <v>35201 - DER-ES - 2245</v>
      </c>
    </row>
    <row r="89" spans="1:6" ht="18" customHeight="1" x14ac:dyDescent="0.25">
      <c r="A89" s="68" t="s">
        <v>455</v>
      </c>
      <c r="B89" s="68" t="s">
        <v>2680</v>
      </c>
      <c r="C89" s="68" t="s">
        <v>2593</v>
      </c>
      <c r="D89" s="71">
        <v>750000</v>
      </c>
      <c r="E89" s="73">
        <f t="shared" si="2"/>
        <v>2248</v>
      </c>
      <c r="F89" s="73" t="str">
        <f t="shared" si="3"/>
        <v>35201 - DER-ES - 2248</v>
      </c>
    </row>
    <row r="90" spans="1:6" ht="18" customHeight="1" x14ac:dyDescent="0.25">
      <c r="A90" s="68" t="s">
        <v>455</v>
      </c>
      <c r="B90" s="68" t="s">
        <v>2681</v>
      </c>
      <c r="C90" s="68" t="s">
        <v>2593</v>
      </c>
      <c r="D90" s="71">
        <v>4000000</v>
      </c>
      <c r="E90" s="73">
        <f t="shared" si="2"/>
        <v>2249</v>
      </c>
      <c r="F90" s="73" t="str">
        <f t="shared" si="3"/>
        <v>35201 - DER-ES - 2249</v>
      </c>
    </row>
    <row r="91" spans="1:6" ht="18" customHeight="1" x14ac:dyDescent="0.25">
      <c r="A91" s="68" t="s">
        <v>455</v>
      </c>
      <c r="B91" s="68" t="s">
        <v>2682</v>
      </c>
      <c r="C91" s="68" t="s">
        <v>2593</v>
      </c>
      <c r="D91" s="71">
        <v>250000</v>
      </c>
      <c r="E91" s="73">
        <f t="shared" si="2"/>
        <v>2264</v>
      </c>
      <c r="F91" s="73" t="str">
        <f t="shared" si="3"/>
        <v>35201 - DER-ES - 2264</v>
      </c>
    </row>
    <row r="92" spans="1:6" ht="18" customHeight="1" x14ac:dyDescent="0.25">
      <c r="A92" s="68" t="s">
        <v>455</v>
      </c>
      <c r="B92" s="68" t="s">
        <v>2683</v>
      </c>
      <c r="C92" s="68" t="s">
        <v>2593</v>
      </c>
      <c r="D92" s="71">
        <v>1000000</v>
      </c>
      <c r="E92" s="73">
        <f t="shared" si="2"/>
        <v>2282</v>
      </c>
      <c r="F92" s="73" t="str">
        <f t="shared" si="3"/>
        <v>35201 - DER-ES - 2282</v>
      </c>
    </row>
    <row r="93" spans="1:6" ht="18" customHeight="1" x14ac:dyDescent="0.25">
      <c r="A93" s="68" t="s">
        <v>455</v>
      </c>
      <c r="B93" s="68" t="s">
        <v>2684</v>
      </c>
      <c r="C93" s="68" t="s">
        <v>2593</v>
      </c>
      <c r="D93" s="71">
        <v>2000000</v>
      </c>
      <c r="E93" s="73">
        <f t="shared" si="2"/>
        <v>2390</v>
      </c>
      <c r="F93" s="73" t="str">
        <f t="shared" si="3"/>
        <v>35201 - DER-ES - 2390</v>
      </c>
    </row>
    <row r="94" spans="1:6" ht="18" customHeight="1" x14ac:dyDescent="0.25">
      <c r="A94" s="68" t="s">
        <v>455</v>
      </c>
      <c r="B94" s="68" t="s">
        <v>2685</v>
      </c>
      <c r="C94" s="68" t="s">
        <v>2593</v>
      </c>
      <c r="D94" s="71">
        <v>100000</v>
      </c>
      <c r="E94" s="73">
        <f t="shared" si="2"/>
        <v>2391</v>
      </c>
      <c r="F94" s="73" t="str">
        <f t="shared" si="3"/>
        <v>35201 - DER-ES - 2391</v>
      </c>
    </row>
    <row r="95" spans="1:6" ht="18" customHeight="1" x14ac:dyDescent="0.25">
      <c r="A95" s="68" t="s">
        <v>455</v>
      </c>
      <c r="B95" s="68" t="s">
        <v>2686</v>
      </c>
      <c r="C95" s="68" t="s">
        <v>2593</v>
      </c>
      <c r="D95" s="71">
        <v>250000</v>
      </c>
      <c r="E95" s="73">
        <f t="shared" si="2"/>
        <v>2399</v>
      </c>
      <c r="F95" s="73" t="str">
        <f t="shared" si="3"/>
        <v>35201 - DER-ES - 2399</v>
      </c>
    </row>
    <row r="96" spans="1:6" ht="18" customHeight="1" x14ac:dyDescent="0.25">
      <c r="A96" s="68" t="s">
        <v>455</v>
      </c>
      <c r="B96" s="68" t="s">
        <v>2687</v>
      </c>
      <c r="C96" s="68" t="s">
        <v>2593</v>
      </c>
      <c r="D96" s="71">
        <v>250000</v>
      </c>
      <c r="E96" s="73">
        <f t="shared" si="2"/>
        <v>2404</v>
      </c>
      <c r="F96" s="73" t="str">
        <f t="shared" si="3"/>
        <v>35201 - DER-ES - 2404</v>
      </c>
    </row>
    <row r="97" spans="1:6" ht="18" customHeight="1" x14ac:dyDescent="0.25">
      <c r="A97" s="68" t="s">
        <v>455</v>
      </c>
      <c r="B97" s="68" t="s">
        <v>2688</v>
      </c>
      <c r="C97" s="68" t="s">
        <v>2593</v>
      </c>
      <c r="D97" s="71">
        <v>250000</v>
      </c>
      <c r="E97" s="73">
        <f t="shared" si="2"/>
        <v>2408</v>
      </c>
      <c r="F97" s="73" t="str">
        <f t="shared" si="3"/>
        <v>35201 - DER-ES - 2408</v>
      </c>
    </row>
    <row r="98" spans="1:6" ht="18" customHeight="1" x14ac:dyDescent="0.25">
      <c r="A98" s="68" t="s">
        <v>455</v>
      </c>
      <c r="B98" s="68" t="s">
        <v>2689</v>
      </c>
      <c r="C98" s="68" t="s">
        <v>2593</v>
      </c>
      <c r="D98" s="71">
        <v>1378930</v>
      </c>
      <c r="E98" s="73">
        <f t="shared" si="2"/>
        <v>2411</v>
      </c>
      <c r="F98" s="73" t="str">
        <f t="shared" si="3"/>
        <v>35201 - DER-ES - 2411</v>
      </c>
    </row>
    <row r="99" spans="1:6" ht="18" customHeight="1" x14ac:dyDescent="0.25">
      <c r="A99" s="68" t="s">
        <v>455</v>
      </c>
      <c r="B99" s="68" t="s">
        <v>2690</v>
      </c>
      <c r="C99" s="68" t="s">
        <v>2593</v>
      </c>
      <c r="D99" s="71">
        <v>250000</v>
      </c>
      <c r="E99" s="73">
        <f t="shared" si="2"/>
        <v>2412</v>
      </c>
      <c r="F99" s="73" t="str">
        <f t="shared" si="3"/>
        <v>35201 - DER-ES - 2412</v>
      </c>
    </row>
    <row r="100" spans="1:6" ht="18" customHeight="1" x14ac:dyDescent="0.25">
      <c r="A100" s="68" t="s">
        <v>455</v>
      </c>
      <c r="B100" s="68" t="s">
        <v>2691</v>
      </c>
      <c r="C100" s="68" t="s">
        <v>2593</v>
      </c>
      <c r="D100" s="71">
        <v>250000</v>
      </c>
      <c r="E100" s="73">
        <f t="shared" si="2"/>
        <v>2414</v>
      </c>
      <c r="F100" s="73" t="str">
        <f t="shared" si="3"/>
        <v>35201 - DER-ES - 2414</v>
      </c>
    </row>
    <row r="101" spans="1:6" ht="18" customHeight="1" x14ac:dyDescent="0.25">
      <c r="A101" s="68" t="s">
        <v>455</v>
      </c>
      <c r="B101" s="68" t="s">
        <v>2692</v>
      </c>
      <c r="C101" s="68" t="s">
        <v>2593</v>
      </c>
      <c r="D101" s="71">
        <v>250000</v>
      </c>
      <c r="E101" s="73">
        <f t="shared" si="2"/>
        <v>2415</v>
      </c>
      <c r="F101" s="73" t="str">
        <f t="shared" si="3"/>
        <v>35201 - DER-ES - 2415</v>
      </c>
    </row>
    <row r="102" spans="1:6" ht="18" customHeight="1" x14ac:dyDescent="0.25">
      <c r="A102" s="68" t="s">
        <v>455</v>
      </c>
      <c r="B102" s="68" t="s">
        <v>2693</v>
      </c>
      <c r="C102" s="68" t="s">
        <v>2593</v>
      </c>
      <c r="D102" s="71">
        <v>3000000</v>
      </c>
      <c r="E102" s="73">
        <f t="shared" si="2"/>
        <v>2453</v>
      </c>
      <c r="F102" s="73" t="str">
        <f t="shared" si="3"/>
        <v>35201 - DER-ES - 2453</v>
      </c>
    </row>
    <row r="103" spans="1:6" ht="18" customHeight="1" x14ac:dyDescent="0.25">
      <c r="A103" s="68" t="s">
        <v>455</v>
      </c>
      <c r="B103" s="68" t="s">
        <v>2694</v>
      </c>
      <c r="C103" s="68" t="s">
        <v>2593</v>
      </c>
      <c r="D103" s="71">
        <v>1000000</v>
      </c>
      <c r="E103" s="73">
        <f t="shared" si="2"/>
        <v>2454</v>
      </c>
      <c r="F103" s="73" t="str">
        <f t="shared" si="3"/>
        <v>35201 - DER-ES - 2454</v>
      </c>
    </row>
    <row r="104" spans="1:6" ht="18" customHeight="1" x14ac:dyDescent="0.25">
      <c r="A104" s="68" t="s">
        <v>455</v>
      </c>
      <c r="B104" s="68" t="s">
        <v>2695</v>
      </c>
      <c r="C104" s="68" t="s">
        <v>2593</v>
      </c>
      <c r="D104" s="71">
        <v>3000000</v>
      </c>
      <c r="E104" s="73">
        <f t="shared" si="2"/>
        <v>2456</v>
      </c>
      <c r="F104" s="73" t="str">
        <f t="shared" si="3"/>
        <v>35201 - DER-ES - 2456</v>
      </c>
    </row>
    <row r="105" spans="1:6" ht="18" customHeight="1" x14ac:dyDescent="0.25">
      <c r="A105" s="68" t="s">
        <v>455</v>
      </c>
      <c r="B105" s="68" t="s">
        <v>2696</v>
      </c>
      <c r="C105" s="68" t="s">
        <v>2593</v>
      </c>
      <c r="D105" s="71">
        <v>1000000</v>
      </c>
      <c r="E105" s="73">
        <f t="shared" si="2"/>
        <v>2464</v>
      </c>
      <c r="F105" s="73" t="str">
        <f t="shared" si="3"/>
        <v>35201 - DER-ES - 2464</v>
      </c>
    </row>
    <row r="106" spans="1:6" ht="18" customHeight="1" x14ac:dyDescent="0.25">
      <c r="A106" s="68" t="s">
        <v>455</v>
      </c>
      <c r="B106" s="68" t="s">
        <v>2697</v>
      </c>
      <c r="C106" s="68" t="s">
        <v>2593</v>
      </c>
      <c r="D106" s="71">
        <v>100000</v>
      </c>
      <c r="E106" s="73">
        <f t="shared" si="2"/>
        <v>2467</v>
      </c>
      <c r="F106" s="73" t="str">
        <f t="shared" si="3"/>
        <v>35201 - DER-ES - 2467</v>
      </c>
    </row>
    <row r="107" spans="1:6" ht="18" customHeight="1" x14ac:dyDescent="0.25">
      <c r="A107" s="68" t="s">
        <v>455</v>
      </c>
      <c r="B107" s="68" t="s">
        <v>2698</v>
      </c>
      <c r="C107" s="68" t="s">
        <v>2593</v>
      </c>
      <c r="D107" s="71">
        <v>1000000</v>
      </c>
      <c r="E107" s="73">
        <f t="shared" si="2"/>
        <v>2472</v>
      </c>
      <c r="F107" s="73" t="str">
        <f t="shared" si="3"/>
        <v>35201 - DER-ES - 2472</v>
      </c>
    </row>
    <row r="108" spans="1:6" ht="18" customHeight="1" x14ac:dyDescent="0.25">
      <c r="A108" s="68" t="s">
        <v>455</v>
      </c>
      <c r="B108" s="68" t="s">
        <v>2699</v>
      </c>
      <c r="C108" s="68" t="s">
        <v>2593</v>
      </c>
      <c r="D108" s="71">
        <v>100000</v>
      </c>
      <c r="E108" s="73">
        <f t="shared" si="2"/>
        <v>2489</v>
      </c>
      <c r="F108" s="73" t="str">
        <f t="shared" si="3"/>
        <v>35201 - DER-ES - 2489</v>
      </c>
    </row>
    <row r="109" spans="1:6" ht="18" customHeight="1" x14ac:dyDescent="0.25">
      <c r="A109" s="68" t="s">
        <v>455</v>
      </c>
      <c r="B109" s="68" t="s">
        <v>2700</v>
      </c>
      <c r="C109" s="68" t="s">
        <v>2593</v>
      </c>
      <c r="D109" s="71">
        <v>100000</v>
      </c>
      <c r="E109" s="73">
        <f t="shared" si="2"/>
        <v>2525</v>
      </c>
      <c r="F109" s="73" t="str">
        <f t="shared" si="3"/>
        <v>35201 - DER-ES - 2525</v>
      </c>
    </row>
    <row r="110" spans="1:6" ht="18" customHeight="1" x14ac:dyDescent="0.25">
      <c r="A110" s="68" t="s">
        <v>455</v>
      </c>
      <c r="B110" s="68" t="s">
        <v>2701</v>
      </c>
      <c r="C110" s="68" t="s">
        <v>2593</v>
      </c>
      <c r="D110" s="71">
        <v>100000</v>
      </c>
      <c r="E110" s="73">
        <f t="shared" si="2"/>
        <v>2529</v>
      </c>
      <c r="F110" s="73" t="str">
        <f t="shared" si="3"/>
        <v>35201 - DER-ES - 2529</v>
      </c>
    </row>
    <row r="111" spans="1:6" ht="18" customHeight="1" x14ac:dyDescent="0.25">
      <c r="A111" s="68" t="s">
        <v>455</v>
      </c>
      <c r="B111" s="68" t="s">
        <v>2702</v>
      </c>
      <c r="C111" s="68" t="s">
        <v>2593</v>
      </c>
      <c r="D111" s="71">
        <v>16724696</v>
      </c>
      <c r="E111" s="73">
        <f t="shared" si="2"/>
        <v>2544</v>
      </c>
      <c r="F111" s="73" t="str">
        <f t="shared" si="3"/>
        <v>35201 - DER-ES - 2544</v>
      </c>
    </row>
    <row r="112" spans="1:6" ht="18" customHeight="1" x14ac:dyDescent="0.25">
      <c r="A112" s="68" t="s">
        <v>455</v>
      </c>
      <c r="B112" s="68" t="s">
        <v>2703</v>
      </c>
      <c r="C112" s="68" t="s">
        <v>2593</v>
      </c>
      <c r="D112" s="71">
        <v>100000</v>
      </c>
      <c r="E112" s="73">
        <f t="shared" si="2"/>
        <v>2556</v>
      </c>
      <c r="F112" s="73" t="str">
        <f t="shared" si="3"/>
        <v>35201 - DER-ES - 2556</v>
      </c>
    </row>
    <row r="113" spans="1:6" ht="18" customHeight="1" x14ac:dyDescent="0.25">
      <c r="A113" s="68" t="s">
        <v>455</v>
      </c>
      <c r="B113" s="68" t="s">
        <v>2704</v>
      </c>
      <c r="C113" s="68" t="s">
        <v>2593</v>
      </c>
      <c r="D113" s="71">
        <v>500000</v>
      </c>
      <c r="E113" s="73">
        <f t="shared" si="2"/>
        <v>2557</v>
      </c>
      <c r="F113" s="73" t="str">
        <f t="shared" si="3"/>
        <v>35201 - DER-ES - 2557</v>
      </c>
    </row>
    <row r="114" spans="1:6" ht="18" customHeight="1" x14ac:dyDescent="0.25">
      <c r="A114" s="68" t="s">
        <v>455</v>
      </c>
      <c r="B114" s="68" t="s">
        <v>2705</v>
      </c>
      <c r="C114" s="68" t="s">
        <v>2593</v>
      </c>
      <c r="D114" s="71">
        <v>300000</v>
      </c>
      <c r="E114" s="73">
        <f t="shared" si="2"/>
        <v>2585</v>
      </c>
      <c r="F114" s="73" t="str">
        <f t="shared" si="3"/>
        <v>35201 - DER-ES - 2585</v>
      </c>
    </row>
    <row r="115" spans="1:6" ht="18" customHeight="1" x14ac:dyDescent="0.25">
      <c r="A115" s="68" t="s">
        <v>455</v>
      </c>
      <c r="B115" s="68" t="s">
        <v>2706</v>
      </c>
      <c r="C115" s="68" t="s">
        <v>2593</v>
      </c>
      <c r="D115" s="71">
        <v>2000000</v>
      </c>
      <c r="E115" s="73">
        <f t="shared" si="2"/>
        <v>2597</v>
      </c>
      <c r="F115" s="73" t="str">
        <f t="shared" si="3"/>
        <v>35201 - DER-ES - 2597</v>
      </c>
    </row>
    <row r="116" spans="1:6" ht="18" customHeight="1" x14ac:dyDescent="0.25">
      <c r="A116" s="68" t="s">
        <v>455</v>
      </c>
      <c r="B116" s="68" t="s">
        <v>2707</v>
      </c>
      <c r="C116" s="68" t="s">
        <v>2593</v>
      </c>
      <c r="D116" s="71">
        <v>1000000</v>
      </c>
      <c r="E116" s="73">
        <f t="shared" si="2"/>
        <v>2598</v>
      </c>
      <c r="F116" s="73" t="str">
        <f t="shared" si="3"/>
        <v>35201 - DER-ES - 2598</v>
      </c>
    </row>
    <row r="117" spans="1:6" ht="18" customHeight="1" x14ac:dyDescent="0.25">
      <c r="A117" s="68" t="s">
        <v>455</v>
      </c>
      <c r="B117" s="68" t="s">
        <v>2708</v>
      </c>
      <c r="C117" s="68" t="s">
        <v>2593</v>
      </c>
      <c r="D117" s="71">
        <v>500000</v>
      </c>
      <c r="E117" s="73">
        <f t="shared" si="2"/>
        <v>2599</v>
      </c>
      <c r="F117" s="73" t="str">
        <f t="shared" si="3"/>
        <v>35201 - DER-ES - 2599</v>
      </c>
    </row>
    <row r="118" spans="1:6" ht="18" customHeight="1" x14ac:dyDescent="0.25">
      <c r="A118" s="68" t="s">
        <v>455</v>
      </c>
      <c r="B118" s="68" t="s">
        <v>2709</v>
      </c>
      <c r="C118" s="68" t="s">
        <v>2593</v>
      </c>
      <c r="D118" s="71">
        <v>250000</v>
      </c>
      <c r="E118" s="73">
        <f t="shared" si="2"/>
        <v>2604</v>
      </c>
      <c r="F118" s="73" t="str">
        <f t="shared" si="3"/>
        <v>35201 - DER-ES - 2604</v>
      </c>
    </row>
    <row r="119" spans="1:6" ht="18" customHeight="1" x14ac:dyDescent="0.25">
      <c r="A119" s="68" t="s">
        <v>455</v>
      </c>
      <c r="B119" s="68" t="s">
        <v>2710</v>
      </c>
      <c r="C119" s="68" t="s">
        <v>2593</v>
      </c>
      <c r="D119" s="71">
        <v>1500000</v>
      </c>
      <c r="E119" s="73">
        <f t="shared" si="2"/>
        <v>2639</v>
      </c>
      <c r="F119" s="73" t="str">
        <f t="shared" si="3"/>
        <v>35201 - DER-ES - 2639</v>
      </c>
    </row>
    <row r="120" spans="1:6" ht="18" customHeight="1" x14ac:dyDescent="0.25">
      <c r="A120" s="68" t="s">
        <v>455</v>
      </c>
      <c r="B120" s="68" t="s">
        <v>2711</v>
      </c>
      <c r="C120" s="68" t="s">
        <v>2593</v>
      </c>
      <c r="D120" s="71">
        <v>1500000</v>
      </c>
      <c r="E120" s="73">
        <f t="shared" si="2"/>
        <v>2640</v>
      </c>
      <c r="F120" s="73" t="str">
        <f t="shared" si="3"/>
        <v>35201 - DER-ES - 2640</v>
      </c>
    </row>
    <row r="121" spans="1:6" ht="18" customHeight="1" x14ac:dyDescent="0.25">
      <c r="A121" s="68" t="s">
        <v>455</v>
      </c>
      <c r="B121" s="68" t="s">
        <v>2712</v>
      </c>
      <c r="C121" s="68" t="s">
        <v>2593</v>
      </c>
      <c r="D121" s="71">
        <v>1500000</v>
      </c>
      <c r="E121" s="73">
        <f t="shared" si="2"/>
        <v>2641</v>
      </c>
      <c r="F121" s="73" t="str">
        <f t="shared" si="3"/>
        <v>35201 - DER-ES - 2641</v>
      </c>
    </row>
    <row r="122" spans="1:6" ht="18" customHeight="1" x14ac:dyDescent="0.25">
      <c r="A122" s="68" t="s">
        <v>455</v>
      </c>
      <c r="B122" s="68" t="s">
        <v>2713</v>
      </c>
      <c r="C122" s="68" t="s">
        <v>2593</v>
      </c>
      <c r="D122" s="71">
        <v>1500000</v>
      </c>
      <c r="E122" s="73">
        <f t="shared" si="2"/>
        <v>2642</v>
      </c>
      <c r="F122" s="73" t="str">
        <f t="shared" si="3"/>
        <v>35201 - DER-ES - 2642</v>
      </c>
    </row>
    <row r="123" spans="1:6" ht="18" customHeight="1" x14ac:dyDescent="0.25">
      <c r="A123" s="68" t="s">
        <v>455</v>
      </c>
      <c r="B123" s="68" t="s">
        <v>2714</v>
      </c>
      <c r="C123" s="68" t="s">
        <v>2593</v>
      </c>
      <c r="D123" s="71">
        <v>1500000</v>
      </c>
      <c r="E123" s="73">
        <f t="shared" si="2"/>
        <v>2643</v>
      </c>
      <c r="F123" s="73" t="str">
        <f t="shared" si="3"/>
        <v>35201 - DER-ES - 2643</v>
      </c>
    </row>
    <row r="124" spans="1:6" ht="18" customHeight="1" x14ac:dyDescent="0.25">
      <c r="A124" s="68" t="s">
        <v>455</v>
      </c>
      <c r="B124" s="68" t="s">
        <v>2715</v>
      </c>
      <c r="C124" s="68" t="s">
        <v>2593</v>
      </c>
      <c r="D124" s="71">
        <v>1500000</v>
      </c>
      <c r="E124" s="73">
        <f t="shared" si="2"/>
        <v>2644</v>
      </c>
      <c r="F124" s="73" t="str">
        <f t="shared" si="3"/>
        <v>35201 - DER-ES - 2644</v>
      </c>
    </row>
    <row r="125" spans="1:6" ht="18" customHeight="1" x14ac:dyDescent="0.25">
      <c r="A125" s="68" t="s">
        <v>455</v>
      </c>
      <c r="B125" s="68" t="s">
        <v>2716</v>
      </c>
      <c r="C125" s="68" t="s">
        <v>2593</v>
      </c>
      <c r="D125" s="71">
        <v>1500000</v>
      </c>
      <c r="E125" s="73">
        <f t="shared" si="2"/>
        <v>2645</v>
      </c>
      <c r="F125" s="73" t="str">
        <f t="shared" si="3"/>
        <v>35201 - DER-ES - 2645</v>
      </c>
    </row>
    <row r="126" spans="1:6" ht="18" customHeight="1" x14ac:dyDescent="0.25">
      <c r="A126" s="68" t="s">
        <v>455</v>
      </c>
      <c r="B126" s="68" t="s">
        <v>2717</v>
      </c>
      <c r="C126" s="68" t="s">
        <v>2593</v>
      </c>
      <c r="D126" s="71">
        <v>1500000</v>
      </c>
      <c r="E126" s="73">
        <f t="shared" si="2"/>
        <v>2646</v>
      </c>
      <c r="F126" s="73" t="str">
        <f t="shared" si="3"/>
        <v>35201 - DER-ES - 2646</v>
      </c>
    </row>
    <row r="127" spans="1:6" ht="18" customHeight="1" x14ac:dyDescent="0.25">
      <c r="A127" s="68" t="s">
        <v>455</v>
      </c>
      <c r="B127" s="68" t="s">
        <v>2718</v>
      </c>
      <c r="C127" s="68" t="s">
        <v>2593</v>
      </c>
      <c r="D127" s="71">
        <v>7000000</v>
      </c>
      <c r="E127" s="73">
        <f t="shared" si="2"/>
        <v>2655</v>
      </c>
      <c r="F127" s="73" t="str">
        <f t="shared" si="3"/>
        <v>35201 - DER-ES - 2655</v>
      </c>
    </row>
    <row r="128" spans="1:6" ht="18" customHeight="1" x14ac:dyDescent="0.25">
      <c r="A128" s="68" t="s">
        <v>455</v>
      </c>
      <c r="B128" s="68" t="s">
        <v>2719</v>
      </c>
      <c r="C128" s="68" t="s">
        <v>2593</v>
      </c>
      <c r="D128" s="71">
        <v>14000000</v>
      </c>
      <c r="E128" s="73">
        <f t="shared" si="2"/>
        <v>2656</v>
      </c>
      <c r="F128" s="73" t="str">
        <f t="shared" si="3"/>
        <v>35201 - DER-ES - 2656</v>
      </c>
    </row>
    <row r="129" spans="1:6" ht="18" customHeight="1" x14ac:dyDescent="0.25">
      <c r="A129" s="68" t="s">
        <v>455</v>
      </c>
      <c r="B129" s="68" t="s">
        <v>2720</v>
      </c>
      <c r="C129" s="68" t="s">
        <v>2593</v>
      </c>
      <c r="D129" s="71">
        <v>1000000</v>
      </c>
      <c r="E129" s="73">
        <f t="shared" si="2"/>
        <v>2773</v>
      </c>
      <c r="F129" s="73" t="str">
        <f t="shared" si="3"/>
        <v>35201 - DER-ES - 2773</v>
      </c>
    </row>
    <row r="130" spans="1:6" ht="18" customHeight="1" x14ac:dyDescent="0.25">
      <c r="A130" s="68" t="s">
        <v>455</v>
      </c>
      <c r="B130" s="68" t="s">
        <v>2721</v>
      </c>
      <c r="C130" s="68" t="s">
        <v>2593</v>
      </c>
      <c r="D130" s="71">
        <v>3000000</v>
      </c>
      <c r="E130" s="73">
        <f t="shared" si="2"/>
        <v>2783</v>
      </c>
      <c r="F130" s="73" t="str">
        <f t="shared" si="3"/>
        <v>35201 - DER-ES - 2783</v>
      </c>
    </row>
    <row r="131" spans="1:6" ht="18" customHeight="1" x14ac:dyDescent="0.25">
      <c r="A131" s="68" t="s">
        <v>455</v>
      </c>
      <c r="B131" s="68" t="s">
        <v>2722</v>
      </c>
      <c r="C131" s="68" t="s">
        <v>2593</v>
      </c>
      <c r="D131" s="71">
        <v>7000000</v>
      </c>
      <c r="E131" s="73">
        <f t="shared" ref="E131:E194" si="4">LEFT(B131,6)+0</f>
        <v>2784</v>
      </c>
      <c r="F131" s="73" t="str">
        <f t="shared" ref="F131:F194" si="5">CONCATENATE(A131," - ",E131)</f>
        <v>35201 - DER-ES - 2784</v>
      </c>
    </row>
    <row r="132" spans="1:6" ht="18" customHeight="1" x14ac:dyDescent="0.25">
      <c r="A132" s="68" t="s">
        <v>455</v>
      </c>
      <c r="B132" s="68" t="s">
        <v>2723</v>
      </c>
      <c r="C132" s="68" t="s">
        <v>2593</v>
      </c>
      <c r="D132" s="71">
        <v>250000</v>
      </c>
      <c r="E132" s="73">
        <f t="shared" si="4"/>
        <v>2790</v>
      </c>
      <c r="F132" s="73" t="str">
        <f t="shared" si="5"/>
        <v>35201 - DER-ES - 2790</v>
      </c>
    </row>
    <row r="133" spans="1:6" ht="18" customHeight="1" x14ac:dyDescent="0.25">
      <c r="A133" s="68" t="s">
        <v>455</v>
      </c>
      <c r="B133" s="68" t="s">
        <v>2724</v>
      </c>
      <c r="C133" s="68" t="s">
        <v>2593</v>
      </c>
      <c r="D133" s="71">
        <v>1500000</v>
      </c>
      <c r="E133" s="73">
        <f t="shared" si="4"/>
        <v>2792</v>
      </c>
      <c r="F133" s="73" t="str">
        <f t="shared" si="5"/>
        <v>35201 - DER-ES - 2792</v>
      </c>
    </row>
    <row r="134" spans="1:6" ht="18" customHeight="1" x14ac:dyDescent="0.25">
      <c r="A134" s="68" t="s">
        <v>455</v>
      </c>
      <c r="B134" s="68" t="s">
        <v>2725</v>
      </c>
      <c r="C134" s="68" t="s">
        <v>2593</v>
      </c>
      <c r="D134" s="71">
        <v>7000000</v>
      </c>
      <c r="E134" s="73">
        <f t="shared" si="4"/>
        <v>2796</v>
      </c>
      <c r="F134" s="73" t="str">
        <f t="shared" si="5"/>
        <v>35201 - DER-ES - 2796</v>
      </c>
    </row>
    <row r="135" spans="1:6" ht="18" customHeight="1" x14ac:dyDescent="0.25">
      <c r="A135" s="68" t="s">
        <v>455</v>
      </c>
      <c r="B135" s="68" t="s">
        <v>2726</v>
      </c>
      <c r="C135" s="68" t="s">
        <v>2593</v>
      </c>
      <c r="D135" s="71">
        <v>7000000</v>
      </c>
      <c r="E135" s="73">
        <f t="shared" si="4"/>
        <v>2797</v>
      </c>
      <c r="F135" s="73" t="str">
        <f t="shared" si="5"/>
        <v>35201 - DER-ES - 2797</v>
      </c>
    </row>
    <row r="136" spans="1:6" ht="18" customHeight="1" x14ac:dyDescent="0.25">
      <c r="A136" s="68" t="s">
        <v>455</v>
      </c>
      <c r="B136" s="68" t="s">
        <v>2727</v>
      </c>
      <c r="C136" s="68" t="s">
        <v>2593</v>
      </c>
      <c r="D136" s="71">
        <v>5000000</v>
      </c>
      <c r="E136" s="73">
        <f t="shared" si="4"/>
        <v>2799</v>
      </c>
      <c r="F136" s="73" t="str">
        <f t="shared" si="5"/>
        <v>35201 - DER-ES - 2799</v>
      </c>
    </row>
    <row r="137" spans="1:6" ht="18" customHeight="1" x14ac:dyDescent="0.25">
      <c r="A137" s="68" t="s">
        <v>455</v>
      </c>
      <c r="B137" s="68" t="s">
        <v>2728</v>
      </c>
      <c r="C137" s="68" t="s">
        <v>2593</v>
      </c>
      <c r="D137" s="71">
        <v>7000000</v>
      </c>
      <c r="E137" s="73">
        <f t="shared" si="4"/>
        <v>2801</v>
      </c>
      <c r="F137" s="73" t="str">
        <f t="shared" si="5"/>
        <v>35201 - DER-ES - 2801</v>
      </c>
    </row>
    <row r="138" spans="1:6" ht="18" customHeight="1" x14ac:dyDescent="0.25">
      <c r="A138" s="68" t="s">
        <v>455</v>
      </c>
      <c r="B138" s="68" t="s">
        <v>2729</v>
      </c>
      <c r="C138" s="68" t="s">
        <v>2593</v>
      </c>
      <c r="D138" s="71">
        <v>45467627</v>
      </c>
      <c r="E138" s="73">
        <f t="shared" si="4"/>
        <v>2806</v>
      </c>
      <c r="F138" s="73" t="str">
        <f t="shared" si="5"/>
        <v>35201 - DER-ES - 2806</v>
      </c>
    </row>
    <row r="139" spans="1:6" ht="18" customHeight="1" x14ac:dyDescent="0.25">
      <c r="A139" s="68" t="s">
        <v>455</v>
      </c>
      <c r="B139" s="68" t="s">
        <v>2730</v>
      </c>
      <c r="C139" s="68" t="s">
        <v>2593</v>
      </c>
      <c r="D139" s="71">
        <v>40000000</v>
      </c>
      <c r="E139" s="73">
        <f t="shared" si="4"/>
        <v>2807</v>
      </c>
      <c r="F139" s="73" t="str">
        <f t="shared" si="5"/>
        <v>35201 - DER-ES - 2807</v>
      </c>
    </row>
    <row r="140" spans="1:6" ht="18" customHeight="1" x14ac:dyDescent="0.25">
      <c r="A140" s="68" t="s">
        <v>455</v>
      </c>
      <c r="B140" s="68" t="s">
        <v>2731</v>
      </c>
      <c r="C140" s="68" t="s">
        <v>2593</v>
      </c>
      <c r="D140" s="71">
        <v>250000</v>
      </c>
      <c r="E140" s="73">
        <f t="shared" si="4"/>
        <v>2808</v>
      </c>
      <c r="F140" s="73" t="str">
        <f t="shared" si="5"/>
        <v>35201 - DER-ES - 2808</v>
      </c>
    </row>
    <row r="141" spans="1:6" ht="18" customHeight="1" x14ac:dyDescent="0.25">
      <c r="A141" s="68" t="s">
        <v>455</v>
      </c>
      <c r="B141" s="68" t="s">
        <v>2732</v>
      </c>
      <c r="C141" s="68" t="s">
        <v>2593</v>
      </c>
      <c r="D141" s="71">
        <v>250000</v>
      </c>
      <c r="E141" s="73">
        <f t="shared" si="4"/>
        <v>2809</v>
      </c>
      <c r="F141" s="73" t="str">
        <f t="shared" si="5"/>
        <v>35201 - DER-ES - 2809</v>
      </c>
    </row>
    <row r="142" spans="1:6" ht="18" customHeight="1" x14ac:dyDescent="0.25">
      <c r="A142" s="68" t="s">
        <v>455</v>
      </c>
      <c r="B142" s="68" t="s">
        <v>2733</v>
      </c>
      <c r="C142" s="68" t="s">
        <v>2593</v>
      </c>
      <c r="D142" s="71">
        <v>250000</v>
      </c>
      <c r="E142" s="73">
        <f t="shared" si="4"/>
        <v>2811</v>
      </c>
      <c r="F142" s="73" t="str">
        <f t="shared" si="5"/>
        <v>35201 - DER-ES - 2811</v>
      </c>
    </row>
    <row r="143" spans="1:6" ht="18" customHeight="1" x14ac:dyDescent="0.25">
      <c r="A143" s="68" t="s">
        <v>455</v>
      </c>
      <c r="B143" s="68" t="s">
        <v>2734</v>
      </c>
      <c r="C143" s="68" t="s">
        <v>2593</v>
      </c>
      <c r="D143" s="71">
        <v>5000000</v>
      </c>
      <c r="E143" s="73">
        <f t="shared" si="4"/>
        <v>2814</v>
      </c>
      <c r="F143" s="73" t="str">
        <f t="shared" si="5"/>
        <v>35201 - DER-ES - 2814</v>
      </c>
    </row>
    <row r="144" spans="1:6" ht="18" customHeight="1" x14ac:dyDescent="0.25">
      <c r="A144" s="68" t="s">
        <v>455</v>
      </c>
      <c r="B144" s="68" t="s">
        <v>2735</v>
      </c>
      <c r="C144" s="68" t="s">
        <v>2593</v>
      </c>
      <c r="D144" s="71">
        <v>5000000</v>
      </c>
      <c r="E144" s="73">
        <f t="shared" si="4"/>
        <v>2815</v>
      </c>
      <c r="F144" s="73" t="str">
        <f t="shared" si="5"/>
        <v>35201 - DER-ES - 2815</v>
      </c>
    </row>
    <row r="145" spans="1:6" ht="18" customHeight="1" x14ac:dyDescent="0.25">
      <c r="A145" s="68" t="s">
        <v>455</v>
      </c>
      <c r="B145" s="68" t="s">
        <v>2736</v>
      </c>
      <c r="C145" s="68" t="s">
        <v>2593</v>
      </c>
      <c r="D145" s="71">
        <v>3000000</v>
      </c>
      <c r="E145" s="73">
        <f t="shared" si="4"/>
        <v>2816</v>
      </c>
      <c r="F145" s="73" t="str">
        <f t="shared" si="5"/>
        <v>35201 - DER-ES - 2816</v>
      </c>
    </row>
    <row r="146" spans="1:6" ht="18" customHeight="1" x14ac:dyDescent="0.25">
      <c r="A146" s="68" t="s">
        <v>455</v>
      </c>
      <c r="B146" s="68" t="s">
        <v>2737</v>
      </c>
      <c r="C146" s="68" t="s">
        <v>2593</v>
      </c>
      <c r="D146" s="71">
        <v>1000000</v>
      </c>
      <c r="E146" s="73">
        <f t="shared" si="4"/>
        <v>2817</v>
      </c>
      <c r="F146" s="73" t="str">
        <f t="shared" si="5"/>
        <v>35201 - DER-ES - 2817</v>
      </c>
    </row>
    <row r="147" spans="1:6" ht="18" customHeight="1" x14ac:dyDescent="0.25">
      <c r="A147" s="68" t="s">
        <v>455</v>
      </c>
      <c r="B147" s="68" t="s">
        <v>2738</v>
      </c>
      <c r="C147" s="68" t="s">
        <v>2593</v>
      </c>
      <c r="D147" s="71">
        <v>1000000</v>
      </c>
      <c r="E147" s="73">
        <f t="shared" si="4"/>
        <v>2818</v>
      </c>
      <c r="F147" s="73" t="str">
        <f t="shared" si="5"/>
        <v>35201 - DER-ES - 2818</v>
      </c>
    </row>
    <row r="148" spans="1:6" ht="18" customHeight="1" x14ac:dyDescent="0.25">
      <c r="A148" s="68" t="s">
        <v>455</v>
      </c>
      <c r="B148" s="68" t="s">
        <v>2739</v>
      </c>
      <c r="C148" s="68" t="s">
        <v>2593</v>
      </c>
      <c r="D148" s="71">
        <v>100000</v>
      </c>
      <c r="E148" s="73">
        <f t="shared" si="4"/>
        <v>2825</v>
      </c>
      <c r="F148" s="73" t="str">
        <f t="shared" si="5"/>
        <v>35201 - DER-ES - 2825</v>
      </c>
    </row>
    <row r="149" spans="1:6" ht="18" customHeight="1" x14ac:dyDescent="0.25">
      <c r="A149" s="68" t="s">
        <v>455</v>
      </c>
      <c r="B149" s="68" t="s">
        <v>2740</v>
      </c>
      <c r="C149" s="68" t="s">
        <v>2593</v>
      </c>
      <c r="D149" s="71">
        <v>500000</v>
      </c>
      <c r="E149" s="73">
        <f t="shared" si="4"/>
        <v>2826</v>
      </c>
      <c r="F149" s="73" t="str">
        <f t="shared" si="5"/>
        <v>35201 - DER-ES - 2826</v>
      </c>
    </row>
    <row r="150" spans="1:6" ht="18" customHeight="1" x14ac:dyDescent="0.25">
      <c r="A150" s="68" t="s">
        <v>455</v>
      </c>
      <c r="B150" s="68" t="s">
        <v>2741</v>
      </c>
      <c r="C150" s="68" t="s">
        <v>2593</v>
      </c>
      <c r="D150" s="71">
        <v>3000000</v>
      </c>
      <c r="E150" s="73">
        <f t="shared" si="4"/>
        <v>2838</v>
      </c>
      <c r="F150" s="73" t="str">
        <f t="shared" si="5"/>
        <v>35201 - DER-ES - 2838</v>
      </c>
    </row>
    <row r="151" spans="1:6" ht="18" customHeight="1" x14ac:dyDescent="0.25">
      <c r="A151" s="68" t="s">
        <v>455</v>
      </c>
      <c r="B151" s="68" t="s">
        <v>2742</v>
      </c>
      <c r="C151" s="68" t="s">
        <v>2593</v>
      </c>
      <c r="D151" s="71">
        <v>250000</v>
      </c>
      <c r="E151" s="73">
        <f t="shared" si="4"/>
        <v>2840</v>
      </c>
      <c r="F151" s="73" t="str">
        <f t="shared" si="5"/>
        <v>35201 - DER-ES - 2840</v>
      </c>
    </row>
    <row r="152" spans="1:6" ht="18" customHeight="1" x14ac:dyDescent="0.25">
      <c r="A152" s="68" t="s">
        <v>455</v>
      </c>
      <c r="B152" s="68" t="s">
        <v>2743</v>
      </c>
      <c r="C152" s="68" t="s">
        <v>2593</v>
      </c>
      <c r="D152" s="71">
        <v>1000000</v>
      </c>
      <c r="E152" s="73">
        <f t="shared" si="4"/>
        <v>2841</v>
      </c>
      <c r="F152" s="73" t="str">
        <f t="shared" si="5"/>
        <v>35201 - DER-ES - 2841</v>
      </c>
    </row>
    <row r="153" spans="1:6" ht="18" customHeight="1" x14ac:dyDescent="0.25">
      <c r="A153" s="68" t="s">
        <v>455</v>
      </c>
      <c r="B153" s="68" t="s">
        <v>2744</v>
      </c>
      <c r="C153" s="68" t="s">
        <v>2593</v>
      </c>
      <c r="D153" s="71">
        <v>1500000</v>
      </c>
      <c r="E153" s="73">
        <f t="shared" si="4"/>
        <v>2843</v>
      </c>
      <c r="F153" s="73" t="str">
        <f t="shared" si="5"/>
        <v>35201 - DER-ES - 2843</v>
      </c>
    </row>
    <row r="154" spans="1:6" ht="18" customHeight="1" x14ac:dyDescent="0.25">
      <c r="A154" s="68" t="s">
        <v>455</v>
      </c>
      <c r="B154" s="68" t="s">
        <v>2745</v>
      </c>
      <c r="C154" s="68" t="s">
        <v>2593</v>
      </c>
      <c r="D154" s="71">
        <v>2000000</v>
      </c>
      <c r="E154" s="73">
        <f t="shared" si="4"/>
        <v>2850</v>
      </c>
      <c r="F154" s="73" t="str">
        <f t="shared" si="5"/>
        <v>35201 - DER-ES - 2850</v>
      </c>
    </row>
    <row r="155" spans="1:6" ht="18" customHeight="1" x14ac:dyDescent="0.25">
      <c r="A155" s="68" t="s">
        <v>455</v>
      </c>
      <c r="B155" s="68" t="s">
        <v>2746</v>
      </c>
      <c r="C155" s="68" t="s">
        <v>2593</v>
      </c>
      <c r="D155" s="71">
        <v>2000000</v>
      </c>
      <c r="E155" s="73">
        <f t="shared" si="4"/>
        <v>2851</v>
      </c>
      <c r="F155" s="73" t="str">
        <f t="shared" si="5"/>
        <v>35201 - DER-ES - 2851</v>
      </c>
    </row>
    <row r="156" spans="1:6" ht="18" customHeight="1" x14ac:dyDescent="0.25">
      <c r="A156" s="68" t="s">
        <v>455</v>
      </c>
      <c r="B156" s="68" t="s">
        <v>2747</v>
      </c>
      <c r="C156" s="68" t="s">
        <v>2593</v>
      </c>
      <c r="D156" s="71">
        <v>2000000</v>
      </c>
      <c r="E156" s="73">
        <f t="shared" si="4"/>
        <v>2854</v>
      </c>
      <c r="F156" s="73" t="str">
        <f t="shared" si="5"/>
        <v>35201 - DER-ES - 2854</v>
      </c>
    </row>
    <row r="157" spans="1:6" ht="18" customHeight="1" x14ac:dyDescent="0.25">
      <c r="A157" s="68" t="s">
        <v>455</v>
      </c>
      <c r="B157" s="68" t="s">
        <v>2748</v>
      </c>
      <c r="C157" s="68" t="s">
        <v>2593</v>
      </c>
      <c r="D157" s="71">
        <v>7000000</v>
      </c>
      <c r="E157" s="73">
        <f t="shared" si="4"/>
        <v>2862</v>
      </c>
      <c r="F157" s="73" t="str">
        <f t="shared" si="5"/>
        <v>35201 - DER-ES - 2862</v>
      </c>
    </row>
    <row r="158" spans="1:6" ht="18" customHeight="1" x14ac:dyDescent="0.25">
      <c r="A158" s="68" t="s">
        <v>455</v>
      </c>
      <c r="B158" s="68" t="s">
        <v>2749</v>
      </c>
      <c r="C158" s="68" t="s">
        <v>2593</v>
      </c>
      <c r="D158" s="71">
        <v>3000000</v>
      </c>
      <c r="E158" s="73">
        <f t="shared" si="4"/>
        <v>2873</v>
      </c>
      <c r="F158" s="73" t="str">
        <f t="shared" si="5"/>
        <v>35201 - DER-ES - 2873</v>
      </c>
    </row>
    <row r="159" spans="1:6" ht="18" customHeight="1" x14ac:dyDescent="0.25">
      <c r="A159" s="68" t="s">
        <v>455</v>
      </c>
      <c r="B159" s="68" t="s">
        <v>2750</v>
      </c>
      <c r="C159" s="68" t="s">
        <v>2593</v>
      </c>
      <c r="D159" s="71">
        <v>2000000</v>
      </c>
      <c r="E159" s="73">
        <f t="shared" si="4"/>
        <v>2876</v>
      </c>
      <c r="F159" s="73" t="str">
        <f t="shared" si="5"/>
        <v>35201 - DER-ES - 2876</v>
      </c>
    </row>
    <row r="160" spans="1:6" ht="18" customHeight="1" x14ac:dyDescent="0.25">
      <c r="A160" s="68" t="s">
        <v>455</v>
      </c>
      <c r="B160" s="68" t="s">
        <v>2751</v>
      </c>
      <c r="C160" s="68" t="s">
        <v>2593</v>
      </c>
      <c r="D160" s="71">
        <v>1000000</v>
      </c>
      <c r="E160" s="73">
        <f t="shared" si="4"/>
        <v>2877</v>
      </c>
      <c r="F160" s="73" t="str">
        <f t="shared" si="5"/>
        <v>35201 - DER-ES - 2877</v>
      </c>
    </row>
    <row r="161" spans="1:6" ht="18" customHeight="1" x14ac:dyDescent="0.25">
      <c r="A161" s="68" t="s">
        <v>455</v>
      </c>
      <c r="B161" s="68" t="s">
        <v>2752</v>
      </c>
      <c r="C161" s="68" t="s">
        <v>2593</v>
      </c>
      <c r="D161" s="71">
        <v>5000000</v>
      </c>
      <c r="E161" s="73">
        <f t="shared" si="4"/>
        <v>2884</v>
      </c>
      <c r="F161" s="73" t="str">
        <f t="shared" si="5"/>
        <v>35201 - DER-ES - 2884</v>
      </c>
    </row>
    <row r="162" spans="1:6" ht="18" customHeight="1" x14ac:dyDescent="0.25">
      <c r="A162" s="68" t="s">
        <v>455</v>
      </c>
      <c r="B162" s="68" t="s">
        <v>2753</v>
      </c>
      <c r="C162" s="68" t="s">
        <v>2593</v>
      </c>
      <c r="D162" s="71">
        <v>2000000</v>
      </c>
      <c r="E162" s="73">
        <f t="shared" si="4"/>
        <v>2906</v>
      </c>
      <c r="F162" s="73" t="str">
        <f t="shared" si="5"/>
        <v>35201 - DER-ES - 2906</v>
      </c>
    </row>
    <row r="163" spans="1:6" ht="18" customHeight="1" x14ac:dyDescent="0.25">
      <c r="A163" s="68" t="s">
        <v>455</v>
      </c>
      <c r="B163" s="68" t="s">
        <v>2754</v>
      </c>
      <c r="C163" s="68" t="s">
        <v>2593</v>
      </c>
      <c r="D163" s="71">
        <v>7000000</v>
      </c>
      <c r="E163" s="73">
        <f t="shared" si="4"/>
        <v>3078</v>
      </c>
      <c r="F163" s="73" t="str">
        <f t="shared" si="5"/>
        <v>35201 - DER-ES - 3078</v>
      </c>
    </row>
    <row r="164" spans="1:6" ht="18" customHeight="1" x14ac:dyDescent="0.25">
      <c r="A164" s="68" t="s">
        <v>455</v>
      </c>
      <c r="B164" s="68" t="s">
        <v>2755</v>
      </c>
      <c r="C164" s="68" t="s">
        <v>2593</v>
      </c>
      <c r="D164" s="71">
        <v>1000000</v>
      </c>
      <c r="E164" s="73">
        <f t="shared" si="4"/>
        <v>3158</v>
      </c>
      <c r="F164" s="73" t="str">
        <f t="shared" si="5"/>
        <v>35201 - DER-ES - 3158</v>
      </c>
    </row>
    <row r="165" spans="1:6" ht="18" customHeight="1" x14ac:dyDescent="0.25">
      <c r="A165" s="68" t="s">
        <v>455</v>
      </c>
      <c r="B165" s="68" t="s">
        <v>2756</v>
      </c>
      <c r="C165" s="68" t="s">
        <v>2593</v>
      </c>
      <c r="D165" s="71">
        <v>1500000</v>
      </c>
      <c r="E165" s="73">
        <f t="shared" si="4"/>
        <v>3159</v>
      </c>
      <c r="F165" s="73" t="str">
        <f t="shared" si="5"/>
        <v>35201 - DER-ES - 3159</v>
      </c>
    </row>
    <row r="166" spans="1:6" ht="18" customHeight="1" x14ac:dyDescent="0.25">
      <c r="A166" s="68" t="s">
        <v>455</v>
      </c>
      <c r="B166" s="68" t="s">
        <v>2757</v>
      </c>
      <c r="C166" s="68" t="s">
        <v>2593</v>
      </c>
      <c r="D166" s="71">
        <v>1000000</v>
      </c>
      <c r="E166" s="73">
        <f t="shared" si="4"/>
        <v>3168</v>
      </c>
      <c r="F166" s="73" t="str">
        <f t="shared" si="5"/>
        <v>35201 - DER-ES - 3168</v>
      </c>
    </row>
    <row r="167" spans="1:6" ht="18" customHeight="1" x14ac:dyDescent="0.25">
      <c r="A167" s="68" t="s">
        <v>455</v>
      </c>
      <c r="B167" s="68" t="s">
        <v>2758</v>
      </c>
      <c r="C167" s="68" t="s">
        <v>2593</v>
      </c>
      <c r="D167" s="71">
        <v>1000000</v>
      </c>
      <c r="E167" s="73">
        <f t="shared" si="4"/>
        <v>3169</v>
      </c>
      <c r="F167" s="73" t="str">
        <f t="shared" si="5"/>
        <v>35201 - DER-ES - 3169</v>
      </c>
    </row>
    <row r="168" spans="1:6" ht="18" customHeight="1" x14ac:dyDescent="0.25">
      <c r="A168" s="68" t="s">
        <v>455</v>
      </c>
      <c r="B168" s="68" t="s">
        <v>2759</v>
      </c>
      <c r="C168" s="68" t="s">
        <v>2593</v>
      </c>
      <c r="D168" s="71">
        <v>1000000</v>
      </c>
      <c r="E168" s="73">
        <f t="shared" si="4"/>
        <v>3248</v>
      </c>
      <c r="F168" s="73" t="str">
        <f t="shared" si="5"/>
        <v>35201 - DER-ES - 3248</v>
      </c>
    </row>
    <row r="169" spans="1:6" ht="18" customHeight="1" x14ac:dyDescent="0.25">
      <c r="A169" s="68" t="s">
        <v>1337</v>
      </c>
      <c r="B169" s="68" t="s">
        <v>2760</v>
      </c>
      <c r="C169" s="68" t="s">
        <v>2593</v>
      </c>
      <c r="D169" s="71">
        <v>1000000</v>
      </c>
      <c r="E169" s="73">
        <f t="shared" si="4"/>
        <v>1065</v>
      </c>
      <c r="F169" s="73" t="str">
        <f t="shared" si="5"/>
        <v>36101 - SEDURB - 1065</v>
      </c>
    </row>
    <row r="170" spans="1:6" ht="18" customHeight="1" x14ac:dyDescent="0.25">
      <c r="A170" s="68" t="s">
        <v>1337</v>
      </c>
      <c r="B170" s="68" t="s">
        <v>2761</v>
      </c>
      <c r="C170" s="68" t="s">
        <v>2593</v>
      </c>
      <c r="D170" s="71">
        <v>616380</v>
      </c>
      <c r="E170" s="73">
        <f t="shared" si="4"/>
        <v>1068</v>
      </c>
      <c r="F170" s="73" t="str">
        <f t="shared" si="5"/>
        <v>36101 - SEDURB - 1068</v>
      </c>
    </row>
    <row r="171" spans="1:6" ht="18" customHeight="1" x14ac:dyDescent="0.25">
      <c r="A171" s="68" t="s">
        <v>1337</v>
      </c>
      <c r="B171" s="68" t="s">
        <v>2762</v>
      </c>
      <c r="C171" s="68" t="s">
        <v>2593</v>
      </c>
      <c r="D171" s="71">
        <v>28000000</v>
      </c>
      <c r="E171" s="73">
        <f t="shared" si="4"/>
        <v>1071</v>
      </c>
      <c r="F171" s="73" t="str">
        <f t="shared" si="5"/>
        <v>36101 - SEDURB - 1071</v>
      </c>
    </row>
    <row r="172" spans="1:6" ht="18" customHeight="1" x14ac:dyDescent="0.25">
      <c r="A172" s="68" t="s">
        <v>1337</v>
      </c>
      <c r="B172" s="68" t="s">
        <v>2763</v>
      </c>
      <c r="C172" s="68" t="s">
        <v>2593</v>
      </c>
      <c r="D172" s="71">
        <v>7445980</v>
      </c>
      <c r="E172" s="73">
        <f t="shared" si="4"/>
        <v>1075</v>
      </c>
      <c r="F172" s="73" t="str">
        <f t="shared" si="5"/>
        <v>36101 - SEDURB - 1075</v>
      </c>
    </row>
    <row r="173" spans="1:6" ht="18" customHeight="1" x14ac:dyDescent="0.25">
      <c r="A173" s="68" t="s">
        <v>1337</v>
      </c>
      <c r="B173" s="68" t="s">
        <v>2764</v>
      </c>
      <c r="C173" s="68" t="s">
        <v>2593</v>
      </c>
      <c r="D173" s="71">
        <v>45891364</v>
      </c>
      <c r="E173" s="73">
        <f t="shared" si="4"/>
        <v>1076</v>
      </c>
      <c r="F173" s="73" t="str">
        <f t="shared" si="5"/>
        <v>36101 - SEDURB - 1076</v>
      </c>
    </row>
    <row r="174" spans="1:6" ht="18" customHeight="1" x14ac:dyDescent="0.25">
      <c r="A174" s="68" t="s">
        <v>1337</v>
      </c>
      <c r="B174" s="68" t="s">
        <v>2765</v>
      </c>
      <c r="C174" s="68" t="s">
        <v>2593</v>
      </c>
      <c r="D174" s="71">
        <v>5681384</v>
      </c>
      <c r="E174" s="73">
        <f t="shared" si="4"/>
        <v>1079</v>
      </c>
      <c r="F174" s="73" t="str">
        <f t="shared" si="5"/>
        <v>36101 - SEDURB - 1079</v>
      </c>
    </row>
    <row r="175" spans="1:6" ht="18" customHeight="1" x14ac:dyDescent="0.25">
      <c r="A175" s="68" t="s">
        <v>1337</v>
      </c>
      <c r="B175" s="68" t="s">
        <v>2766</v>
      </c>
      <c r="C175" s="68" t="s">
        <v>2593</v>
      </c>
      <c r="D175" s="71">
        <v>266576534</v>
      </c>
      <c r="E175" s="73">
        <f t="shared" si="4"/>
        <v>1829</v>
      </c>
      <c r="F175" s="73" t="str">
        <f t="shared" si="5"/>
        <v>36101 - SEDURB - 1829</v>
      </c>
    </row>
    <row r="176" spans="1:6" ht="18" customHeight="1" x14ac:dyDescent="0.25">
      <c r="A176" s="68" t="s">
        <v>1337</v>
      </c>
      <c r="B176" s="68" t="s">
        <v>2767</v>
      </c>
      <c r="C176" s="68" t="s">
        <v>2593</v>
      </c>
      <c r="D176" s="71">
        <v>10557720</v>
      </c>
      <c r="E176" s="73">
        <f t="shared" si="4"/>
        <v>1830</v>
      </c>
      <c r="F176" s="73" t="str">
        <f t="shared" si="5"/>
        <v>36101 - SEDURB - 1830</v>
      </c>
    </row>
    <row r="177" spans="1:6" ht="18" customHeight="1" x14ac:dyDescent="0.25">
      <c r="A177" s="68" t="s">
        <v>1337</v>
      </c>
      <c r="B177" s="68" t="s">
        <v>2768</v>
      </c>
      <c r="C177" s="68" t="s">
        <v>2593</v>
      </c>
      <c r="D177" s="71">
        <v>1444748</v>
      </c>
      <c r="E177" s="73">
        <f t="shared" si="4"/>
        <v>1948</v>
      </c>
      <c r="F177" s="73" t="str">
        <f t="shared" si="5"/>
        <v>36101 - SEDURB - 1948</v>
      </c>
    </row>
    <row r="178" spans="1:6" ht="18" customHeight="1" x14ac:dyDescent="0.25">
      <c r="A178" s="68" t="s">
        <v>1337</v>
      </c>
      <c r="B178" s="68" t="s">
        <v>2769</v>
      </c>
      <c r="C178" s="68" t="s">
        <v>2593</v>
      </c>
      <c r="D178" s="71">
        <v>36585690</v>
      </c>
      <c r="E178" s="73">
        <f t="shared" si="4"/>
        <v>2107</v>
      </c>
      <c r="F178" s="73" t="str">
        <f t="shared" si="5"/>
        <v>36101 - SEDURB - 2107</v>
      </c>
    </row>
    <row r="179" spans="1:6" ht="18" customHeight="1" x14ac:dyDescent="0.25">
      <c r="A179" s="68" t="s">
        <v>1337</v>
      </c>
      <c r="B179" s="68" t="s">
        <v>2770</v>
      </c>
      <c r="C179" s="68" t="s">
        <v>2593</v>
      </c>
      <c r="D179" s="71">
        <v>2000000</v>
      </c>
      <c r="E179" s="73">
        <f t="shared" si="4"/>
        <v>2271</v>
      </c>
      <c r="F179" s="73" t="str">
        <f t="shared" si="5"/>
        <v>36101 - SEDURB - 2271</v>
      </c>
    </row>
    <row r="180" spans="1:6" ht="18" customHeight="1" x14ac:dyDescent="0.25">
      <c r="A180" s="68" t="s">
        <v>1337</v>
      </c>
      <c r="B180" s="68" t="s">
        <v>2771</v>
      </c>
      <c r="C180" s="68" t="s">
        <v>2593</v>
      </c>
      <c r="D180" s="71">
        <v>1200200</v>
      </c>
      <c r="E180" s="73">
        <f t="shared" si="4"/>
        <v>2313</v>
      </c>
      <c r="F180" s="73" t="str">
        <f t="shared" si="5"/>
        <v>36101 - SEDURB - 2313</v>
      </c>
    </row>
    <row r="181" spans="1:6" ht="18" customHeight="1" x14ac:dyDescent="0.25">
      <c r="A181" s="68" t="s">
        <v>1337</v>
      </c>
      <c r="B181" s="68" t="s">
        <v>2772</v>
      </c>
      <c r="C181" s="68" t="s">
        <v>2593</v>
      </c>
      <c r="D181" s="71">
        <v>10000000</v>
      </c>
      <c r="E181" s="73">
        <f t="shared" si="4"/>
        <v>2572</v>
      </c>
      <c r="F181" s="73" t="str">
        <f t="shared" si="5"/>
        <v>36101 - SEDURB - 2572</v>
      </c>
    </row>
    <row r="182" spans="1:6" ht="18" customHeight="1" x14ac:dyDescent="0.25">
      <c r="A182" s="68" t="s">
        <v>1337</v>
      </c>
      <c r="B182" s="68" t="s">
        <v>2773</v>
      </c>
      <c r="C182" s="68" t="s">
        <v>2593</v>
      </c>
      <c r="D182" s="71">
        <v>1023341</v>
      </c>
      <c r="E182" s="73">
        <f t="shared" si="4"/>
        <v>2613</v>
      </c>
      <c r="F182" s="73" t="str">
        <f t="shared" si="5"/>
        <v>36101 - SEDURB - 2613</v>
      </c>
    </row>
    <row r="183" spans="1:6" ht="18" customHeight="1" x14ac:dyDescent="0.25">
      <c r="A183" s="68" t="s">
        <v>1337</v>
      </c>
      <c r="B183" s="68" t="s">
        <v>2774</v>
      </c>
      <c r="C183" s="68" t="s">
        <v>2593</v>
      </c>
      <c r="D183" s="71">
        <v>29000000</v>
      </c>
      <c r="E183" s="73">
        <f t="shared" si="4"/>
        <v>3115</v>
      </c>
      <c r="F183" s="73" t="str">
        <f t="shared" si="5"/>
        <v>36101 - SEDURB - 3115</v>
      </c>
    </row>
    <row r="184" spans="1:6" ht="18" customHeight="1" x14ac:dyDescent="0.25">
      <c r="A184" s="68" t="s">
        <v>1337</v>
      </c>
      <c r="B184" s="68" t="s">
        <v>2775</v>
      </c>
      <c r="C184" s="68" t="s">
        <v>2593</v>
      </c>
      <c r="D184" s="71">
        <v>10000000</v>
      </c>
      <c r="E184" s="73">
        <f t="shared" si="4"/>
        <v>3231</v>
      </c>
      <c r="F184" s="73" t="str">
        <f t="shared" si="5"/>
        <v>36101 - SEDURB - 3231</v>
      </c>
    </row>
    <row r="185" spans="1:6" ht="18" customHeight="1" x14ac:dyDescent="0.25">
      <c r="A185" s="68" t="s">
        <v>1370</v>
      </c>
      <c r="B185" s="68" t="s">
        <v>2776</v>
      </c>
      <c r="C185" s="68" t="s">
        <v>2593</v>
      </c>
      <c r="D185" s="71">
        <v>10000</v>
      </c>
      <c r="E185" s="73">
        <f t="shared" si="4"/>
        <v>1197</v>
      </c>
      <c r="F185" s="73" t="str">
        <f t="shared" si="5"/>
        <v>36901 - FEHAB - 1197</v>
      </c>
    </row>
    <row r="186" spans="1:6" ht="18" customHeight="1" x14ac:dyDescent="0.25">
      <c r="A186" s="68" t="s">
        <v>1415</v>
      </c>
      <c r="B186" s="68" t="s">
        <v>2777</v>
      </c>
      <c r="C186" s="68" t="s">
        <v>2593</v>
      </c>
      <c r="D186" s="71">
        <v>680000</v>
      </c>
      <c r="E186" s="73">
        <f t="shared" si="4"/>
        <v>832</v>
      </c>
      <c r="F186" s="73" t="str">
        <f t="shared" si="5"/>
        <v>37101 - SETUR - 832</v>
      </c>
    </row>
    <row r="187" spans="1:6" ht="18" customHeight="1" x14ac:dyDescent="0.25">
      <c r="A187" s="68" t="s">
        <v>1415</v>
      </c>
      <c r="B187" s="68" t="s">
        <v>2778</v>
      </c>
      <c r="C187" s="68" t="s">
        <v>2593</v>
      </c>
      <c r="D187" s="71">
        <v>60000</v>
      </c>
      <c r="E187" s="73">
        <f t="shared" si="4"/>
        <v>912</v>
      </c>
      <c r="F187" s="73" t="str">
        <f t="shared" si="5"/>
        <v>37101 - SETUR - 912</v>
      </c>
    </row>
    <row r="188" spans="1:6" ht="18" customHeight="1" x14ac:dyDescent="0.25">
      <c r="A188" s="68" t="s">
        <v>1415</v>
      </c>
      <c r="B188" s="68" t="s">
        <v>2779</v>
      </c>
      <c r="C188" s="68" t="s">
        <v>2593</v>
      </c>
      <c r="D188" s="71">
        <v>2002410</v>
      </c>
      <c r="E188" s="73">
        <f t="shared" si="4"/>
        <v>2298</v>
      </c>
      <c r="F188" s="73" t="str">
        <f t="shared" si="5"/>
        <v>37101 - SETUR - 2298</v>
      </c>
    </row>
    <row r="189" spans="1:6" ht="18" customHeight="1" x14ac:dyDescent="0.25">
      <c r="A189" s="68" t="s">
        <v>1415</v>
      </c>
      <c r="B189" s="68" t="s">
        <v>2780</v>
      </c>
      <c r="C189" s="68" t="s">
        <v>2593</v>
      </c>
      <c r="D189" s="71">
        <v>1536485</v>
      </c>
      <c r="E189" s="73">
        <f t="shared" si="4"/>
        <v>2299</v>
      </c>
      <c r="F189" s="73" t="str">
        <f t="shared" si="5"/>
        <v>37101 - SETUR - 2299</v>
      </c>
    </row>
    <row r="190" spans="1:6" ht="18" customHeight="1" x14ac:dyDescent="0.25">
      <c r="A190" s="68" t="s">
        <v>1415</v>
      </c>
      <c r="B190" s="68" t="s">
        <v>2781</v>
      </c>
      <c r="C190" s="68" t="s">
        <v>2593</v>
      </c>
      <c r="D190" s="71">
        <v>8684696</v>
      </c>
      <c r="E190" s="73">
        <f t="shared" si="4"/>
        <v>3187</v>
      </c>
      <c r="F190" s="73" t="str">
        <f t="shared" si="5"/>
        <v>37101 - SETUR - 3187</v>
      </c>
    </row>
    <row r="191" spans="1:6" ht="18" customHeight="1" x14ac:dyDescent="0.25">
      <c r="A191" s="68" t="s">
        <v>1447</v>
      </c>
      <c r="B191" s="68" t="s">
        <v>2782</v>
      </c>
      <c r="C191" s="68" t="s">
        <v>2593</v>
      </c>
      <c r="D191" s="71">
        <v>500000</v>
      </c>
      <c r="E191" s="73">
        <f t="shared" si="4"/>
        <v>1470</v>
      </c>
      <c r="F191" s="73" t="str">
        <f t="shared" si="5"/>
        <v>39101 - SESPORT - 1470</v>
      </c>
    </row>
    <row r="192" spans="1:6" ht="18" customHeight="1" x14ac:dyDescent="0.25">
      <c r="A192" s="68" t="s">
        <v>1447</v>
      </c>
      <c r="B192" s="68" t="s">
        <v>2783</v>
      </c>
      <c r="C192" s="68" t="s">
        <v>2593</v>
      </c>
      <c r="D192" s="71">
        <v>50000</v>
      </c>
      <c r="E192" s="73">
        <f t="shared" si="4"/>
        <v>2117</v>
      </c>
      <c r="F192" s="73" t="str">
        <f t="shared" si="5"/>
        <v>39101 - SESPORT - 2117</v>
      </c>
    </row>
    <row r="193" spans="1:6" ht="18" customHeight="1" x14ac:dyDescent="0.25">
      <c r="A193" s="68" t="s">
        <v>1447</v>
      </c>
      <c r="B193" s="68" t="s">
        <v>2784</v>
      </c>
      <c r="C193" s="68" t="s">
        <v>2593</v>
      </c>
      <c r="D193" s="71">
        <v>50000</v>
      </c>
      <c r="E193" s="73">
        <f t="shared" si="4"/>
        <v>2318</v>
      </c>
      <c r="F193" s="73" t="str">
        <f t="shared" si="5"/>
        <v>39101 - SESPORT - 2318</v>
      </c>
    </row>
    <row r="194" spans="1:6" ht="18" customHeight="1" x14ac:dyDescent="0.25">
      <c r="A194" s="68" t="s">
        <v>1447</v>
      </c>
      <c r="B194" s="68" t="s">
        <v>2785</v>
      </c>
      <c r="C194" s="68" t="s">
        <v>2593</v>
      </c>
      <c r="D194" s="71">
        <v>50000</v>
      </c>
      <c r="E194" s="73">
        <f t="shared" si="4"/>
        <v>2321</v>
      </c>
      <c r="F194" s="73" t="str">
        <f t="shared" si="5"/>
        <v>39101 - SESPORT - 2321</v>
      </c>
    </row>
    <row r="195" spans="1:6" ht="18" customHeight="1" x14ac:dyDescent="0.25">
      <c r="A195" s="68" t="s">
        <v>1447</v>
      </c>
      <c r="B195" s="68" t="s">
        <v>2786</v>
      </c>
      <c r="C195" s="68" t="s">
        <v>2593</v>
      </c>
      <c r="D195" s="71">
        <v>50000</v>
      </c>
      <c r="E195" s="73">
        <f t="shared" ref="E195:E258" si="6">LEFT(B195,6)+0</f>
        <v>2371</v>
      </c>
      <c r="F195" s="73" t="str">
        <f t="shared" ref="F195:F258" si="7">CONCATENATE(A195," - ",E195)</f>
        <v>39101 - SESPORT - 2371</v>
      </c>
    </row>
    <row r="196" spans="1:6" ht="18" customHeight="1" x14ac:dyDescent="0.25">
      <c r="A196" s="68" t="s">
        <v>1447</v>
      </c>
      <c r="B196" s="68" t="s">
        <v>2787</v>
      </c>
      <c r="C196" s="68" t="s">
        <v>2593</v>
      </c>
      <c r="D196" s="71">
        <v>50000</v>
      </c>
      <c r="E196" s="73">
        <f t="shared" si="6"/>
        <v>2372</v>
      </c>
      <c r="F196" s="73" t="str">
        <f t="shared" si="7"/>
        <v>39101 - SESPORT - 2372</v>
      </c>
    </row>
    <row r="197" spans="1:6" ht="18" customHeight="1" x14ac:dyDescent="0.25">
      <c r="A197" s="68" t="s">
        <v>1447</v>
      </c>
      <c r="B197" s="68" t="s">
        <v>2788</v>
      </c>
      <c r="C197" s="68" t="s">
        <v>2593</v>
      </c>
      <c r="D197" s="71">
        <v>50000</v>
      </c>
      <c r="E197" s="73">
        <f t="shared" si="6"/>
        <v>2373</v>
      </c>
      <c r="F197" s="73" t="str">
        <f t="shared" si="7"/>
        <v>39101 - SESPORT - 2373</v>
      </c>
    </row>
    <row r="198" spans="1:6" ht="18" customHeight="1" x14ac:dyDescent="0.25">
      <c r="A198" s="68" t="s">
        <v>1447</v>
      </c>
      <c r="B198" s="68" t="s">
        <v>2789</v>
      </c>
      <c r="C198" s="68" t="s">
        <v>2593</v>
      </c>
      <c r="D198" s="71">
        <v>692138</v>
      </c>
      <c r="E198" s="73">
        <f t="shared" si="6"/>
        <v>2374</v>
      </c>
      <c r="F198" s="73" t="str">
        <f t="shared" si="7"/>
        <v>39101 - SESPORT - 2374</v>
      </c>
    </row>
    <row r="199" spans="1:6" ht="18" customHeight="1" x14ac:dyDescent="0.25">
      <c r="A199" s="68" t="s">
        <v>1447</v>
      </c>
      <c r="B199" s="68" t="s">
        <v>2790</v>
      </c>
      <c r="C199" s="68" t="s">
        <v>2593</v>
      </c>
      <c r="D199" s="71">
        <v>1500000</v>
      </c>
      <c r="E199" s="73">
        <f t="shared" si="6"/>
        <v>2376</v>
      </c>
      <c r="F199" s="73" t="str">
        <f t="shared" si="7"/>
        <v>39101 - SESPORT - 2376</v>
      </c>
    </row>
    <row r="200" spans="1:6" ht="18" customHeight="1" x14ac:dyDescent="0.25">
      <c r="A200" s="68" t="s">
        <v>1447</v>
      </c>
      <c r="B200" s="68" t="s">
        <v>2791</v>
      </c>
      <c r="C200" s="68" t="s">
        <v>2593</v>
      </c>
      <c r="D200" s="71">
        <v>50000</v>
      </c>
      <c r="E200" s="73">
        <f t="shared" si="6"/>
        <v>2377</v>
      </c>
      <c r="F200" s="73" t="str">
        <f t="shared" si="7"/>
        <v>39101 - SESPORT - 2377</v>
      </c>
    </row>
    <row r="201" spans="1:6" ht="18" customHeight="1" x14ac:dyDescent="0.25">
      <c r="A201" s="68" t="s">
        <v>1447</v>
      </c>
      <c r="B201" s="68" t="s">
        <v>2792</v>
      </c>
      <c r="C201" s="68" t="s">
        <v>2593</v>
      </c>
      <c r="D201" s="71">
        <v>50000</v>
      </c>
      <c r="E201" s="73">
        <f t="shared" si="6"/>
        <v>2484</v>
      </c>
      <c r="F201" s="73" t="str">
        <f t="shared" si="7"/>
        <v>39101 - SESPORT - 2484</v>
      </c>
    </row>
    <row r="202" spans="1:6" ht="18" customHeight="1" x14ac:dyDescent="0.25">
      <c r="A202" s="68" t="s">
        <v>1447</v>
      </c>
      <c r="B202" s="68" t="s">
        <v>2793</v>
      </c>
      <c r="C202" s="68" t="s">
        <v>2593</v>
      </c>
      <c r="D202" s="71">
        <v>50000</v>
      </c>
      <c r="E202" s="73">
        <f t="shared" si="6"/>
        <v>2743</v>
      </c>
      <c r="F202" s="73" t="str">
        <f t="shared" si="7"/>
        <v>39101 - SESPORT - 2743</v>
      </c>
    </row>
    <row r="203" spans="1:6" ht="18" customHeight="1" x14ac:dyDescent="0.25">
      <c r="A203" s="68" t="s">
        <v>1447</v>
      </c>
      <c r="B203" s="68" t="s">
        <v>2794</v>
      </c>
      <c r="C203" s="68" t="s">
        <v>2593</v>
      </c>
      <c r="D203" s="71">
        <v>50000</v>
      </c>
      <c r="E203" s="73">
        <f t="shared" si="6"/>
        <v>2911</v>
      </c>
      <c r="F203" s="73" t="str">
        <f t="shared" si="7"/>
        <v>39101 - SESPORT - 2911</v>
      </c>
    </row>
    <row r="204" spans="1:6" ht="18" customHeight="1" x14ac:dyDescent="0.25">
      <c r="A204" s="68" t="s">
        <v>1447</v>
      </c>
      <c r="B204" s="68" t="s">
        <v>2795</v>
      </c>
      <c r="C204" s="68" t="s">
        <v>2593</v>
      </c>
      <c r="D204" s="71">
        <v>50000</v>
      </c>
      <c r="E204" s="73">
        <f t="shared" si="6"/>
        <v>2918</v>
      </c>
      <c r="F204" s="73" t="str">
        <f t="shared" si="7"/>
        <v>39101 - SESPORT - 2918</v>
      </c>
    </row>
    <row r="205" spans="1:6" ht="18" customHeight="1" x14ac:dyDescent="0.25">
      <c r="A205" s="68" t="s">
        <v>1447</v>
      </c>
      <c r="B205" s="68" t="s">
        <v>2796</v>
      </c>
      <c r="C205" s="68" t="s">
        <v>2593</v>
      </c>
      <c r="D205" s="71">
        <v>50000</v>
      </c>
      <c r="E205" s="73">
        <f t="shared" si="6"/>
        <v>3040</v>
      </c>
      <c r="F205" s="73" t="str">
        <f t="shared" si="7"/>
        <v>39101 - SESPORT - 3040</v>
      </c>
    </row>
    <row r="206" spans="1:6" ht="18" customHeight="1" x14ac:dyDescent="0.25">
      <c r="A206" s="68" t="s">
        <v>1447</v>
      </c>
      <c r="B206" s="68" t="s">
        <v>2797</v>
      </c>
      <c r="C206" s="68" t="s">
        <v>2593</v>
      </c>
      <c r="D206" s="71">
        <v>50000</v>
      </c>
      <c r="E206" s="73">
        <f t="shared" si="6"/>
        <v>3041</v>
      </c>
      <c r="F206" s="73" t="str">
        <f t="shared" si="7"/>
        <v>39101 - SESPORT - 3041</v>
      </c>
    </row>
    <row r="207" spans="1:6" ht="18" customHeight="1" x14ac:dyDescent="0.25">
      <c r="A207" s="68" t="s">
        <v>1447</v>
      </c>
      <c r="B207" s="68" t="s">
        <v>2798</v>
      </c>
      <c r="C207" s="68" t="s">
        <v>2593</v>
      </c>
      <c r="D207" s="71">
        <v>50000</v>
      </c>
      <c r="E207" s="73">
        <f t="shared" si="6"/>
        <v>3042</v>
      </c>
      <c r="F207" s="73" t="str">
        <f t="shared" si="7"/>
        <v>39101 - SESPORT - 3042</v>
      </c>
    </row>
    <row r="208" spans="1:6" ht="18" customHeight="1" x14ac:dyDescent="0.25">
      <c r="A208" s="68" t="s">
        <v>1447</v>
      </c>
      <c r="B208" s="68" t="s">
        <v>2799</v>
      </c>
      <c r="C208" s="68" t="s">
        <v>2593</v>
      </c>
      <c r="D208" s="71">
        <v>50000</v>
      </c>
      <c r="E208" s="73">
        <f t="shared" si="6"/>
        <v>3043</v>
      </c>
      <c r="F208" s="73" t="str">
        <f t="shared" si="7"/>
        <v>39101 - SESPORT - 3043</v>
      </c>
    </row>
    <row r="209" spans="1:6" ht="18" customHeight="1" x14ac:dyDescent="0.25">
      <c r="A209" s="68" t="s">
        <v>1447</v>
      </c>
      <c r="B209" s="68" t="s">
        <v>2800</v>
      </c>
      <c r="C209" s="68" t="s">
        <v>2593</v>
      </c>
      <c r="D209" s="71">
        <v>2500000</v>
      </c>
      <c r="E209" s="73">
        <f t="shared" si="6"/>
        <v>3241</v>
      </c>
      <c r="F209" s="73" t="str">
        <f t="shared" si="7"/>
        <v>39101 - SESPORT - 3241</v>
      </c>
    </row>
    <row r="210" spans="1:6" ht="18" customHeight="1" x14ac:dyDescent="0.25">
      <c r="A210" s="68" t="s">
        <v>1506</v>
      </c>
      <c r="B210" s="68" t="s">
        <v>2801</v>
      </c>
      <c r="C210" s="68" t="s">
        <v>2593</v>
      </c>
      <c r="D210" s="71">
        <v>50000</v>
      </c>
      <c r="E210" s="73">
        <f t="shared" si="6"/>
        <v>798</v>
      </c>
      <c r="F210" s="73" t="str">
        <f t="shared" si="7"/>
        <v>40101 - SECULT - 798</v>
      </c>
    </row>
    <row r="211" spans="1:6" ht="18" customHeight="1" x14ac:dyDescent="0.25">
      <c r="A211" s="68" t="s">
        <v>1506</v>
      </c>
      <c r="B211" s="68" t="s">
        <v>2802</v>
      </c>
      <c r="C211" s="68" t="s">
        <v>2593</v>
      </c>
      <c r="D211" s="71">
        <v>216000000</v>
      </c>
      <c r="E211" s="73">
        <f t="shared" si="6"/>
        <v>1242</v>
      </c>
      <c r="F211" s="73" t="str">
        <f t="shared" si="7"/>
        <v>40101 - SECULT - 1242</v>
      </c>
    </row>
    <row r="212" spans="1:6" ht="18" customHeight="1" x14ac:dyDescent="0.25">
      <c r="A212" s="68" t="s">
        <v>1506</v>
      </c>
      <c r="B212" s="68" t="s">
        <v>2803</v>
      </c>
      <c r="C212" s="68" t="s">
        <v>2593</v>
      </c>
      <c r="D212" s="71">
        <v>6741000</v>
      </c>
      <c r="E212" s="73">
        <f t="shared" si="6"/>
        <v>2183</v>
      </c>
      <c r="F212" s="73" t="str">
        <f t="shared" si="7"/>
        <v>40101 - SECULT - 2183</v>
      </c>
    </row>
    <row r="213" spans="1:6" ht="18" customHeight="1" x14ac:dyDescent="0.25">
      <c r="A213" s="68" t="s">
        <v>1506</v>
      </c>
      <c r="B213" s="68" t="s">
        <v>2804</v>
      </c>
      <c r="C213" s="68" t="s">
        <v>2593</v>
      </c>
      <c r="D213" s="71">
        <v>3900000</v>
      </c>
      <c r="E213" s="73">
        <f t="shared" si="6"/>
        <v>2184</v>
      </c>
      <c r="F213" s="73" t="str">
        <f t="shared" si="7"/>
        <v>40101 - SECULT - 2184</v>
      </c>
    </row>
    <row r="214" spans="1:6" ht="18" customHeight="1" x14ac:dyDescent="0.25">
      <c r="A214" s="68" t="s">
        <v>1506</v>
      </c>
      <c r="B214" s="68" t="s">
        <v>2805</v>
      </c>
      <c r="C214" s="68" t="s">
        <v>2593</v>
      </c>
      <c r="D214" s="71">
        <v>2086000</v>
      </c>
      <c r="E214" s="73">
        <f t="shared" si="6"/>
        <v>2433</v>
      </c>
      <c r="F214" s="73" t="str">
        <f t="shared" si="7"/>
        <v>40101 - SECULT - 2433</v>
      </c>
    </row>
    <row r="215" spans="1:6" ht="18" customHeight="1" x14ac:dyDescent="0.25">
      <c r="A215" s="68" t="s">
        <v>1535</v>
      </c>
      <c r="B215" s="68" t="s">
        <v>2806</v>
      </c>
      <c r="C215" s="68" t="s">
        <v>2593</v>
      </c>
      <c r="D215" s="71">
        <v>1779200</v>
      </c>
      <c r="E215" s="73">
        <f t="shared" si="6"/>
        <v>2185</v>
      </c>
      <c r="F215" s="73" t="str">
        <f t="shared" si="7"/>
        <v>40901 - FUNCULTURA - 2185</v>
      </c>
    </row>
    <row r="216" spans="1:6" ht="18" customHeight="1" x14ac:dyDescent="0.25">
      <c r="A216" s="68" t="s">
        <v>1559</v>
      </c>
      <c r="B216" s="68" t="s">
        <v>2807</v>
      </c>
      <c r="C216" s="68" t="s">
        <v>2593</v>
      </c>
      <c r="D216" s="71">
        <v>50000</v>
      </c>
      <c r="E216" s="73">
        <f t="shared" si="6"/>
        <v>2781</v>
      </c>
      <c r="F216" s="73" t="str">
        <f t="shared" si="7"/>
        <v>41101 - SEAMA - 2781</v>
      </c>
    </row>
    <row r="217" spans="1:6" ht="18" customHeight="1" x14ac:dyDescent="0.25">
      <c r="A217" s="68" t="s">
        <v>1559</v>
      </c>
      <c r="B217" s="68" t="s">
        <v>2808</v>
      </c>
      <c r="C217" s="68" t="s">
        <v>2593</v>
      </c>
      <c r="D217" s="71">
        <v>3175984</v>
      </c>
      <c r="E217" s="73">
        <f t="shared" si="6"/>
        <v>3073</v>
      </c>
      <c r="F217" s="73" t="str">
        <f t="shared" si="7"/>
        <v>41101 - SEAMA - 3073</v>
      </c>
    </row>
    <row r="218" spans="1:6" ht="18" customHeight="1" x14ac:dyDescent="0.25">
      <c r="A218" s="68" t="s">
        <v>1637</v>
      </c>
      <c r="B218" s="68" t="s">
        <v>2809</v>
      </c>
      <c r="C218" s="68" t="s">
        <v>2593</v>
      </c>
      <c r="D218" s="71">
        <v>8000000</v>
      </c>
      <c r="E218" s="73">
        <f t="shared" si="6"/>
        <v>86</v>
      </c>
      <c r="F218" s="73" t="str">
        <f t="shared" si="7"/>
        <v>42101 - SEDU - 86</v>
      </c>
    </row>
    <row r="219" spans="1:6" ht="18" customHeight="1" x14ac:dyDescent="0.25">
      <c r="A219" s="68" t="s">
        <v>1637</v>
      </c>
      <c r="B219" s="68" t="s">
        <v>2810</v>
      </c>
      <c r="C219" s="68" t="s">
        <v>2593</v>
      </c>
      <c r="D219" s="71">
        <v>21500000</v>
      </c>
      <c r="E219" s="73">
        <f t="shared" si="6"/>
        <v>1217</v>
      </c>
      <c r="F219" s="73" t="str">
        <f t="shared" si="7"/>
        <v>42101 - SEDU - 1217</v>
      </c>
    </row>
    <row r="220" spans="1:6" ht="18" customHeight="1" x14ac:dyDescent="0.25">
      <c r="A220" s="68" t="s">
        <v>1637</v>
      </c>
      <c r="B220" s="68" t="s">
        <v>2811</v>
      </c>
      <c r="C220" s="68" t="s">
        <v>2593</v>
      </c>
      <c r="D220" s="71">
        <v>4000000</v>
      </c>
      <c r="E220" s="73">
        <f t="shared" si="6"/>
        <v>1334</v>
      </c>
      <c r="F220" s="73" t="str">
        <f t="shared" si="7"/>
        <v>42101 - SEDU - 1334</v>
      </c>
    </row>
    <row r="221" spans="1:6" ht="18" customHeight="1" x14ac:dyDescent="0.25">
      <c r="A221" s="68" t="s">
        <v>1637</v>
      </c>
      <c r="B221" s="68" t="s">
        <v>2812</v>
      </c>
      <c r="C221" s="68" t="s">
        <v>2593</v>
      </c>
      <c r="D221" s="71">
        <v>9000000</v>
      </c>
      <c r="E221" s="73">
        <f t="shared" si="6"/>
        <v>1339</v>
      </c>
      <c r="F221" s="73" t="str">
        <f t="shared" si="7"/>
        <v>42101 - SEDU - 1339</v>
      </c>
    </row>
    <row r="222" spans="1:6" ht="18" customHeight="1" x14ac:dyDescent="0.25">
      <c r="A222" s="68" t="s">
        <v>1637</v>
      </c>
      <c r="B222" s="68" t="s">
        <v>2813</v>
      </c>
      <c r="C222" s="68" t="s">
        <v>2593</v>
      </c>
      <c r="D222" s="71">
        <v>7200000</v>
      </c>
      <c r="E222" s="73">
        <f t="shared" si="6"/>
        <v>1455</v>
      </c>
      <c r="F222" s="73" t="str">
        <f t="shared" si="7"/>
        <v>42101 - SEDU - 1455</v>
      </c>
    </row>
    <row r="223" spans="1:6" ht="18" customHeight="1" x14ac:dyDescent="0.25">
      <c r="A223" s="68" t="s">
        <v>1637</v>
      </c>
      <c r="B223" s="68" t="s">
        <v>2814</v>
      </c>
      <c r="C223" s="68" t="s">
        <v>2593</v>
      </c>
      <c r="D223" s="71">
        <v>10000000</v>
      </c>
      <c r="E223" s="73">
        <f t="shared" si="6"/>
        <v>1479</v>
      </c>
      <c r="F223" s="73" t="str">
        <f t="shared" si="7"/>
        <v>42101 - SEDU - 1479</v>
      </c>
    </row>
    <row r="224" spans="1:6" ht="18" customHeight="1" x14ac:dyDescent="0.25">
      <c r="A224" s="68" t="s">
        <v>1637</v>
      </c>
      <c r="B224" s="68" t="s">
        <v>2815</v>
      </c>
      <c r="C224" s="68" t="s">
        <v>2593</v>
      </c>
      <c r="D224" s="71">
        <v>200000</v>
      </c>
      <c r="E224" s="73">
        <f t="shared" si="6"/>
        <v>1482</v>
      </c>
      <c r="F224" s="73" t="str">
        <f t="shared" si="7"/>
        <v>42101 - SEDU - 1482</v>
      </c>
    </row>
    <row r="225" spans="1:6" ht="18" customHeight="1" x14ac:dyDescent="0.25">
      <c r="A225" s="68" t="s">
        <v>1637</v>
      </c>
      <c r="B225" s="68" t="s">
        <v>2816</v>
      </c>
      <c r="C225" s="68" t="s">
        <v>2593</v>
      </c>
      <c r="D225" s="71">
        <v>3000000</v>
      </c>
      <c r="E225" s="73">
        <f t="shared" si="6"/>
        <v>1485</v>
      </c>
      <c r="F225" s="73" t="str">
        <f t="shared" si="7"/>
        <v>42101 - SEDU - 1485</v>
      </c>
    </row>
    <row r="226" spans="1:6" ht="18" customHeight="1" x14ac:dyDescent="0.25">
      <c r="A226" s="68" t="s">
        <v>1637</v>
      </c>
      <c r="B226" s="68" t="s">
        <v>2817</v>
      </c>
      <c r="C226" s="68" t="s">
        <v>2593</v>
      </c>
      <c r="D226" s="71">
        <v>66000000</v>
      </c>
      <c r="E226" s="73">
        <f t="shared" si="6"/>
        <v>1509</v>
      </c>
      <c r="F226" s="73" t="str">
        <f t="shared" si="7"/>
        <v>42101 - SEDU - 1509</v>
      </c>
    </row>
    <row r="227" spans="1:6" ht="18" customHeight="1" x14ac:dyDescent="0.25">
      <c r="A227" s="68" t="s">
        <v>1637</v>
      </c>
      <c r="B227" s="68" t="s">
        <v>2818</v>
      </c>
      <c r="C227" s="68" t="s">
        <v>2593</v>
      </c>
      <c r="D227" s="71">
        <v>6000000</v>
      </c>
      <c r="E227" s="73">
        <f t="shared" si="6"/>
        <v>1622</v>
      </c>
      <c r="F227" s="73" t="str">
        <f t="shared" si="7"/>
        <v>42101 - SEDU - 1622</v>
      </c>
    </row>
    <row r="228" spans="1:6" ht="18" customHeight="1" x14ac:dyDescent="0.25">
      <c r="A228" s="68" t="s">
        <v>1637</v>
      </c>
      <c r="B228" s="68" t="s">
        <v>2819</v>
      </c>
      <c r="C228" s="68" t="s">
        <v>2593</v>
      </c>
      <c r="D228" s="71">
        <v>2000000</v>
      </c>
      <c r="E228" s="73">
        <f t="shared" si="6"/>
        <v>1630</v>
      </c>
      <c r="F228" s="73" t="str">
        <f t="shared" si="7"/>
        <v>42101 - SEDU - 1630</v>
      </c>
    </row>
    <row r="229" spans="1:6" ht="18" customHeight="1" x14ac:dyDescent="0.25">
      <c r="A229" s="68" t="s">
        <v>1637</v>
      </c>
      <c r="B229" s="68" t="s">
        <v>2820</v>
      </c>
      <c r="C229" s="68" t="s">
        <v>2593</v>
      </c>
      <c r="D229" s="71">
        <v>2000000</v>
      </c>
      <c r="E229" s="73">
        <f t="shared" si="6"/>
        <v>1634</v>
      </c>
      <c r="F229" s="73" t="str">
        <f t="shared" si="7"/>
        <v>42101 - SEDU - 1634</v>
      </c>
    </row>
    <row r="230" spans="1:6" ht="18" customHeight="1" x14ac:dyDescent="0.25">
      <c r="A230" s="68" t="s">
        <v>1637</v>
      </c>
      <c r="B230" s="68" t="s">
        <v>2821</v>
      </c>
      <c r="C230" s="68" t="s">
        <v>2593</v>
      </c>
      <c r="D230" s="71">
        <v>20000000</v>
      </c>
      <c r="E230" s="73">
        <f t="shared" si="6"/>
        <v>1647</v>
      </c>
      <c r="F230" s="73" t="str">
        <f t="shared" si="7"/>
        <v>42101 - SEDU - 1647</v>
      </c>
    </row>
    <row r="231" spans="1:6" ht="18" customHeight="1" x14ac:dyDescent="0.25">
      <c r="A231" s="68" t="s">
        <v>1637</v>
      </c>
      <c r="B231" s="68" t="s">
        <v>2822</v>
      </c>
      <c r="C231" s="68" t="s">
        <v>2593</v>
      </c>
      <c r="D231" s="71">
        <v>8000000</v>
      </c>
      <c r="E231" s="73">
        <f t="shared" si="6"/>
        <v>1649</v>
      </c>
      <c r="F231" s="73" t="str">
        <f t="shared" si="7"/>
        <v>42101 - SEDU - 1649</v>
      </c>
    </row>
    <row r="232" spans="1:6" ht="18" customHeight="1" x14ac:dyDescent="0.25">
      <c r="A232" s="68" t="s">
        <v>1637</v>
      </c>
      <c r="B232" s="68" t="s">
        <v>2823</v>
      </c>
      <c r="C232" s="68" t="s">
        <v>2593</v>
      </c>
      <c r="D232" s="71">
        <v>6000000</v>
      </c>
      <c r="E232" s="73">
        <f t="shared" si="6"/>
        <v>1659</v>
      </c>
      <c r="F232" s="73" t="str">
        <f t="shared" si="7"/>
        <v>42101 - SEDU - 1659</v>
      </c>
    </row>
    <row r="233" spans="1:6" ht="18" customHeight="1" x14ac:dyDescent="0.25">
      <c r="A233" s="68" t="s">
        <v>1637</v>
      </c>
      <c r="B233" s="68" t="s">
        <v>2824</v>
      </c>
      <c r="C233" s="68" t="s">
        <v>2593</v>
      </c>
      <c r="D233" s="71">
        <v>8000000</v>
      </c>
      <c r="E233" s="73">
        <f t="shared" si="6"/>
        <v>1714</v>
      </c>
      <c r="F233" s="73" t="str">
        <f t="shared" si="7"/>
        <v>42101 - SEDU - 1714</v>
      </c>
    </row>
    <row r="234" spans="1:6" ht="18" customHeight="1" x14ac:dyDescent="0.25">
      <c r="A234" s="68" t="s">
        <v>1637</v>
      </c>
      <c r="B234" s="68" t="s">
        <v>2825</v>
      </c>
      <c r="C234" s="68" t="s">
        <v>2593</v>
      </c>
      <c r="D234" s="71">
        <v>6000000</v>
      </c>
      <c r="E234" s="73">
        <f t="shared" si="6"/>
        <v>1723</v>
      </c>
      <c r="F234" s="73" t="str">
        <f t="shared" si="7"/>
        <v>42101 - SEDU - 1723</v>
      </c>
    </row>
    <row r="235" spans="1:6" ht="18" customHeight="1" x14ac:dyDescent="0.25">
      <c r="A235" s="68" t="s">
        <v>1637</v>
      </c>
      <c r="B235" s="68" t="s">
        <v>2826</v>
      </c>
      <c r="C235" s="68" t="s">
        <v>2593</v>
      </c>
      <c r="D235" s="71">
        <v>2000000</v>
      </c>
      <c r="E235" s="73">
        <f t="shared" si="6"/>
        <v>1806</v>
      </c>
      <c r="F235" s="73" t="str">
        <f t="shared" si="7"/>
        <v>42101 - SEDU - 1806</v>
      </c>
    </row>
    <row r="236" spans="1:6" ht="18" customHeight="1" x14ac:dyDescent="0.25">
      <c r="A236" s="68" t="s">
        <v>1637</v>
      </c>
      <c r="B236" s="68" t="s">
        <v>2827</v>
      </c>
      <c r="C236" s="68" t="s">
        <v>2593</v>
      </c>
      <c r="D236" s="71">
        <v>18000000</v>
      </c>
      <c r="E236" s="73">
        <f t="shared" si="6"/>
        <v>1811</v>
      </c>
      <c r="F236" s="73" t="str">
        <f t="shared" si="7"/>
        <v>42101 - SEDU - 1811</v>
      </c>
    </row>
    <row r="237" spans="1:6" ht="18" customHeight="1" x14ac:dyDescent="0.25">
      <c r="A237" s="68" t="s">
        <v>1637</v>
      </c>
      <c r="B237" s="68" t="s">
        <v>2828</v>
      </c>
      <c r="C237" s="68" t="s">
        <v>2593</v>
      </c>
      <c r="D237" s="71">
        <v>6000000</v>
      </c>
      <c r="E237" s="73">
        <f t="shared" si="6"/>
        <v>1833</v>
      </c>
      <c r="F237" s="73" t="str">
        <f t="shared" si="7"/>
        <v>42101 - SEDU - 1833</v>
      </c>
    </row>
    <row r="238" spans="1:6" ht="18" customHeight="1" x14ac:dyDescent="0.25">
      <c r="A238" s="68" t="s">
        <v>1637</v>
      </c>
      <c r="B238" s="68" t="s">
        <v>2829</v>
      </c>
      <c r="C238" s="68" t="s">
        <v>2593</v>
      </c>
      <c r="D238" s="71">
        <v>17000000</v>
      </c>
      <c r="E238" s="73">
        <f t="shared" si="6"/>
        <v>1834</v>
      </c>
      <c r="F238" s="73" t="str">
        <f t="shared" si="7"/>
        <v>42101 - SEDU - 1834</v>
      </c>
    </row>
    <row r="239" spans="1:6" ht="18" customHeight="1" x14ac:dyDescent="0.25">
      <c r="A239" s="68" t="s">
        <v>1637</v>
      </c>
      <c r="B239" s="68" t="s">
        <v>2830</v>
      </c>
      <c r="C239" s="68" t="s">
        <v>2593</v>
      </c>
      <c r="D239" s="71">
        <v>4392000</v>
      </c>
      <c r="E239" s="73">
        <f t="shared" si="6"/>
        <v>1843</v>
      </c>
      <c r="F239" s="73" t="str">
        <f t="shared" si="7"/>
        <v>42101 - SEDU - 1843</v>
      </c>
    </row>
    <row r="240" spans="1:6" ht="18" customHeight="1" x14ac:dyDescent="0.25">
      <c r="A240" s="68" t="s">
        <v>1637</v>
      </c>
      <c r="B240" s="68" t="s">
        <v>2831</v>
      </c>
      <c r="C240" s="68" t="s">
        <v>2593</v>
      </c>
      <c r="D240" s="71">
        <v>2000000</v>
      </c>
      <c r="E240" s="73">
        <f t="shared" si="6"/>
        <v>1855</v>
      </c>
      <c r="F240" s="73" t="str">
        <f t="shared" si="7"/>
        <v>42101 - SEDU - 1855</v>
      </c>
    </row>
    <row r="241" spans="1:6" ht="18" customHeight="1" x14ac:dyDescent="0.25">
      <c r="A241" s="68" t="s">
        <v>1637</v>
      </c>
      <c r="B241" s="68" t="s">
        <v>2832</v>
      </c>
      <c r="C241" s="68" t="s">
        <v>2593</v>
      </c>
      <c r="D241" s="71">
        <v>2000000</v>
      </c>
      <c r="E241" s="73">
        <f t="shared" si="6"/>
        <v>1897</v>
      </c>
      <c r="F241" s="73" t="str">
        <f t="shared" si="7"/>
        <v>42101 - SEDU - 1897</v>
      </c>
    </row>
    <row r="242" spans="1:6" ht="18" customHeight="1" x14ac:dyDescent="0.25">
      <c r="A242" s="68" t="s">
        <v>1637</v>
      </c>
      <c r="B242" s="68" t="s">
        <v>2833</v>
      </c>
      <c r="C242" s="68" t="s">
        <v>2593</v>
      </c>
      <c r="D242" s="71">
        <v>6000000</v>
      </c>
      <c r="E242" s="73">
        <f t="shared" si="6"/>
        <v>1989</v>
      </c>
      <c r="F242" s="73" t="str">
        <f t="shared" si="7"/>
        <v>42101 - SEDU - 1989</v>
      </c>
    </row>
    <row r="243" spans="1:6" ht="18" customHeight="1" x14ac:dyDescent="0.25">
      <c r="A243" s="68" t="s">
        <v>1637</v>
      </c>
      <c r="B243" s="68" t="s">
        <v>2834</v>
      </c>
      <c r="C243" s="68" t="s">
        <v>2593</v>
      </c>
      <c r="D243" s="71">
        <v>34000000</v>
      </c>
      <c r="E243" s="73">
        <f t="shared" si="6"/>
        <v>2113</v>
      </c>
      <c r="F243" s="73" t="str">
        <f t="shared" si="7"/>
        <v>42101 - SEDU - 2113</v>
      </c>
    </row>
    <row r="244" spans="1:6" ht="18" customHeight="1" x14ac:dyDescent="0.25">
      <c r="A244" s="68" t="s">
        <v>1637</v>
      </c>
      <c r="B244" s="68" t="s">
        <v>2835</v>
      </c>
      <c r="C244" s="68" t="s">
        <v>2593</v>
      </c>
      <c r="D244" s="71">
        <v>57769956</v>
      </c>
      <c r="E244" s="73">
        <f t="shared" si="6"/>
        <v>2122</v>
      </c>
      <c r="F244" s="73" t="str">
        <f t="shared" si="7"/>
        <v>42101 - SEDU - 2122</v>
      </c>
    </row>
    <row r="245" spans="1:6" ht="18" customHeight="1" x14ac:dyDescent="0.25">
      <c r="A245" s="68" t="s">
        <v>1637</v>
      </c>
      <c r="B245" s="68" t="s">
        <v>2836</v>
      </c>
      <c r="C245" s="68" t="s">
        <v>2593</v>
      </c>
      <c r="D245" s="71">
        <v>24592000</v>
      </c>
      <c r="E245" s="73">
        <f t="shared" si="6"/>
        <v>2123</v>
      </c>
      <c r="F245" s="73" t="str">
        <f t="shared" si="7"/>
        <v>42101 - SEDU - 2123</v>
      </c>
    </row>
    <row r="246" spans="1:6" ht="18" customHeight="1" x14ac:dyDescent="0.25">
      <c r="A246" s="68" t="s">
        <v>1637</v>
      </c>
      <c r="B246" s="68" t="s">
        <v>2837</v>
      </c>
      <c r="C246" s="68" t="s">
        <v>2593</v>
      </c>
      <c r="D246" s="71">
        <v>110160000</v>
      </c>
      <c r="E246" s="73">
        <f t="shared" si="6"/>
        <v>2124</v>
      </c>
      <c r="F246" s="73" t="str">
        <f t="shared" si="7"/>
        <v>42101 - SEDU - 2124</v>
      </c>
    </row>
    <row r="247" spans="1:6" ht="18" customHeight="1" x14ac:dyDescent="0.25">
      <c r="A247" s="68" t="s">
        <v>1637</v>
      </c>
      <c r="B247" s="68" t="s">
        <v>2838</v>
      </c>
      <c r="C247" s="68" t="s">
        <v>2593</v>
      </c>
      <c r="D247" s="71">
        <v>12000000</v>
      </c>
      <c r="E247" s="73">
        <f t="shared" si="6"/>
        <v>2126</v>
      </c>
      <c r="F247" s="73" t="str">
        <f t="shared" si="7"/>
        <v>42101 - SEDU - 2126</v>
      </c>
    </row>
    <row r="248" spans="1:6" ht="18" customHeight="1" x14ac:dyDescent="0.25">
      <c r="A248" s="68" t="s">
        <v>1637</v>
      </c>
      <c r="B248" s="68" t="s">
        <v>2839</v>
      </c>
      <c r="C248" s="68" t="s">
        <v>2593</v>
      </c>
      <c r="D248" s="71">
        <v>2800000</v>
      </c>
      <c r="E248" s="73">
        <f t="shared" si="6"/>
        <v>2317</v>
      </c>
      <c r="F248" s="73" t="str">
        <f t="shared" si="7"/>
        <v>42101 - SEDU - 2317</v>
      </c>
    </row>
    <row r="249" spans="1:6" ht="18" customHeight="1" x14ac:dyDescent="0.25">
      <c r="A249" s="68" t="s">
        <v>1637</v>
      </c>
      <c r="B249" s="68" t="s">
        <v>2840</v>
      </c>
      <c r="C249" s="68" t="s">
        <v>2593</v>
      </c>
      <c r="D249" s="71">
        <v>10500000</v>
      </c>
      <c r="E249" s="73">
        <f t="shared" si="6"/>
        <v>2324</v>
      </c>
      <c r="F249" s="73" t="str">
        <f t="shared" si="7"/>
        <v>42101 - SEDU - 2324</v>
      </c>
    </row>
    <row r="250" spans="1:6" ht="18" customHeight="1" x14ac:dyDescent="0.25">
      <c r="A250" s="68" t="s">
        <v>1637</v>
      </c>
      <c r="B250" s="68" t="s">
        <v>2841</v>
      </c>
      <c r="C250" s="68" t="s">
        <v>2593</v>
      </c>
      <c r="D250" s="71">
        <v>1800000</v>
      </c>
      <c r="E250" s="73">
        <f t="shared" si="6"/>
        <v>2546</v>
      </c>
      <c r="F250" s="73" t="str">
        <f t="shared" si="7"/>
        <v>42101 - SEDU - 2546</v>
      </c>
    </row>
    <row r="251" spans="1:6" ht="18" customHeight="1" x14ac:dyDescent="0.25">
      <c r="A251" s="68" t="s">
        <v>1637</v>
      </c>
      <c r="B251" s="68" t="s">
        <v>2842</v>
      </c>
      <c r="C251" s="68" t="s">
        <v>2593</v>
      </c>
      <c r="D251" s="71">
        <v>2000000</v>
      </c>
      <c r="E251" s="73">
        <f t="shared" si="6"/>
        <v>2595</v>
      </c>
      <c r="F251" s="73" t="str">
        <f t="shared" si="7"/>
        <v>42101 - SEDU - 2595</v>
      </c>
    </row>
    <row r="252" spans="1:6" ht="18" customHeight="1" x14ac:dyDescent="0.25">
      <c r="A252" s="68" t="s">
        <v>1637</v>
      </c>
      <c r="B252" s="68" t="s">
        <v>2843</v>
      </c>
      <c r="C252" s="68" t="s">
        <v>2593</v>
      </c>
      <c r="D252" s="71">
        <v>4400000</v>
      </c>
      <c r="E252" s="73">
        <f t="shared" si="6"/>
        <v>2637</v>
      </c>
      <c r="F252" s="73" t="str">
        <f t="shared" si="7"/>
        <v>42101 - SEDU - 2637</v>
      </c>
    </row>
    <row r="253" spans="1:6" ht="18" customHeight="1" x14ac:dyDescent="0.25">
      <c r="A253" s="68" t="s">
        <v>1637</v>
      </c>
      <c r="B253" s="68" t="s">
        <v>2844</v>
      </c>
      <c r="C253" s="68" t="s">
        <v>2593</v>
      </c>
      <c r="D253" s="71">
        <v>10000000</v>
      </c>
      <c r="E253" s="73">
        <f t="shared" si="6"/>
        <v>2727</v>
      </c>
      <c r="F253" s="73" t="str">
        <f t="shared" si="7"/>
        <v>42101 - SEDU - 2727</v>
      </c>
    </row>
    <row r="254" spans="1:6" ht="18" customHeight="1" x14ac:dyDescent="0.25">
      <c r="A254" s="68" t="s">
        <v>1637</v>
      </c>
      <c r="B254" s="68" t="s">
        <v>2845</v>
      </c>
      <c r="C254" s="68" t="s">
        <v>2593</v>
      </c>
      <c r="D254" s="71">
        <v>8000000</v>
      </c>
      <c r="E254" s="73">
        <f t="shared" si="6"/>
        <v>2755</v>
      </c>
      <c r="F254" s="73" t="str">
        <f t="shared" si="7"/>
        <v>42101 - SEDU - 2755</v>
      </c>
    </row>
    <row r="255" spans="1:6" ht="18" customHeight="1" x14ac:dyDescent="0.25">
      <c r="A255" s="68" t="s">
        <v>1637</v>
      </c>
      <c r="B255" s="68" t="s">
        <v>2846</v>
      </c>
      <c r="C255" s="68" t="s">
        <v>2593</v>
      </c>
      <c r="D255" s="71">
        <v>5000000</v>
      </c>
      <c r="E255" s="73">
        <f t="shared" si="6"/>
        <v>2999</v>
      </c>
      <c r="F255" s="73" t="str">
        <f t="shared" si="7"/>
        <v>42101 - SEDU - 2999</v>
      </c>
    </row>
    <row r="256" spans="1:6" ht="18" customHeight="1" x14ac:dyDescent="0.25">
      <c r="A256" s="68" t="s">
        <v>1637</v>
      </c>
      <c r="B256" s="68" t="s">
        <v>2847</v>
      </c>
      <c r="C256" s="68" t="s">
        <v>2593</v>
      </c>
      <c r="D256" s="71">
        <v>26243130</v>
      </c>
      <c r="E256" s="73">
        <f t="shared" si="6"/>
        <v>3000</v>
      </c>
      <c r="F256" s="73" t="str">
        <f t="shared" si="7"/>
        <v>42101 - SEDU - 3000</v>
      </c>
    </row>
    <row r="257" spans="1:6" ht="18" customHeight="1" x14ac:dyDescent="0.25">
      <c r="A257" s="68" t="s">
        <v>1637</v>
      </c>
      <c r="B257" s="68" t="s">
        <v>2848</v>
      </c>
      <c r="C257" s="68" t="s">
        <v>2593</v>
      </c>
      <c r="D257" s="71">
        <v>1356000</v>
      </c>
      <c r="E257" s="73">
        <f t="shared" si="6"/>
        <v>3009</v>
      </c>
      <c r="F257" s="73" t="str">
        <f t="shared" si="7"/>
        <v>42101 - SEDU - 3009</v>
      </c>
    </row>
    <row r="258" spans="1:6" ht="18" customHeight="1" x14ac:dyDescent="0.25">
      <c r="A258" s="68" t="s">
        <v>1637</v>
      </c>
      <c r="B258" s="68" t="s">
        <v>2849</v>
      </c>
      <c r="C258" s="68" t="s">
        <v>2593</v>
      </c>
      <c r="D258" s="71">
        <v>2000000</v>
      </c>
      <c r="E258" s="73">
        <f t="shared" si="6"/>
        <v>3011</v>
      </c>
      <c r="F258" s="73" t="str">
        <f t="shared" si="7"/>
        <v>42101 - SEDU - 3011</v>
      </c>
    </row>
    <row r="259" spans="1:6" ht="18" customHeight="1" x14ac:dyDescent="0.25">
      <c r="A259" s="68" t="s">
        <v>1637</v>
      </c>
      <c r="B259" s="68" t="s">
        <v>2850</v>
      </c>
      <c r="C259" s="68" t="s">
        <v>2593</v>
      </c>
      <c r="D259" s="71">
        <v>30000000</v>
      </c>
      <c r="E259" s="73">
        <f t="shared" ref="E259:E322" si="8">LEFT(B259,6)+0</f>
        <v>3048</v>
      </c>
      <c r="F259" s="73" t="str">
        <f t="shared" ref="F259:F322" si="9">CONCATENATE(A259," - ",E259)</f>
        <v>42101 - SEDU - 3048</v>
      </c>
    </row>
    <row r="260" spans="1:6" ht="18" customHeight="1" x14ac:dyDescent="0.25">
      <c r="A260" s="68" t="s">
        <v>1637</v>
      </c>
      <c r="B260" s="68" t="s">
        <v>2851</v>
      </c>
      <c r="C260" s="68" t="s">
        <v>2593</v>
      </c>
      <c r="D260" s="71">
        <v>162000000</v>
      </c>
      <c r="E260" s="73">
        <f t="shared" si="8"/>
        <v>3049</v>
      </c>
      <c r="F260" s="73" t="str">
        <f t="shared" si="9"/>
        <v>42101 - SEDU - 3049</v>
      </c>
    </row>
    <row r="261" spans="1:6" ht="18" customHeight="1" x14ac:dyDescent="0.25">
      <c r="A261" s="68" t="s">
        <v>1637</v>
      </c>
      <c r="B261" s="68" t="s">
        <v>2852</v>
      </c>
      <c r="C261" s="68" t="s">
        <v>2593</v>
      </c>
      <c r="D261" s="71">
        <v>36000000</v>
      </c>
      <c r="E261" s="73">
        <f t="shared" si="8"/>
        <v>3090</v>
      </c>
      <c r="F261" s="73" t="str">
        <f t="shared" si="9"/>
        <v>42101 - SEDU - 3090</v>
      </c>
    </row>
    <row r="262" spans="1:6" ht="18" customHeight="1" x14ac:dyDescent="0.25">
      <c r="A262" s="68" t="s">
        <v>1637</v>
      </c>
      <c r="B262" s="68" t="s">
        <v>2853</v>
      </c>
      <c r="C262" s="68" t="s">
        <v>2593</v>
      </c>
      <c r="D262" s="71">
        <v>4000000</v>
      </c>
      <c r="E262" s="73">
        <f t="shared" si="8"/>
        <v>3227</v>
      </c>
      <c r="F262" s="73" t="str">
        <f t="shared" si="9"/>
        <v>42101 - SEDU - 3227</v>
      </c>
    </row>
    <row r="263" spans="1:6" ht="18" customHeight="1" x14ac:dyDescent="0.25">
      <c r="A263" s="68" t="s">
        <v>1691</v>
      </c>
      <c r="B263" s="68" t="s">
        <v>2854</v>
      </c>
      <c r="C263" s="68" t="s">
        <v>2593</v>
      </c>
      <c r="D263" s="71">
        <v>1300000</v>
      </c>
      <c r="E263" s="73">
        <f t="shared" si="8"/>
        <v>2139</v>
      </c>
      <c r="F263" s="73" t="str">
        <f t="shared" si="9"/>
        <v>42201 - FAMES - 2139</v>
      </c>
    </row>
    <row r="264" spans="1:6" ht="18" customHeight="1" x14ac:dyDescent="0.25">
      <c r="A264" s="68" t="s">
        <v>1691</v>
      </c>
      <c r="B264" s="68" t="s">
        <v>2855</v>
      </c>
      <c r="C264" s="68" t="s">
        <v>2593</v>
      </c>
      <c r="D264" s="71">
        <v>750000</v>
      </c>
      <c r="E264" s="73">
        <f t="shared" si="8"/>
        <v>2721</v>
      </c>
      <c r="F264" s="73" t="str">
        <f t="shared" si="9"/>
        <v>42201 - FAMES - 2721</v>
      </c>
    </row>
    <row r="265" spans="1:6" ht="18" customHeight="1" x14ac:dyDescent="0.25">
      <c r="A265" s="68" t="s">
        <v>1632</v>
      </c>
      <c r="B265" s="68" t="s">
        <v>2856</v>
      </c>
      <c r="C265" s="68" t="s">
        <v>2593</v>
      </c>
      <c r="D265" s="71">
        <v>55600000</v>
      </c>
      <c r="E265" s="73">
        <f t="shared" si="8"/>
        <v>3005</v>
      </c>
      <c r="F265" s="73" t="str">
        <f t="shared" si="9"/>
        <v>42901 - FUNPAES - 3005</v>
      </c>
    </row>
    <row r="266" spans="1:6" ht="18" customHeight="1" x14ac:dyDescent="0.25">
      <c r="A266" s="68" t="s">
        <v>1632</v>
      </c>
      <c r="B266" s="68" t="s">
        <v>2857</v>
      </c>
      <c r="C266" s="68" t="s">
        <v>2593</v>
      </c>
      <c r="D266" s="71">
        <v>50000000</v>
      </c>
      <c r="E266" s="73">
        <f t="shared" si="8"/>
        <v>3007</v>
      </c>
      <c r="F266" s="73" t="str">
        <f t="shared" si="9"/>
        <v>42901 - FUNPAES - 3007</v>
      </c>
    </row>
    <row r="267" spans="1:6" ht="18" customHeight="1" x14ac:dyDescent="0.25">
      <c r="A267" s="68" t="s">
        <v>1632</v>
      </c>
      <c r="B267" s="68" t="s">
        <v>2858</v>
      </c>
      <c r="C267" s="68" t="s">
        <v>2593</v>
      </c>
      <c r="D267" s="71">
        <v>50000000</v>
      </c>
      <c r="E267" s="73">
        <f t="shared" si="8"/>
        <v>3008</v>
      </c>
      <c r="F267" s="73" t="str">
        <f t="shared" si="9"/>
        <v>42901 - FUNPAES - 3008</v>
      </c>
    </row>
    <row r="268" spans="1:6" ht="18" customHeight="1" x14ac:dyDescent="0.25">
      <c r="A268" s="68" t="s">
        <v>1698</v>
      </c>
      <c r="B268" s="68" t="s">
        <v>2859</v>
      </c>
      <c r="C268" s="68" t="s">
        <v>2593</v>
      </c>
      <c r="D268" s="71">
        <v>2000000</v>
      </c>
      <c r="E268" s="73">
        <f t="shared" si="8"/>
        <v>924</v>
      </c>
      <c r="F268" s="73" t="str">
        <f t="shared" si="9"/>
        <v>44901 - FES - 924</v>
      </c>
    </row>
    <row r="269" spans="1:6" ht="18" customHeight="1" x14ac:dyDescent="0.25">
      <c r="A269" s="68" t="s">
        <v>1698</v>
      </c>
      <c r="B269" s="68" t="s">
        <v>2860</v>
      </c>
      <c r="C269" s="68" t="s">
        <v>2593</v>
      </c>
      <c r="D269" s="71">
        <v>2000000</v>
      </c>
      <c r="E269" s="73">
        <f t="shared" si="8"/>
        <v>925</v>
      </c>
      <c r="F269" s="73" t="str">
        <f t="shared" si="9"/>
        <v>44901 - FES - 925</v>
      </c>
    </row>
    <row r="270" spans="1:6" ht="18" customHeight="1" x14ac:dyDescent="0.25">
      <c r="A270" s="68" t="s">
        <v>1698</v>
      </c>
      <c r="B270" s="68" t="s">
        <v>2861</v>
      </c>
      <c r="C270" s="68" t="s">
        <v>2593</v>
      </c>
      <c r="D270" s="71">
        <v>84010605</v>
      </c>
      <c r="E270" s="73">
        <f t="shared" si="8"/>
        <v>932</v>
      </c>
      <c r="F270" s="73" t="str">
        <f t="shared" si="9"/>
        <v>44901 - FES - 932</v>
      </c>
    </row>
    <row r="271" spans="1:6" ht="18" customHeight="1" x14ac:dyDescent="0.25">
      <c r="A271" s="68" t="s">
        <v>1698</v>
      </c>
      <c r="B271" s="68" t="s">
        <v>2862</v>
      </c>
      <c r="C271" s="68" t="s">
        <v>2593</v>
      </c>
      <c r="D271" s="71">
        <v>2000000</v>
      </c>
      <c r="E271" s="73">
        <f t="shared" si="8"/>
        <v>933</v>
      </c>
      <c r="F271" s="73" t="str">
        <f t="shared" si="9"/>
        <v>44901 - FES - 933</v>
      </c>
    </row>
    <row r="272" spans="1:6" ht="18" customHeight="1" x14ac:dyDescent="0.25">
      <c r="A272" s="68" t="s">
        <v>1698</v>
      </c>
      <c r="B272" s="68" t="s">
        <v>2863</v>
      </c>
      <c r="C272" s="68" t="s">
        <v>2593</v>
      </c>
      <c r="D272" s="71">
        <v>2000000</v>
      </c>
      <c r="E272" s="73">
        <f t="shared" si="8"/>
        <v>1303</v>
      </c>
      <c r="F272" s="73" t="str">
        <f t="shared" si="9"/>
        <v>44901 - FES - 1303</v>
      </c>
    </row>
    <row r="273" spans="1:6" ht="18" customHeight="1" x14ac:dyDescent="0.25">
      <c r="A273" s="68" t="s">
        <v>1698</v>
      </c>
      <c r="B273" s="68" t="s">
        <v>2864</v>
      </c>
      <c r="C273" s="68" t="s">
        <v>2593</v>
      </c>
      <c r="D273" s="71">
        <v>5213682</v>
      </c>
      <c r="E273" s="73">
        <f t="shared" si="8"/>
        <v>2157</v>
      </c>
      <c r="F273" s="73" t="str">
        <f t="shared" si="9"/>
        <v>44901 - FES - 2157</v>
      </c>
    </row>
    <row r="274" spans="1:6" ht="18" customHeight="1" x14ac:dyDescent="0.25">
      <c r="A274" s="68" t="s">
        <v>1698</v>
      </c>
      <c r="B274" s="68" t="s">
        <v>2865</v>
      </c>
      <c r="C274" s="68" t="s">
        <v>2593</v>
      </c>
      <c r="D274" s="71">
        <v>95000000</v>
      </c>
      <c r="E274" s="73">
        <f t="shared" si="8"/>
        <v>2158</v>
      </c>
      <c r="F274" s="73" t="str">
        <f t="shared" si="9"/>
        <v>44901 - FES - 2158</v>
      </c>
    </row>
    <row r="275" spans="1:6" ht="18" customHeight="1" x14ac:dyDescent="0.25">
      <c r="A275" s="68" t="s">
        <v>1698</v>
      </c>
      <c r="B275" s="68" t="s">
        <v>2866</v>
      </c>
      <c r="C275" s="68" t="s">
        <v>2593</v>
      </c>
      <c r="D275" s="71">
        <v>5000000</v>
      </c>
      <c r="E275" s="73">
        <f t="shared" si="8"/>
        <v>2159</v>
      </c>
      <c r="F275" s="73" t="str">
        <f t="shared" si="9"/>
        <v>44901 - FES - 2159</v>
      </c>
    </row>
    <row r="276" spans="1:6" ht="18" customHeight="1" x14ac:dyDescent="0.25">
      <c r="A276" s="68" t="s">
        <v>1698</v>
      </c>
      <c r="B276" s="68" t="s">
        <v>2867</v>
      </c>
      <c r="C276" s="68" t="s">
        <v>2593</v>
      </c>
      <c r="D276" s="71">
        <v>4000000</v>
      </c>
      <c r="E276" s="73">
        <f t="shared" si="8"/>
        <v>2160</v>
      </c>
      <c r="F276" s="73" t="str">
        <f t="shared" si="9"/>
        <v>44901 - FES - 2160</v>
      </c>
    </row>
    <row r="277" spans="1:6" ht="18" customHeight="1" x14ac:dyDescent="0.25">
      <c r="A277" s="68" t="s">
        <v>1698</v>
      </c>
      <c r="B277" s="68" t="s">
        <v>2868</v>
      </c>
      <c r="C277" s="68" t="s">
        <v>2593</v>
      </c>
      <c r="D277" s="71">
        <v>8000000</v>
      </c>
      <c r="E277" s="73">
        <f t="shared" si="8"/>
        <v>2162</v>
      </c>
      <c r="F277" s="73" t="str">
        <f t="shared" si="9"/>
        <v>44901 - FES - 2162</v>
      </c>
    </row>
    <row r="278" spans="1:6" ht="18" customHeight="1" x14ac:dyDescent="0.25">
      <c r="A278" s="68" t="s">
        <v>1698</v>
      </c>
      <c r="B278" s="68" t="s">
        <v>2869</v>
      </c>
      <c r="C278" s="68" t="s">
        <v>2593</v>
      </c>
      <c r="D278" s="71">
        <v>3000000</v>
      </c>
      <c r="E278" s="73">
        <f t="shared" si="8"/>
        <v>2383</v>
      </c>
      <c r="F278" s="73" t="str">
        <f t="shared" si="9"/>
        <v>44901 - FES - 2383</v>
      </c>
    </row>
    <row r="279" spans="1:6" ht="18" customHeight="1" x14ac:dyDescent="0.25">
      <c r="A279" s="68" t="s">
        <v>1698</v>
      </c>
      <c r="B279" s="68" t="s">
        <v>2870</v>
      </c>
      <c r="C279" s="68" t="s">
        <v>2593</v>
      </c>
      <c r="D279" s="71">
        <v>8000000</v>
      </c>
      <c r="E279" s="73">
        <f t="shared" si="8"/>
        <v>2384</v>
      </c>
      <c r="F279" s="73" t="str">
        <f t="shared" si="9"/>
        <v>44901 - FES - 2384</v>
      </c>
    </row>
    <row r="280" spans="1:6" ht="18" customHeight="1" x14ac:dyDescent="0.25">
      <c r="A280" s="68" t="s">
        <v>1698</v>
      </c>
      <c r="B280" s="68" t="s">
        <v>2871</v>
      </c>
      <c r="C280" s="68" t="s">
        <v>2593</v>
      </c>
      <c r="D280" s="71">
        <v>600000</v>
      </c>
      <c r="E280" s="73">
        <f t="shared" si="8"/>
        <v>2385</v>
      </c>
      <c r="F280" s="73" t="str">
        <f t="shared" si="9"/>
        <v>44901 - FES - 2385</v>
      </c>
    </row>
    <row r="281" spans="1:6" ht="18" customHeight="1" x14ac:dyDescent="0.25">
      <c r="A281" s="68" t="s">
        <v>1698</v>
      </c>
      <c r="B281" s="68" t="s">
        <v>2872</v>
      </c>
      <c r="C281" s="68" t="s">
        <v>2593</v>
      </c>
      <c r="D281" s="71">
        <v>138000000</v>
      </c>
      <c r="E281" s="73">
        <f t="shared" si="8"/>
        <v>2561</v>
      </c>
      <c r="F281" s="73" t="str">
        <f t="shared" si="9"/>
        <v>44901 - FES - 2561</v>
      </c>
    </row>
    <row r="282" spans="1:6" ht="18" customHeight="1" x14ac:dyDescent="0.25">
      <c r="A282" s="68" t="s">
        <v>1698</v>
      </c>
      <c r="B282" s="68" t="s">
        <v>2873</v>
      </c>
      <c r="C282" s="68" t="s">
        <v>2593</v>
      </c>
      <c r="D282" s="71">
        <v>1000000</v>
      </c>
      <c r="E282" s="73">
        <f t="shared" si="8"/>
        <v>2942</v>
      </c>
      <c r="F282" s="73" t="str">
        <f t="shared" si="9"/>
        <v>44901 - FES - 2942</v>
      </c>
    </row>
    <row r="283" spans="1:6" ht="18" customHeight="1" x14ac:dyDescent="0.25">
      <c r="A283" s="68" t="s">
        <v>1698</v>
      </c>
      <c r="B283" s="68" t="s">
        <v>2874</v>
      </c>
      <c r="C283" s="68" t="s">
        <v>2593</v>
      </c>
      <c r="D283" s="71">
        <v>1350000</v>
      </c>
      <c r="E283" s="73">
        <f t="shared" si="8"/>
        <v>2943</v>
      </c>
      <c r="F283" s="73" t="str">
        <f t="shared" si="9"/>
        <v>44901 - FES - 2943</v>
      </c>
    </row>
    <row r="284" spans="1:6" ht="18" customHeight="1" x14ac:dyDescent="0.25">
      <c r="A284" s="68" t="s">
        <v>1698</v>
      </c>
      <c r="B284" s="68" t="s">
        <v>2875</v>
      </c>
      <c r="C284" s="68" t="s">
        <v>2593</v>
      </c>
      <c r="D284" s="71">
        <v>2000000</v>
      </c>
      <c r="E284" s="73">
        <f t="shared" si="8"/>
        <v>2945</v>
      </c>
      <c r="F284" s="73" t="str">
        <f t="shared" si="9"/>
        <v>44901 - FES - 2945</v>
      </c>
    </row>
    <row r="285" spans="1:6" ht="18" customHeight="1" x14ac:dyDescent="0.25">
      <c r="A285" s="68" t="s">
        <v>1698</v>
      </c>
      <c r="B285" s="68" t="s">
        <v>2876</v>
      </c>
      <c r="C285" s="68" t="s">
        <v>2593</v>
      </c>
      <c r="D285" s="71">
        <v>2000000</v>
      </c>
      <c r="E285" s="73">
        <f t="shared" si="8"/>
        <v>3063</v>
      </c>
      <c r="F285" s="73" t="str">
        <f t="shared" si="9"/>
        <v>44901 - FES - 3063</v>
      </c>
    </row>
    <row r="286" spans="1:6" ht="18" customHeight="1" x14ac:dyDescent="0.25">
      <c r="A286" s="68" t="s">
        <v>1698</v>
      </c>
      <c r="B286" s="68" t="s">
        <v>2877</v>
      </c>
      <c r="C286" s="68" t="s">
        <v>2593</v>
      </c>
      <c r="D286" s="71">
        <v>2000000</v>
      </c>
      <c r="E286" s="73">
        <f t="shared" si="8"/>
        <v>3212</v>
      </c>
      <c r="F286" s="73" t="str">
        <f t="shared" si="9"/>
        <v>44901 - FES - 3212</v>
      </c>
    </row>
    <row r="287" spans="1:6" ht="18" customHeight="1" x14ac:dyDescent="0.25">
      <c r="A287" s="68" t="s">
        <v>1785</v>
      </c>
      <c r="B287" s="68" t="s">
        <v>2878</v>
      </c>
      <c r="C287" s="68" t="s">
        <v>2593</v>
      </c>
      <c r="D287" s="71">
        <v>400000</v>
      </c>
      <c r="E287" s="73">
        <f t="shared" si="8"/>
        <v>2482</v>
      </c>
      <c r="F287" s="73" t="str">
        <f t="shared" si="9"/>
        <v>45101 - SESP - 2482</v>
      </c>
    </row>
    <row r="288" spans="1:6" ht="18" customHeight="1" x14ac:dyDescent="0.25">
      <c r="A288" s="68" t="s">
        <v>1785</v>
      </c>
      <c r="B288" s="68" t="s">
        <v>2879</v>
      </c>
      <c r="C288" s="68" t="s">
        <v>2593</v>
      </c>
      <c r="D288" s="71">
        <v>200000</v>
      </c>
      <c r="E288" s="73">
        <f t="shared" si="8"/>
        <v>2483</v>
      </c>
      <c r="F288" s="73" t="str">
        <f t="shared" si="9"/>
        <v>45101 - SESP - 2483</v>
      </c>
    </row>
    <row r="289" spans="1:6" ht="18" customHeight="1" x14ac:dyDescent="0.25">
      <c r="A289" s="68" t="s">
        <v>1785</v>
      </c>
      <c r="B289" s="68" t="s">
        <v>2880</v>
      </c>
      <c r="C289" s="68" t="s">
        <v>2593</v>
      </c>
      <c r="D289" s="71">
        <v>8769564</v>
      </c>
      <c r="E289" s="73">
        <f t="shared" si="8"/>
        <v>2550</v>
      </c>
      <c r="F289" s="73" t="str">
        <f t="shared" si="9"/>
        <v>45101 - SESP - 2550</v>
      </c>
    </row>
    <row r="290" spans="1:6" ht="18" customHeight="1" x14ac:dyDescent="0.25">
      <c r="A290" s="68" t="s">
        <v>1808</v>
      </c>
      <c r="B290" s="68" t="s">
        <v>2881</v>
      </c>
      <c r="C290" s="68" t="s">
        <v>2593</v>
      </c>
      <c r="D290" s="71">
        <v>13609000</v>
      </c>
      <c r="E290" s="73">
        <f t="shared" si="8"/>
        <v>2477</v>
      </c>
      <c r="F290" s="73" t="str">
        <f t="shared" si="9"/>
        <v>45102 - PCES - 2477</v>
      </c>
    </row>
    <row r="291" spans="1:6" ht="18" customHeight="1" x14ac:dyDescent="0.25">
      <c r="A291" s="68" t="s">
        <v>1808</v>
      </c>
      <c r="B291" s="68" t="s">
        <v>2882</v>
      </c>
      <c r="C291" s="68" t="s">
        <v>2593</v>
      </c>
      <c r="D291" s="71">
        <v>1390000</v>
      </c>
      <c r="E291" s="73">
        <f t="shared" si="8"/>
        <v>2638</v>
      </c>
      <c r="F291" s="73" t="str">
        <f t="shared" si="9"/>
        <v>45102 - PCES - 2638</v>
      </c>
    </row>
    <row r="292" spans="1:6" ht="18" customHeight="1" x14ac:dyDescent="0.25">
      <c r="A292" s="68" t="s">
        <v>1867</v>
      </c>
      <c r="B292" s="68" t="s">
        <v>2883</v>
      </c>
      <c r="C292" s="68" t="s">
        <v>2593</v>
      </c>
      <c r="D292" s="71">
        <v>4377049</v>
      </c>
      <c r="E292" s="73">
        <f t="shared" si="8"/>
        <v>831</v>
      </c>
      <c r="F292" s="73" t="str">
        <f t="shared" si="9"/>
        <v>45103 - PMES - 831</v>
      </c>
    </row>
    <row r="293" spans="1:6" ht="18" customHeight="1" x14ac:dyDescent="0.25">
      <c r="A293" s="68" t="s">
        <v>1867</v>
      </c>
      <c r="B293" s="68" t="s">
        <v>2884</v>
      </c>
      <c r="C293" s="68" t="s">
        <v>2593</v>
      </c>
      <c r="D293" s="71">
        <v>815000</v>
      </c>
      <c r="E293" s="73">
        <f t="shared" si="8"/>
        <v>835</v>
      </c>
      <c r="F293" s="73" t="str">
        <f t="shared" si="9"/>
        <v>45103 - PMES - 835</v>
      </c>
    </row>
    <row r="294" spans="1:6" ht="18" customHeight="1" x14ac:dyDescent="0.25">
      <c r="A294" s="68" t="s">
        <v>1867</v>
      </c>
      <c r="B294" s="68" t="s">
        <v>2885</v>
      </c>
      <c r="C294" s="68" t="s">
        <v>2593</v>
      </c>
      <c r="D294" s="71">
        <v>8161667</v>
      </c>
      <c r="E294" s="73">
        <f t="shared" si="8"/>
        <v>874</v>
      </c>
      <c r="F294" s="73" t="str">
        <f t="shared" si="9"/>
        <v>45103 - PMES - 874</v>
      </c>
    </row>
    <row r="295" spans="1:6" ht="18" customHeight="1" x14ac:dyDescent="0.25">
      <c r="A295" s="68" t="s">
        <v>1867</v>
      </c>
      <c r="B295" s="68" t="s">
        <v>2602</v>
      </c>
      <c r="C295" s="68" t="s">
        <v>2593</v>
      </c>
      <c r="D295" s="71">
        <v>1223632</v>
      </c>
      <c r="E295" s="73">
        <f t="shared" si="8"/>
        <v>875</v>
      </c>
      <c r="F295" s="73" t="str">
        <f t="shared" si="9"/>
        <v>45103 - PMES - 875</v>
      </c>
    </row>
    <row r="296" spans="1:6" ht="18" customHeight="1" x14ac:dyDescent="0.25">
      <c r="A296" s="68" t="s">
        <v>1867</v>
      </c>
      <c r="B296" s="68" t="s">
        <v>2886</v>
      </c>
      <c r="C296" s="68" t="s">
        <v>2593</v>
      </c>
      <c r="D296" s="71">
        <v>2000000</v>
      </c>
      <c r="E296" s="73">
        <f t="shared" si="8"/>
        <v>890</v>
      </c>
      <c r="F296" s="73" t="str">
        <f t="shared" si="9"/>
        <v>45103 - PMES - 890</v>
      </c>
    </row>
    <row r="297" spans="1:6" ht="18" customHeight="1" x14ac:dyDescent="0.25">
      <c r="A297" s="68" t="s">
        <v>1867</v>
      </c>
      <c r="B297" s="68" t="s">
        <v>2887</v>
      </c>
      <c r="C297" s="68" t="s">
        <v>2593</v>
      </c>
      <c r="D297" s="71">
        <v>350000</v>
      </c>
      <c r="E297" s="73">
        <f t="shared" si="8"/>
        <v>2578</v>
      </c>
      <c r="F297" s="73" t="str">
        <f t="shared" si="9"/>
        <v>45103 - PMES - 2578</v>
      </c>
    </row>
    <row r="298" spans="1:6" ht="18" customHeight="1" x14ac:dyDescent="0.25">
      <c r="A298" s="68" t="s">
        <v>1867</v>
      </c>
      <c r="B298" s="68" t="s">
        <v>2888</v>
      </c>
      <c r="C298" s="68" t="s">
        <v>2593</v>
      </c>
      <c r="D298" s="71">
        <v>800000</v>
      </c>
      <c r="E298" s="73">
        <f t="shared" si="8"/>
        <v>2725</v>
      </c>
      <c r="F298" s="73" t="str">
        <f t="shared" si="9"/>
        <v>45103 - PMES - 2725</v>
      </c>
    </row>
    <row r="299" spans="1:6" ht="18" customHeight="1" x14ac:dyDescent="0.25">
      <c r="A299" s="68" t="s">
        <v>1867</v>
      </c>
      <c r="B299" s="68" t="s">
        <v>2889</v>
      </c>
      <c r="C299" s="68" t="s">
        <v>2593</v>
      </c>
      <c r="D299" s="71">
        <v>6500000</v>
      </c>
      <c r="E299" s="73">
        <f t="shared" si="8"/>
        <v>2774</v>
      </c>
      <c r="F299" s="73" t="str">
        <f t="shared" si="9"/>
        <v>45103 - PMES - 2774</v>
      </c>
    </row>
    <row r="300" spans="1:6" ht="18" customHeight="1" x14ac:dyDescent="0.25">
      <c r="A300" s="68" t="s">
        <v>1867</v>
      </c>
      <c r="B300" s="68" t="s">
        <v>2890</v>
      </c>
      <c r="C300" s="68" t="s">
        <v>2593</v>
      </c>
      <c r="D300" s="71">
        <v>600000</v>
      </c>
      <c r="E300" s="73">
        <f t="shared" si="8"/>
        <v>3192</v>
      </c>
      <c r="F300" s="73" t="str">
        <f t="shared" si="9"/>
        <v>45103 - PMES - 3192</v>
      </c>
    </row>
    <row r="301" spans="1:6" ht="18" customHeight="1" x14ac:dyDescent="0.25">
      <c r="A301" s="68" t="s">
        <v>1911</v>
      </c>
      <c r="B301" s="68" t="s">
        <v>2891</v>
      </c>
      <c r="C301" s="68" t="s">
        <v>2593</v>
      </c>
      <c r="D301" s="71">
        <v>5000</v>
      </c>
      <c r="E301" s="73">
        <f t="shared" si="8"/>
        <v>1500</v>
      </c>
      <c r="F301" s="73" t="str">
        <f t="shared" si="9"/>
        <v>45104 - CBMES - 1500</v>
      </c>
    </row>
    <row r="302" spans="1:6" ht="18" customHeight="1" x14ac:dyDescent="0.25">
      <c r="A302" s="68" t="s">
        <v>1911</v>
      </c>
      <c r="B302" s="68" t="s">
        <v>2892</v>
      </c>
      <c r="C302" s="68" t="s">
        <v>2593</v>
      </c>
      <c r="D302" s="71">
        <v>5000</v>
      </c>
      <c r="E302" s="73">
        <f t="shared" si="8"/>
        <v>1605</v>
      </c>
      <c r="F302" s="73" t="str">
        <f t="shared" si="9"/>
        <v>45104 - CBMES - 1605</v>
      </c>
    </row>
    <row r="303" spans="1:6" ht="18" customHeight="1" x14ac:dyDescent="0.25">
      <c r="A303" s="68" t="s">
        <v>2477</v>
      </c>
      <c r="B303" s="68" t="s">
        <v>2893</v>
      </c>
      <c r="C303" s="68" t="s">
        <v>2593</v>
      </c>
      <c r="D303" s="71">
        <v>13200000</v>
      </c>
      <c r="E303" s="73">
        <f t="shared" si="8"/>
        <v>2182</v>
      </c>
      <c r="F303" s="73" t="str">
        <f t="shared" si="9"/>
        <v>45106 - CEPDEC - 2182</v>
      </c>
    </row>
    <row r="304" spans="1:6" ht="18" customHeight="1" x14ac:dyDescent="0.25">
      <c r="A304" s="68" t="s">
        <v>1983</v>
      </c>
      <c r="B304" s="68" t="s">
        <v>2894</v>
      </c>
      <c r="C304" s="68" t="s">
        <v>2593</v>
      </c>
      <c r="D304" s="71">
        <v>14663926</v>
      </c>
      <c r="E304" s="73">
        <f t="shared" si="8"/>
        <v>2131</v>
      </c>
      <c r="F304" s="73" t="str">
        <f t="shared" si="9"/>
        <v>46101 - SEJUS - 2131</v>
      </c>
    </row>
    <row r="305" spans="1:6" ht="18" customHeight="1" x14ac:dyDescent="0.25">
      <c r="A305" s="68" t="s">
        <v>1983</v>
      </c>
      <c r="B305" s="68" t="s">
        <v>2895</v>
      </c>
      <c r="C305" s="68" t="s">
        <v>2593</v>
      </c>
      <c r="D305" s="71">
        <v>1457250</v>
      </c>
      <c r="E305" s="73">
        <f t="shared" si="8"/>
        <v>2340</v>
      </c>
      <c r="F305" s="73" t="str">
        <f t="shared" si="9"/>
        <v>46101 - SEJUS - 2340</v>
      </c>
    </row>
    <row r="306" spans="1:6" ht="18" customHeight="1" x14ac:dyDescent="0.25">
      <c r="A306" s="68" t="s">
        <v>1983</v>
      </c>
      <c r="B306" s="68" t="s">
        <v>2896</v>
      </c>
      <c r="C306" s="68" t="s">
        <v>2593</v>
      </c>
      <c r="D306" s="71">
        <v>3529921</v>
      </c>
      <c r="E306" s="73">
        <f t="shared" si="8"/>
        <v>2584</v>
      </c>
      <c r="F306" s="73" t="str">
        <f t="shared" si="9"/>
        <v>46101 - SEJUS - 2584</v>
      </c>
    </row>
    <row r="307" spans="1:6" ht="18" customHeight="1" x14ac:dyDescent="0.25">
      <c r="A307" s="68" t="s">
        <v>1983</v>
      </c>
      <c r="B307" s="68" t="s">
        <v>2897</v>
      </c>
      <c r="C307" s="68" t="s">
        <v>2593</v>
      </c>
      <c r="D307" s="71">
        <v>1200000</v>
      </c>
      <c r="E307" s="73">
        <f t="shared" si="8"/>
        <v>2930</v>
      </c>
      <c r="F307" s="73" t="str">
        <f t="shared" si="9"/>
        <v>46101 - SEJUS - 2930</v>
      </c>
    </row>
    <row r="308" spans="1:6" ht="18" customHeight="1" x14ac:dyDescent="0.25">
      <c r="A308" s="68" t="s">
        <v>1983</v>
      </c>
      <c r="B308" s="68" t="s">
        <v>2898</v>
      </c>
      <c r="C308" s="68" t="s">
        <v>2593</v>
      </c>
      <c r="D308" s="71">
        <v>796560</v>
      </c>
      <c r="E308" s="73">
        <f t="shared" si="8"/>
        <v>2934</v>
      </c>
      <c r="F308" s="73" t="str">
        <f t="shared" si="9"/>
        <v>46101 - SEJUS - 2934</v>
      </c>
    </row>
    <row r="309" spans="1:6" ht="18" customHeight="1" x14ac:dyDescent="0.25">
      <c r="A309" s="68" t="s">
        <v>1983</v>
      </c>
      <c r="B309" s="68" t="s">
        <v>2899</v>
      </c>
      <c r="C309" s="68" t="s">
        <v>2593</v>
      </c>
      <c r="D309" s="71">
        <v>3133970</v>
      </c>
      <c r="E309" s="73">
        <f t="shared" si="8"/>
        <v>2936</v>
      </c>
      <c r="F309" s="73" t="str">
        <f t="shared" si="9"/>
        <v>46101 - SEJUS - 2936</v>
      </c>
    </row>
    <row r="310" spans="1:6" ht="18" customHeight="1" x14ac:dyDescent="0.25">
      <c r="A310" s="68" t="s">
        <v>1983</v>
      </c>
      <c r="B310" s="68" t="s">
        <v>2900</v>
      </c>
      <c r="C310" s="68" t="s">
        <v>2593</v>
      </c>
      <c r="D310" s="71">
        <v>460863</v>
      </c>
      <c r="E310" s="73">
        <f t="shared" si="8"/>
        <v>2939</v>
      </c>
      <c r="F310" s="73" t="str">
        <f t="shared" si="9"/>
        <v>46101 - SEJUS - 2939</v>
      </c>
    </row>
    <row r="311" spans="1:6" ht="18" customHeight="1" x14ac:dyDescent="0.25">
      <c r="A311" s="68" t="s">
        <v>1983</v>
      </c>
      <c r="B311" s="68" t="s">
        <v>2901</v>
      </c>
      <c r="C311" s="68" t="s">
        <v>2593</v>
      </c>
      <c r="D311" s="71">
        <v>4450566</v>
      </c>
      <c r="E311" s="73">
        <f t="shared" si="8"/>
        <v>2941</v>
      </c>
      <c r="F311" s="73" t="str">
        <f t="shared" si="9"/>
        <v>46101 - SEJUS - 2941</v>
      </c>
    </row>
    <row r="312" spans="1:6" ht="18" customHeight="1" x14ac:dyDescent="0.25">
      <c r="A312" s="68" t="s">
        <v>2070</v>
      </c>
      <c r="B312" s="68" t="s">
        <v>2894</v>
      </c>
      <c r="C312" s="68" t="s">
        <v>2593</v>
      </c>
      <c r="D312" s="71">
        <v>645671</v>
      </c>
      <c r="E312" s="73">
        <f t="shared" si="8"/>
        <v>2131</v>
      </c>
      <c r="F312" s="73" t="str">
        <f t="shared" si="9"/>
        <v>46113 - PPES - 2131</v>
      </c>
    </row>
    <row r="313" spans="1:6" ht="18" customHeight="1" x14ac:dyDescent="0.25">
      <c r="A313" s="68" t="s">
        <v>2070</v>
      </c>
      <c r="B313" s="68" t="s">
        <v>2902</v>
      </c>
      <c r="C313" s="68" t="s">
        <v>2593</v>
      </c>
      <c r="D313" s="71">
        <v>2400000</v>
      </c>
      <c r="E313" s="73">
        <f t="shared" si="8"/>
        <v>2480</v>
      </c>
      <c r="F313" s="73" t="str">
        <f t="shared" si="9"/>
        <v>46113 - PPES - 2480</v>
      </c>
    </row>
    <row r="314" spans="1:6" ht="18" customHeight="1" x14ac:dyDescent="0.25">
      <c r="A314" s="68" t="s">
        <v>2070</v>
      </c>
      <c r="B314" s="68" t="s">
        <v>2903</v>
      </c>
      <c r="C314" s="68" t="s">
        <v>2593</v>
      </c>
      <c r="D314" s="71">
        <v>1353600</v>
      </c>
      <c r="E314" s="73">
        <f t="shared" si="8"/>
        <v>2720</v>
      </c>
      <c r="F314" s="73" t="str">
        <f t="shared" si="9"/>
        <v>46113 - PPES - 2720</v>
      </c>
    </row>
    <row r="315" spans="1:6" ht="18" customHeight="1" x14ac:dyDescent="0.25">
      <c r="A315" s="68" t="s">
        <v>2070</v>
      </c>
      <c r="B315" s="68" t="s">
        <v>2904</v>
      </c>
      <c r="C315" s="68" t="s">
        <v>2593</v>
      </c>
      <c r="D315" s="71">
        <v>650000</v>
      </c>
      <c r="E315" s="73">
        <f t="shared" si="8"/>
        <v>2932</v>
      </c>
      <c r="F315" s="73" t="str">
        <f t="shared" si="9"/>
        <v>46113 - PPES - 2932</v>
      </c>
    </row>
    <row r="316" spans="1:6" ht="18" customHeight="1" x14ac:dyDescent="0.25">
      <c r="A316" s="68" t="s">
        <v>2070</v>
      </c>
      <c r="B316" s="68" t="s">
        <v>2905</v>
      </c>
      <c r="C316" s="68" t="s">
        <v>2593</v>
      </c>
      <c r="D316" s="71">
        <v>796270</v>
      </c>
      <c r="E316" s="73">
        <f t="shared" si="8"/>
        <v>3209</v>
      </c>
      <c r="F316" s="73" t="str">
        <f t="shared" si="9"/>
        <v>46113 - PPES - 3209</v>
      </c>
    </row>
    <row r="317" spans="1:6" ht="18" customHeight="1" x14ac:dyDescent="0.25">
      <c r="A317" s="68" t="s">
        <v>2098</v>
      </c>
      <c r="B317" s="68" t="s">
        <v>2906</v>
      </c>
      <c r="C317" s="68" t="s">
        <v>2593</v>
      </c>
      <c r="D317" s="71">
        <v>800000</v>
      </c>
      <c r="E317" s="73">
        <f t="shared" si="8"/>
        <v>1727</v>
      </c>
      <c r="F317" s="73" t="str">
        <f t="shared" si="9"/>
        <v>47901 - FEAS - 1727</v>
      </c>
    </row>
    <row r="318" spans="1:6" ht="18" customHeight="1" x14ac:dyDescent="0.25">
      <c r="A318" s="68" t="s">
        <v>2098</v>
      </c>
      <c r="B318" s="68" t="s">
        <v>2907</v>
      </c>
      <c r="C318" s="68" t="s">
        <v>2593</v>
      </c>
      <c r="D318" s="71">
        <v>4010000</v>
      </c>
      <c r="E318" s="73">
        <f t="shared" si="8"/>
        <v>2950</v>
      </c>
      <c r="F318" s="73" t="str">
        <f t="shared" si="9"/>
        <v>47901 - FEAS - 2950</v>
      </c>
    </row>
    <row r="319" spans="1:6" ht="18" customHeight="1" x14ac:dyDescent="0.25">
      <c r="A319" s="68" t="s">
        <v>2098</v>
      </c>
      <c r="B319" s="68" t="s">
        <v>2908</v>
      </c>
      <c r="C319" s="68" t="s">
        <v>2593</v>
      </c>
      <c r="D319" s="71">
        <v>2400000</v>
      </c>
      <c r="E319" s="73">
        <f t="shared" si="8"/>
        <v>2954</v>
      </c>
      <c r="F319" s="73" t="str">
        <f t="shared" si="9"/>
        <v>47901 - FEAS - 2954</v>
      </c>
    </row>
    <row r="320" spans="1:6" ht="18" customHeight="1" x14ac:dyDescent="0.25">
      <c r="A320" s="68" t="s">
        <v>2098</v>
      </c>
      <c r="B320" s="68" t="s">
        <v>2909</v>
      </c>
      <c r="C320" s="68" t="s">
        <v>2593</v>
      </c>
      <c r="D320" s="71">
        <v>13980</v>
      </c>
      <c r="E320" s="73">
        <f t="shared" si="8"/>
        <v>2955</v>
      </c>
      <c r="F320" s="73" t="str">
        <f t="shared" si="9"/>
        <v>47901 - FEAS - 2955</v>
      </c>
    </row>
    <row r="321" spans="1:6" ht="18" customHeight="1" x14ac:dyDescent="0.25">
      <c r="A321" s="68" t="s">
        <v>2098</v>
      </c>
      <c r="B321" s="68" t="s">
        <v>2910</v>
      </c>
      <c r="C321" s="68" t="s">
        <v>2593</v>
      </c>
      <c r="D321" s="71">
        <v>1080000</v>
      </c>
      <c r="E321" s="73">
        <f t="shared" si="8"/>
        <v>2956</v>
      </c>
      <c r="F321" s="73" t="str">
        <f t="shared" si="9"/>
        <v>47901 - FEAS - 2956</v>
      </c>
    </row>
    <row r="322" spans="1:6" ht="18" customHeight="1" x14ac:dyDescent="0.25">
      <c r="A322" s="68" t="s">
        <v>2098</v>
      </c>
      <c r="B322" s="68" t="s">
        <v>2911</v>
      </c>
      <c r="C322" s="68" t="s">
        <v>2593</v>
      </c>
      <c r="D322" s="71">
        <v>13980</v>
      </c>
      <c r="E322" s="73">
        <f t="shared" si="8"/>
        <v>2957</v>
      </c>
      <c r="F322" s="73" t="str">
        <f t="shared" si="9"/>
        <v>47901 - FEAS - 2957</v>
      </c>
    </row>
    <row r="323" spans="1:6" ht="18" customHeight="1" x14ac:dyDescent="0.25">
      <c r="A323" s="68" t="s">
        <v>2098</v>
      </c>
      <c r="B323" s="68" t="s">
        <v>2912</v>
      </c>
      <c r="C323" s="68" t="s">
        <v>2593</v>
      </c>
      <c r="D323" s="71">
        <v>13980</v>
      </c>
      <c r="E323" s="73">
        <f t="shared" ref="E323:E335" si="10">LEFT(B323,6)+0</f>
        <v>2958</v>
      </c>
      <c r="F323" s="73" t="str">
        <f t="shared" ref="F323:F335" si="11">CONCATENATE(A323," - ",E323)</f>
        <v>47901 - FEAS - 2958</v>
      </c>
    </row>
    <row r="324" spans="1:6" ht="18" customHeight="1" x14ac:dyDescent="0.25">
      <c r="A324" s="68" t="s">
        <v>2098</v>
      </c>
      <c r="B324" s="68" t="s">
        <v>2913</v>
      </c>
      <c r="C324" s="68" t="s">
        <v>2593</v>
      </c>
      <c r="D324" s="71">
        <v>13980</v>
      </c>
      <c r="E324" s="73">
        <f t="shared" si="10"/>
        <v>2959</v>
      </c>
      <c r="F324" s="73" t="str">
        <f t="shared" si="11"/>
        <v>47901 - FEAS - 2959</v>
      </c>
    </row>
    <row r="325" spans="1:6" ht="18" customHeight="1" x14ac:dyDescent="0.25">
      <c r="A325" s="68" t="s">
        <v>2098</v>
      </c>
      <c r="B325" s="68" t="s">
        <v>2914</v>
      </c>
      <c r="C325" s="68" t="s">
        <v>2593</v>
      </c>
      <c r="D325" s="71">
        <v>950000</v>
      </c>
      <c r="E325" s="73">
        <f t="shared" si="10"/>
        <v>2960</v>
      </c>
      <c r="F325" s="73" t="str">
        <f t="shared" si="11"/>
        <v>47901 - FEAS - 2960</v>
      </c>
    </row>
    <row r="326" spans="1:6" ht="18" customHeight="1" x14ac:dyDescent="0.25">
      <c r="A326" s="68" t="s">
        <v>2098</v>
      </c>
      <c r="B326" s="68" t="s">
        <v>2915</v>
      </c>
      <c r="C326" s="68" t="s">
        <v>2593</v>
      </c>
      <c r="D326" s="71">
        <v>400000</v>
      </c>
      <c r="E326" s="73">
        <f t="shared" si="10"/>
        <v>2961</v>
      </c>
      <c r="F326" s="73" t="str">
        <f t="shared" si="11"/>
        <v>47901 - FEAS - 2961</v>
      </c>
    </row>
    <row r="327" spans="1:6" ht="18" customHeight="1" x14ac:dyDescent="0.25">
      <c r="A327" s="68" t="s">
        <v>2098</v>
      </c>
      <c r="B327" s="68" t="s">
        <v>2916</v>
      </c>
      <c r="C327" s="68" t="s">
        <v>2593</v>
      </c>
      <c r="D327" s="71">
        <v>13980</v>
      </c>
      <c r="E327" s="73">
        <f t="shared" si="10"/>
        <v>2962</v>
      </c>
      <c r="F327" s="73" t="str">
        <f t="shared" si="11"/>
        <v>47901 - FEAS - 2962</v>
      </c>
    </row>
    <row r="328" spans="1:6" ht="18" customHeight="1" x14ac:dyDescent="0.25">
      <c r="A328" s="68" t="s">
        <v>2098</v>
      </c>
      <c r="B328" s="68" t="s">
        <v>2917</v>
      </c>
      <c r="C328" s="68" t="s">
        <v>2593</v>
      </c>
      <c r="D328" s="71">
        <v>5000000</v>
      </c>
      <c r="E328" s="73">
        <f t="shared" si="10"/>
        <v>2963</v>
      </c>
      <c r="F328" s="73" t="str">
        <f t="shared" si="11"/>
        <v>47901 - FEAS - 2963</v>
      </c>
    </row>
    <row r="329" spans="1:6" ht="18" customHeight="1" x14ac:dyDescent="0.25">
      <c r="A329" s="68" t="s">
        <v>2125</v>
      </c>
      <c r="B329" s="68" t="s">
        <v>2918</v>
      </c>
      <c r="C329" s="68" t="s">
        <v>2593</v>
      </c>
      <c r="D329" s="71">
        <v>2111050</v>
      </c>
      <c r="E329" s="73">
        <f t="shared" si="10"/>
        <v>2120</v>
      </c>
      <c r="F329" s="73" t="str">
        <f t="shared" si="11"/>
        <v>48101 - SEDH - 2120</v>
      </c>
    </row>
    <row r="330" spans="1:6" ht="18" customHeight="1" x14ac:dyDescent="0.25">
      <c r="A330" s="68" t="s">
        <v>2125</v>
      </c>
      <c r="B330" s="68" t="s">
        <v>2880</v>
      </c>
      <c r="C330" s="68" t="s">
        <v>2593</v>
      </c>
      <c r="D330" s="71">
        <v>997600</v>
      </c>
      <c r="E330" s="73">
        <f t="shared" si="10"/>
        <v>2550</v>
      </c>
      <c r="F330" s="73" t="str">
        <f t="shared" si="11"/>
        <v>48101 - SEDH - 2550</v>
      </c>
    </row>
    <row r="331" spans="1:6" ht="18" customHeight="1" x14ac:dyDescent="0.25">
      <c r="A331" s="68" t="s">
        <v>2169</v>
      </c>
      <c r="B331" s="68" t="s">
        <v>2919</v>
      </c>
      <c r="C331" s="68" t="s">
        <v>2593</v>
      </c>
      <c r="D331" s="71">
        <v>291249</v>
      </c>
      <c r="E331" s="73">
        <f t="shared" si="10"/>
        <v>2895</v>
      </c>
      <c r="F331" s="73" t="str">
        <f t="shared" si="11"/>
        <v>48201 - IASES - 2895</v>
      </c>
    </row>
    <row r="332" spans="1:6" ht="18" customHeight="1" x14ac:dyDescent="0.25">
      <c r="A332" s="68" t="s">
        <v>2203</v>
      </c>
      <c r="B332" s="68" t="s">
        <v>2920</v>
      </c>
      <c r="C332" s="68" t="s">
        <v>2593</v>
      </c>
      <c r="D332" s="71">
        <v>1000</v>
      </c>
      <c r="E332" s="73">
        <f t="shared" si="10"/>
        <v>2277</v>
      </c>
      <c r="F332" s="73" t="str">
        <f t="shared" si="11"/>
        <v>49101 - SEDES - 2277</v>
      </c>
    </row>
    <row r="333" spans="1:6" ht="18" customHeight="1" x14ac:dyDescent="0.25">
      <c r="A333" s="68" t="s">
        <v>2203</v>
      </c>
      <c r="B333" s="68" t="s">
        <v>2921</v>
      </c>
      <c r="C333" s="68" t="s">
        <v>2593</v>
      </c>
      <c r="D333" s="71">
        <v>1000</v>
      </c>
      <c r="E333" s="73">
        <f t="shared" si="10"/>
        <v>2623</v>
      </c>
      <c r="F333" s="73" t="str">
        <f t="shared" si="11"/>
        <v>49101 - SEDES - 2623</v>
      </c>
    </row>
    <row r="334" spans="1:6" ht="18" customHeight="1" x14ac:dyDescent="0.25">
      <c r="A334" s="68" t="s">
        <v>2203</v>
      </c>
      <c r="B334" s="68" t="s">
        <v>2922</v>
      </c>
      <c r="C334" s="68" t="s">
        <v>2593</v>
      </c>
      <c r="D334" s="71">
        <v>96664</v>
      </c>
      <c r="E334" s="73">
        <f t="shared" si="10"/>
        <v>2964</v>
      </c>
      <c r="F334" s="73" t="str">
        <f t="shared" si="11"/>
        <v>49101 - SEDES - 2964</v>
      </c>
    </row>
    <row r="335" spans="1:6" ht="18" customHeight="1" x14ac:dyDescent="0.25">
      <c r="A335" s="68" t="s">
        <v>2241</v>
      </c>
      <c r="B335" s="68" t="s">
        <v>2923</v>
      </c>
      <c r="C335" s="68" t="s">
        <v>2593</v>
      </c>
      <c r="D335" s="71">
        <v>30000</v>
      </c>
      <c r="E335" s="73">
        <f t="shared" si="10"/>
        <v>2985</v>
      </c>
      <c r="F335" s="73" t="str">
        <f t="shared" si="11"/>
        <v>50101 - SESM - 2985</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C8CBF-80E2-4A47-B7BB-94FB22782A41}">
  <dimension ref="A1:F186"/>
  <sheetViews>
    <sheetView topLeftCell="A33" workbookViewId="0">
      <selection activeCell="L326" sqref="L326"/>
    </sheetView>
  </sheetViews>
  <sheetFormatPr defaultRowHeight="15" x14ac:dyDescent="0.25"/>
  <cols>
    <col min="1" max="1" width="16" customWidth="1"/>
    <col min="2" max="2" width="44.85546875" customWidth="1"/>
    <col min="3" max="3" width="25.140625" customWidth="1"/>
    <col min="4" max="4" width="11.85546875" customWidth="1"/>
    <col min="6" max="6" width="26.5703125" customWidth="1"/>
  </cols>
  <sheetData>
    <row r="1" spans="1:6" x14ac:dyDescent="0.25">
      <c r="A1" s="67" t="s">
        <v>2448</v>
      </c>
      <c r="B1" s="67" t="s">
        <v>2590</v>
      </c>
      <c r="C1" s="67" t="s">
        <v>2359</v>
      </c>
      <c r="D1" s="67" t="s">
        <v>2591</v>
      </c>
      <c r="E1" s="72" t="s">
        <v>2590</v>
      </c>
    </row>
    <row r="2" spans="1:6" ht="21" x14ac:dyDescent="0.25">
      <c r="A2" s="68" t="s">
        <v>2463</v>
      </c>
      <c r="B2" s="68" t="s">
        <v>2924</v>
      </c>
      <c r="C2" s="68" t="s">
        <v>2925</v>
      </c>
      <c r="D2" s="69">
        <v>300000</v>
      </c>
      <c r="E2" s="73">
        <f>LEFT(B2,6)+0</f>
        <v>3067</v>
      </c>
      <c r="F2" s="73" t="str">
        <f>CONCATENATE(A2," - ",E2)</f>
        <v>10904 - FECC - 3067</v>
      </c>
    </row>
    <row r="3" spans="1:6" ht="31.5" x14ac:dyDescent="0.25">
      <c r="A3" s="68" t="s">
        <v>98</v>
      </c>
      <c r="B3" s="68" t="s">
        <v>2926</v>
      </c>
      <c r="C3" s="68" t="s">
        <v>2925</v>
      </c>
      <c r="D3" s="69">
        <v>20990103</v>
      </c>
      <c r="E3" s="73">
        <f t="shared" ref="E3:E66" si="0">LEFT(B3,6)+0</f>
        <v>2889</v>
      </c>
      <c r="F3" s="73" t="str">
        <f t="shared" ref="F3:F66" si="1">CONCATENATE(A3," - ",E3)</f>
        <v>16901 - FUNCAD - 2889</v>
      </c>
    </row>
    <row r="4" spans="1:6" ht="42" x14ac:dyDescent="0.25">
      <c r="A4" s="68" t="s">
        <v>107</v>
      </c>
      <c r="B4" s="68" t="s">
        <v>2600</v>
      </c>
      <c r="C4" s="68" t="s">
        <v>2925</v>
      </c>
      <c r="D4" s="69">
        <v>120953554</v>
      </c>
      <c r="E4" s="73">
        <f t="shared" si="0"/>
        <v>2448</v>
      </c>
      <c r="F4" s="73" t="str">
        <f t="shared" si="1"/>
        <v>22101 - SEFAZ - 2448</v>
      </c>
    </row>
    <row r="5" spans="1:6" ht="21" x14ac:dyDescent="0.25">
      <c r="A5" s="68" t="s">
        <v>150</v>
      </c>
      <c r="B5" s="68" t="s">
        <v>2927</v>
      </c>
      <c r="C5" s="68" t="s">
        <v>2928</v>
      </c>
      <c r="D5" s="69">
        <v>2850000</v>
      </c>
      <c r="E5" s="73">
        <f t="shared" si="0"/>
        <v>2716</v>
      </c>
      <c r="F5" s="73" t="str">
        <f t="shared" si="1"/>
        <v>22202 - JUCEES - 2716</v>
      </c>
    </row>
    <row r="6" spans="1:6" ht="21" x14ac:dyDescent="0.25">
      <c r="A6" s="68" t="s">
        <v>150</v>
      </c>
      <c r="B6" s="68" t="s">
        <v>2929</v>
      </c>
      <c r="C6" s="68" t="s">
        <v>2928</v>
      </c>
      <c r="D6" s="69">
        <v>600000</v>
      </c>
      <c r="E6" s="73">
        <f t="shared" si="0"/>
        <v>2718</v>
      </c>
      <c r="F6" s="73" t="str">
        <f t="shared" si="1"/>
        <v>22202 - JUCEES - 2718</v>
      </c>
    </row>
    <row r="7" spans="1:6" ht="21" x14ac:dyDescent="0.25">
      <c r="A7" s="68" t="s">
        <v>150</v>
      </c>
      <c r="B7" s="68" t="s">
        <v>2930</v>
      </c>
      <c r="C7" s="68" t="s">
        <v>2928</v>
      </c>
      <c r="D7" s="69">
        <v>100000</v>
      </c>
      <c r="E7" s="73">
        <f t="shared" si="0"/>
        <v>2719</v>
      </c>
      <c r="F7" s="73" t="str">
        <f t="shared" si="1"/>
        <v>22202 - JUCEES - 2719</v>
      </c>
    </row>
    <row r="8" spans="1:6" ht="21" x14ac:dyDescent="0.25">
      <c r="A8" s="68" t="s">
        <v>150</v>
      </c>
      <c r="B8" s="68" t="s">
        <v>2931</v>
      </c>
      <c r="C8" s="68" t="s">
        <v>2928</v>
      </c>
      <c r="D8" s="69">
        <v>1658743</v>
      </c>
      <c r="E8" s="73">
        <f t="shared" si="0"/>
        <v>3059</v>
      </c>
      <c r="F8" s="73" t="str">
        <f t="shared" si="1"/>
        <v>22202 - JUCEES - 3059</v>
      </c>
    </row>
    <row r="9" spans="1:6" ht="42" x14ac:dyDescent="0.25">
      <c r="A9" s="68" t="s">
        <v>2932</v>
      </c>
      <c r="B9" s="68" t="s">
        <v>2600</v>
      </c>
      <c r="C9" s="68" t="s">
        <v>2925</v>
      </c>
      <c r="D9" s="69">
        <v>1801000</v>
      </c>
      <c r="E9" s="73">
        <f t="shared" si="0"/>
        <v>2448</v>
      </c>
      <c r="F9" s="73" t="str">
        <f t="shared" si="1"/>
        <v>22901 - FUNSEFAZ - 2448</v>
      </c>
    </row>
    <row r="10" spans="1:6" ht="21" x14ac:dyDescent="0.25">
      <c r="A10" s="68" t="s">
        <v>213</v>
      </c>
      <c r="B10" s="68" t="s">
        <v>2933</v>
      </c>
      <c r="C10" s="68" t="s">
        <v>2928</v>
      </c>
      <c r="D10" s="69">
        <v>100559</v>
      </c>
      <c r="E10" s="73">
        <f t="shared" si="0"/>
        <v>792</v>
      </c>
      <c r="F10" s="73" t="str">
        <f t="shared" si="1"/>
        <v>28203 - PRODEST - 792</v>
      </c>
    </row>
    <row r="11" spans="1:6" ht="21" x14ac:dyDescent="0.25">
      <c r="A11" s="68" t="s">
        <v>213</v>
      </c>
      <c r="B11" s="68" t="s">
        <v>2606</v>
      </c>
      <c r="C11" s="68" t="s">
        <v>2928</v>
      </c>
      <c r="D11" s="69">
        <v>3010000</v>
      </c>
      <c r="E11" s="73">
        <f t="shared" si="0"/>
        <v>793</v>
      </c>
      <c r="F11" s="73" t="str">
        <f t="shared" si="1"/>
        <v>28203 - PRODEST - 793</v>
      </c>
    </row>
    <row r="12" spans="1:6" ht="21" x14ac:dyDescent="0.25">
      <c r="A12" s="68" t="s">
        <v>213</v>
      </c>
      <c r="B12" s="68" t="s">
        <v>2934</v>
      </c>
      <c r="C12" s="68" t="s">
        <v>2928</v>
      </c>
      <c r="D12" s="69">
        <v>800000</v>
      </c>
      <c r="E12" s="73">
        <f t="shared" si="0"/>
        <v>794</v>
      </c>
      <c r="F12" s="73" t="str">
        <f t="shared" si="1"/>
        <v>28203 - PRODEST - 794</v>
      </c>
    </row>
    <row r="13" spans="1:6" ht="21" x14ac:dyDescent="0.25">
      <c r="A13" s="68" t="s">
        <v>230</v>
      </c>
      <c r="B13" s="68" t="s">
        <v>2612</v>
      </c>
      <c r="C13" s="68" t="s">
        <v>2925</v>
      </c>
      <c r="D13" s="69">
        <v>2251800</v>
      </c>
      <c r="E13" s="73">
        <f t="shared" si="0"/>
        <v>2347</v>
      </c>
      <c r="F13" s="73" t="str">
        <f t="shared" si="1"/>
        <v>31101 - SEAG - 2347</v>
      </c>
    </row>
    <row r="14" spans="1:6" ht="31.5" x14ac:dyDescent="0.25">
      <c r="A14" s="68" t="s">
        <v>319</v>
      </c>
      <c r="B14" s="68" t="s">
        <v>2619</v>
      </c>
      <c r="C14" s="68" t="s">
        <v>2928</v>
      </c>
      <c r="D14" s="69">
        <v>30099000</v>
      </c>
      <c r="E14" s="73">
        <f t="shared" si="0"/>
        <v>2143</v>
      </c>
      <c r="F14" s="73" t="str">
        <f t="shared" si="1"/>
        <v>31201 - IDAF - 2143</v>
      </c>
    </row>
    <row r="15" spans="1:6" ht="21" x14ac:dyDescent="0.25">
      <c r="A15" s="68" t="s">
        <v>323</v>
      </c>
      <c r="B15" s="68" t="s">
        <v>2935</v>
      </c>
      <c r="C15" s="68" t="s">
        <v>2936</v>
      </c>
      <c r="D15" s="69">
        <v>665655</v>
      </c>
      <c r="E15" s="73">
        <f t="shared" si="0"/>
        <v>2332</v>
      </c>
      <c r="F15" s="73" t="str">
        <f t="shared" si="1"/>
        <v>31202 - INCAPER - 2332</v>
      </c>
    </row>
    <row r="16" spans="1:6" ht="42" x14ac:dyDescent="0.25">
      <c r="A16" s="68" t="s">
        <v>323</v>
      </c>
      <c r="B16" s="68" t="s">
        <v>2937</v>
      </c>
      <c r="C16" s="68" t="s">
        <v>2936</v>
      </c>
      <c r="D16" s="69">
        <v>1002000</v>
      </c>
      <c r="E16" s="73">
        <f t="shared" si="0"/>
        <v>3174</v>
      </c>
      <c r="F16" s="73" t="str">
        <f t="shared" si="1"/>
        <v>31202 - INCAPER - 3174</v>
      </c>
    </row>
    <row r="17" spans="1:6" ht="21" x14ac:dyDescent="0.25">
      <c r="A17" s="68" t="s">
        <v>2470</v>
      </c>
      <c r="B17" s="68" t="s">
        <v>2938</v>
      </c>
      <c r="C17" s="68" t="s">
        <v>2928</v>
      </c>
      <c r="D17" s="69">
        <v>1800000</v>
      </c>
      <c r="E17" s="73">
        <f t="shared" si="0"/>
        <v>2671</v>
      </c>
      <c r="F17" s="73" t="str">
        <f t="shared" si="1"/>
        <v>31203 - CEASA - 2671</v>
      </c>
    </row>
    <row r="18" spans="1:6" ht="21" x14ac:dyDescent="0.25">
      <c r="A18" s="68" t="s">
        <v>275</v>
      </c>
      <c r="B18" s="68" t="s">
        <v>2613</v>
      </c>
      <c r="C18" s="68" t="s">
        <v>2925</v>
      </c>
      <c r="D18" s="69">
        <v>2400000</v>
      </c>
      <c r="E18" s="73">
        <f t="shared" si="0"/>
        <v>2352</v>
      </c>
      <c r="F18" s="73" t="str">
        <f t="shared" si="1"/>
        <v>31903 - FUNDO RURAL SUSTENTÁVEL - 2352</v>
      </c>
    </row>
    <row r="19" spans="1:6" ht="21" x14ac:dyDescent="0.25">
      <c r="A19" s="68" t="s">
        <v>358</v>
      </c>
      <c r="B19" s="68" t="s">
        <v>2624</v>
      </c>
      <c r="C19" s="68" t="s">
        <v>2925</v>
      </c>
      <c r="D19" s="69">
        <v>75082312</v>
      </c>
      <c r="E19" s="73">
        <f t="shared" si="0"/>
        <v>2695</v>
      </c>
      <c r="F19" s="73" t="str">
        <f t="shared" si="1"/>
        <v>32101 - SECTI - 2695</v>
      </c>
    </row>
    <row r="20" spans="1:6" ht="21" x14ac:dyDescent="0.25">
      <c r="A20" s="68" t="s">
        <v>405</v>
      </c>
      <c r="B20" s="68" t="s">
        <v>2629</v>
      </c>
      <c r="C20" s="68" t="s">
        <v>2936</v>
      </c>
      <c r="D20" s="69">
        <v>5000000</v>
      </c>
      <c r="E20" s="73">
        <f t="shared" si="0"/>
        <v>2724</v>
      </c>
      <c r="F20" s="73" t="str">
        <f t="shared" si="1"/>
        <v>32202 - FAPES - 2724</v>
      </c>
    </row>
    <row r="21" spans="1:6" ht="21" x14ac:dyDescent="0.25">
      <c r="A21" s="68" t="s">
        <v>2472</v>
      </c>
      <c r="B21" s="68" t="s">
        <v>2630</v>
      </c>
      <c r="C21" s="68" t="s">
        <v>2925</v>
      </c>
      <c r="D21" s="69">
        <v>15021923</v>
      </c>
      <c r="E21" s="73">
        <f t="shared" si="0"/>
        <v>2449</v>
      </c>
      <c r="F21" s="73" t="str">
        <f t="shared" si="1"/>
        <v>32901 - FUNCITEC - 2449</v>
      </c>
    </row>
    <row r="22" spans="1:6" ht="21" x14ac:dyDescent="0.25">
      <c r="A22" s="68" t="s">
        <v>414</v>
      </c>
      <c r="B22" s="68" t="s">
        <v>2939</v>
      </c>
      <c r="C22" s="68" t="s">
        <v>2925</v>
      </c>
      <c r="D22" s="69">
        <v>81967561</v>
      </c>
      <c r="E22" s="73">
        <f t="shared" si="0"/>
        <v>2683</v>
      </c>
      <c r="F22" s="73" t="str">
        <f t="shared" si="1"/>
        <v>35101 - SEMOBI - 2683</v>
      </c>
    </row>
    <row r="23" spans="1:6" ht="21" x14ac:dyDescent="0.25">
      <c r="A23" s="68" t="s">
        <v>455</v>
      </c>
      <c r="B23" s="68" t="s">
        <v>2940</v>
      </c>
      <c r="C23" s="68" t="s">
        <v>2925</v>
      </c>
      <c r="D23" s="69">
        <v>4000000</v>
      </c>
      <c r="E23" s="73">
        <f t="shared" si="0"/>
        <v>138</v>
      </c>
      <c r="F23" s="73" t="str">
        <f t="shared" si="1"/>
        <v>35201 - DER-ES - 138</v>
      </c>
    </row>
    <row r="24" spans="1:6" ht="21" x14ac:dyDescent="0.25">
      <c r="A24" s="68" t="s">
        <v>455</v>
      </c>
      <c r="B24" s="68" t="s">
        <v>2941</v>
      </c>
      <c r="C24" s="68" t="s">
        <v>2925</v>
      </c>
      <c r="D24" s="69">
        <v>1000000</v>
      </c>
      <c r="E24" s="73">
        <f t="shared" si="0"/>
        <v>271</v>
      </c>
      <c r="F24" s="73" t="str">
        <f t="shared" si="1"/>
        <v>35201 - DER-ES - 271</v>
      </c>
    </row>
    <row r="25" spans="1:6" ht="21" x14ac:dyDescent="0.25">
      <c r="A25" s="68" t="s">
        <v>455</v>
      </c>
      <c r="B25" s="68" t="s">
        <v>2942</v>
      </c>
      <c r="C25" s="68" t="s">
        <v>2925</v>
      </c>
      <c r="D25" s="69">
        <v>1000000</v>
      </c>
      <c r="E25" s="73">
        <f t="shared" si="0"/>
        <v>292</v>
      </c>
      <c r="F25" s="73" t="str">
        <f t="shared" si="1"/>
        <v>35201 - DER-ES - 292</v>
      </c>
    </row>
    <row r="26" spans="1:6" ht="31.5" x14ac:dyDescent="0.25">
      <c r="A26" s="68" t="s">
        <v>455</v>
      </c>
      <c r="B26" s="68" t="s">
        <v>2943</v>
      </c>
      <c r="C26" s="68" t="s">
        <v>2928</v>
      </c>
      <c r="D26" s="69">
        <v>34800000</v>
      </c>
      <c r="E26" s="73">
        <f t="shared" si="0"/>
        <v>1213</v>
      </c>
      <c r="F26" s="73" t="str">
        <f t="shared" si="1"/>
        <v>35201 - DER-ES - 1213</v>
      </c>
    </row>
    <row r="27" spans="1:6" ht="21" x14ac:dyDescent="0.25">
      <c r="A27" s="68" t="s">
        <v>455</v>
      </c>
      <c r="B27" s="68" t="s">
        <v>2661</v>
      </c>
      <c r="C27" s="68" t="s">
        <v>2925</v>
      </c>
      <c r="D27" s="69">
        <v>60000000</v>
      </c>
      <c r="E27" s="73">
        <f t="shared" si="0"/>
        <v>2056</v>
      </c>
      <c r="F27" s="73" t="str">
        <f t="shared" si="1"/>
        <v>35201 - DER-ES - 2056</v>
      </c>
    </row>
    <row r="28" spans="1:6" ht="21" x14ac:dyDescent="0.25">
      <c r="A28" s="68" t="s">
        <v>455</v>
      </c>
      <c r="B28" s="68" t="s">
        <v>2671</v>
      </c>
      <c r="C28" s="68" t="s">
        <v>2925</v>
      </c>
      <c r="D28" s="69">
        <v>75000000</v>
      </c>
      <c r="E28" s="73">
        <f t="shared" si="0"/>
        <v>2071</v>
      </c>
      <c r="F28" s="73" t="str">
        <f t="shared" si="1"/>
        <v>35201 - DER-ES - 2071</v>
      </c>
    </row>
    <row r="29" spans="1:6" ht="21" x14ac:dyDescent="0.25">
      <c r="A29" s="68" t="s">
        <v>455</v>
      </c>
      <c r="B29" s="68" t="s">
        <v>2944</v>
      </c>
      <c r="C29" s="68" t="s">
        <v>2925</v>
      </c>
      <c r="D29" s="69">
        <v>60000000</v>
      </c>
      <c r="E29" s="73">
        <f t="shared" si="0"/>
        <v>2198</v>
      </c>
      <c r="F29" s="73" t="str">
        <f t="shared" si="1"/>
        <v>35201 - DER-ES - 2198</v>
      </c>
    </row>
    <row r="30" spans="1:6" ht="21" x14ac:dyDescent="0.25">
      <c r="A30" s="68" t="s">
        <v>455</v>
      </c>
      <c r="B30" s="68" t="s">
        <v>2945</v>
      </c>
      <c r="C30" s="68" t="s">
        <v>2925</v>
      </c>
      <c r="D30" s="69">
        <v>70000000</v>
      </c>
      <c r="E30" s="73">
        <f t="shared" si="0"/>
        <v>2199</v>
      </c>
      <c r="F30" s="73" t="str">
        <f t="shared" si="1"/>
        <v>35201 - DER-ES - 2199</v>
      </c>
    </row>
    <row r="31" spans="1:6" ht="21" x14ac:dyDescent="0.25">
      <c r="A31" s="68" t="s">
        <v>455</v>
      </c>
      <c r="B31" s="68" t="s">
        <v>2946</v>
      </c>
      <c r="C31" s="68" t="s">
        <v>2925</v>
      </c>
      <c r="D31" s="69">
        <v>18000000</v>
      </c>
      <c r="E31" s="73">
        <f t="shared" si="0"/>
        <v>2203</v>
      </c>
      <c r="F31" s="73" t="str">
        <f t="shared" si="1"/>
        <v>35201 - DER-ES - 2203</v>
      </c>
    </row>
    <row r="32" spans="1:6" ht="21" x14ac:dyDescent="0.25">
      <c r="A32" s="68" t="s">
        <v>455</v>
      </c>
      <c r="B32" s="68" t="s">
        <v>2947</v>
      </c>
      <c r="C32" s="68" t="s">
        <v>2925</v>
      </c>
      <c r="D32" s="69">
        <v>500000</v>
      </c>
      <c r="E32" s="73">
        <f t="shared" si="0"/>
        <v>2222</v>
      </c>
      <c r="F32" s="73" t="str">
        <f t="shared" si="1"/>
        <v>35201 - DER-ES - 2222</v>
      </c>
    </row>
    <row r="33" spans="1:6" ht="21" x14ac:dyDescent="0.25">
      <c r="A33" s="68" t="s">
        <v>455</v>
      </c>
      <c r="B33" s="68" t="s">
        <v>2948</v>
      </c>
      <c r="C33" s="68" t="s">
        <v>2925</v>
      </c>
      <c r="D33" s="69">
        <v>500000</v>
      </c>
      <c r="E33" s="73">
        <f t="shared" si="0"/>
        <v>2223</v>
      </c>
      <c r="F33" s="73" t="str">
        <f t="shared" si="1"/>
        <v>35201 - DER-ES - 2223</v>
      </c>
    </row>
    <row r="34" spans="1:6" ht="31.5" x14ac:dyDescent="0.25">
      <c r="A34" s="68" t="s">
        <v>455</v>
      </c>
      <c r="B34" s="68" t="s">
        <v>2949</v>
      </c>
      <c r="C34" s="68" t="s">
        <v>2925</v>
      </c>
      <c r="D34" s="69">
        <v>20704082</v>
      </c>
      <c r="E34" s="73">
        <f t="shared" si="0"/>
        <v>2224</v>
      </c>
      <c r="F34" s="73" t="str">
        <f t="shared" si="1"/>
        <v>35201 - DER-ES - 2224</v>
      </c>
    </row>
    <row r="35" spans="1:6" ht="21" x14ac:dyDescent="0.25">
      <c r="A35" s="68" t="s">
        <v>455</v>
      </c>
      <c r="B35" s="68" t="s">
        <v>2950</v>
      </c>
      <c r="C35" s="68" t="s">
        <v>2925</v>
      </c>
      <c r="D35" s="69">
        <v>4000000</v>
      </c>
      <c r="E35" s="73">
        <f t="shared" si="0"/>
        <v>2252</v>
      </c>
      <c r="F35" s="73" t="str">
        <f t="shared" si="1"/>
        <v>35201 - DER-ES - 2252</v>
      </c>
    </row>
    <row r="36" spans="1:6" ht="21" x14ac:dyDescent="0.25">
      <c r="A36" s="68" t="s">
        <v>455</v>
      </c>
      <c r="B36" s="68" t="s">
        <v>2951</v>
      </c>
      <c r="C36" s="68" t="s">
        <v>2925</v>
      </c>
      <c r="D36" s="69">
        <v>3000000</v>
      </c>
      <c r="E36" s="73">
        <f t="shared" si="0"/>
        <v>2320</v>
      </c>
      <c r="F36" s="73" t="str">
        <f t="shared" si="1"/>
        <v>35201 - DER-ES - 2320</v>
      </c>
    </row>
    <row r="37" spans="1:6" ht="21" x14ac:dyDescent="0.25">
      <c r="A37" s="68" t="s">
        <v>455</v>
      </c>
      <c r="B37" s="68" t="s">
        <v>1282</v>
      </c>
      <c r="C37" s="68" t="s">
        <v>2925</v>
      </c>
      <c r="D37" s="69">
        <v>10000000</v>
      </c>
      <c r="E37" s="73">
        <f t="shared" si="0"/>
        <v>2400</v>
      </c>
      <c r="F37" s="73" t="str">
        <f t="shared" si="1"/>
        <v>35201 - DER-ES - 2400</v>
      </c>
    </row>
    <row r="38" spans="1:6" ht="31.5" x14ac:dyDescent="0.25">
      <c r="A38" s="68" t="s">
        <v>455</v>
      </c>
      <c r="B38" s="68" t="s">
        <v>1285</v>
      </c>
      <c r="C38" s="68" t="s">
        <v>2925</v>
      </c>
      <c r="D38" s="69">
        <v>10300000</v>
      </c>
      <c r="E38" s="73">
        <f t="shared" si="0"/>
        <v>2401</v>
      </c>
      <c r="F38" s="73" t="str">
        <f t="shared" si="1"/>
        <v>35201 - DER-ES - 2401</v>
      </c>
    </row>
    <row r="39" spans="1:6" ht="21" x14ac:dyDescent="0.25">
      <c r="A39" s="68" t="s">
        <v>455</v>
      </c>
      <c r="B39" s="68" t="s">
        <v>2693</v>
      </c>
      <c r="C39" s="68" t="s">
        <v>2925</v>
      </c>
      <c r="D39" s="69">
        <v>61643747</v>
      </c>
      <c r="E39" s="73">
        <f t="shared" si="0"/>
        <v>2453</v>
      </c>
      <c r="F39" s="73" t="str">
        <f t="shared" si="1"/>
        <v>35201 - DER-ES - 2453</v>
      </c>
    </row>
    <row r="40" spans="1:6" ht="21" x14ac:dyDescent="0.25">
      <c r="A40" s="68" t="s">
        <v>455</v>
      </c>
      <c r="B40" s="68" t="s">
        <v>2952</v>
      </c>
      <c r="C40" s="68" t="s">
        <v>2925</v>
      </c>
      <c r="D40" s="69">
        <v>8000000</v>
      </c>
      <c r="E40" s="73">
        <f t="shared" si="0"/>
        <v>2800</v>
      </c>
      <c r="F40" s="73" t="str">
        <f t="shared" si="1"/>
        <v>35201 - DER-ES - 2800</v>
      </c>
    </row>
    <row r="41" spans="1:6" ht="21" x14ac:dyDescent="0.25">
      <c r="A41" s="68" t="s">
        <v>455</v>
      </c>
      <c r="B41" s="68" t="s">
        <v>2953</v>
      </c>
      <c r="C41" s="68" t="s">
        <v>2925</v>
      </c>
      <c r="D41" s="69">
        <v>25218081</v>
      </c>
      <c r="E41" s="73">
        <f t="shared" si="0"/>
        <v>2804</v>
      </c>
      <c r="F41" s="73" t="str">
        <f t="shared" si="1"/>
        <v>35201 - DER-ES - 2804</v>
      </c>
    </row>
    <row r="42" spans="1:6" ht="21" x14ac:dyDescent="0.25">
      <c r="A42" s="68" t="s">
        <v>455</v>
      </c>
      <c r="B42" s="68" t="s">
        <v>2954</v>
      </c>
      <c r="C42" s="68" t="s">
        <v>2925</v>
      </c>
      <c r="D42" s="69">
        <v>25000000</v>
      </c>
      <c r="E42" s="73">
        <f t="shared" si="0"/>
        <v>2805</v>
      </c>
      <c r="F42" s="73" t="str">
        <f t="shared" si="1"/>
        <v>35201 - DER-ES - 2805</v>
      </c>
    </row>
    <row r="43" spans="1:6" ht="21" x14ac:dyDescent="0.25">
      <c r="A43" s="68" t="s">
        <v>455</v>
      </c>
      <c r="B43" s="68" t="s">
        <v>2729</v>
      </c>
      <c r="C43" s="68" t="s">
        <v>2925</v>
      </c>
      <c r="D43" s="69">
        <v>35000000</v>
      </c>
      <c r="E43" s="73">
        <f t="shared" si="0"/>
        <v>2806</v>
      </c>
      <c r="F43" s="73" t="str">
        <f t="shared" si="1"/>
        <v>35201 - DER-ES - 2806</v>
      </c>
    </row>
    <row r="44" spans="1:6" ht="21" x14ac:dyDescent="0.25">
      <c r="A44" s="68" t="s">
        <v>455</v>
      </c>
      <c r="B44" s="68" t="s">
        <v>2730</v>
      </c>
      <c r="C44" s="68" t="s">
        <v>2925</v>
      </c>
      <c r="D44" s="69">
        <v>42000000</v>
      </c>
      <c r="E44" s="73">
        <f t="shared" si="0"/>
        <v>2807</v>
      </c>
      <c r="F44" s="73" t="str">
        <f t="shared" si="1"/>
        <v>35201 - DER-ES - 2807</v>
      </c>
    </row>
    <row r="45" spans="1:6" ht="31.5" x14ac:dyDescent="0.25">
      <c r="A45" s="68" t="s">
        <v>455</v>
      </c>
      <c r="B45" s="68" t="s">
        <v>2741</v>
      </c>
      <c r="C45" s="68" t="s">
        <v>2925</v>
      </c>
      <c r="D45" s="69">
        <v>2507039</v>
      </c>
      <c r="E45" s="73">
        <f t="shared" si="0"/>
        <v>2838</v>
      </c>
      <c r="F45" s="73" t="str">
        <f t="shared" si="1"/>
        <v>35201 - DER-ES - 2838</v>
      </c>
    </row>
    <row r="46" spans="1:6" ht="31.5" x14ac:dyDescent="0.25">
      <c r="A46" s="68" t="s">
        <v>455</v>
      </c>
      <c r="B46" s="68" t="s">
        <v>2955</v>
      </c>
      <c r="C46" s="68" t="s">
        <v>2925</v>
      </c>
      <c r="D46" s="69">
        <v>150000</v>
      </c>
      <c r="E46" s="73">
        <f t="shared" si="0"/>
        <v>2846</v>
      </c>
      <c r="F46" s="73" t="str">
        <f t="shared" si="1"/>
        <v>35201 - DER-ES - 2846</v>
      </c>
    </row>
    <row r="47" spans="1:6" ht="31.5" x14ac:dyDescent="0.25">
      <c r="A47" s="68" t="s">
        <v>455</v>
      </c>
      <c r="B47" s="68" t="s">
        <v>2956</v>
      </c>
      <c r="C47" s="68" t="s">
        <v>2925</v>
      </c>
      <c r="D47" s="69">
        <v>205600</v>
      </c>
      <c r="E47" s="73">
        <f t="shared" si="0"/>
        <v>3080</v>
      </c>
      <c r="F47" s="73" t="str">
        <f t="shared" si="1"/>
        <v>35201 - DER-ES - 3080</v>
      </c>
    </row>
    <row r="48" spans="1:6" ht="21" x14ac:dyDescent="0.25">
      <c r="A48" s="68" t="s">
        <v>455</v>
      </c>
      <c r="B48" s="68" t="s">
        <v>2957</v>
      </c>
      <c r="C48" s="68" t="s">
        <v>2925</v>
      </c>
      <c r="D48" s="69">
        <v>10000000</v>
      </c>
      <c r="E48" s="73">
        <f t="shared" si="0"/>
        <v>3160</v>
      </c>
      <c r="F48" s="73" t="str">
        <f t="shared" si="1"/>
        <v>35201 - DER-ES - 3160</v>
      </c>
    </row>
    <row r="49" spans="1:6" ht="21" x14ac:dyDescent="0.25">
      <c r="A49" s="68" t="s">
        <v>455</v>
      </c>
      <c r="B49" s="68" t="s">
        <v>2958</v>
      </c>
      <c r="C49" s="68" t="s">
        <v>2925</v>
      </c>
      <c r="D49" s="69">
        <v>75000</v>
      </c>
      <c r="E49" s="73">
        <f t="shared" si="0"/>
        <v>3162</v>
      </c>
      <c r="F49" s="73" t="str">
        <f t="shared" si="1"/>
        <v>35201 - DER-ES - 3162</v>
      </c>
    </row>
    <row r="50" spans="1:6" ht="21" x14ac:dyDescent="0.25">
      <c r="A50" s="68" t="s">
        <v>455</v>
      </c>
      <c r="B50" s="68" t="s">
        <v>2959</v>
      </c>
      <c r="C50" s="68" t="s">
        <v>2925</v>
      </c>
      <c r="D50" s="69">
        <v>75000</v>
      </c>
      <c r="E50" s="73">
        <f t="shared" si="0"/>
        <v>3163</v>
      </c>
      <c r="F50" s="73" t="str">
        <f t="shared" si="1"/>
        <v>35201 - DER-ES - 3163</v>
      </c>
    </row>
    <row r="51" spans="1:6" ht="21" x14ac:dyDescent="0.25">
      <c r="A51" s="68" t="s">
        <v>455</v>
      </c>
      <c r="B51" s="68" t="s">
        <v>2960</v>
      </c>
      <c r="C51" s="68" t="s">
        <v>2925</v>
      </c>
      <c r="D51" s="69">
        <v>75000</v>
      </c>
      <c r="E51" s="73">
        <f t="shared" si="0"/>
        <v>3164</v>
      </c>
      <c r="F51" s="73" t="str">
        <f t="shared" si="1"/>
        <v>35201 - DER-ES - 3164</v>
      </c>
    </row>
    <row r="52" spans="1:6" ht="21" x14ac:dyDescent="0.25">
      <c r="A52" s="68" t="s">
        <v>455</v>
      </c>
      <c r="B52" s="68" t="s">
        <v>2961</v>
      </c>
      <c r="C52" s="68" t="s">
        <v>2925</v>
      </c>
      <c r="D52" s="69">
        <v>75000</v>
      </c>
      <c r="E52" s="73">
        <f t="shared" si="0"/>
        <v>3166</v>
      </c>
      <c r="F52" s="73" t="str">
        <f t="shared" si="1"/>
        <v>35201 - DER-ES - 3166</v>
      </c>
    </row>
    <row r="53" spans="1:6" ht="21" x14ac:dyDescent="0.25">
      <c r="A53" s="68" t="s">
        <v>455</v>
      </c>
      <c r="B53" s="68" t="s">
        <v>2962</v>
      </c>
      <c r="C53" s="68" t="s">
        <v>2925</v>
      </c>
      <c r="D53" s="69">
        <v>1000000</v>
      </c>
      <c r="E53" s="73">
        <f t="shared" si="0"/>
        <v>3172</v>
      </c>
      <c r="F53" s="73" t="str">
        <f t="shared" si="1"/>
        <v>35201 - DER-ES - 3172</v>
      </c>
    </row>
    <row r="54" spans="1:6" ht="21" x14ac:dyDescent="0.25">
      <c r="A54" s="68" t="s">
        <v>455</v>
      </c>
      <c r="B54" s="68" t="s">
        <v>2963</v>
      </c>
      <c r="C54" s="68" t="s">
        <v>2925</v>
      </c>
      <c r="D54" s="69">
        <v>2000000</v>
      </c>
      <c r="E54" s="73">
        <f t="shared" si="0"/>
        <v>3242</v>
      </c>
      <c r="F54" s="73" t="str">
        <f t="shared" si="1"/>
        <v>35201 - DER-ES - 3242</v>
      </c>
    </row>
    <row r="55" spans="1:6" ht="21" x14ac:dyDescent="0.25">
      <c r="A55" s="68" t="s">
        <v>455</v>
      </c>
      <c r="B55" s="68" t="s">
        <v>2964</v>
      </c>
      <c r="C55" s="68" t="s">
        <v>2925</v>
      </c>
      <c r="D55" s="69">
        <v>1500000</v>
      </c>
      <c r="E55" s="73">
        <f t="shared" si="0"/>
        <v>3243</v>
      </c>
      <c r="F55" s="73" t="str">
        <f t="shared" si="1"/>
        <v>35201 - DER-ES - 3243</v>
      </c>
    </row>
    <row r="56" spans="1:6" ht="21" x14ac:dyDescent="0.25">
      <c r="A56" s="68" t="s">
        <v>455</v>
      </c>
      <c r="B56" s="68" t="s">
        <v>2965</v>
      </c>
      <c r="C56" s="68" t="s">
        <v>2925</v>
      </c>
      <c r="D56" s="69">
        <v>75000</v>
      </c>
      <c r="E56" s="73">
        <f t="shared" si="0"/>
        <v>3244</v>
      </c>
      <c r="F56" s="73" t="str">
        <f t="shared" si="1"/>
        <v>35201 - DER-ES - 3244</v>
      </c>
    </row>
    <row r="57" spans="1:6" ht="21" x14ac:dyDescent="0.25">
      <c r="A57" s="68" t="s">
        <v>455</v>
      </c>
      <c r="B57" s="68" t="s">
        <v>2966</v>
      </c>
      <c r="C57" s="68" t="s">
        <v>2925</v>
      </c>
      <c r="D57" s="69">
        <v>75000</v>
      </c>
      <c r="E57" s="73">
        <f t="shared" si="0"/>
        <v>3245</v>
      </c>
      <c r="F57" s="73" t="str">
        <f t="shared" si="1"/>
        <v>35201 - DER-ES - 3245</v>
      </c>
    </row>
    <row r="58" spans="1:6" ht="21" x14ac:dyDescent="0.25">
      <c r="A58" s="68" t="s">
        <v>455</v>
      </c>
      <c r="B58" s="68" t="s">
        <v>2967</v>
      </c>
      <c r="C58" s="68" t="s">
        <v>2925</v>
      </c>
      <c r="D58" s="69">
        <v>75000</v>
      </c>
      <c r="E58" s="73">
        <f t="shared" si="0"/>
        <v>3246</v>
      </c>
      <c r="F58" s="73" t="str">
        <f t="shared" si="1"/>
        <v>35201 - DER-ES - 3246</v>
      </c>
    </row>
    <row r="59" spans="1:6" ht="21" x14ac:dyDescent="0.25">
      <c r="A59" s="68" t="s">
        <v>455</v>
      </c>
      <c r="B59" s="68" t="s">
        <v>2968</v>
      </c>
      <c r="C59" s="68" t="s">
        <v>2925</v>
      </c>
      <c r="D59" s="69">
        <v>75000</v>
      </c>
      <c r="E59" s="73">
        <f t="shared" si="0"/>
        <v>3247</v>
      </c>
      <c r="F59" s="73" t="str">
        <f t="shared" si="1"/>
        <v>35201 - DER-ES - 3247</v>
      </c>
    </row>
    <row r="60" spans="1:6" ht="21" x14ac:dyDescent="0.25">
      <c r="A60" s="68" t="s">
        <v>455</v>
      </c>
      <c r="B60" s="68" t="s">
        <v>2969</v>
      </c>
      <c r="C60" s="68" t="s">
        <v>2925</v>
      </c>
      <c r="D60" s="69">
        <v>11000000</v>
      </c>
      <c r="E60" s="73">
        <f t="shared" si="0"/>
        <v>3249</v>
      </c>
      <c r="F60" s="73" t="str">
        <f t="shared" si="1"/>
        <v>35201 - DER-ES - 3249</v>
      </c>
    </row>
    <row r="61" spans="1:6" ht="21" x14ac:dyDescent="0.25">
      <c r="A61" s="68" t="s">
        <v>455</v>
      </c>
      <c r="B61" s="68" t="s">
        <v>2970</v>
      </c>
      <c r="C61" s="68" t="s">
        <v>2925</v>
      </c>
      <c r="D61" s="69">
        <v>8106000</v>
      </c>
      <c r="E61" s="73">
        <f t="shared" si="0"/>
        <v>3250</v>
      </c>
      <c r="F61" s="73" t="str">
        <f t="shared" si="1"/>
        <v>35201 - DER-ES - 3250</v>
      </c>
    </row>
    <row r="62" spans="1:6" ht="21" x14ac:dyDescent="0.25">
      <c r="A62" s="68" t="s">
        <v>455</v>
      </c>
      <c r="B62" s="68" t="s">
        <v>2971</v>
      </c>
      <c r="C62" s="68" t="s">
        <v>2925</v>
      </c>
      <c r="D62" s="69">
        <v>9000000</v>
      </c>
      <c r="E62" s="73">
        <f t="shared" si="0"/>
        <v>3251</v>
      </c>
      <c r="F62" s="73" t="str">
        <f t="shared" si="1"/>
        <v>35201 - DER-ES - 3251</v>
      </c>
    </row>
    <row r="63" spans="1:6" ht="31.5" x14ac:dyDescent="0.25">
      <c r="A63" s="68" t="s">
        <v>455</v>
      </c>
      <c r="B63" s="68" t="s">
        <v>2972</v>
      </c>
      <c r="C63" s="68" t="s">
        <v>2925</v>
      </c>
      <c r="D63" s="69">
        <v>100000</v>
      </c>
      <c r="E63" s="73">
        <f t="shared" si="0"/>
        <v>3252</v>
      </c>
      <c r="F63" s="73" t="str">
        <f t="shared" si="1"/>
        <v>35201 - DER-ES - 3252</v>
      </c>
    </row>
    <row r="64" spans="1:6" ht="21" x14ac:dyDescent="0.25">
      <c r="A64" s="68" t="s">
        <v>455</v>
      </c>
      <c r="B64" s="68" t="s">
        <v>2973</v>
      </c>
      <c r="C64" s="68" t="s">
        <v>2925</v>
      </c>
      <c r="D64" s="69">
        <v>1000000</v>
      </c>
      <c r="E64" s="73">
        <f t="shared" si="0"/>
        <v>3253</v>
      </c>
      <c r="F64" s="73" t="str">
        <f t="shared" si="1"/>
        <v>35201 - DER-ES - 3253</v>
      </c>
    </row>
    <row r="65" spans="1:6" ht="21" x14ac:dyDescent="0.25">
      <c r="A65" s="68" t="s">
        <v>455</v>
      </c>
      <c r="B65" s="68" t="s">
        <v>2974</v>
      </c>
      <c r="C65" s="68" t="s">
        <v>2936</v>
      </c>
      <c r="D65" s="69">
        <v>800000</v>
      </c>
      <c r="E65" s="73">
        <f t="shared" si="0"/>
        <v>3254</v>
      </c>
      <c r="F65" s="73" t="str">
        <f t="shared" si="1"/>
        <v>35201 - DER-ES - 3254</v>
      </c>
    </row>
    <row r="66" spans="1:6" ht="21" x14ac:dyDescent="0.25">
      <c r="A66" s="68" t="s">
        <v>455</v>
      </c>
      <c r="B66" s="68" t="s">
        <v>2975</v>
      </c>
      <c r="C66" s="68" t="s">
        <v>2936</v>
      </c>
      <c r="D66" s="69">
        <v>1250000</v>
      </c>
      <c r="E66" s="73">
        <f t="shared" si="0"/>
        <v>3255</v>
      </c>
      <c r="F66" s="73" t="str">
        <f t="shared" si="1"/>
        <v>35201 - DER-ES - 3255</v>
      </c>
    </row>
    <row r="67" spans="1:6" ht="21" x14ac:dyDescent="0.25">
      <c r="A67" s="68" t="s">
        <v>1337</v>
      </c>
      <c r="B67" s="68" t="s">
        <v>2763</v>
      </c>
      <c r="C67" s="68" t="s">
        <v>2925</v>
      </c>
      <c r="D67" s="69">
        <v>1500000</v>
      </c>
      <c r="E67" s="73">
        <f t="shared" ref="E67:E130" si="2">LEFT(B67,6)+0</f>
        <v>1075</v>
      </c>
      <c r="F67" s="73" t="str">
        <f t="shared" ref="F67:F130" si="3">CONCATENATE(A67," - ",E67)</f>
        <v>36101 - SEDURB - 1075</v>
      </c>
    </row>
    <row r="68" spans="1:6" ht="21" x14ac:dyDescent="0.25">
      <c r="A68" s="68" t="s">
        <v>1337</v>
      </c>
      <c r="B68" s="68" t="s">
        <v>2976</v>
      </c>
      <c r="C68" s="68" t="s">
        <v>2925</v>
      </c>
      <c r="D68" s="69">
        <v>222060000</v>
      </c>
      <c r="E68" s="73">
        <f t="shared" si="2"/>
        <v>3003</v>
      </c>
      <c r="F68" s="73" t="str">
        <f t="shared" si="3"/>
        <v>36101 - SEDURB - 3003</v>
      </c>
    </row>
    <row r="69" spans="1:6" ht="21" x14ac:dyDescent="0.25">
      <c r="A69" s="68" t="s">
        <v>1415</v>
      </c>
      <c r="B69" s="68" t="s">
        <v>2778</v>
      </c>
      <c r="C69" s="68" t="s">
        <v>2925</v>
      </c>
      <c r="D69" s="69">
        <v>2990000</v>
      </c>
      <c r="E69" s="73">
        <f t="shared" si="2"/>
        <v>912</v>
      </c>
      <c r="F69" s="73" t="str">
        <f t="shared" si="3"/>
        <v>37101 - SETUR - 912</v>
      </c>
    </row>
    <row r="70" spans="1:6" ht="21" x14ac:dyDescent="0.25">
      <c r="A70" s="68" t="s">
        <v>1415</v>
      </c>
      <c r="B70" s="68" t="s">
        <v>2779</v>
      </c>
      <c r="C70" s="68" t="s">
        <v>2925</v>
      </c>
      <c r="D70" s="69">
        <v>10000</v>
      </c>
      <c r="E70" s="73">
        <f t="shared" si="2"/>
        <v>2298</v>
      </c>
      <c r="F70" s="73" t="str">
        <f t="shared" si="3"/>
        <v>37101 - SETUR - 2298</v>
      </c>
    </row>
    <row r="71" spans="1:6" ht="21" x14ac:dyDescent="0.25">
      <c r="A71" s="68" t="s">
        <v>1559</v>
      </c>
      <c r="B71" s="68" t="s">
        <v>2977</v>
      </c>
      <c r="C71" s="68" t="s">
        <v>2925</v>
      </c>
      <c r="D71" s="69">
        <v>2695810</v>
      </c>
      <c r="E71" s="73">
        <f t="shared" si="2"/>
        <v>963</v>
      </c>
      <c r="F71" s="73" t="str">
        <f t="shared" si="3"/>
        <v>41101 - SEAMA - 963</v>
      </c>
    </row>
    <row r="72" spans="1:6" ht="21" x14ac:dyDescent="0.25">
      <c r="A72" s="68" t="s">
        <v>1559</v>
      </c>
      <c r="B72" s="68" t="s">
        <v>2808</v>
      </c>
      <c r="C72" s="68" t="s">
        <v>2925</v>
      </c>
      <c r="D72" s="69">
        <v>9121394</v>
      </c>
      <c r="E72" s="73">
        <f t="shared" si="2"/>
        <v>3073</v>
      </c>
      <c r="F72" s="73" t="str">
        <f t="shared" si="3"/>
        <v>41101 - SEAMA - 3073</v>
      </c>
    </row>
    <row r="73" spans="1:6" ht="21" x14ac:dyDescent="0.25">
      <c r="A73" s="68" t="s">
        <v>1594</v>
      </c>
      <c r="B73" s="68" t="s">
        <v>2978</v>
      </c>
      <c r="C73" s="68" t="s">
        <v>2936</v>
      </c>
      <c r="D73" s="69">
        <v>1508898</v>
      </c>
      <c r="E73" s="73">
        <f t="shared" si="2"/>
        <v>2155</v>
      </c>
      <c r="F73" s="73" t="str">
        <f t="shared" si="3"/>
        <v>41201 - IEMA - 2155</v>
      </c>
    </row>
    <row r="74" spans="1:6" ht="21" x14ac:dyDescent="0.25">
      <c r="A74" s="68" t="s">
        <v>1594</v>
      </c>
      <c r="B74" s="68" t="s">
        <v>2979</v>
      </c>
      <c r="C74" s="68" t="s">
        <v>2928</v>
      </c>
      <c r="D74" s="69">
        <v>298980</v>
      </c>
      <c r="E74" s="73">
        <f t="shared" si="2"/>
        <v>2281</v>
      </c>
      <c r="F74" s="73" t="str">
        <f t="shared" si="3"/>
        <v>41201 - IEMA - 2281</v>
      </c>
    </row>
    <row r="75" spans="1:6" ht="21" x14ac:dyDescent="0.25">
      <c r="A75" s="68" t="s">
        <v>1594</v>
      </c>
      <c r="B75" s="68" t="s">
        <v>2980</v>
      </c>
      <c r="C75" s="68" t="s">
        <v>2936</v>
      </c>
      <c r="D75" s="69">
        <v>1721528</v>
      </c>
      <c r="E75" s="73">
        <f t="shared" si="2"/>
        <v>2923</v>
      </c>
      <c r="F75" s="73" t="str">
        <f t="shared" si="3"/>
        <v>41201 - IEMA - 2923</v>
      </c>
    </row>
    <row r="76" spans="1:6" ht="21" x14ac:dyDescent="0.25">
      <c r="A76" s="68" t="s">
        <v>1594</v>
      </c>
      <c r="B76" s="68" t="s">
        <v>2981</v>
      </c>
      <c r="C76" s="68" t="s">
        <v>2936</v>
      </c>
      <c r="D76" s="69">
        <v>2794414</v>
      </c>
      <c r="E76" s="73">
        <f t="shared" si="2"/>
        <v>2924</v>
      </c>
      <c r="F76" s="73" t="str">
        <f t="shared" si="3"/>
        <v>41201 - IEMA - 2924</v>
      </c>
    </row>
    <row r="77" spans="1:6" ht="21" x14ac:dyDescent="0.25">
      <c r="A77" s="68" t="s">
        <v>1594</v>
      </c>
      <c r="B77" s="68" t="s">
        <v>2982</v>
      </c>
      <c r="C77" s="68" t="s">
        <v>2928</v>
      </c>
      <c r="D77" s="69">
        <v>1282500</v>
      </c>
      <c r="E77" s="73">
        <f t="shared" si="2"/>
        <v>2925</v>
      </c>
      <c r="F77" s="73" t="str">
        <f t="shared" si="3"/>
        <v>41201 - IEMA - 2925</v>
      </c>
    </row>
    <row r="78" spans="1:6" ht="21" x14ac:dyDescent="0.25">
      <c r="A78" s="68" t="s">
        <v>1582</v>
      </c>
      <c r="B78" s="68" t="s">
        <v>2893</v>
      </c>
      <c r="C78" s="68" t="s">
        <v>2925</v>
      </c>
      <c r="D78" s="69">
        <v>5823061</v>
      </c>
      <c r="E78" s="73">
        <f t="shared" si="2"/>
        <v>2182</v>
      </c>
      <c r="F78" s="73" t="str">
        <f t="shared" si="3"/>
        <v>41202 - AGERH - 2182</v>
      </c>
    </row>
    <row r="79" spans="1:6" ht="21" x14ac:dyDescent="0.25">
      <c r="A79" s="68" t="s">
        <v>1582</v>
      </c>
      <c r="B79" s="68" t="s">
        <v>2983</v>
      </c>
      <c r="C79" s="68" t="s">
        <v>2925</v>
      </c>
      <c r="D79" s="69">
        <v>1000000</v>
      </c>
      <c r="E79" s="73">
        <f t="shared" si="2"/>
        <v>2723</v>
      </c>
      <c r="F79" s="73" t="str">
        <f t="shared" si="3"/>
        <v>41202 - AGERH - 2723</v>
      </c>
    </row>
    <row r="80" spans="1:6" ht="21" x14ac:dyDescent="0.25">
      <c r="A80" s="68" t="s">
        <v>1582</v>
      </c>
      <c r="B80" s="68" t="s">
        <v>2984</v>
      </c>
      <c r="C80" s="68" t="s">
        <v>2925</v>
      </c>
      <c r="D80" s="69">
        <v>400000</v>
      </c>
      <c r="E80" s="73">
        <f t="shared" si="2"/>
        <v>3230</v>
      </c>
      <c r="F80" s="73" t="str">
        <f t="shared" si="3"/>
        <v>41202 - AGERH - 3230</v>
      </c>
    </row>
    <row r="81" spans="1:6" ht="21" x14ac:dyDescent="0.25">
      <c r="A81" s="68" t="s">
        <v>1582</v>
      </c>
      <c r="B81" s="68" t="s">
        <v>2984</v>
      </c>
      <c r="C81" s="68" t="s">
        <v>2928</v>
      </c>
      <c r="D81" s="69">
        <v>30000</v>
      </c>
      <c r="E81" s="73">
        <f t="shared" si="2"/>
        <v>3230</v>
      </c>
      <c r="F81" s="73" t="str">
        <f t="shared" si="3"/>
        <v>41202 - AGERH - 3230</v>
      </c>
    </row>
    <row r="82" spans="1:6" ht="21" x14ac:dyDescent="0.25">
      <c r="A82" s="68" t="s">
        <v>1582</v>
      </c>
      <c r="B82" s="68" t="s">
        <v>2984</v>
      </c>
      <c r="C82" s="68" t="s">
        <v>2936</v>
      </c>
      <c r="D82" s="69">
        <v>30000</v>
      </c>
      <c r="E82" s="73">
        <f t="shared" si="2"/>
        <v>3230</v>
      </c>
      <c r="F82" s="73" t="str">
        <f t="shared" si="3"/>
        <v>41202 - AGERH - 3230</v>
      </c>
    </row>
    <row r="83" spans="1:6" ht="21" x14ac:dyDescent="0.25">
      <c r="A83" s="68" t="s">
        <v>1563</v>
      </c>
      <c r="B83" s="68" t="s">
        <v>2808</v>
      </c>
      <c r="C83" s="68" t="s">
        <v>2925</v>
      </c>
      <c r="D83" s="69">
        <v>602464</v>
      </c>
      <c r="E83" s="73">
        <f t="shared" si="2"/>
        <v>3073</v>
      </c>
      <c r="F83" s="73" t="str">
        <f t="shared" si="3"/>
        <v>41901 - FUNDEMA - 3073</v>
      </c>
    </row>
    <row r="84" spans="1:6" ht="21" x14ac:dyDescent="0.25">
      <c r="A84" s="68" t="s">
        <v>1568</v>
      </c>
      <c r="B84" s="68" t="s">
        <v>2985</v>
      </c>
      <c r="C84" s="68" t="s">
        <v>2925</v>
      </c>
      <c r="D84" s="69">
        <v>2820000</v>
      </c>
      <c r="E84" s="73">
        <f t="shared" si="2"/>
        <v>2284</v>
      </c>
      <c r="F84" s="73" t="str">
        <f t="shared" si="3"/>
        <v>41902 - FUNDÁGUA - 2284</v>
      </c>
    </row>
    <row r="85" spans="1:6" ht="21" x14ac:dyDescent="0.25">
      <c r="A85" s="68" t="s">
        <v>1568</v>
      </c>
      <c r="B85" s="68" t="s">
        <v>2808</v>
      </c>
      <c r="C85" s="68" t="s">
        <v>2925</v>
      </c>
      <c r="D85" s="69">
        <v>23413769</v>
      </c>
      <c r="E85" s="73">
        <f t="shared" si="2"/>
        <v>3073</v>
      </c>
      <c r="F85" s="73" t="str">
        <f t="shared" si="3"/>
        <v>41902 - FUNDÁGUA - 3073</v>
      </c>
    </row>
    <row r="86" spans="1:6" ht="21" x14ac:dyDescent="0.25">
      <c r="A86" s="68" t="s">
        <v>1637</v>
      </c>
      <c r="B86" s="68" t="s">
        <v>2986</v>
      </c>
      <c r="C86" s="68" t="s">
        <v>2925</v>
      </c>
      <c r="D86" s="69">
        <v>8000000</v>
      </c>
      <c r="E86" s="73">
        <f t="shared" si="2"/>
        <v>88</v>
      </c>
      <c r="F86" s="73" t="str">
        <f t="shared" si="3"/>
        <v>42101 - SEDU - 88</v>
      </c>
    </row>
    <row r="87" spans="1:6" ht="21" x14ac:dyDescent="0.25">
      <c r="A87" s="68" t="s">
        <v>1637</v>
      </c>
      <c r="B87" s="68" t="s">
        <v>2987</v>
      </c>
      <c r="C87" s="68" t="s">
        <v>2925</v>
      </c>
      <c r="D87" s="69">
        <v>1400000</v>
      </c>
      <c r="E87" s="73">
        <f t="shared" si="2"/>
        <v>96</v>
      </c>
      <c r="F87" s="73" t="str">
        <f t="shared" si="3"/>
        <v>42101 - SEDU - 96</v>
      </c>
    </row>
    <row r="88" spans="1:6" ht="21" x14ac:dyDescent="0.25">
      <c r="A88" s="68" t="s">
        <v>1637</v>
      </c>
      <c r="B88" s="68" t="s">
        <v>2988</v>
      </c>
      <c r="C88" s="68" t="s">
        <v>2925</v>
      </c>
      <c r="D88" s="69">
        <v>600000</v>
      </c>
      <c r="E88" s="73">
        <f t="shared" si="2"/>
        <v>635</v>
      </c>
      <c r="F88" s="73" t="str">
        <f t="shared" si="3"/>
        <v>42101 - SEDU - 635</v>
      </c>
    </row>
    <row r="89" spans="1:6" ht="21" x14ac:dyDescent="0.25">
      <c r="A89" s="68" t="s">
        <v>1637</v>
      </c>
      <c r="B89" s="68" t="s">
        <v>2989</v>
      </c>
      <c r="C89" s="68" t="s">
        <v>2925</v>
      </c>
      <c r="D89" s="69">
        <v>6000000</v>
      </c>
      <c r="E89" s="73">
        <f t="shared" si="2"/>
        <v>887</v>
      </c>
      <c r="F89" s="73" t="str">
        <f t="shared" si="3"/>
        <v>42101 - SEDU - 887</v>
      </c>
    </row>
    <row r="90" spans="1:6" ht="21" x14ac:dyDescent="0.25">
      <c r="A90" s="68" t="s">
        <v>1637</v>
      </c>
      <c r="B90" s="68" t="s">
        <v>2990</v>
      </c>
      <c r="C90" s="68" t="s">
        <v>2925</v>
      </c>
      <c r="D90" s="69">
        <v>5780000</v>
      </c>
      <c r="E90" s="73">
        <f t="shared" si="2"/>
        <v>894</v>
      </c>
      <c r="F90" s="73" t="str">
        <f t="shared" si="3"/>
        <v>42101 - SEDU - 894</v>
      </c>
    </row>
    <row r="91" spans="1:6" ht="21" x14ac:dyDescent="0.25">
      <c r="A91" s="68" t="s">
        <v>1637</v>
      </c>
      <c r="B91" s="68" t="s">
        <v>2991</v>
      </c>
      <c r="C91" s="68" t="s">
        <v>2925</v>
      </c>
      <c r="D91" s="69">
        <v>5240000</v>
      </c>
      <c r="E91" s="73">
        <f t="shared" si="2"/>
        <v>1094</v>
      </c>
      <c r="F91" s="73" t="str">
        <f t="shared" si="3"/>
        <v>42101 - SEDU - 1094</v>
      </c>
    </row>
    <row r="92" spans="1:6" ht="21" x14ac:dyDescent="0.25">
      <c r="A92" s="68" t="s">
        <v>1637</v>
      </c>
      <c r="B92" s="68" t="s">
        <v>2992</v>
      </c>
      <c r="C92" s="68" t="s">
        <v>2925</v>
      </c>
      <c r="D92" s="69">
        <v>3000000</v>
      </c>
      <c r="E92" s="73">
        <f t="shared" si="2"/>
        <v>1283</v>
      </c>
      <c r="F92" s="73" t="str">
        <f t="shared" si="3"/>
        <v>42101 - SEDU - 1283</v>
      </c>
    </row>
    <row r="93" spans="1:6" ht="21" x14ac:dyDescent="0.25">
      <c r="A93" s="68" t="s">
        <v>1637</v>
      </c>
      <c r="B93" s="68" t="s">
        <v>2993</v>
      </c>
      <c r="C93" s="68" t="s">
        <v>2925</v>
      </c>
      <c r="D93" s="69">
        <v>2680000</v>
      </c>
      <c r="E93" s="73">
        <f t="shared" si="2"/>
        <v>1285</v>
      </c>
      <c r="F93" s="73" t="str">
        <f t="shared" si="3"/>
        <v>42101 - SEDU - 1285</v>
      </c>
    </row>
    <row r="94" spans="1:6" ht="21" x14ac:dyDescent="0.25">
      <c r="A94" s="68" t="s">
        <v>1637</v>
      </c>
      <c r="B94" s="68" t="s">
        <v>2994</v>
      </c>
      <c r="C94" s="68" t="s">
        <v>2925</v>
      </c>
      <c r="D94" s="69">
        <v>9920000</v>
      </c>
      <c r="E94" s="73">
        <f t="shared" si="2"/>
        <v>1340</v>
      </c>
      <c r="F94" s="73" t="str">
        <f t="shared" si="3"/>
        <v>42101 - SEDU - 1340</v>
      </c>
    </row>
    <row r="95" spans="1:6" ht="21" x14ac:dyDescent="0.25">
      <c r="A95" s="68" t="s">
        <v>1637</v>
      </c>
      <c r="B95" s="68" t="s">
        <v>2995</v>
      </c>
      <c r="C95" s="68" t="s">
        <v>2925</v>
      </c>
      <c r="D95" s="69">
        <v>1000000</v>
      </c>
      <c r="E95" s="73">
        <f t="shared" si="2"/>
        <v>1358</v>
      </c>
      <c r="F95" s="73" t="str">
        <f t="shared" si="3"/>
        <v>42101 - SEDU - 1358</v>
      </c>
    </row>
    <row r="96" spans="1:6" ht="21" x14ac:dyDescent="0.25">
      <c r="A96" s="68" t="s">
        <v>1637</v>
      </c>
      <c r="B96" s="68" t="s">
        <v>2996</v>
      </c>
      <c r="C96" s="68" t="s">
        <v>2925</v>
      </c>
      <c r="D96" s="69">
        <v>600000</v>
      </c>
      <c r="E96" s="73">
        <f t="shared" si="2"/>
        <v>1481</v>
      </c>
      <c r="F96" s="73" t="str">
        <f t="shared" si="3"/>
        <v>42101 - SEDU - 1481</v>
      </c>
    </row>
    <row r="97" spans="1:6" ht="21" x14ac:dyDescent="0.25">
      <c r="A97" s="68" t="s">
        <v>1637</v>
      </c>
      <c r="B97" s="68" t="s">
        <v>2997</v>
      </c>
      <c r="C97" s="68" t="s">
        <v>2925</v>
      </c>
      <c r="D97" s="69">
        <v>10140000</v>
      </c>
      <c r="E97" s="73">
        <f t="shared" si="2"/>
        <v>1625</v>
      </c>
      <c r="F97" s="73" t="str">
        <f t="shared" si="3"/>
        <v>42101 - SEDU - 1625</v>
      </c>
    </row>
    <row r="98" spans="1:6" ht="21" x14ac:dyDescent="0.25">
      <c r="A98" s="68" t="s">
        <v>1637</v>
      </c>
      <c r="B98" s="68" t="s">
        <v>2998</v>
      </c>
      <c r="C98" s="68" t="s">
        <v>2925</v>
      </c>
      <c r="D98" s="69">
        <v>11000000</v>
      </c>
      <c r="E98" s="73">
        <f t="shared" si="2"/>
        <v>1626</v>
      </c>
      <c r="F98" s="73" t="str">
        <f t="shared" si="3"/>
        <v>42101 - SEDU - 1626</v>
      </c>
    </row>
    <row r="99" spans="1:6" ht="21" x14ac:dyDescent="0.25">
      <c r="A99" s="68" t="s">
        <v>1637</v>
      </c>
      <c r="B99" s="68" t="s">
        <v>2999</v>
      </c>
      <c r="C99" s="68" t="s">
        <v>2925</v>
      </c>
      <c r="D99" s="69">
        <v>1400000</v>
      </c>
      <c r="E99" s="73">
        <f t="shared" si="2"/>
        <v>1627</v>
      </c>
      <c r="F99" s="73" t="str">
        <f t="shared" si="3"/>
        <v>42101 - SEDU - 1627</v>
      </c>
    </row>
    <row r="100" spans="1:6" ht="21" x14ac:dyDescent="0.25">
      <c r="A100" s="68" t="s">
        <v>1637</v>
      </c>
      <c r="B100" s="68" t="s">
        <v>3000</v>
      </c>
      <c r="C100" s="68" t="s">
        <v>2925</v>
      </c>
      <c r="D100" s="69">
        <v>11000000</v>
      </c>
      <c r="E100" s="73">
        <f t="shared" si="2"/>
        <v>1628</v>
      </c>
      <c r="F100" s="73" t="str">
        <f t="shared" si="3"/>
        <v>42101 - SEDU - 1628</v>
      </c>
    </row>
    <row r="101" spans="1:6" ht="21" x14ac:dyDescent="0.25">
      <c r="A101" s="68" t="s">
        <v>1637</v>
      </c>
      <c r="B101" s="68" t="s">
        <v>3001</v>
      </c>
      <c r="C101" s="68" t="s">
        <v>2925</v>
      </c>
      <c r="D101" s="69">
        <v>57000000</v>
      </c>
      <c r="E101" s="73">
        <f t="shared" si="2"/>
        <v>1629</v>
      </c>
      <c r="F101" s="73" t="str">
        <f t="shared" si="3"/>
        <v>42101 - SEDU - 1629</v>
      </c>
    </row>
    <row r="102" spans="1:6" ht="21" x14ac:dyDescent="0.25">
      <c r="A102" s="68" t="s">
        <v>1637</v>
      </c>
      <c r="B102" s="68" t="s">
        <v>3002</v>
      </c>
      <c r="C102" s="68" t="s">
        <v>2925</v>
      </c>
      <c r="D102" s="69">
        <v>8000000</v>
      </c>
      <c r="E102" s="73">
        <f t="shared" si="2"/>
        <v>1631</v>
      </c>
      <c r="F102" s="73" t="str">
        <f t="shared" si="3"/>
        <v>42101 - SEDU - 1631</v>
      </c>
    </row>
    <row r="103" spans="1:6" ht="21" x14ac:dyDescent="0.25">
      <c r="A103" s="68" t="s">
        <v>1637</v>
      </c>
      <c r="B103" s="68" t="s">
        <v>3003</v>
      </c>
      <c r="C103" s="68" t="s">
        <v>2925</v>
      </c>
      <c r="D103" s="69">
        <v>8000000</v>
      </c>
      <c r="E103" s="73">
        <f t="shared" si="2"/>
        <v>1636</v>
      </c>
      <c r="F103" s="73" t="str">
        <f t="shared" si="3"/>
        <v>42101 - SEDU - 1636</v>
      </c>
    </row>
    <row r="104" spans="1:6" ht="21" x14ac:dyDescent="0.25">
      <c r="A104" s="68" t="s">
        <v>1637</v>
      </c>
      <c r="B104" s="68" t="s">
        <v>3004</v>
      </c>
      <c r="C104" s="68" t="s">
        <v>2925</v>
      </c>
      <c r="D104" s="69">
        <v>8000000</v>
      </c>
      <c r="E104" s="73">
        <f t="shared" si="2"/>
        <v>1640</v>
      </c>
      <c r="F104" s="73" t="str">
        <f t="shared" si="3"/>
        <v>42101 - SEDU - 1640</v>
      </c>
    </row>
    <row r="105" spans="1:6" ht="21" x14ac:dyDescent="0.25">
      <c r="A105" s="68" t="s">
        <v>1637</v>
      </c>
      <c r="B105" s="68" t="s">
        <v>3005</v>
      </c>
      <c r="C105" s="68" t="s">
        <v>2925</v>
      </c>
      <c r="D105" s="69">
        <v>2000000</v>
      </c>
      <c r="E105" s="73">
        <f t="shared" si="2"/>
        <v>1648</v>
      </c>
      <c r="F105" s="73" t="str">
        <f t="shared" si="3"/>
        <v>42101 - SEDU - 1648</v>
      </c>
    </row>
    <row r="106" spans="1:6" ht="21" x14ac:dyDescent="0.25">
      <c r="A106" s="68" t="s">
        <v>1637</v>
      </c>
      <c r="B106" s="68" t="s">
        <v>3006</v>
      </c>
      <c r="C106" s="68" t="s">
        <v>2925</v>
      </c>
      <c r="D106" s="69">
        <v>10000000</v>
      </c>
      <c r="E106" s="73">
        <f t="shared" si="2"/>
        <v>1658</v>
      </c>
      <c r="F106" s="73" t="str">
        <f t="shared" si="3"/>
        <v>42101 - SEDU - 1658</v>
      </c>
    </row>
    <row r="107" spans="1:6" ht="21" x14ac:dyDescent="0.25">
      <c r="A107" s="68" t="s">
        <v>1637</v>
      </c>
      <c r="B107" s="68" t="s">
        <v>3007</v>
      </c>
      <c r="C107" s="68" t="s">
        <v>2925</v>
      </c>
      <c r="D107" s="69">
        <v>13000000</v>
      </c>
      <c r="E107" s="73">
        <f t="shared" si="2"/>
        <v>1661</v>
      </c>
      <c r="F107" s="73" t="str">
        <f t="shared" si="3"/>
        <v>42101 - SEDU - 1661</v>
      </c>
    </row>
    <row r="108" spans="1:6" ht="21" x14ac:dyDescent="0.25">
      <c r="A108" s="68" t="s">
        <v>1637</v>
      </c>
      <c r="B108" s="68" t="s">
        <v>3008</v>
      </c>
      <c r="C108" s="68" t="s">
        <v>2925</v>
      </c>
      <c r="D108" s="69">
        <v>8000000</v>
      </c>
      <c r="E108" s="73">
        <f t="shared" si="2"/>
        <v>1685</v>
      </c>
      <c r="F108" s="73" t="str">
        <f t="shared" si="3"/>
        <v>42101 - SEDU - 1685</v>
      </c>
    </row>
    <row r="109" spans="1:6" ht="21" x14ac:dyDescent="0.25">
      <c r="A109" s="68" t="s">
        <v>1637</v>
      </c>
      <c r="B109" s="68" t="s">
        <v>3009</v>
      </c>
      <c r="C109" s="68" t="s">
        <v>2925</v>
      </c>
      <c r="D109" s="69">
        <v>6000000</v>
      </c>
      <c r="E109" s="73">
        <f t="shared" si="2"/>
        <v>1807</v>
      </c>
      <c r="F109" s="73" t="str">
        <f t="shared" si="3"/>
        <v>42101 - SEDU - 1807</v>
      </c>
    </row>
    <row r="110" spans="1:6" ht="21" x14ac:dyDescent="0.25">
      <c r="A110" s="68" t="s">
        <v>1637</v>
      </c>
      <c r="B110" s="68" t="s">
        <v>3010</v>
      </c>
      <c r="C110" s="68" t="s">
        <v>2925</v>
      </c>
      <c r="D110" s="69">
        <v>13000000</v>
      </c>
      <c r="E110" s="73">
        <f t="shared" si="2"/>
        <v>1812</v>
      </c>
      <c r="F110" s="73" t="str">
        <f t="shared" si="3"/>
        <v>42101 - SEDU - 1812</v>
      </c>
    </row>
    <row r="111" spans="1:6" ht="21" x14ac:dyDescent="0.25">
      <c r="A111" s="68" t="s">
        <v>1637</v>
      </c>
      <c r="B111" s="68" t="s">
        <v>3011</v>
      </c>
      <c r="C111" s="68" t="s">
        <v>2925</v>
      </c>
      <c r="D111" s="69">
        <v>6500000</v>
      </c>
      <c r="E111" s="73">
        <f t="shared" si="2"/>
        <v>1816</v>
      </c>
      <c r="F111" s="73" t="str">
        <f t="shared" si="3"/>
        <v>42101 - SEDU - 1816</v>
      </c>
    </row>
    <row r="112" spans="1:6" ht="21" x14ac:dyDescent="0.25">
      <c r="A112" s="68" t="s">
        <v>1637</v>
      </c>
      <c r="B112" s="68" t="s">
        <v>3012</v>
      </c>
      <c r="C112" s="68" t="s">
        <v>2925</v>
      </c>
      <c r="D112" s="69">
        <v>8000000</v>
      </c>
      <c r="E112" s="73">
        <f t="shared" si="2"/>
        <v>1817</v>
      </c>
      <c r="F112" s="73" t="str">
        <f t="shared" si="3"/>
        <v>42101 - SEDU - 1817</v>
      </c>
    </row>
    <row r="113" spans="1:6" ht="21" x14ac:dyDescent="0.25">
      <c r="A113" s="68" t="s">
        <v>1637</v>
      </c>
      <c r="B113" s="68" t="s">
        <v>3013</v>
      </c>
      <c r="C113" s="68" t="s">
        <v>2925</v>
      </c>
      <c r="D113" s="69">
        <v>15160000</v>
      </c>
      <c r="E113" s="73">
        <f t="shared" si="2"/>
        <v>1841</v>
      </c>
      <c r="F113" s="73" t="str">
        <f t="shared" si="3"/>
        <v>42101 - SEDU - 1841</v>
      </c>
    </row>
    <row r="114" spans="1:6" ht="21" x14ac:dyDescent="0.25">
      <c r="A114" s="68" t="s">
        <v>1637</v>
      </c>
      <c r="B114" s="68" t="s">
        <v>3014</v>
      </c>
      <c r="C114" s="68" t="s">
        <v>2925</v>
      </c>
      <c r="D114" s="69">
        <v>2200000</v>
      </c>
      <c r="E114" s="73">
        <f t="shared" si="2"/>
        <v>1896</v>
      </c>
      <c r="F114" s="73" t="str">
        <f t="shared" si="3"/>
        <v>42101 - SEDU - 1896</v>
      </c>
    </row>
    <row r="115" spans="1:6" ht="21" x14ac:dyDescent="0.25">
      <c r="A115" s="68" t="s">
        <v>1637</v>
      </c>
      <c r="B115" s="68" t="s">
        <v>3015</v>
      </c>
      <c r="C115" s="68" t="s">
        <v>2925</v>
      </c>
      <c r="D115" s="69">
        <v>8500000</v>
      </c>
      <c r="E115" s="73">
        <f t="shared" si="2"/>
        <v>1899</v>
      </c>
      <c r="F115" s="73" t="str">
        <f t="shared" si="3"/>
        <v>42101 - SEDU - 1899</v>
      </c>
    </row>
    <row r="116" spans="1:6" ht="21" x14ac:dyDescent="0.25">
      <c r="A116" s="68" t="s">
        <v>1637</v>
      </c>
      <c r="B116" s="68" t="s">
        <v>3016</v>
      </c>
      <c r="C116" s="68" t="s">
        <v>2925</v>
      </c>
      <c r="D116" s="69">
        <v>6000000</v>
      </c>
      <c r="E116" s="73">
        <f t="shared" si="2"/>
        <v>1901</v>
      </c>
      <c r="F116" s="73" t="str">
        <f t="shared" si="3"/>
        <v>42101 - SEDU - 1901</v>
      </c>
    </row>
    <row r="117" spans="1:6" ht="21" x14ac:dyDescent="0.25">
      <c r="A117" s="68" t="s">
        <v>1637</v>
      </c>
      <c r="B117" s="68" t="s">
        <v>3017</v>
      </c>
      <c r="C117" s="68" t="s">
        <v>2925</v>
      </c>
      <c r="D117" s="69">
        <v>8000000</v>
      </c>
      <c r="E117" s="73">
        <f t="shared" si="2"/>
        <v>1902</v>
      </c>
      <c r="F117" s="73" t="str">
        <f t="shared" si="3"/>
        <v>42101 - SEDU - 1902</v>
      </c>
    </row>
    <row r="118" spans="1:6" ht="21" x14ac:dyDescent="0.25">
      <c r="A118" s="68" t="s">
        <v>1637</v>
      </c>
      <c r="B118" s="68" t="s">
        <v>3018</v>
      </c>
      <c r="C118" s="68" t="s">
        <v>2925</v>
      </c>
      <c r="D118" s="69">
        <v>7780000</v>
      </c>
      <c r="E118" s="73">
        <f t="shared" si="2"/>
        <v>1915</v>
      </c>
      <c r="F118" s="73" t="str">
        <f t="shared" si="3"/>
        <v>42101 - SEDU - 1915</v>
      </c>
    </row>
    <row r="119" spans="1:6" ht="21" x14ac:dyDescent="0.25">
      <c r="A119" s="68" t="s">
        <v>1637</v>
      </c>
      <c r="B119" s="68" t="s">
        <v>3019</v>
      </c>
      <c r="C119" s="68" t="s">
        <v>2925</v>
      </c>
      <c r="D119" s="69">
        <v>7500000</v>
      </c>
      <c r="E119" s="73">
        <f t="shared" si="2"/>
        <v>1920</v>
      </c>
      <c r="F119" s="73" t="str">
        <f t="shared" si="3"/>
        <v>42101 - SEDU - 1920</v>
      </c>
    </row>
    <row r="120" spans="1:6" ht="21" x14ac:dyDescent="0.25">
      <c r="A120" s="68" t="s">
        <v>1637</v>
      </c>
      <c r="B120" s="68" t="s">
        <v>3020</v>
      </c>
      <c r="C120" s="68" t="s">
        <v>2925</v>
      </c>
      <c r="D120" s="69">
        <v>9720000</v>
      </c>
      <c r="E120" s="73">
        <f t="shared" si="2"/>
        <v>1988</v>
      </c>
      <c r="F120" s="73" t="str">
        <f t="shared" si="3"/>
        <v>42101 - SEDU - 1988</v>
      </c>
    </row>
    <row r="121" spans="1:6" ht="21" x14ac:dyDescent="0.25">
      <c r="A121" s="68" t="s">
        <v>1637</v>
      </c>
      <c r="B121" s="68" t="s">
        <v>3021</v>
      </c>
      <c r="C121" s="68" t="s">
        <v>2925</v>
      </c>
      <c r="D121" s="69">
        <v>1000000</v>
      </c>
      <c r="E121" s="73">
        <f t="shared" si="2"/>
        <v>1991</v>
      </c>
      <c r="F121" s="73" t="str">
        <f t="shared" si="3"/>
        <v>42101 - SEDU - 1991</v>
      </c>
    </row>
    <row r="122" spans="1:6" ht="21" x14ac:dyDescent="0.25">
      <c r="A122" s="68" t="s">
        <v>1637</v>
      </c>
      <c r="B122" s="68" t="s">
        <v>3022</v>
      </c>
      <c r="C122" s="68" t="s">
        <v>2925</v>
      </c>
      <c r="D122" s="69">
        <v>5000000</v>
      </c>
      <c r="E122" s="73">
        <f t="shared" si="2"/>
        <v>2104</v>
      </c>
      <c r="F122" s="73" t="str">
        <f t="shared" si="3"/>
        <v>42101 - SEDU - 2104</v>
      </c>
    </row>
    <row r="123" spans="1:6" ht="21" x14ac:dyDescent="0.25">
      <c r="A123" s="68" t="s">
        <v>1637</v>
      </c>
      <c r="B123" s="68" t="s">
        <v>2836</v>
      </c>
      <c r="C123" s="68" t="s">
        <v>2925</v>
      </c>
      <c r="D123" s="69">
        <v>600000</v>
      </c>
      <c r="E123" s="73">
        <f t="shared" si="2"/>
        <v>2123</v>
      </c>
      <c r="F123" s="73" t="str">
        <f t="shared" si="3"/>
        <v>42101 - SEDU - 2123</v>
      </c>
    </row>
    <row r="124" spans="1:6" ht="21" x14ac:dyDescent="0.25">
      <c r="A124" s="68" t="s">
        <v>1637</v>
      </c>
      <c r="B124" s="68" t="s">
        <v>3023</v>
      </c>
      <c r="C124" s="68" t="s">
        <v>2925</v>
      </c>
      <c r="D124" s="69">
        <v>1000000</v>
      </c>
      <c r="E124" s="73">
        <f t="shared" si="2"/>
        <v>2315</v>
      </c>
      <c r="F124" s="73" t="str">
        <f t="shared" si="3"/>
        <v>42101 - SEDU - 2315</v>
      </c>
    </row>
    <row r="125" spans="1:6" ht="31.5" x14ac:dyDescent="0.25">
      <c r="A125" s="68" t="s">
        <v>1637</v>
      </c>
      <c r="B125" s="68" t="s">
        <v>3024</v>
      </c>
      <c r="C125" s="68" t="s">
        <v>2925</v>
      </c>
      <c r="D125" s="69">
        <v>1500000</v>
      </c>
      <c r="E125" s="73">
        <f t="shared" si="2"/>
        <v>2491</v>
      </c>
      <c r="F125" s="73" t="str">
        <f t="shared" si="3"/>
        <v>42101 - SEDU - 2491</v>
      </c>
    </row>
    <row r="126" spans="1:6" ht="21" x14ac:dyDescent="0.25">
      <c r="A126" s="68" t="s">
        <v>1637</v>
      </c>
      <c r="B126" s="68" t="s">
        <v>3025</v>
      </c>
      <c r="C126" s="68" t="s">
        <v>2925</v>
      </c>
      <c r="D126" s="69">
        <v>5520000</v>
      </c>
      <c r="E126" s="73">
        <f t="shared" si="2"/>
        <v>2622</v>
      </c>
      <c r="F126" s="73" t="str">
        <f t="shared" si="3"/>
        <v>42101 - SEDU - 2622</v>
      </c>
    </row>
    <row r="127" spans="1:6" ht="21" x14ac:dyDescent="0.25">
      <c r="A127" s="68" t="s">
        <v>1637</v>
      </c>
      <c r="B127" s="68" t="s">
        <v>3026</v>
      </c>
      <c r="C127" s="68" t="s">
        <v>2925</v>
      </c>
      <c r="D127" s="69">
        <v>4500000</v>
      </c>
      <c r="E127" s="73">
        <f t="shared" si="2"/>
        <v>2663</v>
      </c>
      <c r="F127" s="73" t="str">
        <f t="shared" si="3"/>
        <v>42101 - SEDU - 2663</v>
      </c>
    </row>
    <row r="128" spans="1:6" ht="21" x14ac:dyDescent="0.25">
      <c r="A128" s="68" t="s">
        <v>1637</v>
      </c>
      <c r="B128" s="68" t="s">
        <v>3027</v>
      </c>
      <c r="C128" s="68" t="s">
        <v>2925</v>
      </c>
      <c r="D128" s="69">
        <v>3500000</v>
      </c>
      <c r="E128" s="73">
        <f t="shared" si="2"/>
        <v>2752</v>
      </c>
      <c r="F128" s="73" t="str">
        <f t="shared" si="3"/>
        <v>42101 - SEDU - 2752</v>
      </c>
    </row>
    <row r="129" spans="1:6" ht="21" x14ac:dyDescent="0.25">
      <c r="A129" s="68" t="s">
        <v>1637</v>
      </c>
      <c r="B129" s="68" t="s">
        <v>3028</v>
      </c>
      <c r="C129" s="68" t="s">
        <v>2925</v>
      </c>
      <c r="D129" s="69">
        <v>3000000</v>
      </c>
      <c r="E129" s="73">
        <f t="shared" si="2"/>
        <v>2909</v>
      </c>
      <c r="F129" s="73" t="str">
        <f t="shared" si="3"/>
        <v>42101 - SEDU - 2909</v>
      </c>
    </row>
    <row r="130" spans="1:6" ht="21" x14ac:dyDescent="0.25">
      <c r="A130" s="68" t="s">
        <v>1637</v>
      </c>
      <c r="B130" s="68" t="s">
        <v>3029</v>
      </c>
      <c r="C130" s="68" t="s">
        <v>2925</v>
      </c>
      <c r="D130" s="69">
        <v>5000000</v>
      </c>
      <c r="E130" s="73">
        <f t="shared" si="2"/>
        <v>2994</v>
      </c>
      <c r="F130" s="73" t="str">
        <f t="shared" si="3"/>
        <v>42101 - SEDU - 2994</v>
      </c>
    </row>
    <row r="131" spans="1:6" ht="21" x14ac:dyDescent="0.25">
      <c r="A131" s="68" t="s">
        <v>1637</v>
      </c>
      <c r="B131" s="68" t="s">
        <v>3030</v>
      </c>
      <c r="C131" s="68" t="s">
        <v>2925</v>
      </c>
      <c r="D131" s="69">
        <v>2000000</v>
      </c>
      <c r="E131" s="73">
        <f t="shared" ref="E131:E186" si="4">LEFT(B131,6)+0</f>
        <v>2995</v>
      </c>
      <c r="F131" s="73" t="str">
        <f t="shared" ref="F131:F186" si="5">CONCATENATE(A131," - ",E131)</f>
        <v>42101 - SEDU - 2995</v>
      </c>
    </row>
    <row r="132" spans="1:6" ht="21" x14ac:dyDescent="0.25">
      <c r="A132" s="68" t="s">
        <v>1637</v>
      </c>
      <c r="B132" s="68" t="s">
        <v>2847</v>
      </c>
      <c r="C132" s="68" t="s">
        <v>2925</v>
      </c>
      <c r="D132" s="69">
        <v>3935612</v>
      </c>
      <c r="E132" s="73">
        <f t="shared" si="4"/>
        <v>3000</v>
      </c>
      <c r="F132" s="73" t="str">
        <f t="shared" si="5"/>
        <v>42101 - SEDU - 3000</v>
      </c>
    </row>
    <row r="133" spans="1:6" ht="21" x14ac:dyDescent="0.25">
      <c r="A133" s="68" t="s">
        <v>1637</v>
      </c>
      <c r="B133" s="68" t="s">
        <v>3031</v>
      </c>
      <c r="C133" s="68" t="s">
        <v>2925</v>
      </c>
      <c r="D133" s="69">
        <v>1000000</v>
      </c>
      <c r="E133" s="73">
        <f t="shared" si="4"/>
        <v>3017</v>
      </c>
      <c r="F133" s="73" t="str">
        <f t="shared" si="5"/>
        <v>42101 - SEDU - 3017</v>
      </c>
    </row>
    <row r="134" spans="1:6" ht="21" x14ac:dyDescent="0.25">
      <c r="A134" s="68" t="s">
        <v>1637</v>
      </c>
      <c r="B134" s="68" t="s">
        <v>3032</v>
      </c>
      <c r="C134" s="68" t="s">
        <v>2925</v>
      </c>
      <c r="D134" s="69">
        <v>3800000</v>
      </c>
      <c r="E134" s="73">
        <f t="shared" si="4"/>
        <v>3045</v>
      </c>
      <c r="F134" s="73" t="str">
        <f t="shared" si="5"/>
        <v>42101 - SEDU - 3045</v>
      </c>
    </row>
    <row r="135" spans="1:6" ht="21" x14ac:dyDescent="0.25">
      <c r="A135" s="68" t="s">
        <v>1637</v>
      </c>
      <c r="B135" s="68" t="s">
        <v>2851</v>
      </c>
      <c r="C135" s="68" t="s">
        <v>2925</v>
      </c>
      <c r="D135" s="69">
        <v>66000000</v>
      </c>
      <c r="E135" s="73">
        <f t="shared" si="4"/>
        <v>3049</v>
      </c>
      <c r="F135" s="73" t="str">
        <f t="shared" si="5"/>
        <v>42101 - SEDU - 3049</v>
      </c>
    </row>
    <row r="136" spans="1:6" ht="21" x14ac:dyDescent="0.25">
      <c r="A136" s="68" t="s">
        <v>1637</v>
      </c>
      <c r="B136" s="68" t="s">
        <v>3033</v>
      </c>
      <c r="C136" s="68" t="s">
        <v>2925</v>
      </c>
      <c r="D136" s="69">
        <v>3600000</v>
      </c>
      <c r="E136" s="73">
        <f t="shared" si="4"/>
        <v>3202</v>
      </c>
      <c r="F136" s="73" t="str">
        <f t="shared" si="5"/>
        <v>42101 - SEDU - 3202</v>
      </c>
    </row>
    <row r="137" spans="1:6" ht="21" x14ac:dyDescent="0.25">
      <c r="A137" s="68" t="s">
        <v>1691</v>
      </c>
      <c r="B137" s="68" t="s">
        <v>2855</v>
      </c>
      <c r="C137" s="68" t="s">
        <v>2928</v>
      </c>
      <c r="D137" s="69">
        <v>42100</v>
      </c>
      <c r="E137" s="73">
        <f t="shared" si="4"/>
        <v>2721</v>
      </c>
      <c r="F137" s="73" t="str">
        <f t="shared" si="5"/>
        <v>42201 - FAMES - 2721</v>
      </c>
    </row>
    <row r="138" spans="1:6" ht="21" x14ac:dyDescent="0.25">
      <c r="A138" s="68" t="s">
        <v>3034</v>
      </c>
      <c r="B138" s="68" t="s">
        <v>3035</v>
      </c>
      <c r="C138" s="68" t="s">
        <v>3036</v>
      </c>
      <c r="D138" s="69">
        <v>9520000</v>
      </c>
      <c r="E138" s="73">
        <f t="shared" si="4"/>
        <v>1827</v>
      </c>
      <c r="F138" s="73" t="str">
        <f t="shared" si="5"/>
        <v>44202 - iNOVA CAPIXABA - 1827</v>
      </c>
    </row>
    <row r="139" spans="1:6" ht="21" x14ac:dyDescent="0.25">
      <c r="A139" s="68" t="s">
        <v>1698</v>
      </c>
      <c r="B139" s="68" t="s">
        <v>2861</v>
      </c>
      <c r="C139" s="68" t="s">
        <v>2925</v>
      </c>
      <c r="D139" s="69">
        <v>69494670</v>
      </c>
      <c r="E139" s="73">
        <f t="shared" si="4"/>
        <v>932</v>
      </c>
      <c r="F139" s="73" t="str">
        <f t="shared" si="5"/>
        <v>44901 - FES - 932</v>
      </c>
    </row>
    <row r="140" spans="1:6" ht="21" x14ac:dyDescent="0.25">
      <c r="A140" s="68" t="s">
        <v>1698</v>
      </c>
      <c r="B140" s="68" t="s">
        <v>2864</v>
      </c>
      <c r="C140" s="68" t="s">
        <v>2925</v>
      </c>
      <c r="D140" s="69">
        <v>63170418</v>
      </c>
      <c r="E140" s="73">
        <f t="shared" si="4"/>
        <v>2157</v>
      </c>
      <c r="F140" s="73" t="str">
        <f t="shared" si="5"/>
        <v>44901 - FES - 2157</v>
      </c>
    </row>
    <row r="141" spans="1:6" ht="21" x14ac:dyDescent="0.25">
      <c r="A141" s="68" t="s">
        <v>1698</v>
      </c>
      <c r="B141" s="68" t="s">
        <v>2865</v>
      </c>
      <c r="C141" s="68" t="s">
        <v>2925</v>
      </c>
      <c r="D141" s="69">
        <v>260000000</v>
      </c>
      <c r="E141" s="73">
        <f t="shared" si="4"/>
        <v>2158</v>
      </c>
      <c r="F141" s="73" t="str">
        <f t="shared" si="5"/>
        <v>44901 - FES - 2158</v>
      </c>
    </row>
    <row r="142" spans="1:6" ht="21" x14ac:dyDescent="0.25">
      <c r="A142" s="68" t="s">
        <v>1698</v>
      </c>
      <c r="B142" s="68" t="s">
        <v>2870</v>
      </c>
      <c r="C142" s="68" t="s">
        <v>2925</v>
      </c>
      <c r="D142" s="69">
        <v>8000000</v>
      </c>
      <c r="E142" s="73">
        <f t="shared" si="4"/>
        <v>2384</v>
      </c>
      <c r="F142" s="73" t="str">
        <f t="shared" si="5"/>
        <v>44901 - FES - 2384</v>
      </c>
    </row>
    <row r="143" spans="1:6" ht="21" x14ac:dyDescent="0.25">
      <c r="A143" s="68" t="s">
        <v>1698</v>
      </c>
      <c r="B143" s="68" t="s">
        <v>2875</v>
      </c>
      <c r="C143" s="68" t="s">
        <v>2925</v>
      </c>
      <c r="D143" s="69">
        <v>24168020</v>
      </c>
      <c r="E143" s="73">
        <f t="shared" si="4"/>
        <v>2945</v>
      </c>
      <c r="F143" s="73" t="str">
        <f t="shared" si="5"/>
        <v>44901 - FES - 2945</v>
      </c>
    </row>
    <row r="144" spans="1:6" ht="21" x14ac:dyDescent="0.25">
      <c r="A144" s="68" t="s">
        <v>1785</v>
      </c>
      <c r="B144" s="68" t="s">
        <v>3037</v>
      </c>
      <c r="C144" s="68" t="s">
        <v>2925</v>
      </c>
      <c r="D144" s="69">
        <v>13883711</v>
      </c>
      <c r="E144" s="73">
        <f t="shared" si="4"/>
        <v>2421</v>
      </c>
      <c r="F144" s="73" t="str">
        <f t="shared" si="5"/>
        <v>45101 - SESP - 2421</v>
      </c>
    </row>
    <row r="145" spans="1:6" ht="31.5" x14ac:dyDescent="0.25">
      <c r="A145" s="68" t="s">
        <v>1785</v>
      </c>
      <c r="B145" s="68" t="s">
        <v>2878</v>
      </c>
      <c r="C145" s="68" t="s">
        <v>2925</v>
      </c>
      <c r="D145" s="69">
        <v>9993149</v>
      </c>
      <c r="E145" s="73">
        <f t="shared" si="4"/>
        <v>2482</v>
      </c>
      <c r="F145" s="73" t="str">
        <f t="shared" si="5"/>
        <v>45101 - SESP - 2482</v>
      </c>
    </row>
    <row r="146" spans="1:6" ht="21" x14ac:dyDescent="0.25">
      <c r="A146" s="68" t="s">
        <v>1911</v>
      </c>
      <c r="B146" s="68" t="s">
        <v>2777</v>
      </c>
      <c r="C146" s="68" t="s">
        <v>2925</v>
      </c>
      <c r="D146" s="69">
        <v>450000</v>
      </c>
      <c r="E146" s="73">
        <f t="shared" si="4"/>
        <v>832</v>
      </c>
      <c r="F146" s="73" t="str">
        <f t="shared" si="5"/>
        <v>45104 - CBMES - 832</v>
      </c>
    </row>
    <row r="147" spans="1:6" ht="21" x14ac:dyDescent="0.25">
      <c r="A147" s="68" t="s">
        <v>1911</v>
      </c>
      <c r="B147" s="68" t="s">
        <v>3038</v>
      </c>
      <c r="C147" s="68" t="s">
        <v>2925</v>
      </c>
      <c r="D147" s="69">
        <v>200000</v>
      </c>
      <c r="E147" s="73">
        <f t="shared" si="4"/>
        <v>833</v>
      </c>
      <c r="F147" s="73" t="str">
        <f t="shared" si="5"/>
        <v>45104 - CBMES - 833</v>
      </c>
    </row>
    <row r="148" spans="1:6" ht="21" x14ac:dyDescent="0.25">
      <c r="A148" s="68" t="s">
        <v>1911</v>
      </c>
      <c r="B148" s="68" t="s">
        <v>2879</v>
      </c>
      <c r="C148" s="68" t="s">
        <v>2925</v>
      </c>
      <c r="D148" s="69">
        <v>300000</v>
      </c>
      <c r="E148" s="73">
        <f t="shared" si="4"/>
        <v>2483</v>
      </c>
      <c r="F148" s="73" t="str">
        <f t="shared" si="5"/>
        <v>45104 - CBMES - 2483</v>
      </c>
    </row>
    <row r="149" spans="1:6" ht="21" x14ac:dyDescent="0.25">
      <c r="A149" s="68" t="s">
        <v>2477</v>
      </c>
      <c r="B149" s="68" t="s">
        <v>2893</v>
      </c>
      <c r="C149" s="68" t="s">
        <v>2925</v>
      </c>
      <c r="D149" s="69">
        <v>31478400</v>
      </c>
      <c r="E149" s="73">
        <f t="shared" si="4"/>
        <v>2182</v>
      </c>
      <c r="F149" s="73" t="str">
        <f t="shared" si="5"/>
        <v>45106 - CEPDEC - 2182</v>
      </c>
    </row>
    <row r="150" spans="1:6" ht="21" x14ac:dyDescent="0.25">
      <c r="A150" s="68" t="s">
        <v>1950</v>
      </c>
      <c r="B150" s="68" t="s">
        <v>3039</v>
      </c>
      <c r="C150" s="68" t="s">
        <v>2928</v>
      </c>
      <c r="D150" s="69">
        <v>5000000</v>
      </c>
      <c r="E150" s="73">
        <f t="shared" si="4"/>
        <v>2127</v>
      </c>
      <c r="F150" s="73" t="str">
        <f t="shared" si="5"/>
        <v>45202 - DETRAN - 2127</v>
      </c>
    </row>
    <row r="151" spans="1:6" ht="21" x14ac:dyDescent="0.25">
      <c r="A151" s="68" t="s">
        <v>1950</v>
      </c>
      <c r="B151" s="68" t="s">
        <v>3040</v>
      </c>
      <c r="C151" s="68" t="s">
        <v>2928</v>
      </c>
      <c r="D151" s="69">
        <v>10000000</v>
      </c>
      <c r="E151" s="73">
        <f t="shared" si="4"/>
        <v>3023</v>
      </c>
      <c r="F151" s="73" t="str">
        <f t="shared" si="5"/>
        <v>45202 - DETRAN - 3023</v>
      </c>
    </row>
    <row r="152" spans="1:6" ht="21" x14ac:dyDescent="0.25">
      <c r="A152" s="68" t="s">
        <v>1950</v>
      </c>
      <c r="B152" s="68" t="s">
        <v>3041</v>
      </c>
      <c r="C152" s="68" t="s">
        <v>2928</v>
      </c>
      <c r="D152" s="69">
        <v>5000000</v>
      </c>
      <c r="E152" s="73">
        <f t="shared" si="4"/>
        <v>3024</v>
      </c>
      <c r="F152" s="73" t="str">
        <f t="shared" si="5"/>
        <v>45202 - DETRAN - 3024</v>
      </c>
    </row>
    <row r="153" spans="1:6" ht="21" x14ac:dyDescent="0.25">
      <c r="A153" s="68" t="s">
        <v>1950</v>
      </c>
      <c r="B153" s="68" t="s">
        <v>3042</v>
      </c>
      <c r="C153" s="68" t="s">
        <v>2928</v>
      </c>
      <c r="D153" s="69">
        <v>7582740</v>
      </c>
      <c r="E153" s="73">
        <f t="shared" si="4"/>
        <v>3032</v>
      </c>
      <c r="F153" s="73" t="str">
        <f t="shared" si="5"/>
        <v>45202 - DETRAN - 3032</v>
      </c>
    </row>
    <row r="154" spans="1:6" ht="31.5" x14ac:dyDescent="0.25">
      <c r="A154" s="68" t="s">
        <v>2478</v>
      </c>
      <c r="B154" s="68" t="s">
        <v>2881</v>
      </c>
      <c r="C154" s="68" t="s">
        <v>2925</v>
      </c>
      <c r="D154" s="69">
        <v>4499000</v>
      </c>
      <c r="E154" s="73">
        <f t="shared" si="4"/>
        <v>2477</v>
      </c>
      <c r="F154" s="73" t="str">
        <f t="shared" si="5"/>
        <v>45901 - FUNREPOCI - 2477</v>
      </c>
    </row>
    <row r="155" spans="1:6" ht="21" x14ac:dyDescent="0.25">
      <c r="A155" s="68" t="s">
        <v>2479</v>
      </c>
      <c r="B155" s="68" t="s">
        <v>2883</v>
      </c>
      <c r="C155" s="68" t="s">
        <v>2925</v>
      </c>
      <c r="D155" s="69">
        <v>6759153</v>
      </c>
      <c r="E155" s="73">
        <f t="shared" si="4"/>
        <v>831</v>
      </c>
      <c r="F155" s="73" t="str">
        <f t="shared" si="5"/>
        <v>45902 - FUNREPOM - 831</v>
      </c>
    </row>
    <row r="156" spans="1:6" ht="21" x14ac:dyDescent="0.25">
      <c r="A156" s="68" t="s">
        <v>1904</v>
      </c>
      <c r="B156" s="68" t="s">
        <v>2883</v>
      </c>
      <c r="C156" s="68" t="s">
        <v>2925</v>
      </c>
      <c r="D156" s="69">
        <v>2400000</v>
      </c>
      <c r="E156" s="73">
        <f t="shared" si="4"/>
        <v>831</v>
      </c>
      <c r="F156" s="73" t="str">
        <f t="shared" si="5"/>
        <v>45904 - FUNREBOM - 831</v>
      </c>
    </row>
    <row r="157" spans="1:6" ht="21" x14ac:dyDescent="0.25">
      <c r="A157" s="68" t="s">
        <v>1904</v>
      </c>
      <c r="B157" s="68" t="s">
        <v>2777</v>
      </c>
      <c r="C157" s="68" t="s">
        <v>2925</v>
      </c>
      <c r="D157" s="69">
        <v>400000</v>
      </c>
      <c r="E157" s="73">
        <f t="shared" si="4"/>
        <v>832</v>
      </c>
      <c r="F157" s="73" t="str">
        <f t="shared" si="5"/>
        <v>45904 - FUNREBOM - 832</v>
      </c>
    </row>
    <row r="158" spans="1:6" ht="21" x14ac:dyDescent="0.25">
      <c r="A158" s="68" t="s">
        <v>1904</v>
      </c>
      <c r="B158" s="68" t="s">
        <v>2891</v>
      </c>
      <c r="C158" s="68" t="s">
        <v>2925</v>
      </c>
      <c r="D158" s="69">
        <v>5180000</v>
      </c>
      <c r="E158" s="73">
        <f t="shared" si="4"/>
        <v>1500</v>
      </c>
      <c r="F158" s="73" t="str">
        <f t="shared" si="5"/>
        <v>45904 - FUNREBOM - 1500</v>
      </c>
    </row>
    <row r="159" spans="1:6" ht="21" x14ac:dyDescent="0.25">
      <c r="A159" s="68" t="s">
        <v>1904</v>
      </c>
      <c r="B159" s="68" t="s">
        <v>2892</v>
      </c>
      <c r="C159" s="68" t="s">
        <v>2925</v>
      </c>
      <c r="D159" s="69">
        <v>5000000</v>
      </c>
      <c r="E159" s="73">
        <f t="shared" si="4"/>
        <v>1605</v>
      </c>
      <c r="F159" s="73" t="str">
        <f t="shared" si="5"/>
        <v>45904 - FUNREBOM - 1605</v>
      </c>
    </row>
    <row r="160" spans="1:6" ht="21" x14ac:dyDescent="0.25">
      <c r="A160" s="68" t="s">
        <v>1904</v>
      </c>
      <c r="B160" s="68" t="s">
        <v>3043</v>
      </c>
      <c r="C160" s="68" t="s">
        <v>2925</v>
      </c>
      <c r="D160" s="69">
        <v>100000</v>
      </c>
      <c r="E160" s="73">
        <f t="shared" si="4"/>
        <v>1606</v>
      </c>
      <c r="F160" s="73" t="str">
        <f t="shared" si="5"/>
        <v>45904 - FUNREBOM - 1606</v>
      </c>
    </row>
    <row r="161" spans="1:6" ht="21" x14ac:dyDescent="0.25">
      <c r="A161" s="68" t="s">
        <v>1904</v>
      </c>
      <c r="B161" s="68" t="s">
        <v>3044</v>
      </c>
      <c r="C161" s="68" t="s">
        <v>2925</v>
      </c>
      <c r="D161" s="69">
        <v>2400000</v>
      </c>
      <c r="E161" s="73">
        <f t="shared" si="4"/>
        <v>2136</v>
      </c>
      <c r="F161" s="73" t="str">
        <f t="shared" si="5"/>
        <v>45904 - FUNREBOM - 2136</v>
      </c>
    </row>
    <row r="162" spans="1:6" ht="21" x14ac:dyDescent="0.25">
      <c r="A162" s="68" t="s">
        <v>1904</v>
      </c>
      <c r="B162" s="68" t="s">
        <v>3045</v>
      </c>
      <c r="C162" s="68" t="s">
        <v>2925</v>
      </c>
      <c r="D162" s="69">
        <v>4420000</v>
      </c>
      <c r="E162" s="73">
        <f t="shared" si="4"/>
        <v>2337</v>
      </c>
      <c r="F162" s="73" t="str">
        <f t="shared" si="5"/>
        <v>45904 - FUNREBOM - 2337</v>
      </c>
    </row>
    <row r="163" spans="1:6" ht="21" x14ac:dyDescent="0.25">
      <c r="A163" s="68" t="s">
        <v>1926</v>
      </c>
      <c r="B163" s="68" t="s">
        <v>2883</v>
      </c>
      <c r="C163" s="68" t="s">
        <v>2925</v>
      </c>
      <c r="D163" s="69">
        <v>1000000</v>
      </c>
      <c r="E163" s="73">
        <f t="shared" si="4"/>
        <v>831</v>
      </c>
      <c r="F163" s="73" t="str">
        <f t="shared" si="5"/>
        <v>45905 - FUNPDEC - 831</v>
      </c>
    </row>
    <row r="164" spans="1:6" ht="21" x14ac:dyDescent="0.25">
      <c r="A164" s="68" t="s">
        <v>1926</v>
      </c>
      <c r="B164" s="68" t="s">
        <v>2777</v>
      </c>
      <c r="C164" s="68" t="s">
        <v>2925</v>
      </c>
      <c r="D164" s="69">
        <v>412806</v>
      </c>
      <c r="E164" s="73">
        <f t="shared" si="4"/>
        <v>832</v>
      </c>
      <c r="F164" s="73" t="str">
        <f t="shared" si="5"/>
        <v>45905 - FUNPDEC - 832</v>
      </c>
    </row>
    <row r="165" spans="1:6" ht="21" x14ac:dyDescent="0.25">
      <c r="A165" s="68" t="s">
        <v>1926</v>
      </c>
      <c r="B165" s="68" t="s">
        <v>3038</v>
      </c>
      <c r="C165" s="68" t="s">
        <v>2925</v>
      </c>
      <c r="D165" s="69">
        <v>200000</v>
      </c>
      <c r="E165" s="73">
        <f t="shared" si="4"/>
        <v>833</v>
      </c>
      <c r="F165" s="73" t="str">
        <f t="shared" si="5"/>
        <v>45905 - FUNPDEC - 833</v>
      </c>
    </row>
    <row r="166" spans="1:6" ht="21" x14ac:dyDescent="0.25">
      <c r="A166" s="68" t="s">
        <v>1926</v>
      </c>
      <c r="B166" s="68" t="s">
        <v>3046</v>
      </c>
      <c r="C166" s="68" t="s">
        <v>2925</v>
      </c>
      <c r="D166" s="69">
        <v>10725267</v>
      </c>
      <c r="E166" s="73">
        <f t="shared" si="4"/>
        <v>2569</v>
      </c>
      <c r="F166" s="73" t="str">
        <f t="shared" si="5"/>
        <v>45905 - FUNPDEC - 2569</v>
      </c>
    </row>
    <row r="167" spans="1:6" ht="21" x14ac:dyDescent="0.25">
      <c r="A167" s="68" t="s">
        <v>1926</v>
      </c>
      <c r="B167" s="68" t="s">
        <v>2719</v>
      </c>
      <c r="C167" s="68" t="s">
        <v>2925</v>
      </c>
      <c r="D167" s="69">
        <v>4100000</v>
      </c>
      <c r="E167" s="73">
        <f t="shared" si="4"/>
        <v>2656</v>
      </c>
      <c r="F167" s="73" t="str">
        <f t="shared" si="5"/>
        <v>45905 - FUNPDEC - 2656</v>
      </c>
    </row>
    <row r="168" spans="1:6" ht="21" x14ac:dyDescent="0.25">
      <c r="A168" s="68" t="s">
        <v>1799</v>
      </c>
      <c r="B168" s="68" t="s">
        <v>3047</v>
      </c>
      <c r="C168" s="68" t="s">
        <v>2925</v>
      </c>
      <c r="D168" s="69">
        <v>12000000</v>
      </c>
      <c r="E168" s="73">
        <f t="shared" si="4"/>
        <v>2422</v>
      </c>
      <c r="F168" s="73" t="str">
        <f t="shared" si="5"/>
        <v>45906 - FESP - 2422</v>
      </c>
    </row>
    <row r="169" spans="1:6" ht="21" x14ac:dyDescent="0.25">
      <c r="A169" s="68" t="s">
        <v>1983</v>
      </c>
      <c r="B169" s="68" t="s">
        <v>2895</v>
      </c>
      <c r="C169" s="68" t="s">
        <v>2925</v>
      </c>
      <c r="D169" s="69">
        <v>22000000</v>
      </c>
      <c r="E169" s="73">
        <f t="shared" si="4"/>
        <v>2340</v>
      </c>
      <c r="F169" s="73" t="str">
        <f t="shared" si="5"/>
        <v>46101 - SEJUS - 2340</v>
      </c>
    </row>
    <row r="170" spans="1:6" ht="21" x14ac:dyDescent="0.25">
      <c r="A170" s="68" t="s">
        <v>2480</v>
      </c>
      <c r="B170" s="68" t="s">
        <v>2895</v>
      </c>
      <c r="C170" s="68" t="s">
        <v>2925</v>
      </c>
      <c r="D170" s="69">
        <v>1730000</v>
      </c>
      <c r="E170" s="73">
        <f t="shared" si="4"/>
        <v>2340</v>
      </c>
      <c r="F170" s="73" t="str">
        <f t="shared" si="5"/>
        <v>46901 - FRSP - 2340</v>
      </c>
    </row>
    <row r="171" spans="1:6" ht="21" x14ac:dyDescent="0.25">
      <c r="A171" s="68" t="s">
        <v>2480</v>
      </c>
      <c r="B171" s="68" t="s">
        <v>3048</v>
      </c>
      <c r="C171" s="68" t="s">
        <v>2925</v>
      </c>
      <c r="D171" s="69">
        <v>5500000</v>
      </c>
      <c r="E171" s="73">
        <f t="shared" si="4"/>
        <v>2381</v>
      </c>
      <c r="F171" s="73" t="str">
        <f t="shared" si="5"/>
        <v>46901 - FRSP - 2381</v>
      </c>
    </row>
    <row r="172" spans="1:6" ht="21" x14ac:dyDescent="0.25">
      <c r="A172" s="68" t="s">
        <v>2480</v>
      </c>
      <c r="B172" s="68" t="s">
        <v>2896</v>
      </c>
      <c r="C172" s="68" t="s">
        <v>2925</v>
      </c>
      <c r="D172" s="69">
        <v>500000</v>
      </c>
      <c r="E172" s="73">
        <f t="shared" si="4"/>
        <v>2584</v>
      </c>
      <c r="F172" s="73" t="str">
        <f t="shared" si="5"/>
        <v>46901 - FRSP - 2584</v>
      </c>
    </row>
    <row r="173" spans="1:6" ht="21" x14ac:dyDescent="0.25">
      <c r="A173" s="68" t="s">
        <v>2003</v>
      </c>
      <c r="B173" s="68" t="s">
        <v>2895</v>
      </c>
      <c r="C173" s="68" t="s">
        <v>2925</v>
      </c>
      <c r="D173" s="69">
        <v>1700000</v>
      </c>
      <c r="E173" s="73">
        <f t="shared" si="4"/>
        <v>2340</v>
      </c>
      <c r="F173" s="73" t="str">
        <f t="shared" si="5"/>
        <v>46903 - FUNPEN - 2340</v>
      </c>
    </row>
    <row r="174" spans="1:6" ht="21" x14ac:dyDescent="0.25">
      <c r="A174" s="68" t="s">
        <v>2003</v>
      </c>
      <c r="B174" s="68" t="s">
        <v>3048</v>
      </c>
      <c r="C174" s="68" t="s">
        <v>2925</v>
      </c>
      <c r="D174" s="69">
        <v>390000</v>
      </c>
      <c r="E174" s="73">
        <f t="shared" si="4"/>
        <v>2381</v>
      </c>
      <c r="F174" s="73" t="str">
        <f t="shared" si="5"/>
        <v>46903 - FUNPEN - 2381</v>
      </c>
    </row>
    <row r="175" spans="1:6" ht="21" x14ac:dyDescent="0.25">
      <c r="A175" s="68" t="s">
        <v>2098</v>
      </c>
      <c r="B175" s="68" t="s">
        <v>3049</v>
      </c>
      <c r="C175" s="68" t="s">
        <v>2925</v>
      </c>
      <c r="D175" s="69">
        <v>50000</v>
      </c>
      <c r="E175" s="73">
        <f t="shared" si="4"/>
        <v>1087</v>
      </c>
      <c r="F175" s="73" t="str">
        <f t="shared" si="5"/>
        <v>47901 - FEAS - 1087</v>
      </c>
    </row>
    <row r="176" spans="1:6" ht="21" x14ac:dyDescent="0.25">
      <c r="A176" s="68" t="s">
        <v>2098</v>
      </c>
      <c r="B176" s="68" t="s">
        <v>3050</v>
      </c>
      <c r="C176" s="68" t="s">
        <v>2925</v>
      </c>
      <c r="D176" s="69">
        <v>20000</v>
      </c>
      <c r="E176" s="73">
        <f t="shared" si="4"/>
        <v>1088</v>
      </c>
      <c r="F176" s="73" t="str">
        <f t="shared" si="5"/>
        <v>47901 - FEAS - 1088</v>
      </c>
    </row>
    <row r="177" spans="1:6" ht="21" x14ac:dyDescent="0.25">
      <c r="A177" s="68" t="s">
        <v>2086</v>
      </c>
      <c r="B177" s="68" t="s">
        <v>3051</v>
      </c>
      <c r="C177" s="68" t="s">
        <v>2925</v>
      </c>
      <c r="D177" s="69">
        <v>4000000</v>
      </c>
      <c r="E177" s="73">
        <f t="shared" si="4"/>
        <v>2129</v>
      </c>
      <c r="F177" s="73" t="str">
        <f t="shared" si="5"/>
        <v>47904 - FUNCOP - 2129</v>
      </c>
    </row>
    <row r="178" spans="1:6" ht="21" x14ac:dyDescent="0.25">
      <c r="A178" s="68" t="s">
        <v>2086</v>
      </c>
      <c r="B178" s="68" t="s">
        <v>3052</v>
      </c>
      <c r="C178" s="68" t="s">
        <v>2925</v>
      </c>
      <c r="D178" s="69">
        <v>8000000</v>
      </c>
      <c r="E178" s="73">
        <f t="shared" si="4"/>
        <v>2951</v>
      </c>
      <c r="F178" s="73" t="str">
        <f t="shared" si="5"/>
        <v>47904 - FUNCOP - 2951</v>
      </c>
    </row>
    <row r="179" spans="1:6" ht="21" x14ac:dyDescent="0.25">
      <c r="A179" s="68" t="s">
        <v>2125</v>
      </c>
      <c r="B179" s="68" t="s">
        <v>2950</v>
      </c>
      <c r="C179" s="68" t="s">
        <v>2925</v>
      </c>
      <c r="D179" s="69">
        <v>1519226</v>
      </c>
      <c r="E179" s="73">
        <f t="shared" si="4"/>
        <v>2252</v>
      </c>
      <c r="F179" s="73" t="str">
        <f t="shared" si="5"/>
        <v>48101 - SEDH - 2252</v>
      </c>
    </row>
    <row r="180" spans="1:6" ht="21" x14ac:dyDescent="0.25">
      <c r="A180" s="68" t="s">
        <v>2125</v>
      </c>
      <c r="B180" s="68" t="s">
        <v>3053</v>
      </c>
      <c r="C180" s="68" t="s">
        <v>2925</v>
      </c>
      <c r="D180" s="69">
        <v>50585145</v>
      </c>
      <c r="E180" s="73">
        <f t="shared" si="4"/>
        <v>2757</v>
      </c>
      <c r="F180" s="73" t="str">
        <f t="shared" si="5"/>
        <v>48101 - SEDH - 2757</v>
      </c>
    </row>
    <row r="181" spans="1:6" ht="21" x14ac:dyDescent="0.25">
      <c r="A181" s="68" t="s">
        <v>2125</v>
      </c>
      <c r="B181" s="68" t="s">
        <v>3054</v>
      </c>
      <c r="C181" s="68" t="s">
        <v>2925</v>
      </c>
      <c r="D181" s="69">
        <v>7563052</v>
      </c>
      <c r="E181" s="73">
        <f t="shared" si="4"/>
        <v>2981</v>
      </c>
      <c r="F181" s="73" t="str">
        <f t="shared" si="5"/>
        <v>48101 - SEDH - 2981</v>
      </c>
    </row>
    <row r="182" spans="1:6" ht="31.5" x14ac:dyDescent="0.25">
      <c r="A182" s="68" t="s">
        <v>2216</v>
      </c>
      <c r="B182" s="68" t="s">
        <v>3055</v>
      </c>
      <c r="C182" s="68" t="s">
        <v>2936</v>
      </c>
      <c r="D182" s="69">
        <v>950225</v>
      </c>
      <c r="E182" s="73">
        <f t="shared" si="4"/>
        <v>3181</v>
      </c>
      <c r="F182" s="73" t="str">
        <f t="shared" si="5"/>
        <v>49203 - ADERES - 3181</v>
      </c>
    </row>
    <row r="183" spans="1:6" ht="31.5" x14ac:dyDescent="0.25">
      <c r="A183" s="68" t="s">
        <v>2483</v>
      </c>
      <c r="B183" s="68" t="s">
        <v>3056</v>
      </c>
      <c r="C183" s="68" t="s">
        <v>2928</v>
      </c>
      <c r="D183" s="69">
        <v>490000</v>
      </c>
      <c r="E183" s="73">
        <f t="shared" si="4"/>
        <v>1789</v>
      </c>
      <c r="F183" s="73" t="str">
        <f t="shared" si="5"/>
        <v>49205 - ARSP - 1789</v>
      </c>
    </row>
    <row r="184" spans="1:6" ht="21" x14ac:dyDescent="0.25">
      <c r="A184" s="68" t="s">
        <v>3057</v>
      </c>
      <c r="B184" s="68" t="s">
        <v>3058</v>
      </c>
      <c r="C184" s="68" t="s">
        <v>2925</v>
      </c>
      <c r="D184" s="69">
        <v>21807736</v>
      </c>
      <c r="E184" s="73">
        <f t="shared" si="4"/>
        <v>3070</v>
      </c>
      <c r="F184" s="73" t="str">
        <f t="shared" si="5"/>
        <v>49902 - FEPES - 3070</v>
      </c>
    </row>
    <row r="185" spans="1:6" ht="21" x14ac:dyDescent="0.25">
      <c r="A185" s="68" t="s">
        <v>2262</v>
      </c>
      <c r="B185" s="68" t="s">
        <v>3059</v>
      </c>
      <c r="C185" s="68" t="s">
        <v>2936</v>
      </c>
      <c r="D185" s="69">
        <v>831540</v>
      </c>
      <c r="E185" s="73">
        <f t="shared" si="4"/>
        <v>2696</v>
      </c>
      <c r="F185" s="73" t="str">
        <f t="shared" si="5"/>
        <v>60201 - IPAJM - 2696</v>
      </c>
    </row>
    <row r="186" spans="1:6" ht="21" x14ac:dyDescent="0.25">
      <c r="A186" s="68" t="s">
        <v>2262</v>
      </c>
      <c r="B186" s="68" t="s">
        <v>3060</v>
      </c>
      <c r="C186" s="68" t="s">
        <v>2936</v>
      </c>
      <c r="D186" s="69">
        <v>2552859</v>
      </c>
      <c r="E186" s="73">
        <f t="shared" si="4"/>
        <v>2697</v>
      </c>
      <c r="F186" s="73" t="str">
        <f t="shared" si="5"/>
        <v>60201 - IPAJM - 2697</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812"/>
  <sheetViews>
    <sheetView topLeftCell="B1" workbookViewId="0">
      <selection activeCell="E25" sqref="E25"/>
    </sheetView>
  </sheetViews>
  <sheetFormatPr defaultRowHeight="15" x14ac:dyDescent="0.25"/>
  <cols>
    <col min="1" max="1" width="0" hidden="1" customWidth="1"/>
    <col min="2" max="2" width="20.42578125" customWidth="1"/>
    <col min="3" max="3" width="0" hidden="1" customWidth="1"/>
    <col min="5" max="5" width="66.5703125" customWidth="1"/>
    <col min="6" max="8" width="9.140625" hidden="1" customWidth="1"/>
    <col min="9" max="9" width="9.5703125" hidden="1" customWidth="1"/>
    <col min="10" max="13" width="9.140625" hidden="1" customWidth="1"/>
    <col min="14" max="14" width="19.42578125" hidden="1" customWidth="1"/>
    <col min="15" max="15" width="16.85546875" hidden="1" customWidth="1"/>
    <col min="16" max="16" width="17" hidden="1" customWidth="1"/>
    <col min="17" max="17" width="52.85546875" customWidth="1"/>
    <col min="18" max="18" width="18.140625" bestFit="1" customWidth="1"/>
    <col min="19" max="19" width="9.140625" hidden="1" customWidth="1"/>
    <col min="20" max="20" width="18.7109375" customWidth="1"/>
    <col min="21" max="25" width="9.140625" hidden="1" customWidth="1"/>
    <col min="26" max="26" width="3.7109375" hidden="1" customWidth="1"/>
    <col min="27" max="27" width="18" bestFit="1" customWidth="1"/>
    <col min="28" max="28" width="0" hidden="1" customWidth="1"/>
    <col min="29" max="29" width="16.42578125" customWidth="1"/>
    <col min="30" max="35" width="0" hidden="1" customWidth="1"/>
  </cols>
  <sheetData>
    <row r="1" spans="1:35" ht="84" x14ac:dyDescent="0.25">
      <c r="A1" s="2" t="s">
        <v>0</v>
      </c>
      <c r="B1" s="2" t="s">
        <v>1</v>
      </c>
      <c r="C1" s="2" t="s">
        <v>2</v>
      </c>
      <c r="D1" s="2" t="s">
        <v>3</v>
      </c>
      <c r="E1" s="2" t="s">
        <v>4</v>
      </c>
      <c r="F1" s="2" t="s">
        <v>5</v>
      </c>
      <c r="G1" s="2" t="s">
        <v>6</v>
      </c>
      <c r="H1" s="2" t="s">
        <v>7</v>
      </c>
      <c r="I1" s="2" t="s">
        <v>8</v>
      </c>
      <c r="J1" s="2" t="s">
        <v>9</v>
      </c>
      <c r="K1" s="2" t="s">
        <v>10</v>
      </c>
      <c r="L1" s="2" t="s">
        <v>11</v>
      </c>
      <c r="M1" s="2" t="s">
        <v>12</v>
      </c>
      <c r="N1" s="5" t="s">
        <v>13</v>
      </c>
      <c r="O1" s="5" t="s">
        <v>14</v>
      </c>
      <c r="P1" s="5" t="s">
        <v>15</v>
      </c>
      <c r="Q1" s="5" t="s">
        <v>16</v>
      </c>
      <c r="R1" s="6" t="s">
        <v>17</v>
      </c>
      <c r="S1" s="6" t="s">
        <v>18</v>
      </c>
      <c r="T1" s="6" t="s">
        <v>19</v>
      </c>
      <c r="U1" s="6" t="s">
        <v>20</v>
      </c>
      <c r="V1" s="6" t="s">
        <v>21</v>
      </c>
      <c r="W1" s="6" t="s">
        <v>22</v>
      </c>
      <c r="X1" s="6" t="s">
        <v>23</v>
      </c>
      <c r="Y1" s="6" t="s">
        <v>24</v>
      </c>
      <c r="Z1" s="6" t="s">
        <v>25</v>
      </c>
      <c r="AA1" s="2" t="s">
        <v>26</v>
      </c>
      <c r="AB1" s="2" t="s">
        <v>27</v>
      </c>
      <c r="AC1" s="2" t="s">
        <v>28</v>
      </c>
      <c r="AD1" s="9" t="s">
        <v>20</v>
      </c>
      <c r="AE1" s="9" t="s">
        <v>29</v>
      </c>
      <c r="AF1" s="9" t="s">
        <v>22</v>
      </c>
      <c r="AG1" s="9" t="s">
        <v>29</v>
      </c>
      <c r="AH1" s="9" t="s">
        <v>24</v>
      </c>
      <c r="AI1" s="9" t="s">
        <v>30</v>
      </c>
    </row>
    <row r="2" spans="1:35" x14ac:dyDescent="0.25">
      <c r="A2" s="10" t="s">
        <v>2271</v>
      </c>
      <c r="B2" s="10" t="s">
        <v>32</v>
      </c>
      <c r="C2" s="10" t="s">
        <v>33</v>
      </c>
      <c r="D2" s="10">
        <v>2389</v>
      </c>
      <c r="E2" s="10" t="s">
        <v>34</v>
      </c>
      <c r="F2" s="10" t="s">
        <v>35</v>
      </c>
      <c r="G2" s="10" t="s">
        <v>36</v>
      </c>
      <c r="H2" s="10" t="s">
        <v>36</v>
      </c>
      <c r="I2" s="10">
        <v>2081</v>
      </c>
      <c r="J2" s="10">
        <v>19</v>
      </c>
      <c r="K2" s="10" t="s">
        <v>37</v>
      </c>
      <c r="L2" s="10" t="s">
        <v>38</v>
      </c>
      <c r="M2" s="10" t="s">
        <v>2272</v>
      </c>
      <c r="N2" s="10">
        <f t="shared" ref="N2:N65" si="0">O2+P2</f>
        <v>2020000</v>
      </c>
      <c r="O2" s="10">
        <f t="shared" ref="O2:O65" si="1">R2+U2+W2+Y2</f>
        <v>2020000</v>
      </c>
      <c r="P2" s="10">
        <f t="shared" ref="P2:P65" si="2">AA2+AD2+AF2+AH2</f>
        <v>0</v>
      </c>
      <c r="Q2" s="10" t="s">
        <v>40</v>
      </c>
      <c r="R2" s="11">
        <v>1010000</v>
      </c>
      <c r="S2" s="11">
        <v>0</v>
      </c>
      <c r="T2" s="11">
        <v>0</v>
      </c>
      <c r="U2" s="11">
        <v>0</v>
      </c>
      <c r="V2" s="11">
        <v>0</v>
      </c>
      <c r="W2" s="11">
        <v>1010000</v>
      </c>
      <c r="X2" s="11">
        <v>0</v>
      </c>
      <c r="Y2" s="11">
        <v>0</v>
      </c>
      <c r="Z2" s="11">
        <v>0</v>
      </c>
      <c r="AA2" s="11">
        <v>0</v>
      </c>
      <c r="AB2" s="11">
        <v>0</v>
      </c>
      <c r="AC2" s="11">
        <v>0</v>
      </c>
      <c r="AD2">
        <v>0</v>
      </c>
      <c r="AE2">
        <v>0</v>
      </c>
      <c r="AF2">
        <v>0</v>
      </c>
      <c r="AG2">
        <v>0</v>
      </c>
      <c r="AH2">
        <v>0</v>
      </c>
      <c r="AI2">
        <v>0</v>
      </c>
    </row>
    <row r="3" spans="1:35" x14ac:dyDescent="0.25">
      <c r="A3" s="10" t="s">
        <v>2273</v>
      </c>
      <c r="B3" s="10" t="s">
        <v>32</v>
      </c>
      <c r="C3" s="10" t="s">
        <v>33</v>
      </c>
      <c r="D3" s="10">
        <v>2424</v>
      </c>
      <c r="E3" s="10" t="s">
        <v>42</v>
      </c>
      <c r="F3" s="10" t="s">
        <v>43</v>
      </c>
      <c r="G3" s="10" t="s">
        <v>36</v>
      </c>
      <c r="H3" s="10" t="s">
        <v>36</v>
      </c>
      <c r="I3" s="10">
        <v>2081</v>
      </c>
      <c r="J3" s="10">
        <v>19</v>
      </c>
      <c r="K3" s="10" t="s">
        <v>37</v>
      </c>
      <c r="L3" s="10" t="s">
        <v>38</v>
      </c>
      <c r="M3" s="10" t="s">
        <v>2272</v>
      </c>
      <c r="N3" s="10">
        <f t="shared" si="0"/>
        <v>0</v>
      </c>
      <c r="O3" s="10">
        <f t="shared" si="1"/>
        <v>0</v>
      </c>
      <c r="P3" s="10">
        <f t="shared" si="2"/>
        <v>0</v>
      </c>
      <c r="Q3" s="10">
        <v>0</v>
      </c>
      <c r="R3" s="11">
        <v>0</v>
      </c>
      <c r="S3" s="11">
        <v>0</v>
      </c>
      <c r="T3" s="11">
        <v>0</v>
      </c>
      <c r="U3" s="11">
        <v>0</v>
      </c>
      <c r="V3" s="11">
        <v>0</v>
      </c>
      <c r="W3" s="11">
        <v>0</v>
      </c>
      <c r="X3" s="11">
        <v>0</v>
      </c>
      <c r="Y3" s="11">
        <v>0</v>
      </c>
      <c r="Z3" s="11">
        <v>0</v>
      </c>
      <c r="AA3" s="11">
        <v>0</v>
      </c>
      <c r="AB3" s="11">
        <v>0</v>
      </c>
      <c r="AC3" s="11">
        <v>0</v>
      </c>
      <c r="AD3">
        <v>0</v>
      </c>
      <c r="AE3">
        <v>0</v>
      </c>
      <c r="AF3">
        <v>0</v>
      </c>
      <c r="AG3">
        <v>0</v>
      </c>
      <c r="AH3">
        <v>0</v>
      </c>
      <c r="AI3">
        <v>0</v>
      </c>
    </row>
    <row r="4" spans="1:35" x14ac:dyDescent="0.25">
      <c r="A4" s="10" t="s">
        <v>31</v>
      </c>
      <c r="B4" s="10" t="s">
        <v>32</v>
      </c>
      <c r="C4" s="10" t="s">
        <v>33</v>
      </c>
      <c r="D4" s="10">
        <v>2423</v>
      </c>
      <c r="E4" s="10" t="s">
        <v>45</v>
      </c>
      <c r="F4" s="10" t="s">
        <v>46</v>
      </c>
      <c r="G4" s="10" t="s">
        <v>36</v>
      </c>
      <c r="H4" s="10" t="s">
        <v>36</v>
      </c>
      <c r="I4" s="10">
        <v>2081</v>
      </c>
      <c r="J4" s="10">
        <v>19</v>
      </c>
      <c r="K4" s="10" t="s">
        <v>37</v>
      </c>
      <c r="L4" s="10" t="s">
        <v>38</v>
      </c>
      <c r="M4" s="10" t="s">
        <v>2272</v>
      </c>
      <c r="N4" s="10">
        <f t="shared" si="0"/>
        <v>500000</v>
      </c>
      <c r="O4" s="10">
        <f t="shared" si="1"/>
        <v>500000</v>
      </c>
      <c r="P4" s="10">
        <f t="shared" si="2"/>
        <v>0</v>
      </c>
      <c r="Q4" s="10">
        <v>0</v>
      </c>
      <c r="R4" s="11">
        <v>0</v>
      </c>
      <c r="S4" s="11">
        <v>0</v>
      </c>
      <c r="T4" s="11">
        <v>0</v>
      </c>
      <c r="U4" s="11">
        <v>500000</v>
      </c>
      <c r="V4" s="11">
        <v>0</v>
      </c>
      <c r="W4" s="11">
        <v>0</v>
      </c>
      <c r="X4" s="11">
        <v>0</v>
      </c>
      <c r="Y4" s="11">
        <v>0</v>
      </c>
      <c r="Z4" s="11">
        <v>0</v>
      </c>
      <c r="AA4" s="11">
        <v>0</v>
      </c>
      <c r="AB4" s="11">
        <v>0</v>
      </c>
      <c r="AC4" s="11">
        <v>0</v>
      </c>
      <c r="AD4">
        <v>0</v>
      </c>
      <c r="AE4">
        <v>0</v>
      </c>
      <c r="AF4">
        <v>0</v>
      </c>
      <c r="AG4">
        <v>0</v>
      </c>
      <c r="AH4">
        <v>0</v>
      </c>
      <c r="AI4">
        <v>0</v>
      </c>
    </row>
    <row r="5" spans="1:35" x14ac:dyDescent="0.25">
      <c r="A5" s="10" t="s">
        <v>31</v>
      </c>
      <c r="B5" s="10" t="s">
        <v>32</v>
      </c>
      <c r="C5" s="10" t="s">
        <v>33</v>
      </c>
      <c r="D5" s="10">
        <v>2435</v>
      </c>
      <c r="E5" s="10" t="s">
        <v>47</v>
      </c>
      <c r="F5" s="10" t="s">
        <v>48</v>
      </c>
      <c r="G5" s="10" t="s">
        <v>36</v>
      </c>
      <c r="H5" s="10" t="s">
        <v>36</v>
      </c>
      <c r="I5" s="10">
        <v>2092</v>
      </c>
      <c r="J5" s="10">
        <v>19</v>
      </c>
      <c r="K5" s="10" t="s">
        <v>37</v>
      </c>
      <c r="L5" s="10" t="s">
        <v>38</v>
      </c>
      <c r="M5" s="10" t="s">
        <v>2272</v>
      </c>
      <c r="N5" s="10">
        <f t="shared" si="0"/>
        <v>500000</v>
      </c>
      <c r="O5" s="10">
        <f t="shared" si="1"/>
        <v>500000</v>
      </c>
      <c r="P5" s="10">
        <f t="shared" si="2"/>
        <v>0</v>
      </c>
      <c r="Q5" s="10">
        <v>0</v>
      </c>
      <c r="R5" s="11">
        <v>500000</v>
      </c>
      <c r="S5" s="11">
        <v>0</v>
      </c>
      <c r="T5" s="11">
        <v>0</v>
      </c>
      <c r="U5" s="11">
        <v>0</v>
      </c>
      <c r="V5" s="11">
        <v>0</v>
      </c>
      <c r="W5" s="11">
        <v>0</v>
      </c>
      <c r="X5" s="11">
        <v>0</v>
      </c>
      <c r="Y5" s="11">
        <v>0</v>
      </c>
      <c r="Z5" s="11">
        <v>0</v>
      </c>
      <c r="AA5" s="11">
        <v>0</v>
      </c>
      <c r="AB5" s="11">
        <v>0</v>
      </c>
      <c r="AC5" s="11">
        <v>0</v>
      </c>
      <c r="AD5">
        <v>0</v>
      </c>
      <c r="AE5">
        <v>0</v>
      </c>
      <c r="AF5">
        <v>0</v>
      </c>
      <c r="AG5">
        <v>0</v>
      </c>
      <c r="AH5">
        <v>0</v>
      </c>
      <c r="AI5">
        <v>0</v>
      </c>
    </row>
    <row r="6" spans="1:35" x14ac:dyDescent="0.25">
      <c r="A6" s="10" t="s">
        <v>31</v>
      </c>
      <c r="B6" s="10" t="s">
        <v>32</v>
      </c>
      <c r="C6" s="10" t="s">
        <v>33</v>
      </c>
      <c r="D6" s="10">
        <v>2436</v>
      </c>
      <c r="E6" s="10" t="s">
        <v>49</v>
      </c>
      <c r="F6" s="10" t="s">
        <v>50</v>
      </c>
      <c r="G6" s="10" t="s">
        <v>36</v>
      </c>
      <c r="H6" s="10" t="s">
        <v>36</v>
      </c>
      <c r="I6" s="10">
        <v>2092</v>
      </c>
      <c r="J6" s="10">
        <v>19</v>
      </c>
      <c r="K6" s="10" t="s">
        <v>37</v>
      </c>
      <c r="L6" s="10" t="s">
        <v>38</v>
      </c>
      <c r="M6" s="10" t="s">
        <v>2272</v>
      </c>
      <c r="N6" s="10">
        <f t="shared" si="0"/>
        <v>8000000</v>
      </c>
      <c r="O6" s="10">
        <f t="shared" si="1"/>
        <v>8000000</v>
      </c>
      <c r="P6" s="10">
        <f t="shared" si="2"/>
        <v>0</v>
      </c>
      <c r="Q6" s="10">
        <v>0</v>
      </c>
      <c r="R6" s="11">
        <v>0</v>
      </c>
      <c r="S6" s="11">
        <v>0</v>
      </c>
      <c r="T6" s="11">
        <v>0</v>
      </c>
      <c r="U6" s="11">
        <v>8000000</v>
      </c>
      <c r="V6" s="11">
        <v>0</v>
      </c>
      <c r="W6" s="11">
        <v>0</v>
      </c>
      <c r="X6" s="11">
        <v>0</v>
      </c>
      <c r="Y6" s="11">
        <v>0</v>
      </c>
      <c r="Z6" s="11">
        <v>0</v>
      </c>
      <c r="AA6" s="11">
        <v>0</v>
      </c>
      <c r="AB6" s="11">
        <v>0</v>
      </c>
      <c r="AC6" s="11">
        <v>0</v>
      </c>
      <c r="AD6">
        <v>0</v>
      </c>
      <c r="AE6">
        <v>0</v>
      </c>
      <c r="AF6">
        <v>0</v>
      </c>
      <c r="AG6">
        <v>0</v>
      </c>
      <c r="AH6">
        <v>0</v>
      </c>
      <c r="AI6">
        <v>0</v>
      </c>
    </row>
    <row r="7" spans="1:35" x14ac:dyDescent="0.25">
      <c r="A7" s="10" t="s">
        <v>2274</v>
      </c>
      <c r="B7" s="10" t="s">
        <v>32</v>
      </c>
      <c r="C7" s="10" t="s">
        <v>33</v>
      </c>
      <c r="D7" s="10">
        <v>2437</v>
      </c>
      <c r="E7" s="10" t="s">
        <v>2275</v>
      </c>
      <c r="F7" s="10" t="s">
        <v>52</v>
      </c>
      <c r="G7" s="10" t="s">
        <v>36</v>
      </c>
      <c r="H7" s="10" t="s">
        <v>36</v>
      </c>
      <c r="I7" s="10">
        <v>2081</v>
      </c>
      <c r="J7" s="10">
        <v>19</v>
      </c>
      <c r="K7" s="10" t="s">
        <v>37</v>
      </c>
      <c r="L7" s="10" t="s">
        <v>38</v>
      </c>
      <c r="M7" s="10" t="s">
        <v>2272</v>
      </c>
      <c r="N7" s="10">
        <f t="shared" si="0"/>
        <v>0</v>
      </c>
      <c r="O7" s="10">
        <f t="shared" si="1"/>
        <v>0</v>
      </c>
      <c r="P7" s="10">
        <f t="shared" si="2"/>
        <v>0</v>
      </c>
      <c r="Q7" s="10"/>
      <c r="R7" s="11"/>
      <c r="S7" s="11">
        <v>0</v>
      </c>
      <c r="T7" s="11">
        <v>0</v>
      </c>
      <c r="U7" s="11">
        <v>0</v>
      </c>
      <c r="V7" s="11">
        <v>0</v>
      </c>
      <c r="W7" s="11">
        <v>0</v>
      </c>
      <c r="X7" s="11">
        <v>0</v>
      </c>
      <c r="Y7" s="11">
        <v>0</v>
      </c>
      <c r="Z7" s="11">
        <v>0</v>
      </c>
      <c r="AA7" s="11">
        <v>0</v>
      </c>
      <c r="AB7" s="11">
        <v>0</v>
      </c>
      <c r="AC7" s="11">
        <v>0</v>
      </c>
      <c r="AD7">
        <v>0</v>
      </c>
      <c r="AE7">
        <v>0</v>
      </c>
      <c r="AF7">
        <v>0</v>
      </c>
      <c r="AG7">
        <v>0</v>
      </c>
      <c r="AH7">
        <v>0</v>
      </c>
      <c r="AI7">
        <v>0</v>
      </c>
    </row>
    <row r="8" spans="1:35" x14ac:dyDescent="0.25">
      <c r="A8" s="10" t="s">
        <v>31</v>
      </c>
      <c r="B8" s="10" t="s">
        <v>32</v>
      </c>
      <c r="C8" s="10" t="s">
        <v>33</v>
      </c>
      <c r="D8" s="10">
        <v>2438</v>
      </c>
      <c r="E8" s="10" t="s">
        <v>53</v>
      </c>
      <c r="F8" s="10" t="s">
        <v>50</v>
      </c>
      <c r="G8" s="10" t="s">
        <v>36</v>
      </c>
      <c r="H8" s="10" t="s">
        <v>36</v>
      </c>
      <c r="I8" s="10">
        <v>2092</v>
      </c>
      <c r="J8" s="10">
        <v>19</v>
      </c>
      <c r="K8" s="10" t="s">
        <v>37</v>
      </c>
      <c r="L8" s="10" t="s">
        <v>38</v>
      </c>
      <c r="M8" s="10" t="s">
        <v>2272</v>
      </c>
      <c r="N8" s="10">
        <f t="shared" si="0"/>
        <v>500000</v>
      </c>
      <c r="O8" s="10">
        <f t="shared" si="1"/>
        <v>500000</v>
      </c>
      <c r="P8" s="10">
        <f t="shared" si="2"/>
        <v>0</v>
      </c>
      <c r="Q8" s="10">
        <v>0</v>
      </c>
      <c r="R8" s="11">
        <v>0</v>
      </c>
      <c r="S8" s="11">
        <v>0</v>
      </c>
      <c r="T8" s="11">
        <v>0</v>
      </c>
      <c r="U8" s="11">
        <v>500000</v>
      </c>
      <c r="V8" s="11">
        <v>0</v>
      </c>
      <c r="W8" s="11">
        <v>0</v>
      </c>
      <c r="X8" s="11">
        <v>0</v>
      </c>
      <c r="Y8" s="11">
        <v>0</v>
      </c>
      <c r="Z8" s="11">
        <v>0</v>
      </c>
      <c r="AA8" s="11">
        <v>0</v>
      </c>
      <c r="AB8" s="11">
        <v>0</v>
      </c>
      <c r="AC8" s="11">
        <v>0</v>
      </c>
      <c r="AD8">
        <v>0</v>
      </c>
      <c r="AE8">
        <v>0</v>
      </c>
      <c r="AF8">
        <v>0</v>
      </c>
      <c r="AG8">
        <v>0</v>
      </c>
      <c r="AH8">
        <v>0</v>
      </c>
      <c r="AI8">
        <v>0</v>
      </c>
    </row>
    <row r="9" spans="1:35" x14ac:dyDescent="0.25">
      <c r="A9" s="10" t="s">
        <v>31</v>
      </c>
      <c r="B9" s="10" t="s">
        <v>32</v>
      </c>
      <c r="C9" s="10" t="s">
        <v>33</v>
      </c>
      <c r="D9" s="10">
        <v>2897</v>
      </c>
      <c r="E9" s="10" t="s">
        <v>54</v>
      </c>
      <c r="F9" s="10" t="s">
        <v>55</v>
      </c>
      <c r="G9" s="10" t="s">
        <v>36</v>
      </c>
      <c r="H9" s="10" t="s">
        <v>36</v>
      </c>
      <c r="I9" s="10">
        <v>2092</v>
      </c>
      <c r="J9" s="10">
        <v>19</v>
      </c>
      <c r="K9" s="10" t="s">
        <v>37</v>
      </c>
      <c r="L9" s="10" t="s">
        <v>38</v>
      </c>
      <c r="M9" s="10" t="s">
        <v>2272</v>
      </c>
      <c r="N9" s="10">
        <f t="shared" si="0"/>
        <v>300000</v>
      </c>
      <c r="O9" s="10">
        <f t="shared" si="1"/>
        <v>300000</v>
      </c>
      <c r="P9" s="10">
        <f t="shared" si="2"/>
        <v>0</v>
      </c>
      <c r="Q9" s="10">
        <v>0</v>
      </c>
      <c r="R9" s="11">
        <v>300000</v>
      </c>
      <c r="S9" s="11">
        <v>0</v>
      </c>
      <c r="T9" s="11">
        <v>0</v>
      </c>
      <c r="U9" s="11">
        <v>0</v>
      </c>
      <c r="V9" s="11">
        <v>0</v>
      </c>
      <c r="W9" s="11">
        <v>0</v>
      </c>
      <c r="X9" s="11">
        <v>0</v>
      </c>
      <c r="Y9" s="11">
        <v>0</v>
      </c>
      <c r="Z9" s="11">
        <v>0</v>
      </c>
      <c r="AA9" s="11">
        <v>0</v>
      </c>
      <c r="AB9" s="11">
        <v>0</v>
      </c>
      <c r="AC9" s="11">
        <v>0</v>
      </c>
      <c r="AD9">
        <v>0</v>
      </c>
      <c r="AE9">
        <v>0</v>
      </c>
      <c r="AF9">
        <v>0</v>
      </c>
      <c r="AG9">
        <v>0</v>
      </c>
      <c r="AH9">
        <v>0</v>
      </c>
      <c r="AI9">
        <v>0</v>
      </c>
    </row>
    <row r="10" spans="1:35" x14ac:dyDescent="0.25">
      <c r="A10" s="10"/>
      <c r="B10" s="10" t="s">
        <v>32</v>
      </c>
      <c r="C10" s="10" t="s">
        <v>33</v>
      </c>
      <c r="D10" s="10">
        <v>875</v>
      </c>
      <c r="E10" s="10" t="s">
        <v>56</v>
      </c>
      <c r="F10" s="10" t="s">
        <v>57</v>
      </c>
      <c r="G10" s="10" t="s">
        <v>36</v>
      </c>
      <c r="H10" s="10" t="s">
        <v>36</v>
      </c>
      <c r="I10" s="10">
        <v>2081</v>
      </c>
      <c r="J10" s="10">
        <v>19</v>
      </c>
      <c r="K10" s="10" t="s">
        <v>37</v>
      </c>
      <c r="L10" s="10" t="s">
        <v>160</v>
      </c>
      <c r="M10" s="10" t="s">
        <v>2272</v>
      </c>
      <c r="N10" s="10">
        <f t="shared" si="0"/>
        <v>1100000</v>
      </c>
      <c r="O10" s="10">
        <f t="shared" si="1"/>
        <v>1100000</v>
      </c>
      <c r="P10" s="10">
        <f t="shared" si="2"/>
        <v>0</v>
      </c>
      <c r="Q10" s="10" t="s">
        <v>44</v>
      </c>
      <c r="R10" s="11">
        <v>1100000</v>
      </c>
      <c r="S10" s="11"/>
      <c r="T10" s="11">
        <v>0</v>
      </c>
      <c r="U10" s="11">
        <v>0</v>
      </c>
      <c r="V10" s="11"/>
      <c r="W10" s="11">
        <v>0</v>
      </c>
      <c r="X10" s="11"/>
      <c r="Y10" s="11">
        <v>0</v>
      </c>
      <c r="Z10" s="11"/>
      <c r="AA10" s="11"/>
      <c r="AB10" s="11"/>
      <c r="AC10" s="11"/>
    </row>
    <row r="11" spans="1:35" x14ac:dyDescent="0.25">
      <c r="A11" s="10"/>
      <c r="B11" s="10" t="s">
        <v>32</v>
      </c>
      <c r="C11" s="10" t="s">
        <v>33</v>
      </c>
      <c r="D11" s="10"/>
      <c r="E11" s="10" t="s">
        <v>2276</v>
      </c>
      <c r="F11" s="10" t="s">
        <v>2277</v>
      </c>
      <c r="G11" s="10" t="s">
        <v>36</v>
      </c>
      <c r="H11" s="10" t="s">
        <v>36</v>
      </c>
      <c r="I11" s="10">
        <v>2081</v>
      </c>
      <c r="J11" s="10">
        <v>19</v>
      </c>
      <c r="K11" s="10" t="s">
        <v>37</v>
      </c>
      <c r="L11" s="10" t="s">
        <v>160</v>
      </c>
      <c r="M11" s="10" t="s">
        <v>2272</v>
      </c>
      <c r="N11" s="10">
        <f t="shared" si="0"/>
        <v>18000000</v>
      </c>
      <c r="O11" s="10">
        <f t="shared" si="1"/>
        <v>18000000</v>
      </c>
      <c r="P11" s="10">
        <f t="shared" si="2"/>
        <v>0</v>
      </c>
      <c r="Q11" s="10" t="s">
        <v>44</v>
      </c>
      <c r="R11" s="11">
        <v>18000000</v>
      </c>
      <c r="S11" s="11"/>
      <c r="T11" s="11"/>
      <c r="U11" s="11">
        <v>0</v>
      </c>
      <c r="V11" s="11"/>
      <c r="W11" s="11">
        <v>0</v>
      </c>
      <c r="X11" s="11"/>
      <c r="Y11" s="11">
        <v>0</v>
      </c>
      <c r="Z11" s="11"/>
      <c r="AA11" s="11"/>
      <c r="AB11" s="11"/>
      <c r="AC11" s="11"/>
    </row>
    <row r="12" spans="1:35" x14ac:dyDescent="0.25">
      <c r="A12" s="10" t="s">
        <v>58</v>
      </c>
      <c r="B12" s="10" t="s">
        <v>59</v>
      </c>
      <c r="C12" s="10" t="s">
        <v>60</v>
      </c>
      <c r="D12" s="10">
        <v>1677</v>
      </c>
      <c r="E12" s="10" t="s">
        <v>61</v>
      </c>
      <c r="F12" s="10" t="s">
        <v>62</v>
      </c>
      <c r="G12" s="10" t="s">
        <v>36</v>
      </c>
      <c r="H12" s="10" t="s">
        <v>36</v>
      </c>
      <c r="I12" s="10">
        <v>2161</v>
      </c>
      <c r="J12" s="10">
        <v>19</v>
      </c>
      <c r="K12" s="10" t="s">
        <v>63</v>
      </c>
      <c r="L12" s="10" t="s">
        <v>38</v>
      </c>
      <c r="M12" s="10" t="s">
        <v>39</v>
      </c>
      <c r="N12" s="10">
        <f t="shared" si="0"/>
        <v>9139511</v>
      </c>
      <c r="O12" s="10">
        <f t="shared" si="1"/>
        <v>9139511</v>
      </c>
      <c r="P12" s="10">
        <f t="shared" si="2"/>
        <v>0</v>
      </c>
      <c r="Q12" s="10" t="s">
        <v>64</v>
      </c>
      <c r="R12" s="11">
        <v>1250511</v>
      </c>
      <c r="S12" s="11">
        <v>357169</v>
      </c>
      <c r="T12" s="11">
        <v>1250511</v>
      </c>
      <c r="U12" s="11">
        <v>7889000</v>
      </c>
      <c r="V12" s="11"/>
      <c r="W12" s="11">
        <v>0</v>
      </c>
      <c r="X12" s="11"/>
      <c r="Y12" s="11">
        <v>0</v>
      </c>
      <c r="Z12" s="11"/>
      <c r="AA12" s="12">
        <v>0</v>
      </c>
      <c r="AB12" s="11"/>
      <c r="AC12" s="12">
        <v>0</v>
      </c>
      <c r="AD12">
        <v>0</v>
      </c>
      <c r="AF12">
        <v>0</v>
      </c>
      <c r="AI12">
        <v>0</v>
      </c>
    </row>
    <row r="13" spans="1:35" x14ac:dyDescent="0.25">
      <c r="A13" s="10" t="s">
        <v>58</v>
      </c>
      <c r="B13" s="10" t="s">
        <v>59</v>
      </c>
      <c r="C13" s="10" t="s">
        <v>65</v>
      </c>
      <c r="D13" s="10">
        <v>2142</v>
      </c>
      <c r="E13" s="10" t="s">
        <v>66</v>
      </c>
      <c r="F13" s="10" t="s">
        <v>67</v>
      </c>
      <c r="G13" s="10" t="s">
        <v>36</v>
      </c>
      <c r="H13" s="10" t="s">
        <v>36</v>
      </c>
      <c r="I13" s="10">
        <v>2161</v>
      </c>
      <c r="J13" s="10">
        <v>19</v>
      </c>
      <c r="K13" s="10" t="s">
        <v>68</v>
      </c>
      <c r="L13" s="10" t="s">
        <v>38</v>
      </c>
      <c r="M13" s="10" t="s">
        <v>39</v>
      </c>
      <c r="N13" s="10">
        <f t="shared" si="0"/>
        <v>12840363.939999999</v>
      </c>
      <c r="O13" s="10">
        <f t="shared" si="1"/>
        <v>12840363.939999999</v>
      </c>
      <c r="P13" s="10">
        <f t="shared" si="2"/>
        <v>0</v>
      </c>
      <c r="Q13" s="10" t="s">
        <v>69</v>
      </c>
      <c r="R13" s="11">
        <v>9954300</v>
      </c>
      <c r="S13" s="11">
        <v>100000</v>
      </c>
      <c r="T13" s="11">
        <v>9954300</v>
      </c>
      <c r="U13" s="11">
        <v>2886063.939999999</v>
      </c>
      <c r="V13" s="11">
        <v>2886063.939999999</v>
      </c>
      <c r="W13" s="11"/>
      <c r="X13" s="11"/>
      <c r="Y13" s="11"/>
      <c r="Z13" s="11"/>
      <c r="AA13" s="12">
        <v>0</v>
      </c>
      <c r="AB13" s="11"/>
      <c r="AC13" s="12">
        <v>0</v>
      </c>
      <c r="AD13">
        <v>0</v>
      </c>
      <c r="AF13">
        <v>0</v>
      </c>
      <c r="AI13">
        <v>0</v>
      </c>
    </row>
    <row r="14" spans="1:35" x14ac:dyDescent="0.25">
      <c r="A14" s="10" t="s">
        <v>58</v>
      </c>
      <c r="B14" s="10" t="s">
        <v>70</v>
      </c>
      <c r="C14" s="10" t="s">
        <v>71</v>
      </c>
      <c r="D14" s="10">
        <v>2344</v>
      </c>
      <c r="E14" s="10" t="s">
        <v>72</v>
      </c>
      <c r="F14" s="10" t="s">
        <v>73</v>
      </c>
      <c r="G14" s="10" t="s">
        <v>36</v>
      </c>
      <c r="H14" s="10" t="s">
        <v>58</v>
      </c>
      <c r="I14" s="10">
        <v>38</v>
      </c>
      <c r="J14" s="10">
        <v>35</v>
      </c>
      <c r="K14" s="10" t="s">
        <v>74</v>
      </c>
      <c r="L14" s="10" t="s">
        <v>75</v>
      </c>
      <c r="M14" s="10" t="s">
        <v>76</v>
      </c>
      <c r="N14" s="10">
        <f t="shared" si="0"/>
        <v>595037282.40999997</v>
      </c>
      <c r="O14" s="10">
        <f t="shared" si="1"/>
        <v>595037282.40999997</v>
      </c>
      <c r="P14" s="10">
        <f t="shared" si="2"/>
        <v>0</v>
      </c>
      <c r="Q14" s="10" t="s">
        <v>77</v>
      </c>
      <c r="R14" s="11">
        <v>102510894.34</v>
      </c>
      <c r="S14" s="11">
        <v>20350000</v>
      </c>
      <c r="T14" s="11">
        <v>102510894.34</v>
      </c>
      <c r="U14" s="11">
        <v>12526388.07</v>
      </c>
      <c r="V14" s="11">
        <v>12526388.07</v>
      </c>
      <c r="W14" s="11">
        <v>240000000</v>
      </c>
      <c r="X14" s="11"/>
      <c r="Y14" s="11">
        <v>240000000</v>
      </c>
      <c r="Z14" s="11"/>
      <c r="AA14" s="12">
        <v>0</v>
      </c>
      <c r="AB14" s="11"/>
      <c r="AC14" s="12">
        <v>0</v>
      </c>
      <c r="AD14">
        <v>0</v>
      </c>
      <c r="AF14">
        <v>0</v>
      </c>
      <c r="AI14">
        <v>0</v>
      </c>
    </row>
    <row r="15" spans="1:35" x14ac:dyDescent="0.25">
      <c r="A15" s="10" t="s">
        <v>36</v>
      </c>
      <c r="B15" s="10" t="s">
        <v>59</v>
      </c>
      <c r="C15" s="10" t="s">
        <v>60</v>
      </c>
      <c r="D15" s="10">
        <v>2695</v>
      </c>
      <c r="E15" s="10" t="s">
        <v>78</v>
      </c>
      <c r="F15" s="10" t="s">
        <v>79</v>
      </c>
      <c r="G15" s="10" t="s">
        <v>36</v>
      </c>
      <c r="H15" s="10" t="s">
        <v>36</v>
      </c>
      <c r="I15" s="10">
        <v>2161</v>
      </c>
      <c r="J15" s="10">
        <v>19</v>
      </c>
      <c r="K15" s="10" t="s">
        <v>68</v>
      </c>
      <c r="L15" s="10" t="s">
        <v>38</v>
      </c>
      <c r="M15" s="10" t="s">
        <v>39</v>
      </c>
      <c r="N15" s="10">
        <f t="shared" si="0"/>
        <v>0</v>
      </c>
      <c r="O15" s="10">
        <f t="shared" si="1"/>
        <v>0</v>
      </c>
      <c r="P15" s="10">
        <f t="shared" si="2"/>
        <v>0</v>
      </c>
      <c r="Q15" s="10"/>
      <c r="R15" s="11">
        <v>0</v>
      </c>
      <c r="S15" s="11"/>
      <c r="T15" s="12">
        <v>0</v>
      </c>
      <c r="U15" s="11">
        <v>0</v>
      </c>
      <c r="V15" s="11"/>
      <c r="W15" s="11">
        <v>0</v>
      </c>
      <c r="X15" s="11"/>
      <c r="Y15" s="11">
        <v>0</v>
      </c>
      <c r="Z15" s="11"/>
      <c r="AA15" s="12">
        <v>0</v>
      </c>
      <c r="AB15" s="11"/>
      <c r="AC15" s="12">
        <v>0</v>
      </c>
      <c r="AD15">
        <v>0</v>
      </c>
      <c r="AF15">
        <v>0</v>
      </c>
      <c r="AI15">
        <v>0</v>
      </c>
    </row>
    <row r="16" spans="1:35" x14ac:dyDescent="0.25">
      <c r="A16" s="10" t="s">
        <v>58</v>
      </c>
      <c r="B16" s="10" t="s">
        <v>70</v>
      </c>
      <c r="C16" s="10" t="s">
        <v>80</v>
      </c>
      <c r="D16" s="10">
        <v>2893</v>
      </c>
      <c r="E16" s="10" t="s">
        <v>81</v>
      </c>
      <c r="F16" s="10" t="s">
        <v>82</v>
      </c>
      <c r="G16" s="10" t="s">
        <v>58</v>
      </c>
      <c r="H16" s="10" t="s">
        <v>36</v>
      </c>
      <c r="I16" s="10">
        <v>38</v>
      </c>
      <c r="J16" s="10">
        <v>35</v>
      </c>
      <c r="K16" s="10" t="s">
        <v>83</v>
      </c>
      <c r="L16" s="10" t="s">
        <v>75</v>
      </c>
      <c r="M16" s="10" t="s">
        <v>76</v>
      </c>
      <c r="N16" s="10">
        <f t="shared" si="0"/>
        <v>480000000</v>
      </c>
      <c r="O16" s="10">
        <f t="shared" si="1"/>
        <v>480000000</v>
      </c>
      <c r="P16" s="10">
        <f t="shared" si="2"/>
        <v>0</v>
      </c>
      <c r="Q16" s="10" t="s">
        <v>77</v>
      </c>
      <c r="R16" s="11">
        <v>240000000</v>
      </c>
      <c r="S16" s="11">
        <v>10228394</v>
      </c>
      <c r="T16" s="11">
        <v>169914702.86000001</v>
      </c>
      <c r="U16" s="11">
        <v>240000000</v>
      </c>
      <c r="V16" s="11">
        <v>38485600.590000004</v>
      </c>
      <c r="W16" s="11">
        <v>0</v>
      </c>
      <c r="X16" s="11"/>
      <c r="Y16" s="11">
        <v>0</v>
      </c>
      <c r="Z16" s="11"/>
      <c r="AA16" s="12">
        <v>0</v>
      </c>
      <c r="AB16" s="11"/>
      <c r="AC16" s="12">
        <v>0</v>
      </c>
      <c r="AD16">
        <v>0</v>
      </c>
      <c r="AF16">
        <v>0</v>
      </c>
      <c r="AI16">
        <v>0</v>
      </c>
    </row>
    <row r="17" spans="1:35" x14ac:dyDescent="0.25">
      <c r="A17" s="10" t="s">
        <v>58</v>
      </c>
      <c r="B17" s="10" t="s">
        <v>59</v>
      </c>
      <c r="C17" s="10" t="s">
        <v>84</v>
      </c>
      <c r="D17" s="10">
        <v>3111</v>
      </c>
      <c r="E17" s="10" t="s">
        <v>85</v>
      </c>
      <c r="F17" s="10" t="s">
        <v>86</v>
      </c>
      <c r="G17" s="10" t="s">
        <v>58</v>
      </c>
      <c r="H17" s="10" t="s">
        <v>36</v>
      </c>
      <c r="I17" s="10">
        <v>2324</v>
      </c>
      <c r="J17" s="10">
        <v>599</v>
      </c>
      <c r="K17" s="10" t="s">
        <v>83</v>
      </c>
      <c r="L17" s="10" t="s">
        <v>75</v>
      </c>
      <c r="M17" s="10" t="s">
        <v>87</v>
      </c>
      <c r="N17" s="10">
        <f t="shared" si="0"/>
        <v>1600000</v>
      </c>
      <c r="O17" s="10">
        <f t="shared" si="1"/>
        <v>1600000</v>
      </c>
      <c r="P17" s="10">
        <f t="shared" si="2"/>
        <v>0</v>
      </c>
      <c r="Q17" s="10" t="s">
        <v>88</v>
      </c>
      <c r="R17" s="11">
        <v>800000</v>
      </c>
      <c r="S17" s="11">
        <v>0</v>
      </c>
      <c r="T17" s="11">
        <v>800000</v>
      </c>
      <c r="U17" s="11">
        <v>800000</v>
      </c>
      <c r="V17" s="11"/>
      <c r="W17" s="11">
        <v>0</v>
      </c>
      <c r="X17" s="11"/>
      <c r="Y17" s="11">
        <v>0</v>
      </c>
      <c r="Z17" s="11"/>
      <c r="AA17" s="12">
        <v>0</v>
      </c>
      <c r="AB17" s="11"/>
      <c r="AC17" s="12">
        <v>0</v>
      </c>
      <c r="AD17">
        <v>0</v>
      </c>
      <c r="AF17">
        <v>0</v>
      </c>
      <c r="AI17">
        <v>0</v>
      </c>
    </row>
    <row r="18" spans="1:35" x14ac:dyDescent="0.25">
      <c r="A18" s="10" t="s">
        <v>58</v>
      </c>
      <c r="B18" s="10" t="s">
        <v>89</v>
      </c>
      <c r="C18" s="10" t="s">
        <v>90</v>
      </c>
      <c r="D18" s="10">
        <v>1909</v>
      </c>
      <c r="E18" s="10" t="s">
        <v>91</v>
      </c>
      <c r="F18" s="10" t="s">
        <v>92</v>
      </c>
      <c r="G18" s="10" t="s">
        <v>58</v>
      </c>
      <c r="H18" s="10" t="s">
        <v>36</v>
      </c>
      <c r="I18" s="10">
        <v>2156</v>
      </c>
      <c r="J18" s="10">
        <v>49</v>
      </c>
      <c r="K18" s="10" t="s">
        <v>83</v>
      </c>
      <c r="L18" s="10" t="s">
        <v>75</v>
      </c>
      <c r="M18" s="10" t="s">
        <v>39</v>
      </c>
      <c r="N18" s="10">
        <f t="shared" si="0"/>
        <v>7000000</v>
      </c>
      <c r="O18" s="10">
        <f t="shared" si="1"/>
        <v>6000000</v>
      </c>
      <c r="P18" s="10">
        <f t="shared" si="2"/>
        <v>1000000</v>
      </c>
      <c r="Q18" s="10" t="s">
        <v>93</v>
      </c>
      <c r="R18" s="11">
        <v>2000000</v>
      </c>
      <c r="S18" s="11">
        <v>2000000</v>
      </c>
      <c r="T18" s="11">
        <v>2000000</v>
      </c>
      <c r="U18" s="11">
        <v>2000000</v>
      </c>
      <c r="V18" s="11">
        <v>2000000</v>
      </c>
      <c r="W18" s="11">
        <v>2000000</v>
      </c>
      <c r="X18" s="11">
        <v>0</v>
      </c>
      <c r="Y18" s="11">
        <v>0</v>
      </c>
      <c r="Z18" s="11">
        <v>0</v>
      </c>
      <c r="AA18" s="11">
        <v>500000</v>
      </c>
      <c r="AB18" s="11">
        <v>300000</v>
      </c>
      <c r="AC18" s="11">
        <v>74200</v>
      </c>
      <c r="AD18">
        <v>500000</v>
      </c>
      <c r="AE18">
        <v>0</v>
      </c>
      <c r="AF18">
        <v>0</v>
      </c>
      <c r="AG18">
        <v>0</v>
      </c>
      <c r="AH18">
        <v>0</v>
      </c>
      <c r="AI18">
        <v>0</v>
      </c>
    </row>
    <row r="19" spans="1:35" x14ac:dyDescent="0.25">
      <c r="A19" s="10" t="s">
        <v>58</v>
      </c>
      <c r="B19" s="10" t="s">
        <v>89</v>
      </c>
      <c r="C19" s="10" t="s">
        <v>90</v>
      </c>
      <c r="D19" s="10">
        <v>2114</v>
      </c>
      <c r="E19" s="10" t="s">
        <v>94</v>
      </c>
      <c r="F19" s="10" t="s">
        <v>95</v>
      </c>
      <c r="G19" s="10" t="s">
        <v>58</v>
      </c>
      <c r="H19" s="10" t="s">
        <v>36</v>
      </c>
      <c r="I19" s="10">
        <v>2156</v>
      </c>
      <c r="J19" s="10">
        <v>49</v>
      </c>
      <c r="K19" s="10" t="s">
        <v>83</v>
      </c>
      <c r="L19" s="10" t="s">
        <v>75</v>
      </c>
      <c r="M19" s="10" t="s">
        <v>39</v>
      </c>
      <c r="N19" s="10">
        <f t="shared" si="0"/>
        <v>13500000</v>
      </c>
      <c r="O19" s="10">
        <f t="shared" si="1"/>
        <v>12000000</v>
      </c>
      <c r="P19" s="10">
        <f t="shared" si="2"/>
        <v>1500000</v>
      </c>
      <c r="Q19" s="10" t="s">
        <v>44</v>
      </c>
      <c r="R19" s="11">
        <v>4000000</v>
      </c>
      <c r="S19" s="11">
        <v>0</v>
      </c>
      <c r="T19" s="11">
        <v>0</v>
      </c>
      <c r="U19" s="11">
        <v>4000000</v>
      </c>
      <c r="V19" s="11">
        <v>0</v>
      </c>
      <c r="W19" s="11">
        <v>4000000</v>
      </c>
      <c r="X19" s="11">
        <v>0</v>
      </c>
      <c r="Y19" s="11">
        <v>0</v>
      </c>
      <c r="Z19" s="11">
        <v>0</v>
      </c>
      <c r="AA19" s="11">
        <v>500000</v>
      </c>
      <c r="AB19" s="11">
        <v>0</v>
      </c>
      <c r="AC19" s="11">
        <v>0</v>
      </c>
      <c r="AD19">
        <v>500000</v>
      </c>
      <c r="AE19">
        <v>0</v>
      </c>
      <c r="AF19">
        <v>500000</v>
      </c>
      <c r="AG19">
        <v>0</v>
      </c>
      <c r="AH19">
        <v>0</v>
      </c>
      <c r="AI19">
        <v>0</v>
      </c>
    </row>
    <row r="20" spans="1:35" x14ac:dyDescent="0.25">
      <c r="A20" s="10" t="s">
        <v>58</v>
      </c>
      <c r="B20" s="10" t="s">
        <v>89</v>
      </c>
      <c r="C20" s="10" t="s">
        <v>90</v>
      </c>
      <c r="D20" s="10">
        <v>2358</v>
      </c>
      <c r="E20" s="10" t="s">
        <v>96</v>
      </c>
      <c r="F20" s="10" t="s">
        <v>97</v>
      </c>
      <c r="G20" s="10" t="s">
        <v>58</v>
      </c>
      <c r="H20" s="10" t="s">
        <v>36</v>
      </c>
      <c r="I20" s="10">
        <v>2156</v>
      </c>
      <c r="J20" s="10">
        <v>49</v>
      </c>
      <c r="K20" s="10" t="s">
        <v>83</v>
      </c>
      <c r="L20" s="10" t="s">
        <v>75</v>
      </c>
      <c r="M20" s="10" t="s">
        <v>39</v>
      </c>
      <c r="N20" s="10">
        <f t="shared" si="0"/>
        <v>9200000</v>
      </c>
      <c r="O20" s="10">
        <f t="shared" si="1"/>
        <v>9200000</v>
      </c>
      <c r="P20" s="10">
        <f t="shared" si="2"/>
        <v>0</v>
      </c>
      <c r="Q20" s="10" t="s">
        <v>44</v>
      </c>
      <c r="R20" s="11">
        <v>3200000</v>
      </c>
      <c r="S20" s="11">
        <v>1784000</v>
      </c>
      <c r="T20" s="11">
        <v>0</v>
      </c>
      <c r="U20" s="11">
        <v>3000000</v>
      </c>
      <c r="V20" s="11">
        <v>0</v>
      </c>
      <c r="W20" s="11">
        <v>3000000</v>
      </c>
      <c r="X20" s="11">
        <v>0</v>
      </c>
      <c r="Y20" s="11">
        <v>0</v>
      </c>
      <c r="Z20" s="11">
        <v>0</v>
      </c>
      <c r="AA20" s="11">
        <v>0</v>
      </c>
      <c r="AB20" s="11">
        <v>230000</v>
      </c>
      <c r="AC20" s="11">
        <v>0</v>
      </c>
      <c r="AD20">
        <v>0</v>
      </c>
      <c r="AE20">
        <v>0</v>
      </c>
      <c r="AF20">
        <v>0</v>
      </c>
      <c r="AG20">
        <v>0</v>
      </c>
      <c r="AH20">
        <v>0</v>
      </c>
      <c r="AI20">
        <v>0</v>
      </c>
    </row>
    <row r="21" spans="1:35" x14ac:dyDescent="0.25">
      <c r="A21" s="10" t="s">
        <v>58</v>
      </c>
      <c r="B21" s="10" t="s">
        <v>98</v>
      </c>
      <c r="C21" s="10" t="s">
        <v>99</v>
      </c>
      <c r="D21" s="10">
        <v>2141</v>
      </c>
      <c r="E21" s="10" t="s">
        <v>100</v>
      </c>
      <c r="F21" s="10" t="s">
        <v>101</v>
      </c>
      <c r="G21" s="10" t="s">
        <v>58</v>
      </c>
      <c r="H21" s="10" t="s">
        <v>36</v>
      </c>
      <c r="I21" s="10">
        <v>1043</v>
      </c>
      <c r="J21" s="10">
        <v>740</v>
      </c>
      <c r="K21" s="10" t="s">
        <v>83</v>
      </c>
      <c r="L21" s="10" t="s">
        <v>75</v>
      </c>
      <c r="M21" s="10" t="s">
        <v>39</v>
      </c>
      <c r="N21" s="10">
        <f t="shared" si="0"/>
        <v>1104000</v>
      </c>
      <c r="O21" s="10">
        <f t="shared" si="1"/>
        <v>0</v>
      </c>
      <c r="P21" s="10">
        <f t="shared" si="2"/>
        <v>1104000</v>
      </c>
      <c r="Q21" s="10" t="s">
        <v>102</v>
      </c>
      <c r="R21" s="11">
        <v>0</v>
      </c>
      <c r="S21" s="11">
        <v>0</v>
      </c>
      <c r="T21" s="11">
        <v>0</v>
      </c>
      <c r="U21" s="11">
        <v>0</v>
      </c>
      <c r="V21" s="11">
        <v>0</v>
      </c>
      <c r="W21" s="11">
        <v>0</v>
      </c>
      <c r="X21" s="11">
        <v>0</v>
      </c>
      <c r="Y21" s="11">
        <v>0</v>
      </c>
      <c r="Z21" s="11">
        <v>0</v>
      </c>
      <c r="AA21" s="11">
        <v>1104000</v>
      </c>
      <c r="AB21" s="11">
        <v>1104000</v>
      </c>
      <c r="AC21" s="11">
        <v>686666</v>
      </c>
      <c r="AD21">
        <v>0</v>
      </c>
      <c r="AE21">
        <v>0</v>
      </c>
      <c r="AF21">
        <v>0</v>
      </c>
      <c r="AG21">
        <v>0</v>
      </c>
      <c r="AH21">
        <v>0</v>
      </c>
      <c r="AI21">
        <v>0</v>
      </c>
    </row>
    <row r="22" spans="1:35" x14ac:dyDescent="0.25">
      <c r="A22" s="10" t="s">
        <v>58</v>
      </c>
      <c r="B22" s="10" t="s">
        <v>98</v>
      </c>
      <c r="C22" s="10" t="s">
        <v>103</v>
      </c>
      <c r="D22" s="10">
        <v>2889</v>
      </c>
      <c r="E22" s="10" t="s">
        <v>104</v>
      </c>
      <c r="F22" s="10" t="s">
        <v>105</v>
      </c>
      <c r="G22" s="10" t="s">
        <v>36</v>
      </c>
      <c r="H22" s="10" t="s">
        <v>36</v>
      </c>
      <c r="I22" s="10">
        <v>1043</v>
      </c>
      <c r="J22" s="10">
        <v>740</v>
      </c>
      <c r="K22" s="10" t="s">
        <v>83</v>
      </c>
      <c r="L22" s="10" t="s">
        <v>75</v>
      </c>
      <c r="M22" s="10" t="s">
        <v>39</v>
      </c>
      <c r="N22" s="10">
        <f t="shared" si="0"/>
        <v>75685039</v>
      </c>
      <c r="O22" s="10">
        <f t="shared" si="1"/>
        <v>0</v>
      </c>
      <c r="P22" s="10">
        <f t="shared" si="2"/>
        <v>75685039</v>
      </c>
      <c r="Q22" s="10" t="s">
        <v>106</v>
      </c>
      <c r="R22" s="11">
        <v>0</v>
      </c>
      <c r="S22" s="11">
        <v>0</v>
      </c>
      <c r="T22" s="11">
        <v>0</v>
      </c>
      <c r="U22" s="11">
        <v>0</v>
      </c>
      <c r="V22" s="11">
        <v>0</v>
      </c>
      <c r="W22" s="11">
        <v>0</v>
      </c>
      <c r="X22" s="11">
        <v>0</v>
      </c>
      <c r="Y22" s="11">
        <v>0</v>
      </c>
      <c r="Z22" s="11">
        <v>0</v>
      </c>
      <c r="AA22" s="11">
        <v>18028603</v>
      </c>
      <c r="AB22" s="11">
        <v>18028603</v>
      </c>
      <c r="AC22" s="11">
        <v>500000</v>
      </c>
      <c r="AD22">
        <v>19184303</v>
      </c>
      <c r="AE22">
        <v>0</v>
      </c>
      <c r="AF22">
        <v>19222030</v>
      </c>
      <c r="AG22">
        <v>0</v>
      </c>
      <c r="AH22">
        <v>19250103</v>
      </c>
      <c r="AI22">
        <v>0</v>
      </c>
    </row>
    <row r="23" spans="1:35" x14ac:dyDescent="0.25">
      <c r="A23" s="10" t="s">
        <v>58</v>
      </c>
      <c r="B23" s="10" t="s">
        <v>107</v>
      </c>
      <c r="C23" s="10" t="s">
        <v>108</v>
      </c>
      <c r="D23" s="10">
        <v>2266</v>
      </c>
      <c r="E23" s="10" t="s">
        <v>109</v>
      </c>
      <c r="F23" s="10" t="s">
        <v>110</v>
      </c>
      <c r="G23" s="10" t="s">
        <v>58</v>
      </c>
      <c r="H23" s="10" t="s">
        <v>36</v>
      </c>
      <c r="I23" s="10">
        <v>1106</v>
      </c>
      <c r="J23" s="10">
        <v>50</v>
      </c>
      <c r="K23" s="10" t="s">
        <v>83</v>
      </c>
      <c r="L23" s="10" t="s">
        <v>75</v>
      </c>
      <c r="M23" s="10" t="s">
        <v>39</v>
      </c>
      <c r="N23" s="10">
        <f t="shared" si="0"/>
        <v>32592000</v>
      </c>
      <c r="O23" s="10">
        <f t="shared" si="1"/>
        <v>18592000</v>
      </c>
      <c r="P23" s="10">
        <f t="shared" si="2"/>
        <v>14000000</v>
      </c>
      <c r="Q23" s="10" t="s">
        <v>111</v>
      </c>
      <c r="R23" s="11">
        <v>3092000</v>
      </c>
      <c r="S23" s="11">
        <v>3092000</v>
      </c>
      <c r="T23" s="11">
        <v>1000000</v>
      </c>
      <c r="U23" s="11">
        <v>3000000</v>
      </c>
      <c r="V23" s="11"/>
      <c r="W23" s="11">
        <v>11000000</v>
      </c>
      <c r="X23" s="11"/>
      <c r="Y23" s="11">
        <v>1500000</v>
      </c>
      <c r="Z23" s="11"/>
      <c r="AA23" s="11">
        <v>0</v>
      </c>
      <c r="AB23" s="11"/>
      <c r="AC23" s="11"/>
      <c r="AD23">
        <v>11000000</v>
      </c>
      <c r="AF23">
        <v>1500000</v>
      </c>
      <c r="AH23">
        <v>1500000</v>
      </c>
    </row>
    <row r="24" spans="1:35" x14ac:dyDescent="0.25">
      <c r="A24" s="10" t="s">
        <v>58</v>
      </c>
      <c r="B24" s="10" t="s">
        <v>107</v>
      </c>
      <c r="C24" s="10" t="s">
        <v>112</v>
      </c>
      <c r="D24" s="10">
        <v>2445</v>
      </c>
      <c r="E24" s="10" t="s">
        <v>113</v>
      </c>
      <c r="F24" s="10" t="s">
        <v>114</v>
      </c>
      <c r="G24" s="10" t="s">
        <v>36</v>
      </c>
      <c r="H24" s="10" t="s">
        <v>36</v>
      </c>
      <c r="I24" s="10">
        <v>1108</v>
      </c>
      <c r="J24" s="10">
        <v>50</v>
      </c>
      <c r="K24" s="10" t="s">
        <v>83</v>
      </c>
      <c r="L24" s="10" t="s">
        <v>75</v>
      </c>
      <c r="M24" s="10" t="s">
        <v>39</v>
      </c>
      <c r="N24" s="10">
        <f t="shared" si="0"/>
        <v>7800000</v>
      </c>
      <c r="O24" s="10">
        <f t="shared" si="1"/>
        <v>7800000</v>
      </c>
      <c r="P24" s="10">
        <f t="shared" si="2"/>
        <v>0</v>
      </c>
      <c r="Q24" s="10"/>
      <c r="R24" s="11">
        <v>1800000</v>
      </c>
      <c r="S24" s="11">
        <v>1800000</v>
      </c>
      <c r="T24" s="11"/>
      <c r="U24" s="11">
        <v>2000000</v>
      </c>
      <c r="V24" s="11"/>
      <c r="W24" s="11">
        <v>2000000</v>
      </c>
      <c r="X24" s="11"/>
      <c r="Y24" s="11">
        <v>2000000</v>
      </c>
      <c r="Z24" s="11"/>
      <c r="AA24" s="11">
        <v>0</v>
      </c>
      <c r="AB24" s="11"/>
      <c r="AC24" s="11"/>
      <c r="AD24">
        <v>0</v>
      </c>
      <c r="AF24">
        <v>0</v>
      </c>
      <c r="AI24">
        <v>0</v>
      </c>
    </row>
    <row r="25" spans="1:35" x14ac:dyDescent="0.25">
      <c r="A25" s="10" t="s">
        <v>58</v>
      </c>
      <c r="B25" s="10" t="s">
        <v>107</v>
      </c>
      <c r="C25" s="10" t="s">
        <v>115</v>
      </c>
      <c r="D25" s="10">
        <v>2448</v>
      </c>
      <c r="E25" s="10" t="s">
        <v>116</v>
      </c>
      <c r="F25" s="10" t="s">
        <v>117</v>
      </c>
      <c r="G25" s="10" t="s">
        <v>36</v>
      </c>
      <c r="H25" s="10" t="s">
        <v>36</v>
      </c>
      <c r="I25" s="10">
        <v>1106</v>
      </c>
      <c r="J25" s="10">
        <v>50</v>
      </c>
      <c r="K25" s="10" t="s">
        <v>83</v>
      </c>
      <c r="L25" s="10" t="s">
        <v>75</v>
      </c>
      <c r="M25" s="10" t="s">
        <v>39</v>
      </c>
      <c r="N25" s="10">
        <f t="shared" si="0"/>
        <v>27813772</v>
      </c>
      <c r="O25" s="10">
        <f t="shared" si="1"/>
        <v>15370346</v>
      </c>
      <c r="P25" s="10">
        <f t="shared" si="2"/>
        <v>12443426</v>
      </c>
      <c r="Q25" s="10" t="s">
        <v>118</v>
      </c>
      <c r="R25" s="11">
        <v>9362826</v>
      </c>
      <c r="S25" s="11">
        <v>9362826</v>
      </c>
      <c r="T25" s="11">
        <v>9362826</v>
      </c>
      <c r="U25" s="11">
        <v>3080600</v>
      </c>
      <c r="V25" s="11"/>
      <c r="W25" s="11">
        <v>2926920</v>
      </c>
      <c r="X25" s="11"/>
      <c r="Y25" s="11">
        <v>0</v>
      </c>
      <c r="Z25" s="11"/>
      <c r="AA25" s="11">
        <v>9362826</v>
      </c>
      <c r="AB25" s="11">
        <v>9362826</v>
      </c>
      <c r="AC25" s="11">
        <v>9362826</v>
      </c>
      <c r="AD25">
        <v>3080600</v>
      </c>
      <c r="AF25">
        <v>0</v>
      </c>
      <c r="AI25">
        <v>0</v>
      </c>
    </row>
    <row r="26" spans="1:35" x14ac:dyDescent="0.25">
      <c r="A26" s="10" t="s">
        <v>58</v>
      </c>
      <c r="B26" s="10" t="s">
        <v>107</v>
      </c>
      <c r="C26" s="10" t="s">
        <v>108</v>
      </c>
      <c r="D26" s="10">
        <v>2448</v>
      </c>
      <c r="E26" s="10" t="s">
        <v>116</v>
      </c>
      <c r="F26" s="10" t="s">
        <v>119</v>
      </c>
      <c r="G26" s="10" t="s">
        <v>36</v>
      </c>
      <c r="H26" s="10" t="s">
        <v>36</v>
      </c>
      <c r="I26" s="10">
        <v>2151</v>
      </c>
      <c r="J26" s="10">
        <v>50</v>
      </c>
      <c r="K26" s="10" t="s">
        <v>83</v>
      </c>
      <c r="L26" s="10" t="s">
        <v>75</v>
      </c>
      <c r="M26" s="10" t="s">
        <v>39</v>
      </c>
      <c r="N26" s="10">
        <f t="shared" si="0"/>
        <v>760000</v>
      </c>
      <c r="O26" s="10">
        <f t="shared" si="1"/>
        <v>760000</v>
      </c>
      <c r="P26" s="10">
        <f t="shared" si="2"/>
        <v>0</v>
      </c>
      <c r="Q26" s="10"/>
      <c r="R26" s="11">
        <v>190000</v>
      </c>
      <c r="S26" s="11"/>
      <c r="T26" s="11"/>
      <c r="U26" s="11">
        <v>190000</v>
      </c>
      <c r="V26" s="11"/>
      <c r="W26" s="11">
        <v>190000</v>
      </c>
      <c r="X26" s="11"/>
      <c r="Y26" s="11">
        <v>190000</v>
      </c>
      <c r="Z26" s="11"/>
      <c r="AA26" s="11">
        <v>0</v>
      </c>
      <c r="AB26" s="11"/>
      <c r="AC26" s="11"/>
      <c r="AD26">
        <v>0</v>
      </c>
      <c r="AF26">
        <v>0</v>
      </c>
      <c r="AI26">
        <v>0</v>
      </c>
    </row>
    <row r="27" spans="1:35" x14ac:dyDescent="0.25">
      <c r="A27" s="10" t="s">
        <v>58</v>
      </c>
      <c r="B27" s="10" t="s">
        <v>107</v>
      </c>
      <c r="C27" s="10" t="s">
        <v>108</v>
      </c>
      <c r="D27" s="10">
        <v>2450</v>
      </c>
      <c r="E27" s="10" t="s">
        <v>120</v>
      </c>
      <c r="F27" s="10" t="s">
        <v>121</v>
      </c>
      <c r="G27" s="10" t="s">
        <v>36</v>
      </c>
      <c r="H27" s="10" t="s">
        <v>36</v>
      </c>
      <c r="I27" s="10">
        <v>1106</v>
      </c>
      <c r="J27" s="10">
        <v>50</v>
      </c>
      <c r="K27" s="10" t="s">
        <v>83</v>
      </c>
      <c r="L27" s="10" t="s">
        <v>75</v>
      </c>
      <c r="M27" s="10" t="s">
        <v>39</v>
      </c>
      <c r="N27" s="10">
        <f t="shared" si="0"/>
        <v>11732800</v>
      </c>
      <c r="O27" s="10">
        <f t="shared" si="1"/>
        <v>11732800</v>
      </c>
      <c r="P27" s="10">
        <f t="shared" si="2"/>
        <v>0</v>
      </c>
      <c r="Q27" s="10" t="s">
        <v>122</v>
      </c>
      <c r="R27" s="11">
        <v>2924000</v>
      </c>
      <c r="S27" s="11"/>
      <c r="T27" s="11"/>
      <c r="U27" s="11">
        <v>2924000</v>
      </c>
      <c r="V27" s="11"/>
      <c r="W27" s="11">
        <v>2942400</v>
      </c>
      <c r="X27" s="11"/>
      <c r="Y27" s="11">
        <v>2942400</v>
      </c>
      <c r="Z27" s="11"/>
      <c r="AA27" s="11"/>
      <c r="AB27" s="11"/>
      <c r="AC27" s="11"/>
      <c r="AD27">
        <v>0</v>
      </c>
      <c r="AF27">
        <v>0</v>
      </c>
      <c r="AI27">
        <v>0</v>
      </c>
    </row>
    <row r="28" spans="1:35" x14ac:dyDescent="0.25">
      <c r="A28" s="10" t="s">
        <v>58</v>
      </c>
      <c r="B28" s="10" t="s">
        <v>107</v>
      </c>
      <c r="C28" s="10" t="s">
        <v>108</v>
      </c>
      <c r="D28" s="10">
        <v>2986</v>
      </c>
      <c r="E28" s="10" t="s">
        <v>123</v>
      </c>
      <c r="F28" s="10" t="s">
        <v>124</v>
      </c>
      <c r="G28" s="10" t="s">
        <v>58</v>
      </c>
      <c r="H28" s="10" t="s">
        <v>36</v>
      </c>
      <c r="I28" s="10">
        <v>1106</v>
      </c>
      <c r="J28" s="10">
        <v>50</v>
      </c>
      <c r="K28" s="10" t="s">
        <v>83</v>
      </c>
      <c r="L28" s="10" t="s">
        <v>75</v>
      </c>
      <c r="M28" s="10" t="s">
        <v>39</v>
      </c>
      <c r="N28" s="10">
        <f t="shared" si="0"/>
        <v>14025606.6</v>
      </c>
      <c r="O28" s="10">
        <f t="shared" si="1"/>
        <v>14025606.6</v>
      </c>
      <c r="P28" s="10">
        <f t="shared" si="2"/>
        <v>0</v>
      </c>
      <c r="Q28" s="10" t="s">
        <v>125</v>
      </c>
      <c r="R28" s="11">
        <v>3525606.6</v>
      </c>
      <c r="S28" s="11"/>
      <c r="T28" s="11"/>
      <c r="U28" s="11">
        <v>3500000</v>
      </c>
      <c r="V28" s="11"/>
      <c r="W28" s="11">
        <v>3500000</v>
      </c>
      <c r="X28" s="11"/>
      <c r="Y28" s="11">
        <v>3500000</v>
      </c>
      <c r="Z28" s="11"/>
      <c r="AA28" s="11">
        <v>0</v>
      </c>
      <c r="AB28" s="11"/>
      <c r="AC28" s="11"/>
      <c r="AD28">
        <v>0</v>
      </c>
      <c r="AF28">
        <v>0</v>
      </c>
      <c r="AI28">
        <v>0</v>
      </c>
    </row>
    <row r="29" spans="1:35" x14ac:dyDescent="0.25">
      <c r="A29" s="10" t="s">
        <v>58</v>
      </c>
      <c r="B29" s="10" t="s">
        <v>107</v>
      </c>
      <c r="C29" s="10" t="s">
        <v>108</v>
      </c>
      <c r="D29" s="10">
        <v>2987</v>
      </c>
      <c r="E29" s="10" t="s">
        <v>126</v>
      </c>
      <c r="F29" s="10" t="s">
        <v>127</v>
      </c>
      <c r="G29" s="10" t="s">
        <v>58</v>
      </c>
      <c r="H29" s="10" t="s">
        <v>36</v>
      </c>
      <c r="I29" s="10">
        <v>1106</v>
      </c>
      <c r="J29" s="10">
        <v>50</v>
      </c>
      <c r="K29" s="10" t="s">
        <v>83</v>
      </c>
      <c r="L29" s="10" t="s">
        <v>75</v>
      </c>
      <c r="M29" s="10" t="s">
        <v>39</v>
      </c>
      <c r="N29" s="10">
        <f t="shared" si="0"/>
        <v>7600000</v>
      </c>
      <c r="O29" s="10">
        <f t="shared" si="1"/>
        <v>7600000</v>
      </c>
      <c r="P29" s="10">
        <f t="shared" si="2"/>
        <v>0</v>
      </c>
      <c r="Q29" s="10" t="s">
        <v>125</v>
      </c>
      <c r="R29" s="11">
        <v>1900000</v>
      </c>
      <c r="S29" s="11"/>
      <c r="T29" s="11"/>
      <c r="U29" s="11">
        <v>1900000</v>
      </c>
      <c r="V29" s="11"/>
      <c r="W29" s="11">
        <v>1900000</v>
      </c>
      <c r="X29" s="11"/>
      <c r="Y29" s="11">
        <v>1900000</v>
      </c>
      <c r="Z29" s="11"/>
      <c r="AA29" s="11">
        <v>0</v>
      </c>
      <c r="AB29" s="11"/>
      <c r="AC29" s="11"/>
      <c r="AD29">
        <v>0</v>
      </c>
      <c r="AF29">
        <v>0</v>
      </c>
      <c r="AI29">
        <v>0</v>
      </c>
    </row>
    <row r="30" spans="1:35" x14ac:dyDescent="0.25">
      <c r="A30" s="10" t="s">
        <v>58</v>
      </c>
      <c r="B30" s="10" t="s">
        <v>107</v>
      </c>
      <c r="C30" s="10" t="s">
        <v>108</v>
      </c>
      <c r="D30" s="10">
        <v>2988</v>
      </c>
      <c r="E30" s="10" t="s">
        <v>128</v>
      </c>
      <c r="F30" s="10" t="s">
        <v>129</v>
      </c>
      <c r="G30" s="10" t="s">
        <v>58</v>
      </c>
      <c r="H30" s="10" t="s">
        <v>36</v>
      </c>
      <c r="I30" s="10">
        <v>1106</v>
      </c>
      <c r="J30" s="10">
        <v>50</v>
      </c>
      <c r="K30" s="10" t="s">
        <v>83</v>
      </c>
      <c r="L30" s="10" t="s">
        <v>75</v>
      </c>
      <c r="M30" s="10" t="s">
        <v>39</v>
      </c>
      <c r="N30" s="10">
        <f t="shared" si="0"/>
        <v>1500000</v>
      </c>
      <c r="O30" s="10">
        <f t="shared" si="1"/>
        <v>1500000</v>
      </c>
      <c r="P30" s="10">
        <f t="shared" si="2"/>
        <v>0</v>
      </c>
      <c r="Q30" s="10" t="s">
        <v>125</v>
      </c>
      <c r="R30" s="11">
        <v>500000</v>
      </c>
      <c r="S30" s="11"/>
      <c r="T30" s="11"/>
      <c r="U30" s="11">
        <v>500000</v>
      </c>
      <c r="V30" s="11"/>
      <c r="W30" s="11">
        <v>500000</v>
      </c>
      <c r="X30" s="11"/>
      <c r="Y30" s="11">
        <v>0</v>
      </c>
      <c r="Z30" s="11"/>
      <c r="AA30" s="11">
        <v>0</v>
      </c>
      <c r="AB30" s="11"/>
      <c r="AC30" s="11"/>
      <c r="AD30">
        <v>0</v>
      </c>
      <c r="AF30">
        <v>0</v>
      </c>
      <c r="AI30">
        <v>0</v>
      </c>
    </row>
    <row r="31" spans="1:35" x14ac:dyDescent="0.25">
      <c r="A31" s="10" t="s">
        <v>58</v>
      </c>
      <c r="B31" s="10" t="s">
        <v>107</v>
      </c>
      <c r="C31" s="10" t="s">
        <v>130</v>
      </c>
      <c r="D31" s="10">
        <v>2574</v>
      </c>
      <c r="E31" s="10" t="s">
        <v>131</v>
      </c>
      <c r="F31" s="10" t="s">
        <v>132</v>
      </c>
      <c r="G31" s="10" t="s">
        <v>58</v>
      </c>
      <c r="H31" s="10" t="s">
        <v>36</v>
      </c>
      <c r="I31" s="10">
        <v>2151</v>
      </c>
      <c r="J31" s="10">
        <v>50</v>
      </c>
      <c r="K31" s="10" t="s">
        <v>83</v>
      </c>
      <c r="L31" s="10" t="s">
        <v>75</v>
      </c>
      <c r="M31" s="10" t="s">
        <v>39</v>
      </c>
      <c r="N31" s="10">
        <f t="shared" si="0"/>
        <v>0</v>
      </c>
      <c r="O31" s="10">
        <f t="shared" si="1"/>
        <v>0</v>
      </c>
      <c r="P31" s="10">
        <f t="shared" si="2"/>
        <v>0</v>
      </c>
      <c r="Q31" s="10"/>
      <c r="R31" s="11">
        <v>0</v>
      </c>
      <c r="S31" s="11"/>
      <c r="T31" s="11"/>
      <c r="U31" s="11">
        <v>0</v>
      </c>
      <c r="V31" s="11"/>
      <c r="W31" s="11">
        <v>0</v>
      </c>
      <c r="X31" s="11"/>
      <c r="Y31" s="11">
        <v>0</v>
      </c>
      <c r="Z31" s="11"/>
      <c r="AA31" s="11">
        <v>0</v>
      </c>
      <c r="AB31" s="11"/>
      <c r="AC31" s="11"/>
      <c r="AD31">
        <v>0</v>
      </c>
      <c r="AF31">
        <v>0</v>
      </c>
      <c r="AI31">
        <v>0</v>
      </c>
    </row>
    <row r="32" spans="1:35" x14ac:dyDescent="0.25">
      <c r="A32" s="10" t="s">
        <v>58</v>
      </c>
      <c r="B32" s="10" t="s">
        <v>107</v>
      </c>
      <c r="C32" s="10" t="s">
        <v>133</v>
      </c>
      <c r="D32" s="10">
        <v>2872</v>
      </c>
      <c r="E32" s="10" t="s">
        <v>134</v>
      </c>
      <c r="F32" s="10" t="s">
        <v>135</v>
      </c>
      <c r="G32" s="10" t="s">
        <v>58</v>
      </c>
      <c r="H32" s="10" t="s">
        <v>36</v>
      </c>
      <c r="I32" s="10">
        <v>2151</v>
      </c>
      <c r="J32" s="10">
        <v>50</v>
      </c>
      <c r="K32" s="10" t="s">
        <v>83</v>
      </c>
      <c r="L32" s="10" t="s">
        <v>75</v>
      </c>
      <c r="M32" s="10" t="s">
        <v>39</v>
      </c>
      <c r="N32" s="10">
        <f t="shared" si="0"/>
        <v>0</v>
      </c>
      <c r="O32" s="10">
        <f t="shared" si="1"/>
        <v>0</v>
      </c>
      <c r="P32" s="10">
        <f t="shared" si="2"/>
        <v>0</v>
      </c>
      <c r="Q32" s="10"/>
      <c r="R32" s="11">
        <v>0</v>
      </c>
      <c r="S32" s="11"/>
      <c r="T32" s="11"/>
      <c r="U32" s="11">
        <v>0</v>
      </c>
      <c r="V32" s="11"/>
      <c r="W32" s="11">
        <v>0</v>
      </c>
      <c r="X32" s="11"/>
      <c r="Y32" s="11">
        <v>0</v>
      </c>
      <c r="Z32" s="11"/>
      <c r="AA32" s="11">
        <v>0</v>
      </c>
      <c r="AB32" s="11"/>
      <c r="AC32" s="11"/>
      <c r="AD32">
        <v>0</v>
      </c>
      <c r="AF32">
        <v>0</v>
      </c>
      <c r="AI32">
        <v>0</v>
      </c>
    </row>
    <row r="33" spans="1:35" x14ac:dyDescent="0.25">
      <c r="A33" s="10"/>
      <c r="B33" s="10" t="s">
        <v>107</v>
      </c>
      <c r="C33" s="10" t="s">
        <v>112</v>
      </c>
      <c r="D33" s="10">
        <v>2396</v>
      </c>
      <c r="E33" s="10" t="s">
        <v>136</v>
      </c>
      <c r="F33" s="10" t="s">
        <v>137</v>
      </c>
      <c r="G33" s="10" t="s">
        <v>138</v>
      </c>
      <c r="H33" s="10" t="s">
        <v>138</v>
      </c>
      <c r="I33" s="10">
        <v>1106</v>
      </c>
      <c r="J33" s="10">
        <v>50</v>
      </c>
      <c r="K33" s="10" t="s">
        <v>83</v>
      </c>
      <c r="L33" s="10"/>
      <c r="M33" s="10" t="s">
        <v>39</v>
      </c>
      <c r="N33" s="10">
        <f t="shared" si="0"/>
        <v>0</v>
      </c>
      <c r="O33" s="10">
        <f t="shared" si="1"/>
        <v>0</v>
      </c>
      <c r="P33" s="10">
        <f t="shared" si="2"/>
        <v>0</v>
      </c>
      <c r="Q33" s="10"/>
      <c r="R33" s="11">
        <v>0</v>
      </c>
      <c r="S33" s="11"/>
      <c r="T33" s="11"/>
      <c r="U33" s="11">
        <v>0</v>
      </c>
      <c r="V33" s="11"/>
      <c r="W33" s="11">
        <v>0</v>
      </c>
      <c r="X33" s="11"/>
      <c r="Y33" s="11">
        <v>0</v>
      </c>
      <c r="Z33" s="11"/>
      <c r="AA33" s="11">
        <v>0</v>
      </c>
      <c r="AB33" s="11"/>
      <c r="AC33" s="11"/>
      <c r="AD33">
        <v>0</v>
      </c>
      <c r="AF33">
        <v>0</v>
      </c>
      <c r="AI33">
        <v>0</v>
      </c>
    </row>
    <row r="34" spans="1:35" x14ac:dyDescent="0.25">
      <c r="A34" s="10"/>
      <c r="B34" s="10" t="s">
        <v>107</v>
      </c>
      <c r="C34" s="10" t="s">
        <v>139</v>
      </c>
      <c r="D34" s="10">
        <v>2444</v>
      </c>
      <c r="E34" s="10" t="s">
        <v>140</v>
      </c>
      <c r="F34" s="10" t="s">
        <v>141</v>
      </c>
      <c r="G34" s="10" t="s">
        <v>138</v>
      </c>
      <c r="H34" s="10" t="s">
        <v>138</v>
      </c>
      <c r="I34" s="10">
        <v>2270</v>
      </c>
      <c r="J34" s="10">
        <v>50</v>
      </c>
      <c r="K34" s="10" t="s">
        <v>83</v>
      </c>
      <c r="L34" s="10"/>
      <c r="M34" s="10" t="s">
        <v>39</v>
      </c>
      <c r="N34" s="10">
        <f t="shared" si="0"/>
        <v>0</v>
      </c>
      <c r="O34" s="10">
        <f t="shared" si="1"/>
        <v>0</v>
      </c>
      <c r="P34" s="10">
        <f t="shared" si="2"/>
        <v>0</v>
      </c>
      <c r="Q34" s="10"/>
      <c r="R34" s="11">
        <v>0</v>
      </c>
      <c r="S34" s="11"/>
      <c r="T34" s="11"/>
      <c r="U34" s="11">
        <v>0</v>
      </c>
      <c r="V34" s="11"/>
      <c r="W34" s="11">
        <v>0</v>
      </c>
      <c r="X34" s="11"/>
      <c r="Y34" s="11">
        <v>0</v>
      </c>
      <c r="Z34" s="11"/>
      <c r="AA34" s="11">
        <v>0</v>
      </c>
      <c r="AB34" s="11"/>
      <c r="AC34" s="11"/>
      <c r="AD34">
        <v>0</v>
      </c>
      <c r="AF34">
        <v>0</v>
      </c>
      <c r="AI34">
        <v>0</v>
      </c>
    </row>
    <row r="35" spans="1:35" x14ac:dyDescent="0.25">
      <c r="A35" s="10"/>
      <c r="B35" s="10" t="s">
        <v>142</v>
      </c>
      <c r="C35" s="10" t="s">
        <v>143</v>
      </c>
      <c r="D35" s="10">
        <v>2586</v>
      </c>
      <c r="E35" s="10" t="s">
        <v>144</v>
      </c>
      <c r="F35" s="10" t="s">
        <v>145</v>
      </c>
      <c r="G35" s="10"/>
      <c r="H35" s="10"/>
      <c r="I35" s="10"/>
      <c r="J35" s="10"/>
      <c r="K35" s="10" t="s">
        <v>83</v>
      </c>
      <c r="L35" s="10"/>
      <c r="M35" s="10" t="s">
        <v>39</v>
      </c>
      <c r="N35" s="10">
        <f t="shared" si="0"/>
        <v>0</v>
      </c>
      <c r="O35" s="10">
        <f t="shared" si="1"/>
        <v>0</v>
      </c>
      <c r="P35" s="10">
        <f t="shared" si="2"/>
        <v>0</v>
      </c>
      <c r="Q35" s="10"/>
      <c r="R35" s="11">
        <v>0</v>
      </c>
      <c r="S35" s="11"/>
      <c r="T35" s="11"/>
      <c r="U35" s="11">
        <v>0</v>
      </c>
      <c r="V35" s="11"/>
      <c r="W35" s="11">
        <v>0</v>
      </c>
      <c r="X35" s="11"/>
      <c r="Y35" s="11">
        <v>0</v>
      </c>
      <c r="Z35" s="11"/>
      <c r="AA35" s="11">
        <v>0</v>
      </c>
      <c r="AB35" s="11"/>
      <c r="AC35" s="11"/>
      <c r="AD35">
        <v>0</v>
      </c>
      <c r="AF35">
        <v>0</v>
      </c>
      <c r="AI35">
        <v>0</v>
      </c>
    </row>
    <row r="36" spans="1:35" x14ac:dyDescent="0.25">
      <c r="A36" s="10"/>
      <c r="B36" s="10" t="s">
        <v>107</v>
      </c>
      <c r="C36" s="10" t="s">
        <v>146</v>
      </c>
      <c r="D36" s="10">
        <v>2446</v>
      </c>
      <c r="E36" s="10" t="s">
        <v>147</v>
      </c>
      <c r="F36" s="10" t="s">
        <v>148</v>
      </c>
      <c r="G36" s="10" t="s">
        <v>138</v>
      </c>
      <c r="H36" s="10" t="s">
        <v>138</v>
      </c>
      <c r="I36" s="10">
        <v>1106</v>
      </c>
      <c r="J36" s="10">
        <v>50</v>
      </c>
      <c r="K36" s="10" t="s">
        <v>83</v>
      </c>
      <c r="L36" s="10"/>
      <c r="M36" s="10" t="s">
        <v>39</v>
      </c>
      <c r="N36" s="10">
        <f t="shared" si="0"/>
        <v>0</v>
      </c>
      <c r="O36" s="10">
        <f t="shared" si="1"/>
        <v>0</v>
      </c>
      <c r="P36" s="10">
        <f t="shared" si="2"/>
        <v>0</v>
      </c>
      <c r="Q36" s="10"/>
      <c r="R36" s="11">
        <v>0</v>
      </c>
      <c r="S36" s="11"/>
      <c r="T36" s="11"/>
      <c r="U36" s="11">
        <v>0</v>
      </c>
      <c r="V36" s="11"/>
      <c r="W36" s="11">
        <v>0</v>
      </c>
      <c r="X36" s="11"/>
      <c r="Y36" s="11">
        <v>0</v>
      </c>
      <c r="Z36" s="11"/>
      <c r="AA36" s="11">
        <v>0</v>
      </c>
      <c r="AB36" s="11"/>
      <c r="AC36" s="11"/>
      <c r="AD36">
        <v>0</v>
      </c>
      <c r="AF36">
        <v>0</v>
      </c>
      <c r="AI36">
        <v>0</v>
      </c>
    </row>
    <row r="37" spans="1:35" x14ac:dyDescent="0.25">
      <c r="A37" s="10" t="s">
        <v>149</v>
      </c>
      <c r="B37" s="10" t="s">
        <v>150</v>
      </c>
      <c r="C37" s="10" t="s">
        <v>151</v>
      </c>
      <c r="D37" s="10">
        <v>2716</v>
      </c>
      <c r="E37" s="10" t="s">
        <v>152</v>
      </c>
      <c r="F37" s="10" t="s">
        <v>153</v>
      </c>
      <c r="G37" s="10" t="s">
        <v>36</v>
      </c>
      <c r="H37" s="10" t="s">
        <v>41</v>
      </c>
      <c r="I37" s="10">
        <v>2115</v>
      </c>
      <c r="J37" s="10">
        <v>35</v>
      </c>
      <c r="K37" s="10" t="s">
        <v>83</v>
      </c>
      <c r="L37" s="10" t="s">
        <v>75</v>
      </c>
      <c r="M37" s="10" t="s">
        <v>2278</v>
      </c>
      <c r="N37" s="10">
        <f t="shared" si="0"/>
        <v>9080000</v>
      </c>
      <c r="O37" s="10">
        <f t="shared" si="1"/>
        <v>0</v>
      </c>
      <c r="P37" s="10">
        <f t="shared" si="2"/>
        <v>9080000</v>
      </c>
      <c r="Q37" s="10" t="s">
        <v>154</v>
      </c>
      <c r="R37" s="11"/>
      <c r="S37" s="11"/>
      <c r="T37" s="11"/>
      <c r="U37" s="11"/>
      <c r="V37" s="11"/>
      <c r="W37" s="11"/>
      <c r="X37" s="11"/>
      <c r="Y37" s="11"/>
      <c r="Z37" s="11"/>
      <c r="AA37" s="11">
        <v>5000000</v>
      </c>
      <c r="AB37" s="11"/>
      <c r="AC37" s="11">
        <v>920000</v>
      </c>
      <c r="AD37">
        <v>2040000</v>
      </c>
      <c r="AF37">
        <v>2040000</v>
      </c>
    </row>
    <row r="38" spans="1:35" x14ac:dyDescent="0.25">
      <c r="A38" s="10" t="s">
        <v>149</v>
      </c>
      <c r="B38" s="10" t="s">
        <v>150</v>
      </c>
      <c r="C38" s="10" t="s">
        <v>155</v>
      </c>
      <c r="D38" s="10">
        <v>2718</v>
      </c>
      <c r="E38" s="10" t="s">
        <v>156</v>
      </c>
      <c r="F38" s="10" t="s">
        <v>157</v>
      </c>
      <c r="G38" s="10" t="s">
        <v>36</v>
      </c>
      <c r="H38" s="10" t="s">
        <v>41</v>
      </c>
      <c r="I38" s="10">
        <v>2115</v>
      </c>
      <c r="J38" s="10">
        <v>35</v>
      </c>
      <c r="K38" s="10" t="s">
        <v>83</v>
      </c>
      <c r="L38" s="10" t="s">
        <v>75</v>
      </c>
      <c r="M38" s="10" t="s">
        <v>2278</v>
      </c>
      <c r="N38" s="10">
        <f t="shared" si="0"/>
        <v>2200000</v>
      </c>
      <c r="O38" s="10">
        <f t="shared" si="1"/>
        <v>0</v>
      </c>
      <c r="P38" s="10">
        <f t="shared" si="2"/>
        <v>2200000</v>
      </c>
      <c r="Q38" s="10"/>
      <c r="R38" s="11"/>
      <c r="S38" s="11"/>
      <c r="T38" s="11"/>
      <c r="U38" s="11"/>
      <c r="V38" s="11"/>
      <c r="W38" s="11"/>
      <c r="X38" s="11"/>
      <c r="Y38" s="11"/>
      <c r="Z38" s="11"/>
      <c r="AA38" s="11">
        <v>1200000</v>
      </c>
      <c r="AB38" s="11"/>
      <c r="AC38" s="11"/>
      <c r="AD38">
        <v>1000000</v>
      </c>
    </row>
    <row r="39" spans="1:35" x14ac:dyDescent="0.25">
      <c r="A39" s="10" t="s">
        <v>149</v>
      </c>
      <c r="B39" s="10" t="s">
        <v>150</v>
      </c>
      <c r="C39" s="10" t="s">
        <v>155</v>
      </c>
      <c r="D39" s="10">
        <v>2719</v>
      </c>
      <c r="E39" s="10" t="s">
        <v>158</v>
      </c>
      <c r="F39" s="10" t="s">
        <v>159</v>
      </c>
      <c r="G39" s="10" t="s">
        <v>36</v>
      </c>
      <c r="H39" s="10" t="s">
        <v>41</v>
      </c>
      <c r="I39" s="10">
        <v>2115</v>
      </c>
      <c r="J39" s="10">
        <v>35</v>
      </c>
      <c r="K39" s="10" t="s">
        <v>37</v>
      </c>
      <c r="L39" s="10" t="s">
        <v>160</v>
      </c>
      <c r="M39" s="10" t="s">
        <v>2278</v>
      </c>
      <c r="N39" s="10">
        <f t="shared" si="0"/>
        <v>1045000</v>
      </c>
      <c r="O39" s="10">
        <f t="shared" si="1"/>
        <v>0</v>
      </c>
      <c r="P39" s="10">
        <f t="shared" si="2"/>
        <v>1045000</v>
      </c>
      <c r="Q39" s="10" t="s">
        <v>161</v>
      </c>
      <c r="R39" s="11"/>
      <c r="S39" s="11"/>
      <c r="T39" s="11"/>
      <c r="U39" s="11"/>
      <c r="V39" s="11"/>
      <c r="W39" s="11"/>
      <c r="X39" s="11"/>
      <c r="Y39" s="11"/>
      <c r="Z39" s="11"/>
      <c r="AA39" s="11">
        <v>765000</v>
      </c>
      <c r="AB39" s="11"/>
      <c r="AC39" s="11">
        <v>580000</v>
      </c>
      <c r="AF39">
        <v>280000</v>
      </c>
    </row>
    <row r="40" spans="1:35" x14ac:dyDescent="0.25">
      <c r="A40" s="10"/>
      <c r="B40" s="10" t="s">
        <v>150</v>
      </c>
      <c r="C40" s="10" t="s">
        <v>162</v>
      </c>
      <c r="D40" s="10"/>
      <c r="E40" s="10"/>
      <c r="F40" s="10" t="s">
        <v>163</v>
      </c>
      <c r="G40" s="10" t="s">
        <v>36</v>
      </c>
      <c r="H40" s="10" t="s">
        <v>36</v>
      </c>
      <c r="I40" s="10"/>
      <c r="J40" s="10"/>
      <c r="K40" s="10" t="s">
        <v>37</v>
      </c>
      <c r="L40" s="10" t="s">
        <v>160</v>
      </c>
      <c r="M40" s="10" t="s">
        <v>2278</v>
      </c>
      <c r="N40" s="10">
        <f t="shared" si="0"/>
        <v>2000000</v>
      </c>
      <c r="O40" s="10">
        <f t="shared" si="1"/>
        <v>2000000</v>
      </c>
      <c r="P40" s="10">
        <f t="shared" si="2"/>
        <v>0</v>
      </c>
      <c r="Q40" s="10"/>
      <c r="R40" s="11">
        <v>1000000</v>
      </c>
      <c r="S40" s="11"/>
      <c r="T40" s="11"/>
      <c r="U40" s="11">
        <v>1000000</v>
      </c>
      <c r="V40" s="11"/>
      <c r="W40" s="11"/>
      <c r="X40" s="11"/>
      <c r="Y40" s="11"/>
      <c r="Z40" s="11"/>
      <c r="AA40" s="11"/>
      <c r="AB40" s="11"/>
      <c r="AC40" s="11"/>
    </row>
    <row r="41" spans="1:35" x14ac:dyDescent="0.25">
      <c r="A41" s="10" t="s">
        <v>58</v>
      </c>
      <c r="B41" s="10" t="s">
        <v>164</v>
      </c>
      <c r="C41" s="10" t="s">
        <v>165</v>
      </c>
      <c r="D41" s="10">
        <v>2473</v>
      </c>
      <c r="E41" s="10" t="s">
        <v>166</v>
      </c>
      <c r="F41" s="10" t="s">
        <v>167</v>
      </c>
      <c r="G41" s="10" t="s">
        <v>58</v>
      </c>
      <c r="H41" s="10" t="s">
        <v>36</v>
      </c>
      <c r="I41" s="10">
        <v>2256</v>
      </c>
      <c r="J41" s="10">
        <v>50</v>
      </c>
      <c r="K41" s="10" t="s">
        <v>37</v>
      </c>
      <c r="L41" s="10" t="s">
        <v>38</v>
      </c>
      <c r="M41" s="10" t="s">
        <v>39</v>
      </c>
      <c r="N41" s="10">
        <f t="shared" si="0"/>
        <v>439465.62</v>
      </c>
      <c r="O41" s="10">
        <f t="shared" si="1"/>
        <v>439465.62</v>
      </c>
      <c r="P41" s="10">
        <f t="shared" si="2"/>
        <v>0</v>
      </c>
      <c r="Q41" s="10" t="s">
        <v>168</v>
      </c>
      <c r="R41" s="11">
        <v>219732.81</v>
      </c>
      <c r="S41" s="11">
        <v>108697.74</v>
      </c>
      <c r="T41" s="11">
        <v>219732.81</v>
      </c>
      <c r="U41" s="11">
        <v>219732.81</v>
      </c>
      <c r="V41" s="11"/>
      <c r="W41" s="11">
        <v>0</v>
      </c>
      <c r="X41" s="11"/>
      <c r="Y41" s="11">
        <v>0</v>
      </c>
      <c r="Z41" s="11"/>
      <c r="AA41" s="11">
        <v>0</v>
      </c>
      <c r="AB41" s="11"/>
      <c r="AC41" s="11"/>
      <c r="AD41">
        <v>0</v>
      </c>
      <c r="AF41">
        <v>0</v>
      </c>
      <c r="AI41">
        <v>0</v>
      </c>
    </row>
    <row r="42" spans="1:35" x14ac:dyDescent="0.25">
      <c r="A42" s="10" t="s">
        <v>58</v>
      </c>
      <c r="B42" s="10" t="s">
        <v>164</v>
      </c>
      <c r="C42" s="10" t="s">
        <v>165</v>
      </c>
      <c r="D42" s="10">
        <v>2608</v>
      </c>
      <c r="E42" s="10" t="s">
        <v>169</v>
      </c>
      <c r="F42" s="10" t="s">
        <v>170</v>
      </c>
      <c r="G42" s="10" t="s">
        <v>58</v>
      </c>
      <c r="H42" s="10" t="s">
        <v>36</v>
      </c>
      <c r="I42" s="10">
        <v>2256</v>
      </c>
      <c r="J42" s="10">
        <v>50</v>
      </c>
      <c r="K42" s="10" t="s">
        <v>37</v>
      </c>
      <c r="L42" s="10" t="s">
        <v>38</v>
      </c>
      <c r="M42" s="10" t="s">
        <v>39</v>
      </c>
      <c r="N42" s="10">
        <f t="shared" si="0"/>
        <v>401752</v>
      </c>
      <c r="O42" s="10">
        <f t="shared" si="1"/>
        <v>401752</v>
      </c>
      <c r="P42" s="10">
        <f t="shared" si="2"/>
        <v>0</v>
      </c>
      <c r="Q42" s="10" t="s">
        <v>171</v>
      </c>
      <c r="R42" s="11">
        <v>200876</v>
      </c>
      <c r="S42" s="11">
        <v>69000</v>
      </c>
      <c r="T42" s="11">
        <v>200876</v>
      </c>
      <c r="U42" s="11">
        <v>200876</v>
      </c>
      <c r="V42" s="11"/>
      <c r="W42" s="11">
        <v>0</v>
      </c>
      <c r="X42" s="11"/>
      <c r="Y42" s="11">
        <v>0</v>
      </c>
      <c r="Z42" s="11"/>
      <c r="AA42" s="11">
        <v>0</v>
      </c>
      <c r="AB42" s="11"/>
      <c r="AC42" s="11"/>
      <c r="AD42">
        <v>0</v>
      </c>
      <c r="AF42">
        <v>0</v>
      </c>
      <c r="AI42">
        <v>0</v>
      </c>
    </row>
    <row r="43" spans="1:35" x14ac:dyDescent="0.25">
      <c r="A43" s="10" t="s">
        <v>58</v>
      </c>
      <c r="B43" s="10" t="s">
        <v>164</v>
      </c>
      <c r="C43" s="10" t="s">
        <v>172</v>
      </c>
      <c r="D43" s="10">
        <v>2611</v>
      </c>
      <c r="E43" s="10" t="s">
        <v>173</v>
      </c>
      <c r="F43" s="10" t="s">
        <v>174</v>
      </c>
      <c r="G43" s="10" t="s">
        <v>36</v>
      </c>
      <c r="H43" s="10" t="s">
        <v>36</v>
      </c>
      <c r="I43" s="10">
        <v>2256</v>
      </c>
      <c r="J43" s="10">
        <v>50</v>
      </c>
      <c r="K43" s="10" t="s">
        <v>37</v>
      </c>
      <c r="L43" s="10" t="s">
        <v>38</v>
      </c>
      <c r="M43" s="10" t="s">
        <v>39</v>
      </c>
      <c r="N43" s="10">
        <f t="shared" si="0"/>
        <v>460000</v>
      </c>
      <c r="O43" s="10">
        <f t="shared" si="1"/>
        <v>460000</v>
      </c>
      <c r="P43" s="10">
        <f t="shared" si="2"/>
        <v>0</v>
      </c>
      <c r="Q43" s="10"/>
      <c r="R43" s="11">
        <v>460000</v>
      </c>
      <c r="S43" s="11">
        <v>25100</v>
      </c>
      <c r="T43" s="11"/>
      <c r="U43" s="11">
        <v>0</v>
      </c>
      <c r="V43" s="11"/>
      <c r="W43" s="11">
        <v>0</v>
      </c>
      <c r="X43" s="11"/>
      <c r="Y43" s="11">
        <v>0</v>
      </c>
      <c r="Z43" s="11"/>
      <c r="AA43" s="11">
        <v>0</v>
      </c>
      <c r="AB43" s="11"/>
      <c r="AC43" s="11"/>
      <c r="AD43">
        <v>0</v>
      </c>
      <c r="AF43">
        <v>0</v>
      </c>
      <c r="AI43">
        <v>0</v>
      </c>
    </row>
    <row r="44" spans="1:35" x14ac:dyDescent="0.25">
      <c r="A44" s="10" t="s">
        <v>58</v>
      </c>
      <c r="B44" s="10" t="s">
        <v>164</v>
      </c>
      <c r="C44" s="10" t="s">
        <v>175</v>
      </c>
      <c r="D44" s="10">
        <v>2921</v>
      </c>
      <c r="E44" s="10" t="s">
        <v>176</v>
      </c>
      <c r="F44" s="10" t="s">
        <v>177</v>
      </c>
      <c r="G44" s="10" t="s">
        <v>36</v>
      </c>
      <c r="H44" s="10" t="s">
        <v>36</v>
      </c>
      <c r="I44" s="10">
        <v>2256</v>
      </c>
      <c r="J44" s="10">
        <v>50</v>
      </c>
      <c r="K44" s="10" t="s">
        <v>37</v>
      </c>
      <c r="L44" s="10" t="s">
        <v>38</v>
      </c>
      <c r="M44" s="10" t="s">
        <v>39</v>
      </c>
      <c r="N44" s="10">
        <f t="shared" si="0"/>
        <v>2645727.2999999998</v>
      </c>
      <c r="O44" s="10">
        <f t="shared" si="1"/>
        <v>2645727.2999999998</v>
      </c>
      <c r="P44" s="10">
        <f t="shared" si="2"/>
        <v>0</v>
      </c>
      <c r="Q44" s="10" t="s">
        <v>178</v>
      </c>
      <c r="R44" s="11">
        <v>1322863.6499999999</v>
      </c>
      <c r="S44" s="11">
        <v>25000</v>
      </c>
      <c r="T44" s="11">
        <v>1322863.6499999999</v>
      </c>
      <c r="U44" s="11">
        <v>1322863.6499999999</v>
      </c>
      <c r="V44" s="11"/>
      <c r="W44" s="11">
        <v>0</v>
      </c>
      <c r="X44" s="11"/>
      <c r="Y44" s="11">
        <v>0</v>
      </c>
      <c r="Z44" s="11"/>
      <c r="AA44" s="11">
        <v>0</v>
      </c>
      <c r="AB44" s="11"/>
      <c r="AC44" s="11"/>
      <c r="AD44">
        <v>0</v>
      </c>
      <c r="AF44">
        <v>0</v>
      </c>
      <c r="AI44">
        <v>0</v>
      </c>
    </row>
    <row r="45" spans="1:35" x14ac:dyDescent="0.25">
      <c r="A45" s="10" t="s">
        <v>58</v>
      </c>
      <c r="B45" s="10" t="s">
        <v>164</v>
      </c>
      <c r="C45" s="10" t="s">
        <v>175</v>
      </c>
      <c r="D45" s="10">
        <v>2922</v>
      </c>
      <c r="E45" s="10" t="s">
        <v>179</v>
      </c>
      <c r="F45" s="10" t="s">
        <v>180</v>
      </c>
      <c r="G45" s="10" t="s">
        <v>36</v>
      </c>
      <c r="H45" s="10" t="s">
        <v>36</v>
      </c>
      <c r="I45" s="10">
        <v>2256</v>
      </c>
      <c r="J45" s="10">
        <v>50</v>
      </c>
      <c r="K45" s="10" t="s">
        <v>37</v>
      </c>
      <c r="L45" s="10" t="s">
        <v>38</v>
      </c>
      <c r="M45" s="10" t="s">
        <v>39</v>
      </c>
      <c r="N45" s="10">
        <f t="shared" si="0"/>
        <v>120000</v>
      </c>
      <c r="O45" s="10">
        <f t="shared" si="1"/>
        <v>120000</v>
      </c>
      <c r="P45" s="10">
        <f t="shared" si="2"/>
        <v>0</v>
      </c>
      <c r="Q45" s="10"/>
      <c r="R45" s="11">
        <v>120000</v>
      </c>
      <c r="S45" s="11">
        <v>0</v>
      </c>
      <c r="T45" s="11"/>
      <c r="U45" s="11">
        <v>0</v>
      </c>
      <c r="V45" s="11"/>
      <c r="W45" s="11">
        <v>0</v>
      </c>
      <c r="X45" s="11"/>
      <c r="Y45" s="11">
        <v>0</v>
      </c>
      <c r="Z45" s="11"/>
      <c r="AA45" s="11">
        <v>0</v>
      </c>
      <c r="AB45" s="11"/>
      <c r="AC45" s="11"/>
      <c r="AD45">
        <v>0</v>
      </c>
      <c r="AF45">
        <v>0</v>
      </c>
      <c r="AI45">
        <v>0</v>
      </c>
    </row>
    <row r="46" spans="1:35" x14ac:dyDescent="0.25">
      <c r="A46" s="10" t="s">
        <v>58</v>
      </c>
      <c r="B46" s="10" t="s">
        <v>181</v>
      </c>
      <c r="C46" s="10" t="s">
        <v>182</v>
      </c>
      <c r="D46" s="10">
        <v>787</v>
      </c>
      <c r="E46" s="10" t="s">
        <v>183</v>
      </c>
      <c r="F46" s="10" t="s">
        <v>184</v>
      </c>
      <c r="G46" s="10" t="s">
        <v>58</v>
      </c>
      <c r="H46" s="10" t="s">
        <v>36</v>
      </c>
      <c r="I46" s="10">
        <v>3254</v>
      </c>
      <c r="J46" s="10">
        <v>50</v>
      </c>
      <c r="K46" s="10" t="s">
        <v>37</v>
      </c>
      <c r="L46" s="10" t="s">
        <v>38</v>
      </c>
      <c r="M46" s="10" t="s">
        <v>39</v>
      </c>
      <c r="N46" s="10">
        <f t="shared" si="0"/>
        <v>39500000</v>
      </c>
      <c r="O46" s="10">
        <f t="shared" si="1"/>
        <v>39500000</v>
      </c>
      <c r="P46" s="10">
        <f t="shared" si="2"/>
        <v>0</v>
      </c>
      <c r="Q46" s="10" t="s">
        <v>185</v>
      </c>
      <c r="R46" s="11">
        <v>8500000</v>
      </c>
      <c r="S46" s="11">
        <v>300000</v>
      </c>
      <c r="T46" s="11">
        <v>242999.5</v>
      </c>
      <c r="U46" s="11">
        <v>10000000</v>
      </c>
      <c r="V46" s="11"/>
      <c r="W46" s="11">
        <v>10500000</v>
      </c>
      <c r="X46" s="11"/>
      <c r="Y46" s="11">
        <v>10500000</v>
      </c>
      <c r="Z46" s="11"/>
      <c r="AA46" s="11">
        <v>0</v>
      </c>
      <c r="AB46" s="11"/>
      <c r="AC46" s="11"/>
      <c r="AD46">
        <v>0</v>
      </c>
      <c r="AF46">
        <v>0</v>
      </c>
      <c r="AI46">
        <v>0</v>
      </c>
    </row>
    <row r="47" spans="1:35" x14ac:dyDescent="0.25">
      <c r="A47" s="10" t="s">
        <v>58</v>
      </c>
      <c r="B47" s="10" t="s">
        <v>181</v>
      </c>
      <c r="C47" s="10" t="s">
        <v>186</v>
      </c>
      <c r="D47" s="10">
        <v>1312</v>
      </c>
      <c r="E47" s="10" t="s">
        <v>187</v>
      </c>
      <c r="F47" s="10" t="s">
        <v>188</v>
      </c>
      <c r="G47" s="10" t="s">
        <v>36</v>
      </c>
      <c r="H47" s="10" t="s">
        <v>36</v>
      </c>
      <c r="I47" s="10">
        <v>4250</v>
      </c>
      <c r="J47" s="10">
        <v>27</v>
      </c>
      <c r="K47" s="10" t="s">
        <v>83</v>
      </c>
      <c r="L47" s="10" t="s">
        <v>75</v>
      </c>
      <c r="M47" s="10" t="s">
        <v>39</v>
      </c>
      <c r="N47" s="10">
        <f t="shared" si="0"/>
        <v>2263407.98</v>
      </c>
      <c r="O47" s="10">
        <f t="shared" si="1"/>
        <v>2263407.98</v>
      </c>
      <c r="P47" s="10">
        <f t="shared" si="2"/>
        <v>0</v>
      </c>
      <c r="Q47" s="10" t="s">
        <v>189</v>
      </c>
      <c r="R47" s="11">
        <v>613407.98</v>
      </c>
      <c r="S47" s="11">
        <v>550000</v>
      </c>
      <c r="T47" s="11">
        <v>613407.98</v>
      </c>
      <c r="U47" s="11">
        <v>550000</v>
      </c>
      <c r="V47" s="11"/>
      <c r="W47" s="11">
        <v>550000</v>
      </c>
      <c r="X47" s="11"/>
      <c r="Y47" s="11">
        <v>550000</v>
      </c>
      <c r="Z47" s="11"/>
      <c r="AA47" s="11">
        <v>0</v>
      </c>
      <c r="AB47" s="11"/>
      <c r="AC47" s="11"/>
      <c r="AD47">
        <v>0</v>
      </c>
      <c r="AF47">
        <v>0</v>
      </c>
      <c r="AI47">
        <v>0</v>
      </c>
    </row>
    <row r="48" spans="1:35" x14ac:dyDescent="0.25">
      <c r="A48" s="10" t="s">
        <v>58</v>
      </c>
      <c r="B48" s="10" t="s">
        <v>181</v>
      </c>
      <c r="C48" s="10" t="s">
        <v>190</v>
      </c>
      <c r="D48" s="10">
        <v>2575</v>
      </c>
      <c r="E48" s="10" t="s">
        <v>191</v>
      </c>
      <c r="F48" s="10" t="s">
        <v>192</v>
      </c>
      <c r="G48" s="10" t="s">
        <v>36</v>
      </c>
      <c r="H48" s="10" t="s">
        <v>36</v>
      </c>
      <c r="I48" s="10">
        <v>2070</v>
      </c>
      <c r="J48" s="10">
        <v>800</v>
      </c>
      <c r="K48" s="10" t="s">
        <v>37</v>
      </c>
      <c r="L48" s="10" t="s">
        <v>38</v>
      </c>
      <c r="M48" s="10" t="s">
        <v>39</v>
      </c>
      <c r="N48" s="10">
        <f t="shared" si="0"/>
        <v>542400</v>
      </c>
      <c r="O48" s="10">
        <f t="shared" si="1"/>
        <v>542400</v>
      </c>
      <c r="P48" s="10">
        <f t="shared" si="2"/>
        <v>0</v>
      </c>
      <c r="Q48" s="10" t="s">
        <v>193</v>
      </c>
      <c r="R48" s="11">
        <v>542400</v>
      </c>
      <c r="S48" s="11"/>
      <c r="T48" s="11">
        <v>542400</v>
      </c>
      <c r="U48" s="11">
        <v>0</v>
      </c>
      <c r="V48" s="11"/>
      <c r="W48" s="11">
        <v>0</v>
      </c>
      <c r="X48" s="11"/>
      <c r="Y48" s="11">
        <v>0</v>
      </c>
      <c r="Z48" s="11"/>
      <c r="AA48" s="11">
        <v>0</v>
      </c>
      <c r="AB48" s="11"/>
      <c r="AC48" s="11"/>
      <c r="AD48">
        <v>0</v>
      </c>
      <c r="AF48">
        <v>0</v>
      </c>
      <c r="AI48">
        <v>0</v>
      </c>
    </row>
    <row r="49" spans="1:35" x14ac:dyDescent="0.25">
      <c r="A49" s="10"/>
      <c r="B49" s="10" t="s">
        <v>181</v>
      </c>
      <c r="C49" s="10" t="s">
        <v>194</v>
      </c>
      <c r="D49" s="10">
        <v>2912</v>
      </c>
      <c r="E49" s="10" t="s">
        <v>195</v>
      </c>
      <c r="F49" s="10" t="s">
        <v>196</v>
      </c>
      <c r="G49" s="10" t="s">
        <v>58</v>
      </c>
      <c r="H49" s="10" t="s">
        <v>36</v>
      </c>
      <c r="I49" s="10">
        <v>4250</v>
      </c>
      <c r="J49" s="10">
        <v>27</v>
      </c>
      <c r="K49" s="10" t="s">
        <v>83</v>
      </c>
      <c r="L49" s="10" t="s">
        <v>75</v>
      </c>
      <c r="M49" s="10" t="s">
        <v>39</v>
      </c>
      <c r="N49" s="10">
        <f t="shared" si="0"/>
        <v>106000000</v>
      </c>
      <c r="O49" s="10">
        <f t="shared" si="1"/>
        <v>58000000</v>
      </c>
      <c r="P49" s="10">
        <f t="shared" si="2"/>
        <v>48000000</v>
      </c>
      <c r="Q49" s="10" t="s">
        <v>197</v>
      </c>
      <c r="R49" s="11">
        <v>3500000</v>
      </c>
      <c r="S49" s="11"/>
      <c r="T49" s="11">
        <v>3500000</v>
      </c>
      <c r="U49" s="11">
        <v>54500000</v>
      </c>
      <c r="V49" s="11"/>
      <c r="W49" s="11">
        <v>0</v>
      </c>
      <c r="X49" s="11"/>
      <c r="Y49" s="11">
        <v>0</v>
      </c>
      <c r="Z49" s="11"/>
      <c r="AA49" s="11">
        <v>30000000</v>
      </c>
      <c r="AB49" s="11"/>
      <c r="AC49" s="11"/>
      <c r="AD49">
        <v>18000000</v>
      </c>
      <c r="AF49">
        <v>0</v>
      </c>
      <c r="AI49">
        <v>0</v>
      </c>
    </row>
    <row r="50" spans="1:35" x14ac:dyDescent="0.25">
      <c r="A50" s="10"/>
      <c r="B50" s="10" t="s">
        <v>181</v>
      </c>
      <c r="C50" s="10" t="s">
        <v>194</v>
      </c>
      <c r="D50" s="10">
        <v>2913</v>
      </c>
      <c r="E50" s="10" t="s">
        <v>198</v>
      </c>
      <c r="F50" s="10" t="s">
        <v>199</v>
      </c>
      <c r="G50" s="10" t="s">
        <v>58</v>
      </c>
      <c r="H50" s="10" t="s">
        <v>36</v>
      </c>
      <c r="I50" s="10">
        <v>3252</v>
      </c>
      <c r="J50" s="10">
        <v>50</v>
      </c>
      <c r="K50" s="10" t="s">
        <v>83</v>
      </c>
      <c r="L50" s="10" t="s">
        <v>75</v>
      </c>
      <c r="M50" s="10" t="s">
        <v>39</v>
      </c>
      <c r="N50" s="10">
        <f t="shared" si="0"/>
        <v>8700000</v>
      </c>
      <c r="O50" s="10">
        <f t="shared" si="1"/>
        <v>0</v>
      </c>
      <c r="P50" s="10">
        <f t="shared" si="2"/>
        <v>8700000</v>
      </c>
      <c r="Q50" s="10"/>
      <c r="R50" s="11">
        <v>0</v>
      </c>
      <c r="S50" s="11"/>
      <c r="T50" s="11"/>
      <c r="U50" s="11">
        <v>0</v>
      </c>
      <c r="V50" s="11"/>
      <c r="W50" s="11">
        <v>0</v>
      </c>
      <c r="X50" s="11"/>
      <c r="Y50" s="11">
        <v>0</v>
      </c>
      <c r="Z50" s="11"/>
      <c r="AA50" s="11">
        <v>8700000</v>
      </c>
      <c r="AB50" s="11"/>
      <c r="AC50" s="11"/>
      <c r="AD50">
        <v>0</v>
      </c>
      <c r="AF50">
        <v>0</v>
      </c>
      <c r="AI50">
        <v>0</v>
      </c>
    </row>
    <row r="51" spans="1:35" x14ac:dyDescent="0.25">
      <c r="A51" s="10"/>
      <c r="B51" s="10" t="s">
        <v>181</v>
      </c>
      <c r="C51" s="10" t="s">
        <v>194</v>
      </c>
      <c r="D51" s="10">
        <v>2914</v>
      </c>
      <c r="E51" s="10" t="s">
        <v>200</v>
      </c>
      <c r="F51" s="10" t="s">
        <v>201</v>
      </c>
      <c r="G51" s="10" t="s">
        <v>58</v>
      </c>
      <c r="H51" s="10" t="s">
        <v>36</v>
      </c>
      <c r="I51" s="10">
        <v>4251</v>
      </c>
      <c r="J51" s="10">
        <v>50</v>
      </c>
      <c r="K51" s="10" t="s">
        <v>83</v>
      </c>
      <c r="L51" s="10" t="s">
        <v>75</v>
      </c>
      <c r="M51" s="10" t="s">
        <v>39</v>
      </c>
      <c r="N51" s="10">
        <f t="shared" si="0"/>
        <v>29605000</v>
      </c>
      <c r="O51" s="10">
        <f t="shared" si="1"/>
        <v>29605000</v>
      </c>
      <c r="P51" s="10">
        <f t="shared" si="2"/>
        <v>0</v>
      </c>
      <c r="Q51" s="10" t="s">
        <v>202</v>
      </c>
      <c r="R51" s="11">
        <v>7520000</v>
      </c>
      <c r="S51" s="11">
        <v>5171000</v>
      </c>
      <c r="T51" s="11">
        <v>7520000</v>
      </c>
      <c r="U51" s="11">
        <v>10695000</v>
      </c>
      <c r="V51" s="11">
        <v>10695000</v>
      </c>
      <c r="W51" s="11">
        <v>5695000</v>
      </c>
      <c r="X51" s="11">
        <v>5695000</v>
      </c>
      <c r="Y51" s="11">
        <v>5695000</v>
      </c>
      <c r="Z51" s="11">
        <v>5695000</v>
      </c>
      <c r="AA51" s="11">
        <v>0</v>
      </c>
      <c r="AB51" s="11"/>
      <c r="AC51" s="11"/>
      <c r="AD51">
        <v>0</v>
      </c>
      <c r="AF51">
        <v>0</v>
      </c>
      <c r="AI51">
        <v>0</v>
      </c>
    </row>
    <row r="52" spans="1:35" x14ac:dyDescent="0.25">
      <c r="A52" s="10"/>
      <c r="B52" s="10" t="s">
        <v>181</v>
      </c>
      <c r="C52" s="10" t="s">
        <v>194</v>
      </c>
      <c r="D52" s="10">
        <v>2915</v>
      </c>
      <c r="E52" s="10" t="s">
        <v>203</v>
      </c>
      <c r="F52" s="10" t="s">
        <v>204</v>
      </c>
      <c r="G52" s="10" t="s">
        <v>58</v>
      </c>
      <c r="H52" s="10" t="s">
        <v>36</v>
      </c>
      <c r="I52" s="10">
        <v>4251</v>
      </c>
      <c r="J52" s="10">
        <v>50</v>
      </c>
      <c r="K52" s="10" t="s">
        <v>83</v>
      </c>
      <c r="L52" s="10" t="s">
        <v>75</v>
      </c>
      <c r="M52" s="10" t="s">
        <v>39</v>
      </c>
      <c r="N52" s="10">
        <f t="shared" si="0"/>
        <v>12441295</v>
      </c>
      <c r="O52" s="10">
        <f t="shared" si="1"/>
        <v>12441295</v>
      </c>
      <c r="P52" s="10">
        <f t="shared" si="2"/>
        <v>0</v>
      </c>
      <c r="Q52" s="10" t="s">
        <v>205</v>
      </c>
      <c r="R52" s="11">
        <v>12441295</v>
      </c>
      <c r="S52" s="11">
        <v>1257971</v>
      </c>
      <c r="T52" s="11">
        <v>12441295</v>
      </c>
      <c r="U52" s="11">
        <v>0</v>
      </c>
      <c r="V52" s="11"/>
      <c r="W52" s="11">
        <v>0</v>
      </c>
      <c r="X52" s="11"/>
      <c r="Y52" s="11">
        <v>0</v>
      </c>
      <c r="Z52" s="11"/>
      <c r="AA52" s="11">
        <v>0</v>
      </c>
      <c r="AB52" s="11"/>
      <c r="AC52" s="11"/>
      <c r="AD52">
        <v>0</v>
      </c>
      <c r="AF52">
        <v>0</v>
      </c>
      <c r="AI52">
        <v>0</v>
      </c>
    </row>
    <row r="53" spans="1:35" x14ac:dyDescent="0.25">
      <c r="A53" s="10" t="s">
        <v>58</v>
      </c>
      <c r="B53" s="10" t="s">
        <v>181</v>
      </c>
      <c r="C53" s="10" t="s">
        <v>206</v>
      </c>
      <c r="D53" s="10">
        <v>2916</v>
      </c>
      <c r="E53" s="10" t="s">
        <v>207</v>
      </c>
      <c r="F53" s="10" t="s">
        <v>208</v>
      </c>
      <c r="G53" s="10" t="s">
        <v>58</v>
      </c>
      <c r="H53" s="10" t="s">
        <v>58</v>
      </c>
      <c r="I53" s="10">
        <v>2211</v>
      </c>
      <c r="J53" s="10">
        <v>50</v>
      </c>
      <c r="K53" s="10" t="s">
        <v>83</v>
      </c>
      <c r="L53" s="10" t="s">
        <v>75</v>
      </c>
      <c r="M53" s="10" t="s">
        <v>39</v>
      </c>
      <c r="N53" s="10">
        <f t="shared" si="0"/>
        <v>211870.8</v>
      </c>
      <c r="O53" s="10">
        <f t="shared" si="1"/>
        <v>211870.8</v>
      </c>
      <c r="P53" s="10">
        <f t="shared" si="2"/>
        <v>0</v>
      </c>
      <c r="Q53" s="10"/>
      <c r="R53" s="11">
        <v>47082.399999999987</v>
      </c>
      <c r="S53" s="11"/>
      <c r="T53" s="11"/>
      <c r="U53" s="11">
        <v>164788.4</v>
      </c>
      <c r="V53" s="11"/>
      <c r="W53" s="11">
        <v>0</v>
      </c>
      <c r="X53" s="11"/>
      <c r="Y53" s="11">
        <v>0</v>
      </c>
      <c r="Z53" s="11"/>
      <c r="AA53" s="11">
        <v>0</v>
      </c>
      <c r="AB53" s="11"/>
      <c r="AC53" s="11"/>
      <c r="AD53">
        <v>0</v>
      </c>
      <c r="AF53">
        <v>0</v>
      </c>
      <c r="AI53">
        <v>0</v>
      </c>
    </row>
    <row r="54" spans="1:35" x14ac:dyDescent="0.25">
      <c r="A54" s="10" t="s">
        <v>58</v>
      </c>
      <c r="B54" s="10" t="s">
        <v>209</v>
      </c>
      <c r="C54" s="10" t="s">
        <v>210</v>
      </c>
      <c r="D54" s="10">
        <v>2729</v>
      </c>
      <c r="E54" s="10" t="s">
        <v>211</v>
      </c>
      <c r="F54" s="10" t="s">
        <v>2279</v>
      </c>
      <c r="G54" s="10" t="s">
        <v>58</v>
      </c>
      <c r="H54" s="10" t="s">
        <v>36</v>
      </c>
      <c r="I54" s="10">
        <v>27</v>
      </c>
      <c r="J54" s="10">
        <v>2077</v>
      </c>
      <c r="K54" s="10" t="s">
        <v>37</v>
      </c>
      <c r="L54" s="10" t="s">
        <v>38</v>
      </c>
      <c r="M54" s="10" t="s">
        <v>39</v>
      </c>
      <c r="N54" s="10">
        <f t="shared" si="0"/>
        <v>600000</v>
      </c>
      <c r="O54" s="10">
        <f t="shared" si="1"/>
        <v>600000</v>
      </c>
      <c r="P54" s="10">
        <f t="shared" si="2"/>
        <v>0</v>
      </c>
      <c r="Q54" s="10">
        <v>0</v>
      </c>
      <c r="R54" s="11">
        <v>600000</v>
      </c>
      <c r="S54" s="11">
        <v>0</v>
      </c>
      <c r="T54" s="11">
        <v>0</v>
      </c>
      <c r="U54" s="11">
        <v>0</v>
      </c>
      <c r="V54" s="11">
        <v>0</v>
      </c>
      <c r="W54" s="11">
        <v>0</v>
      </c>
      <c r="X54" s="11">
        <v>0</v>
      </c>
      <c r="Y54" s="11">
        <v>0</v>
      </c>
      <c r="Z54" s="11">
        <v>0</v>
      </c>
      <c r="AA54" s="11">
        <v>0</v>
      </c>
      <c r="AB54" s="11">
        <v>0</v>
      </c>
      <c r="AC54" s="11">
        <v>0</v>
      </c>
      <c r="AD54">
        <v>0</v>
      </c>
      <c r="AF54">
        <v>0</v>
      </c>
      <c r="AI54">
        <v>0</v>
      </c>
    </row>
    <row r="55" spans="1:35" x14ac:dyDescent="0.25">
      <c r="A55" s="10" t="s">
        <v>58</v>
      </c>
      <c r="B55" s="10" t="s">
        <v>209</v>
      </c>
      <c r="C55" s="10" t="s">
        <v>2280</v>
      </c>
      <c r="D55" s="10">
        <v>2729</v>
      </c>
      <c r="E55" s="10" t="s">
        <v>2281</v>
      </c>
      <c r="F55" s="10" t="s">
        <v>2282</v>
      </c>
      <c r="G55" s="10" t="s">
        <v>58</v>
      </c>
      <c r="H55" s="10" t="s">
        <v>36</v>
      </c>
      <c r="I55" s="10">
        <v>27</v>
      </c>
      <c r="J55" s="10">
        <v>2077</v>
      </c>
      <c r="K55" s="10" t="s">
        <v>37</v>
      </c>
      <c r="L55" s="10" t="s">
        <v>38</v>
      </c>
      <c r="M55" s="10" t="s">
        <v>318</v>
      </c>
      <c r="N55" s="10">
        <f t="shared" si="0"/>
        <v>200000</v>
      </c>
      <c r="O55" s="10">
        <f t="shared" si="1"/>
        <v>200000</v>
      </c>
      <c r="P55" s="10">
        <f t="shared" si="2"/>
        <v>0</v>
      </c>
      <c r="Q55" s="10">
        <v>0</v>
      </c>
      <c r="R55" s="11">
        <v>200000</v>
      </c>
      <c r="S55" s="11">
        <v>0</v>
      </c>
      <c r="T55" s="11">
        <v>0</v>
      </c>
      <c r="U55" s="11"/>
      <c r="V55" s="11">
        <v>0</v>
      </c>
      <c r="W55" s="11">
        <v>0</v>
      </c>
      <c r="X55" s="11">
        <v>0</v>
      </c>
      <c r="Y55" s="11">
        <v>0</v>
      </c>
      <c r="Z55" s="11">
        <v>0</v>
      </c>
      <c r="AA55" s="11"/>
      <c r="AB55" s="11"/>
      <c r="AC55" s="11"/>
    </row>
    <row r="56" spans="1:35" x14ac:dyDescent="0.25">
      <c r="A56" s="10" t="s">
        <v>58</v>
      </c>
      <c r="B56" s="10" t="s">
        <v>213</v>
      </c>
      <c r="C56" s="10" t="s">
        <v>214</v>
      </c>
      <c r="D56" s="10">
        <v>792</v>
      </c>
      <c r="E56" s="10" t="s">
        <v>215</v>
      </c>
      <c r="F56" s="10" t="s">
        <v>216</v>
      </c>
      <c r="G56" s="10" t="s">
        <v>36</v>
      </c>
      <c r="H56" s="10" t="s">
        <v>58</v>
      </c>
      <c r="I56" s="10">
        <v>2254</v>
      </c>
      <c r="J56" s="10">
        <v>50</v>
      </c>
      <c r="K56" s="10" t="s">
        <v>83</v>
      </c>
      <c r="L56" s="10" t="s">
        <v>75</v>
      </c>
      <c r="M56" s="10" t="s">
        <v>39</v>
      </c>
      <c r="N56" s="10">
        <f t="shared" si="0"/>
        <v>23320979</v>
      </c>
      <c r="O56" s="10">
        <f t="shared" si="1"/>
        <v>23320979</v>
      </c>
      <c r="P56" s="10">
        <f t="shared" si="2"/>
        <v>0</v>
      </c>
      <c r="Q56" s="10"/>
      <c r="R56" s="11">
        <v>10320979</v>
      </c>
      <c r="S56" s="11">
        <v>0</v>
      </c>
      <c r="T56" s="11">
        <v>0</v>
      </c>
      <c r="U56" s="11">
        <v>11500000</v>
      </c>
      <c r="V56" s="11">
        <v>0</v>
      </c>
      <c r="W56" s="11">
        <v>1500000</v>
      </c>
      <c r="X56" s="11">
        <v>0</v>
      </c>
      <c r="Y56" s="11">
        <v>0</v>
      </c>
      <c r="Z56" s="11">
        <v>0</v>
      </c>
      <c r="AA56" s="11">
        <v>0</v>
      </c>
      <c r="AB56" s="11">
        <v>0</v>
      </c>
      <c r="AC56" s="11">
        <v>0</v>
      </c>
      <c r="AD56">
        <v>0</v>
      </c>
      <c r="AE56">
        <v>0</v>
      </c>
      <c r="AF56">
        <v>0</v>
      </c>
      <c r="AG56">
        <v>0</v>
      </c>
      <c r="AH56">
        <v>0</v>
      </c>
      <c r="AI56">
        <v>0</v>
      </c>
    </row>
    <row r="57" spans="1:35" x14ac:dyDescent="0.25">
      <c r="A57" s="10" t="s">
        <v>58</v>
      </c>
      <c r="B57" s="10" t="s">
        <v>213</v>
      </c>
      <c r="C57" s="10" t="s">
        <v>214</v>
      </c>
      <c r="D57" s="10">
        <v>793</v>
      </c>
      <c r="E57" s="10" t="s">
        <v>217</v>
      </c>
      <c r="F57" s="10" t="s">
        <v>218</v>
      </c>
      <c r="G57" s="10" t="s">
        <v>36</v>
      </c>
      <c r="H57" s="10" t="s">
        <v>36</v>
      </c>
      <c r="I57" s="10">
        <v>2254</v>
      </c>
      <c r="J57" s="10">
        <v>50</v>
      </c>
      <c r="K57" s="10" t="s">
        <v>83</v>
      </c>
      <c r="L57" s="10" t="s">
        <v>75</v>
      </c>
      <c r="M57" s="10" t="s">
        <v>39</v>
      </c>
      <c r="N57" s="10">
        <f t="shared" si="0"/>
        <v>24344389.800000001</v>
      </c>
      <c r="O57" s="10">
        <f t="shared" si="1"/>
        <v>24344389.800000001</v>
      </c>
      <c r="P57" s="10">
        <f t="shared" si="2"/>
        <v>0</v>
      </c>
      <c r="Q57" s="10"/>
      <c r="R57" s="11">
        <v>23744389.800000001</v>
      </c>
      <c r="S57" s="11">
        <v>0</v>
      </c>
      <c r="T57" s="11">
        <v>0</v>
      </c>
      <c r="U57" s="11">
        <v>300000</v>
      </c>
      <c r="V57" s="11">
        <v>0</v>
      </c>
      <c r="W57" s="11">
        <v>300000</v>
      </c>
      <c r="X57" s="11">
        <v>0</v>
      </c>
      <c r="Y57" s="11">
        <v>0</v>
      </c>
      <c r="Z57" s="11">
        <v>0</v>
      </c>
      <c r="AA57" s="11">
        <v>0</v>
      </c>
      <c r="AB57" s="11">
        <v>0</v>
      </c>
      <c r="AC57" s="11">
        <v>0</v>
      </c>
      <c r="AD57">
        <v>0</v>
      </c>
      <c r="AE57">
        <v>0</v>
      </c>
      <c r="AF57">
        <v>0</v>
      </c>
      <c r="AG57">
        <v>0</v>
      </c>
      <c r="AH57">
        <v>0</v>
      </c>
      <c r="AI57">
        <v>0</v>
      </c>
    </row>
    <row r="58" spans="1:35" x14ac:dyDescent="0.25">
      <c r="A58" s="10" t="s">
        <v>58</v>
      </c>
      <c r="B58" s="10" t="s">
        <v>213</v>
      </c>
      <c r="C58" s="10" t="s">
        <v>214</v>
      </c>
      <c r="D58" s="10">
        <v>794</v>
      </c>
      <c r="E58" s="10" t="s">
        <v>219</v>
      </c>
      <c r="F58" s="10"/>
      <c r="G58" s="10"/>
      <c r="H58" s="10"/>
      <c r="I58" s="10">
        <v>2254</v>
      </c>
      <c r="J58" s="10">
        <v>50</v>
      </c>
      <c r="K58" s="10" t="s">
        <v>220</v>
      </c>
      <c r="L58" s="10" t="s">
        <v>75</v>
      </c>
      <c r="M58" s="10" t="s">
        <v>39</v>
      </c>
      <c r="N58" s="10">
        <f t="shared" si="0"/>
        <v>1945296.28</v>
      </c>
      <c r="O58" s="10">
        <f t="shared" si="1"/>
        <v>1145296.28</v>
      </c>
      <c r="P58" s="10">
        <f t="shared" si="2"/>
        <v>800000</v>
      </c>
      <c r="Q58" s="10" t="s">
        <v>221</v>
      </c>
      <c r="R58" s="11">
        <v>1145296.28</v>
      </c>
      <c r="S58" s="11">
        <v>0</v>
      </c>
      <c r="T58" s="11">
        <v>0</v>
      </c>
      <c r="U58" s="11">
        <v>0</v>
      </c>
      <c r="V58" s="11">
        <v>0</v>
      </c>
      <c r="W58" s="11">
        <v>0</v>
      </c>
      <c r="X58" s="11">
        <v>0</v>
      </c>
      <c r="Y58" s="11">
        <v>0</v>
      </c>
      <c r="Z58" s="11">
        <v>0</v>
      </c>
      <c r="AA58" s="11">
        <v>800000</v>
      </c>
      <c r="AB58" s="11">
        <v>800000</v>
      </c>
      <c r="AC58" s="11">
        <v>209000</v>
      </c>
      <c r="AD58">
        <v>0</v>
      </c>
      <c r="AE58">
        <v>0</v>
      </c>
      <c r="AF58">
        <v>0</v>
      </c>
      <c r="AG58">
        <v>0</v>
      </c>
      <c r="AH58">
        <v>0</v>
      </c>
      <c r="AI58">
        <v>0</v>
      </c>
    </row>
    <row r="59" spans="1:35" x14ac:dyDescent="0.25">
      <c r="A59" s="10" t="s">
        <v>58</v>
      </c>
      <c r="B59" s="10" t="s">
        <v>213</v>
      </c>
      <c r="C59" s="10" t="s">
        <v>214</v>
      </c>
      <c r="D59" s="10">
        <v>1022</v>
      </c>
      <c r="E59" s="10" t="s">
        <v>222</v>
      </c>
      <c r="F59" s="10" t="s">
        <v>223</v>
      </c>
      <c r="G59" s="10" t="s">
        <v>58</v>
      </c>
      <c r="H59" s="10" t="s">
        <v>58</v>
      </c>
      <c r="I59" s="10">
        <v>2254</v>
      </c>
      <c r="J59" s="10">
        <v>50</v>
      </c>
      <c r="K59" s="10" t="s">
        <v>83</v>
      </c>
      <c r="L59" s="10" t="s">
        <v>75</v>
      </c>
      <c r="M59" s="10" t="s">
        <v>39</v>
      </c>
      <c r="N59" s="10">
        <f t="shared" si="0"/>
        <v>5500000</v>
      </c>
      <c r="O59" s="10">
        <f t="shared" si="1"/>
        <v>5500000</v>
      </c>
      <c r="P59" s="10">
        <f t="shared" si="2"/>
        <v>0</v>
      </c>
      <c r="Q59" s="10"/>
      <c r="R59" s="11">
        <v>5500000</v>
      </c>
      <c r="S59" s="11">
        <v>0</v>
      </c>
      <c r="T59" s="11">
        <v>0</v>
      </c>
      <c r="U59" s="11">
        <v>0</v>
      </c>
      <c r="V59" s="11">
        <v>0</v>
      </c>
      <c r="W59" s="11">
        <v>0</v>
      </c>
      <c r="X59" s="11">
        <v>0</v>
      </c>
      <c r="Y59" s="11">
        <v>0</v>
      </c>
      <c r="Z59" s="11">
        <v>0</v>
      </c>
      <c r="AA59" s="11">
        <v>0</v>
      </c>
      <c r="AB59" s="11">
        <v>0</v>
      </c>
      <c r="AC59" s="11">
        <v>0</v>
      </c>
      <c r="AD59">
        <v>0</v>
      </c>
      <c r="AE59">
        <v>0</v>
      </c>
      <c r="AF59">
        <v>0</v>
      </c>
      <c r="AG59">
        <v>0</v>
      </c>
      <c r="AH59">
        <v>0</v>
      </c>
      <c r="AI59">
        <v>0</v>
      </c>
    </row>
    <row r="60" spans="1:35" x14ac:dyDescent="0.25">
      <c r="A60" s="10"/>
      <c r="B60" s="10" t="s">
        <v>213</v>
      </c>
      <c r="C60" s="10" t="s">
        <v>214</v>
      </c>
      <c r="D60" s="10">
        <v>792</v>
      </c>
      <c r="E60" s="10" t="s">
        <v>215</v>
      </c>
      <c r="F60" s="10" t="s">
        <v>224</v>
      </c>
      <c r="G60" s="10"/>
      <c r="H60" s="10"/>
      <c r="I60" s="10">
        <v>2254</v>
      </c>
      <c r="J60" s="10">
        <v>50</v>
      </c>
      <c r="K60" s="10" t="s">
        <v>83</v>
      </c>
      <c r="L60" s="10" t="s">
        <v>75</v>
      </c>
      <c r="M60" s="10" t="s">
        <v>39</v>
      </c>
      <c r="N60" s="10">
        <f t="shared" si="0"/>
        <v>15000000</v>
      </c>
      <c r="O60" s="10">
        <f t="shared" si="1"/>
        <v>15000000</v>
      </c>
      <c r="P60" s="10">
        <f t="shared" si="2"/>
        <v>0</v>
      </c>
      <c r="Q60" s="10"/>
      <c r="R60" s="11">
        <v>0</v>
      </c>
      <c r="S60" s="11"/>
      <c r="T60" s="11">
        <v>0</v>
      </c>
      <c r="U60" s="11">
        <v>15000000</v>
      </c>
      <c r="V60" s="11">
        <v>0</v>
      </c>
      <c r="W60" s="11">
        <v>0</v>
      </c>
      <c r="X60" s="11">
        <v>0</v>
      </c>
      <c r="Y60" s="11">
        <v>0</v>
      </c>
      <c r="Z60" s="11">
        <v>0</v>
      </c>
      <c r="AA60" s="11">
        <v>0</v>
      </c>
      <c r="AB60" s="11"/>
      <c r="AC60" s="11">
        <v>0</v>
      </c>
      <c r="AD60">
        <v>0</v>
      </c>
      <c r="AE60">
        <v>0</v>
      </c>
      <c r="AF60">
        <v>0</v>
      </c>
      <c r="AG60">
        <v>0</v>
      </c>
      <c r="AH60">
        <v>0</v>
      </c>
      <c r="AI60">
        <v>0</v>
      </c>
    </row>
    <row r="61" spans="1:35" x14ac:dyDescent="0.25">
      <c r="A61" s="10"/>
      <c r="B61" s="10" t="s">
        <v>213</v>
      </c>
      <c r="C61" s="10" t="s">
        <v>214</v>
      </c>
      <c r="D61" s="10">
        <v>793</v>
      </c>
      <c r="E61" s="10" t="s">
        <v>217</v>
      </c>
      <c r="F61" s="10" t="s">
        <v>225</v>
      </c>
      <c r="G61" s="10"/>
      <c r="H61" s="10"/>
      <c r="I61" s="10">
        <v>2254</v>
      </c>
      <c r="J61" s="10">
        <v>50</v>
      </c>
      <c r="K61" s="10" t="s">
        <v>83</v>
      </c>
      <c r="L61" s="10" t="s">
        <v>75</v>
      </c>
      <c r="M61" s="10" t="s">
        <v>39</v>
      </c>
      <c r="N61" s="10">
        <f t="shared" si="0"/>
        <v>2000000</v>
      </c>
      <c r="O61" s="10">
        <f t="shared" si="1"/>
        <v>2000000</v>
      </c>
      <c r="P61" s="10">
        <f t="shared" si="2"/>
        <v>0</v>
      </c>
      <c r="Q61" s="10"/>
      <c r="R61" s="11">
        <v>2000000</v>
      </c>
      <c r="S61" s="11"/>
      <c r="T61" s="11">
        <v>0</v>
      </c>
      <c r="U61" s="11">
        <v>0</v>
      </c>
      <c r="V61" s="11">
        <v>0</v>
      </c>
      <c r="W61" s="11">
        <v>0</v>
      </c>
      <c r="X61" s="11">
        <v>0</v>
      </c>
      <c r="Y61" s="11">
        <v>0</v>
      </c>
      <c r="Z61" s="11">
        <v>0</v>
      </c>
      <c r="AA61" s="11">
        <v>0</v>
      </c>
      <c r="AB61" s="11"/>
      <c r="AC61" s="11">
        <v>0</v>
      </c>
      <c r="AD61">
        <v>0</v>
      </c>
      <c r="AE61">
        <v>0</v>
      </c>
      <c r="AF61">
        <v>0</v>
      </c>
      <c r="AG61">
        <v>0</v>
      </c>
      <c r="AH61">
        <v>0</v>
      </c>
      <c r="AI61">
        <v>0</v>
      </c>
    </row>
    <row r="62" spans="1:35" x14ac:dyDescent="0.25">
      <c r="A62" s="10"/>
      <c r="B62" s="10" t="s">
        <v>213</v>
      </c>
      <c r="C62" s="10" t="s">
        <v>214</v>
      </c>
      <c r="D62" s="10">
        <v>793</v>
      </c>
      <c r="E62" s="10" t="s">
        <v>217</v>
      </c>
      <c r="F62" s="10" t="s">
        <v>226</v>
      </c>
      <c r="G62" s="10"/>
      <c r="H62" s="10"/>
      <c r="I62" s="10">
        <v>2254</v>
      </c>
      <c r="J62" s="10">
        <v>50</v>
      </c>
      <c r="K62" s="10" t="s">
        <v>83</v>
      </c>
      <c r="L62" s="10" t="s">
        <v>75</v>
      </c>
      <c r="M62" s="10" t="s">
        <v>39</v>
      </c>
      <c r="N62" s="10">
        <f t="shared" si="0"/>
        <v>600000</v>
      </c>
      <c r="O62" s="10">
        <f t="shared" si="1"/>
        <v>600000</v>
      </c>
      <c r="P62" s="10">
        <f t="shared" si="2"/>
        <v>0</v>
      </c>
      <c r="Q62" s="10"/>
      <c r="R62" s="11">
        <v>600000</v>
      </c>
      <c r="S62" s="11"/>
      <c r="T62" s="11">
        <v>0</v>
      </c>
      <c r="U62" s="11">
        <v>0</v>
      </c>
      <c r="V62" s="11">
        <v>0</v>
      </c>
      <c r="W62" s="11">
        <v>0</v>
      </c>
      <c r="X62" s="11">
        <v>0</v>
      </c>
      <c r="Y62" s="11">
        <v>0</v>
      </c>
      <c r="Z62" s="11">
        <v>0</v>
      </c>
      <c r="AA62" s="11">
        <v>0</v>
      </c>
      <c r="AB62" s="11"/>
      <c r="AC62" s="11">
        <v>0</v>
      </c>
      <c r="AD62">
        <v>0</v>
      </c>
      <c r="AE62">
        <v>0</v>
      </c>
      <c r="AF62">
        <v>0</v>
      </c>
      <c r="AG62">
        <v>0</v>
      </c>
      <c r="AH62">
        <v>0</v>
      </c>
      <c r="AI62">
        <v>0</v>
      </c>
    </row>
    <row r="63" spans="1:35" x14ac:dyDescent="0.25">
      <c r="A63" s="10"/>
      <c r="B63" s="10" t="s">
        <v>213</v>
      </c>
      <c r="C63" s="10" t="s">
        <v>214</v>
      </c>
      <c r="D63" s="10">
        <v>793</v>
      </c>
      <c r="E63" s="10" t="s">
        <v>217</v>
      </c>
      <c r="F63" s="10" t="s">
        <v>227</v>
      </c>
      <c r="G63" s="10"/>
      <c r="H63" s="10"/>
      <c r="I63" s="10">
        <v>2254</v>
      </c>
      <c r="J63" s="10">
        <v>50</v>
      </c>
      <c r="K63" s="10" t="s">
        <v>83</v>
      </c>
      <c r="L63" s="10" t="s">
        <v>75</v>
      </c>
      <c r="M63" s="10" t="s">
        <v>39</v>
      </c>
      <c r="N63" s="10">
        <f t="shared" si="0"/>
        <v>20000000</v>
      </c>
      <c r="O63" s="10">
        <f t="shared" si="1"/>
        <v>20000000</v>
      </c>
      <c r="P63" s="10">
        <f t="shared" si="2"/>
        <v>0</v>
      </c>
      <c r="Q63" s="10"/>
      <c r="R63" s="11">
        <v>20000000</v>
      </c>
      <c r="S63" s="11"/>
      <c r="T63" s="11">
        <v>0</v>
      </c>
      <c r="U63" s="11">
        <v>0</v>
      </c>
      <c r="V63" s="11">
        <v>0</v>
      </c>
      <c r="W63" s="11">
        <v>0</v>
      </c>
      <c r="X63" s="11">
        <v>0</v>
      </c>
      <c r="Y63" s="11">
        <v>0</v>
      </c>
      <c r="Z63" s="11">
        <v>0</v>
      </c>
      <c r="AA63" s="11">
        <v>0</v>
      </c>
      <c r="AB63" s="11"/>
      <c r="AC63" s="11">
        <v>0</v>
      </c>
      <c r="AD63">
        <v>0</v>
      </c>
      <c r="AE63">
        <v>0</v>
      </c>
      <c r="AF63">
        <v>0</v>
      </c>
      <c r="AG63">
        <v>0</v>
      </c>
      <c r="AH63">
        <v>0</v>
      </c>
      <c r="AI63">
        <v>0</v>
      </c>
    </row>
    <row r="64" spans="1:35" x14ac:dyDescent="0.25">
      <c r="A64" s="10"/>
      <c r="B64" s="10" t="s">
        <v>213</v>
      </c>
      <c r="C64" s="10" t="s">
        <v>214</v>
      </c>
      <c r="D64" s="10">
        <v>793</v>
      </c>
      <c r="E64" s="10" t="s">
        <v>217</v>
      </c>
      <c r="F64" s="10" t="s">
        <v>228</v>
      </c>
      <c r="G64" s="10"/>
      <c r="H64" s="10"/>
      <c r="I64" s="10">
        <v>2254</v>
      </c>
      <c r="J64" s="10">
        <v>50</v>
      </c>
      <c r="K64" s="10" t="s">
        <v>83</v>
      </c>
      <c r="L64" s="10" t="s">
        <v>75</v>
      </c>
      <c r="M64" s="10" t="s">
        <v>39</v>
      </c>
      <c r="N64" s="10">
        <f t="shared" si="0"/>
        <v>4942149.2200000007</v>
      </c>
      <c r="O64" s="10">
        <f t="shared" si="1"/>
        <v>0</v>
      </c>
      <c r="P64" s="10">
        <f t="shared" si="2"/>
        <v>4942149.2200000007</v>
      </c>
      <c r="Q64" s="10" t="s">
        <v>189</v>
      </c>
      <c r="R64" s="11">
        <v>0</v>
      </c>
      <c r="S64" s="11"/>
      <c r="T64" s="11">
        <v>0</v>
      </c>
      <c r="U64" s="11">
        <v>0</v>
      </c>
      <c r="V64" s="11">
        <v>0</v>
      </c>
      <c r="W64" s="11">
        <v>0</v>
      </c>
      <c r="X64" s="11">
        <v>0</v>
      </c>
      <c r="Y64" s="11">
        <v>0</v>
      </c>
      <c r="Z64" s="11">
        <v>0</v>
      </c>
      <c r="AA64" s="11">
        <v>1485000</v>
      </c>
      <c r="AB64" s="11"/>
      <c r="AC64" s="11">
        <v>1485000</v>
      </c>
      <c r="AD64">
        <v>1728574.61</v>
      </c>
      <c r="AE64">
        <v>1728574.61</v>
      </c>
      <c r="AF64">
        <v>1728574.61</v>
      </c>
      <c r="AG64">
        <v>1728574.61</v>
      </c>
      <c r="AH64">
        <v>0</v>
      </c>
      <c r="AI64">
        <v>0</v>
      </c>
    </row>
    <row r="65" spans="1:35" x14ac:dyDescent="0.25">
      <c r="A65" s="10"/>
      <c r="B65" s="10" t="s">
        <v>213</v>
      </c>
      <c r="C65" s="10" t="s">
        <v>214</v>
      </c>
      <c r="D65" s="10">
        <v>793</v>
      </c>
      <c r="E65" s="10" t="s">
        <v>217</v>
      </c>
      <c r="F65" s="10" t="s">
        <v>229</v>
      </c>
      <c r="G65" s="10"/>
      <c r="H65" s="10"/>
      <c r="I65" s="10">
        <v>2254</v>
      </c>
      <c r="J65" s="10">
        <v>50</v>
      </c>
      <c r="K65" s="10" t="s">
        <v>83</v>
      </c>
      <c r="L65" s="10" t="s">
        <v>75</v>
      </c>
      <c r="M65" s="10" t="s">
        <v>39</v>
      </c>
      <c r="N65" s="10">
        <f t="shared" si="0"/>
        <v>320000</v>
      </c>
      <c r="O65" s="10">
        <f t="shared" si="1"/>
        <v>320000</v>
      </c>
      <c r="P65" s="10">
        <f t="shared" si="2"/>
        <v>0</v>
      </c>
      <c r="Q65" s="10"/>
      <c r="R65" s="11">
        <v>320000</v>
      </c>
      <c r="S65" s="11"/>
      <c r="T65" s="11"/>
      <c r="U65" s="11">
        <v>0</v>
      </c>
      <c r="V65" s="11"/>
      <c r="W65" s="11">
        <v>0</v>
      </c>
      <c r="X65" s="11"/>
      <c r="Y65" s="11">
        <v>0</v>
      </c>
      <c r="Z65" s="11"/>
      <c r="AA65" s="11">
        <v>0</v>
      </c>
      <c r="AB65" s="11"/>
      <c r="AC65" s="11"/>
      <c r="AD65">
        <v>0</v>
      </c>
      <c r="AF65">
        <v>0</v>
      </c>
      <c r="AI65">
        <v>0</v>
      </c>
    </row>
    <row r="66" spans="1:35" x14ac:dyDescent="0.25">
      <c r="A66" s="10" t="s">
        <v>58</v>
      </c>
      <c r="B66" s="10" t="s">
        <v>230</v>
      </c>
      <c r="C66" s="10" t="s">
        <v>231</v>
      </c>
      <c r="D66" s="10">
        <v>1410</v>
      </c>
      <c r="E66" s="10" t="s">
        <v>232</v>
      </c>
      <c r="F66" s="10" t="s">
        <v>233</v>
      </c>
      <c r="G66" s="10" t="s">
        <v>58</v>
      </c>
      <c r="H66" s="10" t="s">
        <v>36</v>
      </c>
      <c r="I66" s="10">
        <v>1070</v>
      </c>
      <c r="J66" s="10">
        <v>18</v>
      </c>
      <c r="K66" s="10" t="s">
        <v>37</v>
      </c>
      <c r="L66" s="10" t="s">
        <v>38</v>
      </c>
      <c r="M66" s="10" t="s">
        <v>234</v>
      </c>
      <c r="N66" s="10">
        <f t="shared" ref="N66:N129" si="3">O66+P66</f>
        <v>3600000</v>
      </c>
      <c r="O66" s="10">
        <f t="shared" ref="O66:O129" si="4">R66+U66+W66+Y66</f>
        <v>3600000</v>
      </c>
      <c r="P66" s="10">
        <f t="shared" ref="P66:P129" si="5">AA66+AD66+AF66+AH66</f>
        <v>0</v>
      </c>
      <c r="Q66" s="10" t="s">
        <v>235</v>
      </c>
      <c r="R66" s="11">
        <v>1200000</v>
      </c>
      <c r="S66" s="11">
        <v>1200000</v>
      </c>
      <c r="T66" s="11">
        <v>1200000</v>
      </c>
      <c r="U66" s="11">
        <v>1200000</v>
      </c>
      <c r="V66" s="11">
        <v>1200000</v>
      </c>
      <c r="W66" s="11">
        <v>1200000</v>
      </c>
      <c r="X66" s="11"/>
      <c r="Y66" s="11">
        <v>0</v>
      </c>
      <c r="Z66" s="11"/>
      <c r="AA66" s="11">
        <v>0</v>
      </c>
      <c r="AB66" s="11"/>
      <c r="AC66" s="11"/>
      <c r="AD66">
        <v>0</v>
      </c>
      <c r="AF66">
        <v>0</v>
      </c>
      <c r="AI66">
        <v>0</v>
      </c>
    </row>
    <row r="67" spans="1:35" x14ac:dyDescent="0.25">
      <c r="A67" s="10" t="s">
        <v>58</v>
      </c>
      <c r="B67" s="10" t="s">
        <v>230</v>
      </c>
      <c r="C67" s="10" t="s">
        <v>236</v>
      </c>
      <c r="D67" s="10">
        <v>1870</v>
      </c>
      <c r="E67" s="10" t="s">
        <v>237</v>
      </c>
      <c r="F67" s="10" t="s">
        <v>238</v>
      </c>
      <c r="G67" s="10" t="s">
        <v>58</v>
      </c>
      <c r="H67" s="10" t="s">
        <v>58</v>
      </c>
      <c r="I67" s="10">
        <v>3362</v>
      </c>
      <c r="J67" s="10">
        <v>38</v>
      </c>
      <c r="K67" s="10" t="s">
        <v>239</v>
      </c>
      <c r="L67" s="10" t="s">
        <v>75</v>
      </c>
      <c r="M67" s="10" t="s">
        <v>234</v>
      </c>
      <c r="N67" s="10">
        <f t="shared" si="3"/>
        <v>116564172.86</v>
      </c>
      <c r="O67" s="10">
        <f t="shared" si="4"/>
        <v>116564172.86</v>
      </c>
      <c r="P67" s="10">
        <f t="shared" si="5"/>
        <v>0</v>
      </c>
      <c r="Q67" s="10"/>
      <c r="R67" s="11">
        <v>111370162.69</v>
      </c>
      <c r="S67" s="11">
        <v>36200000</v>
      </c>
      <c r="T67" s="11"/>
      <c r="U67" s="11">
        <v>5194010.17</v>
      </c>
      <c r="V67" s="11"/>
      <c r="W67" s="11">
        <v>0</v>
      </c>
      <c r="X67" s="11"/>
      <c r="Y67" s="11">
        <v>0</v>
      </c>
      <c r="Z67" s="11"/>
      <c r="AA67" s="11">
        <v>0</v>
      </c>
      <c r="AB67" s="11"/>
      <c r="AC67" s="11"/>
      <c r="AD67">
        <v>0</v>
      </c>
      <c r="AF67">
        <v>0</v>
      </c>
      <c r="AI67">
        <v>0</v>
      </c>
    </row>
    <row r="68" spans="1:35" x14ac:dyDescent="0.25">
      <c r="A68" s="10" t="s">
        <v>58</v>
      </c>
      <c r="B68" s="10" t="s">
        <v>243</v>
      </c>
      <c r="C68" s="10" t="s">
        <v>236</v>
      </c>
      <c r="D68" s="10">
        <v>1870</v>
      </c>
      <c r="E68" s="10" t="s">
        <v>237</v>
      </c>
      <c r="F68" s="10" t="s">
        <v>241</v>
      </c>
      <c r="G68" s="10" t="s">
        <v>58</v>
      </c>
      <c r="H68" s="10" t="s">
        <v>58</v>
      </c>
      <c r="I68" s="10">
        <v>2136</v>
      </c>
      <c r="J68" s="10">
        <v>38</v>
      </c>
      <c r="K68" s="10" t="s">
        <v>239</v>
      </c>
      <c r="L68" s="10" t="s">
        <v>75</v>
      </c>
      <c r="M68" s="10" t="s">
        <v>234</v>
      </c>
      <c r="N68" s="10">
        <f t="shared" si="3"/>
        <v>15200000</v>
      </c>
      <c r="O68" s="10">
        <f t="shared" si="4"/>
        <v>15200000</v>
      </c>
      <c r="P68" s="10">
        <f t="shared" si="5"/>
        <v>0</v>
      </c>
      <c r="Q68" s="10"/>
      <c r="R68" s="11">
        <v>3800000</v>
      </c>
      <c r="S68" s="11">
        <v>3800000</v>
      </c>
      <c r="T68" s="11"/>
      <c r="U68" s="11">
        <v>3800000</v>
      </c>
      <c r="V68" s="11"/>
      <c r="W68" s="11">
        <v>3800000</v>
      </c>
      <c r="X68" s="11"/>
      <c r="Y68" s="11">
        <v>3800000</v>
      </c>
      <c r="Z68" s="11"/>
      <c r="AA68" s="11">
        <v>0</v>
      </c>
      <c r="AB68" s="11"/>
      <c r="AC68" s="11"/>
      <c r="AD68">
        <v>0</v>
      </c>
      <c r="AF68">
        <v>0</v>
      </c>
      <c r="AI68">
        <v>0</v>
      </c>
    </row>
    <row r="69" spans="1:35" x14ac:dyDescent="0.25">
      <c r="A69" s="10" t="s">
        <v>58</v>
      </c>
      <c r="B69" s="10" t="s">
        <v>243</v>
      </c>
      <c r="C69" s="10" t="s">
        <v>236</v>
      </c>
      <c r="D69" s="10">
        <v>1870</v>
      </c>
      <c r="E69" s="10" t="s">
        <v>237</v>
      </c>
      <c r="F69" s="10" t="s">
        <v>238</v>
      </c>
      <c r="G69" s="10" t="s">
        <v>58</v>
      </c>
      <c r="H69" s="10" t="s">
        <v>58</v>
      </c>
      <c r="I69" s="10">
        <v>3362</v>
      </c>
      <c r="J69" s="10">
        <v>38</v>
      </c>
      <c r="K69" s="10" t="s">
        <v>239</v>
      </c>
      <c r="L69" s="10" t="s">
        <v>75</v>
      </c>
      <c r="M69" s="10" t="s">
        <v>234</v>
      </c>
      <c r="N69" s="10">
        <f t="shared" si="3"/>
        <v>250000</v>
      </c>
      <c r="O69" s="10">
        <f t="shared" si="4"/>
        <v>0</v>
      </c>
      <c r="P69" s="10">
        <f t="shared" si="5"/>
        <v>250000</v>
      </c>
      <c r="Q69" s="10"/>
      <c r="R69" s="11">
        <v>0</v>
      </c>
      <c r="S69" s="11"/>
      <c r="T69" s="11"/>
      <c r="U69" s="11">
        <v>0</v>
      </c>
      <c r="V69" s="11"/>
      <c r="W69" s="11">
        <v>0</v>
      </c>
      <c r="X69" s="11"/>
      <c r="Y69" s="11">
        <v>0</v>
      </c>
      <c r="Z69" s="11"/>
      <c r="AA69" s="11">
        <v>250000</v>
      </c>
      <c r="AB69" s="11">
        <v>250000</v>
      </c>
      <c r="AC69" s="11"/>
      <c r="AD69">
        <v>0</v>
      </c>
      <c r="AF69">
        <v>0</v>
      </c>
      <c r="AI69">
        <v>0</v>
      </c>
    </row>
    <row r="70" spans="1:35" x14ac:dyDescent="0.25">
      <c r="A70" s="10" t="s">
        <v>58</v>
      </c>
      <c r="B70" s="10" t="s">
        <v>230</v>
      </c>
      <c r="C70" s="10" t="s">
        <v>236</v>
      </c>
      <c r="D70" s="10">
        <v>1872</v>
      </c>
      <c r="E70" s="10" t="s">
        <v>244</v>
      </c>
      <c r="F70" s="10" t="s">
        <v>245</v>
      </c>
      <c r="G70" s="10" t="s">
        <v>36</v>
      </c>
      <c r="H70" s="10" t="s">
        <v>58</v>
      </c>
      <c r="I70" s="10">
        <v>3364</v>
      </c>
      <c r="J70" s="10">
        <v>38</v>
      </c>
      <c r="K70" s="10" t="s">
        <v>83</v>
      </c>
      <c r="L70" s="10" t="s">
        <v>75</v>
      </c>
      <c r="M70" s="10" t="s">
        <v>234</v>
      </c>
      <c r="N70" s="10">
        <f t="shared" si="3"/>
        <v>38000000</v>
      </c>
      <c r="O70" s="10">
        <f t="shared" si="4"/>
        <v>38000000</v>
      </c>
      <c r="P70" s="10">
        <f t="shared" si="5"/>
        <v>0</v>
      </c>
      <c r="Q70" s="10"/>
      <c r="R70" s="11">
        <v>8000000</v>
      </c>
      <c r="S70" s="11">
        <v>3000000</v>
      </c>
      <c r="T70" s="11"/>
      <c r="U70" s="11">
        <v>10000000</v>
      </c>
      <c r="V70" s="11"/>
      <c r="W70" s="11">
        <v>10000000</v>
      </c>
      <c r="X70" s="11"/>
      <c r="Y70" s="11">
        <v>10000000</v>
      </c>
      <c r="Z70" s="11"/>
      <c r="AA70" s="11">
        <v>0</v>
      </c>
      <c r="AB70" s="11"/>
      <c r="AC70" s="11"/>
      <c r="AD70">
        <v>0</v>
      </c>
      <c r="AF70">
        <v>0</v>
      </c>
      <c r="AI70">
        <v>0</v>
      </c>
    </row>
    <row r="71" spans="1:35" x14ac:dyDescent="0.25">
      <c r="A71" s="10" t="s">
        <v>58</v>
      </c>
      <c r="B71" s="10" t="s">
        <v>230</v>
      </c>
      <c r="C71" s="10" t="s">
        <v>236</v>
      </c>
      <c r="D71" s="10">
        <v>1873</v>
      </c>
      <c r="E71" s="10" t="s">
        <v>246</v>
      </c>
      <c r="F71" s="10" t="s">
        <v>247</v>
      </c>
      <c r="G71" s="10" t="s">
        <v>58</v>
      </c>
      <c r="H71" s="10" t="s">
        <v>58</v>
      </c>
      <c r="I71" s="10">
        <v>3364</v>
      </c>
      <c r="J71" s="10">
        <v>38</v>
      </c>
      <c r="K71" s="10" t="s">
        <v>83</v>
      </c>
      <c r="L71" s="10" t="s">
        <v>75</v>
      </c>
      <c r="M71" s="10" t="s">
        <v>234</v>
      </c>
      <c r="N71" s="10">
        <f t="shared" si="3"/>
        <v>150000000</v>
      </c>
      <c r="O71" s="10">
        <f t="shared" si="4"/>
        <v>150000000</v>
      </c>
      <c r="P71" s="10">
        <f t="shared" si="5"/>
        <v>0</v>
      </c>
      <c r="Q71" s="10"/>
      <c r="R71" s="11">
        <v>30000000</v>
      </c>
      <c r="S71" s="11">
        <v>7000000</v>
      </c>
      <c r="T71" s="11"/>
      <c r="U71" s="11">
        <v>40000000</v>
      </c>
      <c r="V71" s="11"/>
      <c r="W71" s="11">
        <v>40000000</v>
      </c>
      <c r="X71" s="11"/>
      <c r="Y71" s="11">
        <v>40000000</v>
      </c>
      <c r="Z71" s="11"/>
      <c r="AA71" s="11">
        <v>0</v>
      </c>
      <c r="AB71" s="11"/>
      <c r="AC71" s="11"/>
      <c r="AD71">
        <v>0</v>
      </c>
      <c r="AF71">
        <v>0</v>
      </c>
      <c r="AI71">
        <v>0</v>
      </c>
    </row>
    <row r="72" spans="1:35" x14ac:dyDescent="0.25">
      <c r="A72" s="10" t="s">
        <v>58</v>
      </c>
      <c r="B72" s="10" t="s">
        <v>230</v>
      </c>
      <c r="C72" s="10" t="s">
        <v>231</v>
      </c>
      <c r="D72" s="10">
        <v>1931</v>
      </c>
      <c r="E72" s="10" t="s">
        <v>248</v>
      </c>
      <c r="F72" s="10" t="s">
        <v>249</v>
      </c>
      <c r="G72" s="10" t="s">
        <v>36</v>
      </c>
      <c r="H72" s="10" t="s">
        <v>36</v>
      </c>
      <c r="I72" s="10">
        <v>1060</v>
      </c>
      <c r="J72" s="10">
        <v>38</v>
      </c>
      <c r="K72" s="10" t="s">
        <v>83</v>
      </c>
      <c r="L72" s="10" t="s">
        <v>75</v>
      </c>
      <c r="M72" s="10" t="s">
        <v>234</v>
      </c>
      <c r="N72" s="10">
        <f t="shared" si="3"/>
        <v>24000000</v>
      </c>
      <c r="O72" s="10">
        <f t="shared" si="4"/>
        <v>24000000</v>
      </c>
      <c r="P72" s="10">
        <f t="shared" si="5"/>
        <v>0</v>
      </c>
      <c r="Q72" s="10"/>
      <c r="R72" s="11">
        <v>6000000</v>
      </c>
      <c r="S72" s="11"/>
      <c r="T72" s="11"/>
      <c r="U72" s="11">
        <v>6000000</v>
      </c>
      <c r="V72" s="11"/>
      <c r="W72" s="11">
        <v>6000000</v>
      </c>
      <c r="X72" s="11"/>
      <c r="Y72" s="11">
        <v>6000000</v>
      </c>
      <c r="Z72" s="11"/>
      <c r="AA72" s="11">
        <v>0</v>
      </c>
      <c r="AB72" s="11"/>
      <c r="AC72" s="11"/>
      <c r="AD72">
        <v>0</v>
      </c>
      <c r="AF72">
        <v>0</v>
      </c>
      <c r="AI72">
        <v>0</v>
      </c>
    </row>
    <row r="73" spans="1:35" x14ac:dyDescent="0.25">
      <c r="A73" s="10" t="s">
        <v>58</v>
      </c>
      <c r="B73" s="10" t="s">
        <v>230</v>
      </c>
      <c r="C73" s="10" t="s">
        <v>231</v>
      </c>
      <c r="D73" s="10">
        <v>1932</v>
      </c>
      <c r="E73" s="10" t="s">
        <v>250</v>
      </c>
      <c r="F73" s="10" t="s">
        <v>251</v>
      </c>
      <c r="G73" s="10" t="s">
        <v>58</v>
      </c>
      <c r="H73" s="10" t="s">
        <v>58</v>
      </c>
      <c r="I73" s="10">
        <v>1060</v>
      </c>
      <c r="J73" s="10">
        <v>38</v>
      </c>
      <c r="K73" s="10" t="s">
        <v>83</v>
      </c>
      <c r="L73" s="10" t="s">
        <v>75</v>
      </c>
      <c r="M73" s="10" t="s">
        <v>234</v>
      </c>
      <c r="N73" s="10">
        <f t="shared" si="3"/>
        <v>24000000</v>
      </c>
      <c r="O73" s="10">
        <f t="shared" si="4"/>
        <v>24000000</v>
      </c>
      <c r="P73" s="10">
        <f t="shared" si="5"/>
        <v>0</v>
      </c>
      <c r="Q73" s="10"/>
      <c r="R73" s="11">
        <v>6000000</v>
      </c>
      <c r="S73" s="11"/>
      <c r="T73" s="11"/>
      <c r="U73" s="11">
        <v>6000000</v>
      </c>
      <c r="V73" s="11"/>
      <c r="W73" s="11">
        <v>6000000</v>
      </c>
      <c r="X73" s="11"/>
      <c r="Y73" s="11">
        <v>6000000</v>
      </c>
      <c r="Z73" s="11"/>
      <c r="AA73" s="11">
        <v>0</v>
      </c>
      <c r="AB73" s="11"/>
      <c r="AC73" s="11"/>
      <c r="AD73">
        <v>0</v>
      </c>
      <c r="AF73">
        <v>0</v>
      </c>
      <c r="AI73">
        <v>0</v>
      </c>
    </row>
    <row r="74" spans="1:35" x14ac:dyDescent="0.25">
      <c r="A74" s="10" t="s">
        <v>36</v>
      </c>
      <c r="B74" s="10" t="s">
        <v>230</v>
      </c>
      <c r="C74" s="10" t="s">
        <v>252</v>
      </c>
      <c r="D74" s="10">
        <v>2096</v>
      </c>
      <c r="E74" s="10" t="s">
        <v>253</v>
      </c>
      <c r="F74" s="10" t="s">
        <v>254</v>
      </c>
      <c r="G74" s="10" t="s">
        <v>36</v>
      </c>
      <c r="H74" s="10" t="s">
        <v>36</v>
      </c>
      <c r="I74" s="10">
        <v>1060</v>
      </c>
      <c r="J74" s="10">
        <v>38</v>
      </c>
      <c r="K74" s="10" t="s">
        <v>83</v>
      </c>
      <c r="L74" s="10" t="s">
        <v>75</v>
      </c>
      <c r="M74" s="10" t="s">
        <v>234</v>
      </c>
      <c r="N74" s="10">
        <f t="shared" si="3"/>
        <v>0</v>
      </c>
      <c r="O74" s="10">
        <f t="shared" si="4"/>
        <v>0</v>
      </c>
      <c r="P74" s="10">
        <f t="shared" si="5"/>
        <v>0</v>
      </c>
      <c r="Q74" s="10"/>
      <c r="R74" s="11">
        <v>0</v>
      </c>
      <c r="S74" s="11"/>
      <c r="T74" s="11"/>
      <c r="U74" s="11">
        <v>0</v>
      </c>
      <c r="V74" s="11"/>
      <c r="W74" s="11">
        <v>0</v>
      </c>
      <c r="X74" s="11"/>
      <c r="Y74" s="11">
        <v>0</v>
      </c>
      <c r="Z74" s="11"/>
      <c r="AA74" s="11">
        <v>0</v>
      </c>
      <c r="AB74" s="11"/>
      <c r="AC74" s="11"/>
      <c r="AD74">
        <v>0</v>
      </c>
      <c r="AF74">
        <v>0</v>
      </c>
      <c r="AI74">
        <v>0</v>
      </c>
    </row>
    <row r="75" spans="1:35" x14ac:dyDescent="0.25">
      <c r="A75" s="10" t="s">
        <v>36</v>
      </c>
      <c r="B75" s="10" t="s">
        <v>230</v>
      </c>
      <c r="C75" s="10" t="s">
        <v>252</v>
      </c>
      <c r="D75" s="10">
        <v>2287</v>
      </c>
      <c r="E75" s="10" t="s">
        <v>255</v>
      </c>
      <c r="F75" s="10" t="s">
        <v>254</v>
      </c>
      <c r="G75" s="10" t="s">
        <v>36</v>
      </c>
      <c r="H75" s="10" t="s">
        <v>36</v>
      </c>
      <c r="I75" s="10">
        <v>1060</v>
      </c>
      <c r="J75" s="10">
        <v>38</v>
      </c>
      <c r="K75" s="10" t="s">
        <v>83</v>
      </c>
      <c r="L75" s="10" t="s">
        <v>75</v>
      </c>
      <c r="M75" s="10" t="s">
        <v>234</v>
      </c>
      <c r="N75" s="10">
        <f t="shared" si="3"/>
        <v>0</v>
      </c>
      <c r="O75" s="10">
        <f t="shared" si="4"/>
        <v>0</v>
      </c>
      <c r="P75" s="10">
        <f t="shared" si="5"/>
        <v>0</v>
      </c>
      <c r="Q75" s="10"/>
      <c r="R75" s="11">
        <v>0</v>
      </c>
      <c r="S75" s="11"/>
      <c r="T75" s="11"/>
      <c r="U75" s="11">
        <v>0</v>
      </c>
      <c r="V75" s="11"/>
      <c r="W75" s="11">
        <v>0</v>
      </c>
      <c r="X75" s="11"/>
      <c r="Y75" s="11">
        <v>0</v>
      </c>
      <c r="Z75" s="11"/>
      <c r="AA75" s="11">
        <v>0</v>
      </c>
      <c r="AB75" s="11"/>
      <c r="AC75" s="11"/>
      <c r="AD75">
        <v>0</v>
      </c>
      <c r="AF75">
        <v>0</v>
      </c>
      <c r="AI75">
        <v>0</v>
      </c>
    </row>
    <row r="76" spans="1:35" x14ac:dyDescent="0.25">
      <c r="A76" s="10" t="s">
        <v>36</v>
      </c>
      <c r="B76" s="10" t="s">
        <v>230</v>
      </c>
      <c r="C76" s="10" t="s">
        <v>252</v>
      </c>
      <c r="D76" s="10">
        <v>2288</v>
      </c>
      <c r="E76" s="10" t="s">
        <v>256</v>
      </c>
      <c r="F76" s="10" t="s">
        <v>257</v>
      </c>
      <c r="G76" s="10" t="s">
        <v>36</v>
      </c>
      <c r="H76" s="10" t="s">
        <v>36</v>
      </c>
      <c r="I76" s="10">
        <v>1060</v>
      </c>
      <c r="J76" s="10">
        <v>38</v>
      </c>
      <c r="K76" s="10" t="s">
        <v>83</v>
      </c>
      <c r="L76" s="10" t="s">
        <v>75</v>
      </c>
      <c r="M76" s="10" t="s">
        <v>234</v>
      </c>
      <c r="N76" s="10">
        <f t="shared" si="3"/>
        <v>0</v>
      </c>
      <c r="O76" s="10">
        <f t="shared" si="4"/>
        <v>0</v>
      </c>
      <c r="P76" s="10">
        <f t="shared" si="5"/>
        <v>0</v>
      </c>
      <c r="Q76" s="10"/>
      <c r="R76" s="11">
        <v>0</v>
      </c>
      <c r="S76" s="11"/>
      <c r="T76" s="11"/>
      <c r="U76" s="11">
        <v>0</v>
      </c>
      <c r="V76" s="11"/>
      <c r="W76" s="11">
        <v>0</v>
      </c>
      <c r="X76" s="11"/>
      <c r="Y76" s="11">
        <v>0</v>
      </c>
      <c r="Z76" s="11"/>
      <c r="AA76" s="11">
        <v>0</v>
      </c>
      <c r="AB76" s="11"/>
      <c r="AC76" s="11"/>
      <c r="AD76">
        <v>0</v>
      </c>
      <c r="AF76">
        <v>0</v>
      </c>
      <c r="AI76">
        <v>0</v>
      </c>
    </row>
    <row r="77" spans="1:35" x14ac:dyDescent="0.25">
      <c r="A77" s="10" t="s">
        <v>36</v>
      </c>
      <c r="B77" s="10" t="s">
        <v>230</v>
      </c>
      <c r="C77" s="10" t="s">
        <v>252</v>
      </c>
      <c r="D77" s="10">
        <v>2290</v>
      </c>
      <c r="E77" s="10" t="s">
        <v>258</v>
      </c>
      <c r="F77" s="10" t="s">
        <v>259</v>
      </c>
      <c r="G77" s="10" t="s">
        <v>36</v>
      </c>
      <c r="H77" s="10" t="s">
        <v>36</v>
      </c>
      <c r="I77" s="10">
        <v>1060</v>
      </c>
      <c r="J77" s="10">
        <v>38</v>
      </c>
      <c r="K77" s="10" t="s">
        <v>83</v>
      </c>
      <c r="L77" s="10" t="s">
        <v>75</v>
      </c>
      <c r="M77" s="10" t="s">
        <v>234</v>
      </c>
      <c r="N77" s="10">
        <f t="shared" si="3"/>
        <v>0</v>
      </c>
      <c r="O77" s="10">
        <f t="shared" si="4"/>
        <v>0</v>
      </c>
      <c r="P77" s="10">
        <f t="shared" si="5"/>
        <v>0</v>
      </c>
      <c r="Q77" s="10"/>
      <c r="R77" s="11">
        <v>0</v>
      </c>
      <c r="S77" s="11"/>
      <c r="T77" s="11"/>
      <c r="U77" s="11">
        <v>0</v>
      </c>
      <c r="V77" s="11"/>
      <c r="W77" s="11">
        <v>0</v>
      </c>
      <c r="X77" s="11"/>
      <c r="Y77" s="11">
        <v>0</v>
      </c>
      <c r="Z77" s="11"/>
      <c r="AA77" s="11">
        <v>0</v>
      </c>
      <c r="AB77" s="11"/>
      <c r="AC77" s="11"/>
      <c r="AD77">
        <v>0</v>
      </c>
      <c r="AF77">
        <v>0</v>
      </c>
      <c r="AI77">
        <v>0</v>
      </c>
    </row>
    <row r="78" spans="1:35" x14ac:dyDescent="0.25">
      <c r="A78" s="10" t="s">
        <v>58</v>
      </c>
      <c r="B78" s="10" t="s">
        <v>230</v>
      </c>
      <c r="C78" s="10" t="s">
        <v>252</v>
      </c>
      <c r="D78" s="10">
        <v>2291</v>
      </c>
      <c r="E78" s="10" t="s">
        <v>260</v>
      </c>
      <c r="F78" s="10" t="s">
        <v>259</v>
      </c>
      <c r="G78" s="10" t="s">
        <v>36</v>
      </c>
      <c r="H78" s="10" t="s">
        <v>36</v>
      </c>
      <c r="I78" s="10">
        <v>1060</v>
      </c>
      <c r="J78" s="10">
        <v>38</v>
      </c>
      <c r="K78" s="10" t="s">
        <v>83</v>
      </c>
      <c r="L78" s="10" t="s">
        <v>75</v>
      </c>
      <c r="M78" s="10" t="s">
        <v>234</v>
      </c>
      <c r="N78" s="10">
        <f t="shared" si="3"/>
        <v>1209252.1599999999</v>
      </c>
      <c r="O78" s="10">
        <f t="shared" si="4"/>
        <v>32254.02</v>
      </c>
      <c r="P78" s="10">
        <f t="shared" si="5"/>
        <v>1176998.1399999999</v>
      </c>
      <c r="Q78" s="10"/>
      <c r="R78" s="11">
        <v>32254.02</v>
      </c>
      <c r="S78" s="11">
        <v>0</v>
      </c>
      <c r="T78" s="11">
        <v>0</v>
      </c>
      <c r="U78" s="11">
        <v>0</v>
      </c>
      <c r="V78" s="11"/>
      <c r="W78" s="11">
        <v>0</v>
      </c>
      <c r="X78" s="11"/>
      <c r="Y78" s="11">
        <v>0</v>
      </c>
      <c r="Z78" s="11"/>
      <c r="AA78" s="11">
        <v>1176998.1399999999</v>
      </c>
      <c r="AB78" s="11">
        <v>0</v>
      </c>
      <c r="AC78" s="11"/>
      <c r="AD78">
        <v>0</v>
      </c>
      <c r="AF78">
        <v>0</v>
      </c>
      <c r="AI78">
        <v>0</v>
      </c>
    </row>
    <row r="79" spans="1:35" x14ac:dyDescent="0.25">
      <c r="A79" s="10" t="s">
        <v>58</v>
      </c>
      <c r="B79" s="10" t="s">
        <v>230</v>
      </c>
      <c r="C79" s="10" t="s">
        <v>252</v>
      </c>
      <c r="D79" s="10">
        <v>2292</v>
      </c>
      <c r="E79" s="10" t="s">
        <v>261</v>
      </c>
      <c r="F79" s="10" t="s">
        <v>259</v>
      </c>
      <c r="G79" s="10" t="s">
        <v>36</v>
      </c>
      <c r="H79" s="10" t="s">
        <v>36</v>
      </c>
      <c r="I79" s="10">
        <v>1060</v>
      </c>
      <c r="J79" s="10">
        <v>38</v>
      </c>
      <c r="K79" s="10" t="s">
        <v>83</v>
      </c>
      <c r="L79" s="10" t="s">
        <v>75</v>
      </c>
      <c r="M79" s="10" t="s">
        <v>234</v>
      </c>
      <c r="N79" s="10">
        <f t="shared" si="3"/>
        <v>117501.4</v>
      </c>
      <c r="O79" s="10">
        <f t="shared" si="4"/>
        <v>83049.94</v>
      </c>
      <c r="P79" s="10">
        <f t="shared" si="5"/>
        <v>34451.46</v>
      </c>
      <c r="Q79" s="10"/>
      <c r="R79" s="11">
        <v>83049.94</v>
      </c>
      <c r="S79" s="11">
        <v>0</v>
      </c>
      <c r="T79" s="11"/>
      <c r="U79" s="11">
        <v>0</v>
      </c>
      <c r="V79" s="11"/>
      <c r="W79" s="11">
        <v>0</v>
      </c>
      <c r="X79" s="11"/>
      <c r="Y79" s="11">
        <v>0</v>
      </c>
      <c r="Z79" s="11"/>
      <c r="AA79" s="11">
        <v>34451.46</v>
      </c>
      <c r="AB79" s="11"/>
      <c r="AC79" s="11"/>
      <c r="AD79">
        <v>0</v>
      </c>
      <c r="AF79">
        <v>0</v>
      </c>
      <c r="AI79">
        <v>0</v>
      </c>
    </row>
    <row r="80" spans="1:35" x14ac:dyDescent="0.25">
      <c r="A80" s="10" t="s">
        <v>58</v>
      </c>
      <c r="B80" s="10" t="s">
        <v>230</v>
      </c>
      <c r="C80" s="10" t="s">
        <v>252</v>
      </c>
      <c r="D80" s="10">
        <v>2293</v>
      </c>
      <c r="E80" s="10" t="s">
        <v>262</v>
      </c>
      <c r="F80" s="10" t="s">
        <v>259</v>
      </c>
      <c r="G80" s="10" t="s">
        <v>36</v>
      </c>
      <c r="H80" s="10" t="s">
        <v>36</v>
      </c>
      <c r="I80" s="10">
        <v>1060</v>
      </c>
      <c r="J80" s="10">
        <v>38</v>
      </c>
      <c r="K80" s="10" t="s">
        <v>83</v>
      </c>
      <c r="L80" s="10" t="s">
        <v>75</v>
      </c>
      <c r="M80" s="10" t="s">
        <v>234</v>
      </c>
      <c r="N80" s="10">
        <f t="shared" si="3"/>
        <v>401785.1</v>
      </c>
      <c r="O80" s="10">
        <f t="shared" si="4"/>
        <v>31384.16</v>
      </c>
      <c r="P80" s="10">
        <f t="shared" si="5"/>
        <v>370400.94</v>
      </c>
      <c r="Q80" s="10"/>
      <c r="R80" s="11">
        <v>31384.16</v>
      </c>
      <c r="S80" s="11"/>
      <c r="T80" s="11"/>
      <c r="U80" s="11">
        <v>0</v>
      </c>
      <c r="V80" s="11"/>
      <c r="W80" s="11">
        <v>0</v>
      </c>
      <c r="X80" s="11"/>
      <c r="Y80" s="11">
        <v>0</v>
      </c>
      <c r="Z80" s="11"/>
      <c r="AA80" s="11">
        <v>370400.94</v>
      </c>
      <c r="AB80" s="11"/>
      <c r="AC80" s="11"/>
      <c r="AD80">
        <v>0</v>
      </c>
      <c r="AF80">
        <v>0</v>
      </c>
      <c r="AI80">
        <v>0</v>
      </c>
    </row>
    <row r="81" spans="1:35" x14ac:dyDescent="0.25">
      <c r="A81" s="10" t="s">
        <v>36</v>
      </c>
      <c r="B81" s="10" t="s">
        <v>230</v>
      </c>
      <c r="C81" s="10" t="s">
        <v>252</v>
      </c>
      <c r="D81" s="10">
        <v>2294</v>
      </c>
      <c r="E81" s="10" t="s">
        <v>263</v>
      </c>
      <c r="F81" s="10" t="s">
        <v>264</v>
      </c>
      <c r="G81" s="10" t="s">
        <v>36</v>
      </c>
      <c r="H81" s="10" t="s">
        <v>36</v>
      </c>
      <c r="I81" s="10">
        <v>1060</v>
      </c>
      <c r="J81" s="10">
        <v>38</v>
      </c>
      <c r="K81" s="10" t="s">
        <v>83</v>
      </c>
      <c r="L81" s="10" t="s">
        <v>75</v>
      </c>
      <c r="M81" s="10" t="s">
        <v>234</v>
      </c>
      <c r="N81" s="10">
        <f t="shared" si="3"/>
        <v>0</v>
      </c>
      <c r="O81" s="10">
        <f t="shared" si="4"/>
        <v>0</v>
      </c>
      <c r="P81" s="10">
        <f t="shared" si="5"/>
        <v>0</v>
      </c>
      <c r="Q81" s="10"/>
      <c r="R81" s="11">
        <v>0</v>
      </c>
      <c r="S81" s="11"/>
      <c r="T81" s="11"/>
      <c r="U81" s="11">
        <v>0</v>
      </c>
      <c r="V81" s="11"/>
      <c r="W81" s="11">
        <v>0</v>
      </c>
      <c r="X81" s="11"/>
      <c r="Y81" s="11">
        <v>0</v>
      </c>
      <c r="Z81" s="11"/>
      <c r="AA81" s="11">
        <v>0</v>
      </c>
      <c r="AB81" s="11"/>
      <c r="AC81" s="11"/>
      <c r="AD81">
        <v>0</v>
      </c>
      <c r="AF81">
        <v>0</v>
      </c>
      <c r="AI81">
        <v>0</v>
      </c>
    </row>
    <row r="82" spans="1:35" x14ac:dyDescent="0.25">
      <c r="A82" s="10" t="s">
        <v>58</v>
      </c>
      <c r="B82" s="10" t="s">
        <v>230</v>
      </c>
      <c r="C82" s="10" t="s">
        <v>265</v>
      </c>
      <c r="D82" s="10">
        <v>2347</v>
      </c>
      <c r="E82" s="10" t="s">
        <v>266</v>
      </c>
      <c r="F82" s="10" t="s">
        <v>267</v>
      </c>
      <c r="G82" s="10" t="s">
        <v>58</v>
      </c>
      <c r="H82" s="10" t="s">
        <v>58</v>
      </c>
      <c r="I82" s="10">
        <v>1065</v>
      </c>
      <c r="J82" s="10">
        <v>38</v>
      </c>
      <c r="K82" s="10" t="s">
        <v>83</v>
      </c>
      <c r="L82" s="10" t="s">
        <v>75</v>
      </c>
      <c r="M82" s="10" t="s">
        <v>234</v>
      </c>
      <c r="N82" s="10">
        <f t="shared" si="3"/>
        <v>38000000</v>
      </c>
      <c r="O82" s="10">
        <f t="shared" si="4"/>
        <v>38000000</v>
      </c>
      <c r="P82" s="10">
        <f t="shared" si="5"/>
        <v>0</v>
      </c>
      <c r="Q82" s="10" t="s">
        <v>268</v>
      </c>
      <c r="R82" s="11">
        <v>2000000</v>
      </c>
      <c r="S82" s="11">
        <v>500000</v>
      </c>
      <c r="T82" s="11">
        <v>0</v>
      </c>
      <c r="U82" s="11">
        <v>12000000</v>
      </c>
      <c r="V82" s="11">
        <v>0</v>
      </c>
      <c r="W82" s="11">
        <v>12000000</v>
      </c>
      <c r="X82" s="11">
        <v>0</v>
      </c>
      <c r="Y82" s="11">
        <v>12000000</v>
      </c>
      <c r="Z82" s="11">
        <v>0</v>
      </c>
      <c r="AA82" s="11">
        <v>0</v>
      </c>
      <c r="AB82" s="11"/>
      <c r="AC82" s="11"/>
      <c r="AD82">
        <v>0</v>
      </c>
      <c r="AF82">
        <v>0</v>
      </c>
      <c r="AI82">
        <v>0</v>
      </c>
    </row>
    <row r="83" spans="1:35" x14ac:dyDescent="0.25">
      <c r="A83" s="10" t="s">
        <v>58</v>
      </c>
      <c r="B83" s="10" t="s">
        <v>230</v>
      </c>
      <c r="C83" s="10" t="s">
        <v>231</v>
      </c>
      <c r="D83" s="10">
        <v>2348</v>
      </c>
      <c r="E83" s="10" t="s">
        <v>269</v>
      </c>
      <c r="F83" s="10" t="s">
        <v>270</v>
      </c>
      <c r="G83" s="10" t="s">
        <v>36</v>
      </c>
      <c r="H83" s="10" t="s">
        <v>36</v>
      </c>
      <c r="I83" s="10">
        <v>1060</v>
      </c>
      <c r="J83" s="10">
        <v>38</v>
      </c>
      <c r="K83" s="10" t="s">
        <v>271</v>
      </c>
      <c r="L83" s="10" t="s">
        <v>38</v>
      </c>
      <c r="M83" s="10" t="s">
        <v>234</v>
      </c>
      <c r="N83" s="10">
        <f t="shared" si="3"/>
        <v>1070698.8400000001</v>
      </c>
      <c r="O83" s="10">
        <f t="shared" si="4"/>
        <v>1070698.8400000001</v>
      </c>
      <c r="P83" s="10">
        <f t="shared" si="5"/>
        <v>0</v>
      </c>
      <c r="Q83" s="10" t="s">
        <v>272</v>
      </c>
      <c r="R83" s="11">
        <v>1070698.8400000001</v>
      </c>
      <c r="S83" s="11"/>
      <c r="T83" s="11"/>
      <c r="U83" s="11">
        <v>0</v>
      </c>
      <c r="V83" s="11"/>
      <c r="W83" s="11">
        <v>0</v>
      </c>
      <c r="X83" s="11"/>
      <c r="Y83" s="11">
        <v>0</v>
      </c>
      <c r="Z83" s="11"/>
      <c r="AA83" s="11">
        <v>0</v>
      </c>
      <c r="AB83" s="11"/>
      <c r="AC83" s="11"/>
      <c r="AD83">
        <v>0</v>
      </c>
      <c r="AF83">
        <v>0</v>
      </c>
      <c r="AI83">
        <v>0</v>
      </c>
    </row>
    <row r="84" spans="1:35" x14ac:dyDescent="0.25">
      <c r="A84" s="10" t="s">
        <v>58</v>
      </c>
      <c r="B84" s="10" t="s">
        <v>230</v>
      </c>
      <c r="C84" s="10" t="s">
        <v>231</v>
      </c>
      <c r="D84" s="10">
        <v>2352</v>
      </c>
      <c r="E84" s="10" t="s">
        <v>273</v>
      </c>
      <c r="F84" s="10" t="s">
        <v>274</v>
      </c>
      <c r="G84" s="10" t="s">
        <v>58</v>
      </c>
      <c r="H84" s="10" t="s">
        <v>58</v>
      </c>
      <c r="I84" s="10">
        <v>1070</v>
      </c>
      <c r="J84" s="10">
        <v>38</v>
      </c>
      <c r="K84" s="10" t="s">
        <v>83</v>
      </c>
      <c r="L84" s="10" t="s">
        <v>75</v>
      </c>
      <c r="M84" s="10" t="s">
        <v>234</v>
      </c>
      <c r="N84" s="10">
        <f t="shared" si="3"/>
        <v>20504221.73</v>
      </c>
      <c r="O84" s="10">
        <f t="shared" si="4"/>
        <v>20504221.73</v>
      </c>
      <c r="P84" s="10">
        <f t="shared" si="5"/>
        <v>0</v>
      </c>
      <c r="Q84" s="10" t="s">
        <v>2283</v>
      </c>
      <c r="R84" s="11">
        <v>6557824.2699999996</v>
      </c>
      <c r="S84" s="11">
        <v>4830000</v>
      </c>
      <c r="T84" s="11">
        <v>1442470.78</v>
      </c>
      <c r="U84" s="11">
        <v>13946397.460000001</v>
      </c>
      <c r="V84" s="11"/>
      <c r="W84" s="11">
        <v>0</v>
      </c>
      <c r="X84" s="11"/>
      <c r="Y84" s="11">
        <v>0</v>
      </c>
      <c r="Z84" s="11"/>
      <c r="AA84" s="11">
        <v>0</v>
      </c>
      <c r="AB84" s="11"/>
      <c r="AC84" s="11"/>
      <c r="AD84">
        <v>0</v>
      </c>
      <c r="AF84">
        <v>0</v>
      </c>
      <c r="AI84">
        <v>0</v>
      </c>
    </row>
    <row r="85" spans="1:35" x14ac:dyDescent="0.25">
      <c r="A85" s="10" t="s">
        <v>58</v>
      </c>
      <c r="B85" s="10" t="s">
        <v>275</v>
      </c>
      <c r="C85" s="10" t="s">
        <v>231</v>
      </c>
      <c r="D85" s="10">
        <v>2352</v>
      </c>
      <c r="E85" s="10" t="s">
        <v>273</v>
      </c>
      <c r="F85" s="10" t="s">
        <v>274</v>
      </c>
      <c r="G85" s="10" t="s">
        <v>58</v>
      </c>
      <c r="H85" s="10" t="s">
        <v>58</v>
      </c>
      <c r="I85" s="10">
        <v>1070</v>
      </c>
      <c r="J85" s="10">
        <v>18</v>
      </c>
      <c r="K85" s="10" t="s">
        <v>83</v>
      </c>
      <c r="L85" s="10" t="s">
        <v>75</v>
      </c>
      <c r="M85" s="10" t="s">
        <v>234</v>
      </c>
      <c r="N85" s="10">
        <f t="shared" si="3"/>
        <v>16765498.26</v>
      </c>
      <c r="O85" s="10">
        <f t="shared" si="4"/>
        <v>0</v>
      </c>
      <c r="P85" s="10">
        <f t="shared" si="5"/>
        <v>16765498.26</v>
      </c>
      <c r="Q85" s="10"/>
      <c r="R85" s="11">
        <v>0</v>
      </c>
      <c r="S85" s="11">
        <v>0</v>
      </c>
      <c r="T85" s="11"/>
      <c r="U85" s="11">
        <v>0</v>
      </c>
      <c r="V85" s="11"/>
      <c r="W85" s="11">
        <v>0</v>
      </c>
      <c r="X85" s="11"/>
      <c r="Y85" s="11">
        <v>0</v>
      </c>
      <c r="Z85" s="11"/>
      <c r="AA85" s="11">
        <v>16765498.26</v>
      </c>
      <c r="AB85" s="11">
        <v>1000000</v>
      </c>
      <c r="AC85" s="11"/>
      <c r="AD85">
        <v>0</v>
      </c>
      <c r="AF85">
        <v>0</v>
      </c>
      <c r="AI85">
        <v>0</v>
      </c>
    </row>
    <row r="86" spans="1:35" x14ac:dyDescent="0.25">
      <c r="A86" s="10" t="s">
        <v>58</v>
      </c>
      <c r="B86" s="10" t="s">
        <v>276</v>
      </c>
      <c r="C86" s="10" t="s">
        <v>277</v>
      </c>
      <c r="D86" s="10">
        <v>2353</v>
      </c>
      <c r="E86" s="10" t="s">
        <v>278</v>
      </c>
      <c r="F86" s="10" t="s">
        <v>279</v>
      </c>
      <c r="G86" s="10" t="s">
        <v>58</v>
      </c>
      <c r="H86" s="10" t="s">
        <v>58</v>
      </c>
      <c r="I86" s="10">
        <v>1035</v>
      </c>
      <c r="J86" s="10">
        <v>38</v>
      </c>
      <c r="K86" s="10" t="s">
        <v>83</v>
      </c>
      <c r="L86" s="10" t="s">
        <v>75</v>
      </c>
      <c r="M86" s="10" t="s">
        <v>234</v>
      </c>
      <c r="N86" s="10">
        <f t="shared" si="3"/>
        <v>34000000</v>
      </c>
      <c r="O86" s="10">
        <f t="shared" si="4"/>
        <v>34000000</v>
      </c>
      <c r="P86" s="10">
        <f t="shared" si="5"/>
        <v>0</v>
      </c>
      <c r="Q86" s="10"/>
      <c r="R86" s="11">
        <v>8500000</v>
      </c>
      <c r="S86" s="11"/>
      <c r="T86" s="11"/>
      <c r="U86" s="11">
        <v>8500000</v>
      </c>
      <c r="V86" s="11"/>
      <c r="W86" s="11">
        <v>8500000</v>
      </c>
      <c r="X86" s="11"/>
      <c r="Y86" s="11">
        <v>8500000</v>
      </c>
      <c r="Z86" s="11"/>
      <c r="AA86" s="11">
        <v>0</v>
      </c>
      <c r="AB86" s="11"/>
      <c r="AC86" s="11"/>
      <c r="AD86">
        <v>0</v>
      </c>
      <c r="AF86">
        <v>0</v>
      </c>
      <c r="AI86">
        <v>0</v>
      </c>
    </row>
    <row r="87" spans="1:35" x14ac:dyDescent="0.25">
      <c r="A87" s="10" t="s">
        <v>58</v>
      </c>
      <c r="B87" s="10" t="s">
        <v>230</v>
      </c>
      <c r="C87" s="10" t="s">
        <v>280</v>
      </c>
      <c r="D87" s="10">
        <v>2354</v>
      </c>
      <c r="E87" s="10" t="s">
        <v>281</v>
      </c>
      <c r="F87" s="10" t="s">
        <v>281</v>
      </c>
      <c r="G87" s="10" t="s">
        <v>36</v>
      </c>
      <c r="H87" s="10" t="s">
        <v>58</v>
      </c>
      <c r="I87" s="10">
        <v>1037</v>
      </c>
      <c r="J87" s="10">
        <v>38</v>
      </c>
      <c r="K87" s="10" t="s">
        <v>83</v>
      </c>
      <c r="L87" s="10" t="s">
        <v>75</v>
      </c>
      <c r="M87" s="10" t="s">
        <v>234</v>
      </c>
      <c r="N87" s="10">
        <f t="shared" si="3"/>
        <v>6404819</v>
      </c>
      <c r="O87" s="10">
        <f t="shared" si="4"/>
        <v>6404819</v>
      </c>
      <c r="P87" s="10">
        <f t="shared" si="5"/>
        <v>0</v>
      </c>
      <c r="Q87" s="10"/>
      <c r="R87" s="11">
        <v>1404819</v>
      </c>
      <c r="S87" s="11">
        <v>1404819</v>
      </c>
      <c r="T87" s="11"/>
      <c r="U87" s="11">
        <v>1000000</v>
      </c>
      <c r="V87" s="11"/>
      <c r="W87" s="11">
        <v>2000000</v>
      </c>
      <c r="X87" s="11"/>
      <c r="Y87" s="11">
        <v>2000000</v>
      </c>
      <c r="Z87" s="11"/>
      <c r="AA87" s="11">
        <v>0</v>
      </c>
      <c r="AB87" s="11"/>
      <c r="AC87" s="11"/>
      <c r="AD87">
        <v>0</v>
      </c>
      <c r="AF87">
        <v>0</v>
      </c>
      <c r="AI87">
        <v>0</v>
      </c>
    </row>
    <row r="88" spans="1:35" x14ac:dyDescent="0.25">
      <c r="A88" s="10" t="s">
        <v>58</v>
      </c>
      <c r="B88" s="10" t="s">
        <v>230</v>
      </c>
      <c r="C88" s="10" t="s">
        <v>282</v>
      </c>
      <c r="D88" s="10">
        <v>2354</v>
      </c>
      <c r="E88" s="10" t="s">
        <v>281</v>
      </c>
      <c r="F88" s="10" t="s">
        <v>281</v>
      </c>
      <c r="G88" s="10" t="s">
        <v>36</v>
      </c>
      <c r="H88" s="10" t="s">
        <v>58</v>
      </c>
      <c r="I88" s="10">
        <v>1060</v>
      </c>
      <c r="J88" s="10">
        <v>38</v>
      </c>
      <c r="K88" s="10" t="s">
        <v>83</v>
      </c>
      <c r="L88" s="10" t="s">
        <v>75</v>
      </c>
      <c r="M88" s="10" t="s">
        <v>234</v>
      </c>
      <c r="N88" s="10">
        <f t="shared" si="3"/>
        <v>51000000</v>
      </c>
      <c r="O88" s="10">
        <f t="shared" si="4"/>
        <v>51000000</v>
      </c>
      <c r="P88" s="10">
        <f t="shared" si="5"/>
        <v>0</v>
      </c>
      <c r="Q88" s="10"/>
      <c r="R88" s="11">
        <v>35000000</v>
      </c>
      <c r="S88" s="11">
        <v>500000</v>
      </c>
      <c r="T88" s="11"/>
      <c r="U88" s="11">
        <v>8000000</v>
      </c>
      <c r="V88" s="11"/>
      <c r="W88" s="11">
        <v>8000000</v>
      </c>
      <c r="X88" s="11"/>
      <c r="Y88" s="11">
        <v>0</v>
      </c>
      <c r="Z88" s="11"/>
      <c r="AA88" s="11">
        <v>0</v>
      </c>
      <c r="AB88" s="11"/>
      <c r="AC88" s="11"/>
      <c r="AD88">
        <v>0</v>
      </c>
      <c r="AF88">
        <v>0</v>
      </c>
      <c r="AI88">
        <v>0</v>
      </c>
    </row>
    <row r="89" spans="1:35" x14ac:dyDescent="0.25">
      <c r="A89" s="10" t="s">
        <v>58</v>
      </c>
      <c r="B89" s="10" t="s">
        <v>230</v>
      </c>
      <c r="C89" s="10" t="s">
        <v>231</v>
      </c>
      <c r="D89" s="10">
        <v>2355</v>
      </c>
      <c r="E89" s="10" t="s">
        <v>283</v>
      </c>
      <c r="F89" s="10" t="s">
        <v>284</v>
      </c>
      <c r="G89" s="10" t="s">
        <v>36</v>
      </c>
      <c r="H89" s="10" t="s">
        <v>36</v>
      </c>
      <c r="I89" s="10">
        <v>1060</v>
      </c>
      <c r="J89" s="10">
        <v>38</v>
      </c>
      <c r="K89" s="10" t="s">
        <v>285</v>
      </c>
      <c r="L89" s="10" t="s">
        <v>286</v>
      </c>
      <c r="M89" s="10" t="s">
        <v>234</v>
      </c>
      <c r="N89" s="10">
        <f t="shared" si="3"/>
        <v>1528423.56</v>
      </c>
      <c r="O89" s="10">
        <f t="shared" si="4"/>
        <v>1528423.56</v>
      </c>
      <c r="P89" s="10">
        <f t="shared" si="5"/>
        <v>0</v>
      </c>
      <c r="Q89" s="10" t="s">
        <v>268</v>
      </c>
      <c r="R89" s="11">
        <v>1528423.56</v>
      </c>
      <c r="S89" s="11">
        <v>1528423.56</v>
      </c>
      <c r="T89" s="11">
        <v>1528423.56</v>
      </c>
      <c r="U89" s="11">
        <v>0</v>
      </c>
      <c r="V89" s="11"/>
      <c r="W89" s="11">
        <v>0</v>
      </c>
      <c r="X89" s="11"/>
      <c r="Y89" s="11">
        <v>0</v>
      </c>
      <c r="Z89" s="11"/>
      <c r="AA89" s="11">
        <v>0</v>
      </c>
      <c r="AB89" s="11"/>
      <c r="AC89" s="11"/>
      <c r="AD89">
        <v>0</v>
      </c>
      <c r="AF89">
        <v>0</v>
      </c>
      <c r="AI89">
        <v>0</v>
      </c>
    </row>
    <row r="90" spans="1:35" x14ac:dyDescent="0.25">
      <c r="A90" s="10" t="s">
        <v>58</v>
      </c>
      <c r="B90" s="10" t="s">
        <v>230</v>
      </c>
      <c r="C90" s="10" t="s">
        <v>252</v>
      </c>
      <c r="D90" s="10">
        <v>2675</v>
      </c>
      <c r="E90" s="10" t="s">
        <v>287</v>
      </c>
      <c r="F90" s="10" t="s">
        <v>259</v>
      </c>
      <c r="G90" s="10" t="s">
        <v>36</v>
      </c>
      <c r="H90" s="10" t="s">
        <v>36</v>
      </c>
      <c r="I90" s="10">
        <v>1060</v>
      </c>
      <c r="J90" s="10">
        <v>38</v>
      </c>
      <c r="K90" s="10" t="s">
        <v>83</v>
      </c>
      <c r="L90" s="10" t="s">
        <v>75</v>
      </c>
      <c r="M90" s="10" t="s">
        <v>234</v>
      </c>
      <c r="N90" s="10">
        <f t="shared" si="3"/>
        <v>1920847.88</v>
      </c>
      <c r="O90" s="10">
        <f t="shared" si="4"/>
        <v>40149.440000000002</v>
      </c>
      <c r="P90" s="10">
        <f t="shared" si="5"/>
        <v>1880698.44</v>
      </c>
      <c r="Q90" s="10"/>
      <c r="R90" s="11">
        <v>40149.440000000002</v>
      </c>
      <c r="S90" s="11">
        <v>0</v>
      </c>
      <c r="T90" s="11">
        <v>0</v>
      </c>
      <c r="U90" s="11">
        <v>0</v>
      </c>
      <c r="V90" s="11"/>
      <c r="W90" s="11">
        <v>0</v>
      </c>
      <c r="X90" s="11"/>
      <c r="Y90" s="11">
        <v>0</v>
      </c>
      <c r="Z90" s="11"/>
      <c r="AA90" s="11">
        <v>1880698.44</v>
      </c>
      <c r="AB90" s="11"/>
      <c r="AC90" s="11"/>
      <c r="AD90">
        <v>0</v>
      </c>
      <c r="AF90">
        <v>0</v>
      </c>
      <c r="AI90">
        <v>0</v>
      </c>
    </row>
    <row r="91" spans="1:35" x14ac:dyDescent="0.25">
      <c r="A91" s="10" t="s">
        <v>58</v>
      </c>
      <c r="B91" s="10" t="s">
        <v>230</v>
      </c>
      <c r="C91" s="10" t="s">
        <v>252</v>
      </c>
      <c r="D91" s="10">
        <v>2676</v>
      </c>
      <c r="E91" s="10" t="s">
        <v>288</v>
      </c>
      <c r="F91" s="10" t="s">
        <v>259</v>
      </c>
      <c r="G91" s="10" t="s">
        <v>36</v>
      </c>
      <c r="H91" s="10" t="s">
        <v>36</v>
      </c>
      <c r="I91" s="10">
        <v>1060</v>
      </c>
      <c r="J91" s="10">
        <v>38</v>
      </c>
      <c r="K91" s="10" t="s">
        <v>83</v>
      </c>
      <c r="L91" s="10" t="s">
        <v>75</v>
      </c>
      <c r="M91" s="10" t="s">
        <v>234</v>
      </c>
      <c r="N91" s="10">
        <f t="shared" si="3"/>
        <v>236922.08</v>
      </c>
      <c r="O91" s="10">
        <f t="shared" si="4"/>
        <v>8211.6200000000008</v>
      </c>
      <c r="P91" s="10">
        <f t="shared" si="5"/>
        <v>228710.46</v>
      </c>
      <c r="Q91" s="10"/>
      <c r="R91" s="11">
        <v>8211.6200000000008</v>
      </c>
      <c r="S91" s="11"/>
      <c r="T91" s="11"/>
      <c r="U91" s="11">
        <v>0</v>
      </c>
      <c r="V91" s="11"/>
      <c r="W91" s="11">
        <v>0</v>
      </c>
      <c r="X91" s="11"/>
      <c r="Y91" s="11">
        <v>0</v>
      </c>
      <c r="Z91" s="11"/>
      <c r="AA91" s="11">
        <v>228710.46</v>
      </c>
      <c r="AB91" s="11"/>
      <c r="AC91" s="11"/>
      <c r="AD91">
        <v>0</v>
      </c>
      <c r="AF91">
        <v>0</v>
      </c>
      <c r="AI91">
        <v>0</v>
      </c>
    </row>
    <row r="92" spans="1:35" x14ac:dyDescent="0.25">
      <c r="A92" s="10" t="s">
        <v>58</v>
      </c>
      <c r="B92" s="10" t="s">
        <v>230</v>
      </c>
      <c r="C92" s="10" t="s">
        <v>252</v>
      </c>
      <c r="D92" s="10">
        <v>2677</v>
      </c>
      <c r="E92" s="10" t="s">
        <v>289</v>
      </c>
      <c r="F92" s="10" t="s">
        <v>259</v>
      </c>
      <c r="G92" s="10" t="s">
        <v>36</v>
      </c>
      <c r="H92" s="10" t="s">
        <v>36</v>
      </c>
      <c r="I92" s="10">
        <v>1060</v>
      </c>
      <c r="J92" s="10">
        <v>38</v>
      </c>
      <c r="K92" s="10" t="s">
        <v>83</v>
      </c>
      <c r="L92" s="10" t="s">
        <v>75</v>
      </c>
      <c r="M92" s="10" t="s">
        <v>234</v>
      </c>
      <c r="N92" s="10">
        <f t="shared" si="3"/>
        <v>6621891.3199999994</v>
      </c>
      <c r="O92" s="10">
        <f t="shared" si="4"/>
        <v>163930.85</v>
      </c>
      <c r="P92" s="10">
        <f t="shared" si="5"/>
        <v>6457960.4699999997</v>
      </c>
      <c r="Q92" s="10"/>
      <c r="R92" s="11">
        <v>163930.85</v>
      </c>
      <c r="S92" s="11"/>
      <c r="T92" s="11"/>
      <c r="U92" s="11">
        <v>0</v>
      </c>
      <c r="V92" s="11"/>
      <c r="W92" s="11">
        <v>0</v>
      </c>
      <c r="X92" s="11"/>
      <c r="Y92" s="11">
        <v>0</v>
      </c>
      <c r="Z92" s="11"/>
      <c r="AA92" s="11">
        <v>6457960.4699999997</v>
      </c>
      <c r="AB92" s="11"/>
      <c r="AC92" s="11"/>
      <c r="AD92">
        <v>0</v>
      </c>
      <c r="AF92">
        <v>0</v>
      </c>
      <c r="AI92">
        <v>0</v>
      </c>
    </row>
    <row r="93" spans="1:35" x14ac:dyDescent="0.25">
      <c r="A93" s="10" t="s">
        <v>58</v>
      </c>
      <c r="B93" s="10" t="s">
        <v>230</v>
      </c>
      <c r="C93" s="10" t="s">
        <v>252</v>
      </c>
      <c r="D93" s="10">
        <v>2678</v>
      </c>
      <c r="E93" s="10" t="s">
        <v>290</v>
      </c>
      <c r="F93" s="10" t="s">
        <v>259</v>
      </c>
      <c r="G93" s="10" t="s">
        <v>36</v>
      </c>
      <c r="H93" s="10" t="s">
        <v>36</v>
      </c>
      <c r="I93" s="10">
        <v>1060</v>
      </c>
      <c r="J93" s="10">
        <v>38</v>
      </c>
      <c r="K93" s="10" t="s">
        <v>83</v>
      </c>
      <c r="L93" s="10" t="s">
        <v>75</v>
      </c>
      <c r="M93" s="10" t="s">
        <v>234</v>
      </c>
      <c r="N93" s="10">
        <f t="shared" si="3"/>
        <v>1920763.98</v>
      </c>
      <c r="O93" s="10">
        <f t="shared" si="4"/>
        <v>58603.31</v>
      </c>
      <c r="P93" s="10">
        <f t="shared" si="5"/>
        <v>1862160.67</v>
      </c>
      <c r="Q93" s="10"/>
      <c r="R93" s="11">
        <v>58603.31</v>
      </c>
      <c r="S93" s="11"/>
      <c r="T93" s="11"/>
      <c r="U93" s="11">
        <v>0</v>
      </c>
      <c r="V93" s="11"/>
      <c r="W93" s="11">
        <v>0</v>
      </c>
      <c r="X93" s="11"/>
      <c r="Y93" s="11">
        <v>0</v>
      </c>
      <c r="Z93" s="11"/>
      <c r="AA93" s="11">
        <v>1862160.67</v>
      </c>
      <c r="AB93" s="11"/>
      <c r="AC93" s="11"/>
      <c r="AD93">
        <v>0</v>
      </c>
      <c r="AF93">
        <v>0</v>
      </c>
      <c r="AI93">
        <v>0</v>
      </c>
    </row>
    <row r="94" spans="1:35" x14ac:dyDescent="0.25">
      <c r="A94" s="10" t="s">
        <v>58</v>
      </c>
      <c r="B94" s="10" t="s">
        <v>230</v>
      </c>
      <c r="C94" s="10" t="s">
        <v>252</v>
      </c>
      <c r="D94" s="10">
        <v>2679</v>
      </c>
      <c r="E94" s="10" t="s">
        <v>291</v>
      </c>
      <c r="F94" s="10" t="s">
        <v>259</v>
      </c>
      <c r="G94" s="10" t="s">
        <v>36</v>
      </c>
      <c r="H94" s="10" t="s">
        <v>36</v>
      </c>
      <c r="I94" s="10">
        <v>1060</v>
      </c>
      <c r="J94" s="10">
        <v>38</v>
      </c>
      <c r="K94" s="10" t="s">
        <v>83</v>
      </c>
      <c r="L94" s="10" t="s">
        <v>75</v>
      </c>
      <c r="M94" s="10" t="s">
        <v>234</v>
      </c>
      <c r="N94" s="10">
        <f t="shared" si="3"/>
        <v>8397757.7400000002</v>
      </c>
      <c r="O94" s="10">
        <f t="shared" si="4"/>
        <v>226858.06</v>
      </c>
      <c r="P94" s="10">
        <f t="shared" si="5"/>
        <v>8170899.6799999997</v>
      </c>
      <c r="Q94" s="10"/>
      <c r="R94" s="11">
        <v>226858.06</v>
      </c>
      <c r="S94" s="11"/>
      <c r="T94" s="11"/>
      <c r="U94" s="11">
        <v>0</v>
      </c>
      <c r="V94" s="11"/>
      <c r="W94" s="11">
        <v>0</v>
      </c>
      <c r="X94" s="11"/>
      <c r="Y94" s="11">
        <v>0</v>
      </c>
      <c r="Z94" s="11"/>
      <c r="AA94" s="11">
        <v>8170899.6799999997</v>
      </c>
      <c r="AB94" s="11"/>
      <c r="AC94" s="11"/>
      <c r="AD94">
        <v>0</v>
      </c>
      <c r="AF94">
        <v>0</v>
      </c>
      <c r="AI94">
        <v>0</v>
      </c>
    </row>
    <row r="95" spans="1:35" x14ac:dyDescent="0.25">
      <c r="A95" s="10" t="s">
        <v>36</v>
      </c>
      <c r="B95" s="10" t="s">
        <v>230</v>
      </c>
      <c r="C95" s="10" t="s">
        <v>252</v>
      </c>
      <c r="D95" s="10">
        <v>2680</v>
      </c>
      <c r="E95" s="10" t="s">
        <v>292</v>
      </c>
      <c r="F95" s="10" t="s">
        <v>259</v>
      </c>
      <c r="G95" s="10" t="s">
        <v>36</v>
      </c>
      <c r="H95" s="10" t="s">
        <v>36</v>
      </c>
      <c r="I95" s="10">
        <v>1060</v>
      </c>
      <c r="J95" s="10">
        <v>38</v>
      </c>
      <c r="K95" s="10" t="s">
        <v>83</v>
      </c>
      <c r="L95" s="10" t="s">
        <v>75</v>
      </c>
      <c r="M95" s="10" t="s">
        <v>234</v>
      </c>
      <c r="N95" s="10">
        <f t="shared" si="3"/>
        <v>0</v>
      </c>
      <c r="O95" s="10">
        <f t="shared" si="4"/>
        <v>0</v>
      </c>
      <c r="P95" s="10">
        <f t="shared" si="5"/>
        <v>0</v>
      </c>
      <c r="Q95" s="10"/>
      <c r="R95" s="11">
        <v>0</v>
      </c>
      <c r="S95" s="11"/>
      <c r="T95" s="11"/>
      <c r="U95" s="11">
        <v>0</v>
      </c>
      <c r="V95" s="11"/>
      <c r="W95" s="11">
        <v>0</v>
      </c>
      <c r="X95" s="11"/>
      <c r="Y95" s="11">
        <v>0</v>
      </c>
      <c r="Z95" s="11"/>
      <c r="AA95" s="11">
        <v>0</v>
      </c>
      <c r="AB95" s="11"/>
      <c r="AC95" s="11"/>
      <c r="AD95">
        <v>0</v>
      </c>
      <c r="AF95">
        <v>0</v>
      </c>
      <c r="AI95">
        <v>0</v>
      </c>
    </row>
    <row r="96" spans="1:35" x14ac:dyDescent="0.25">
      <c r="A96" s="10" t="s">
        <v>36</v>
      </c>
      <c r="B96" s="10" t="s">
        <v>230</v>
      </c>
      <c r="C96" s="10" t="s">
        <v>252</v>
      </c>
      <c r="D96" s="10">
        <v>1569</v>
      </c>
      <c r="E96" s="10" t="s">
        <v>293</v>
      </c>
      <c r="F96" s="10" t="s">
        <v>294</v>
      </c>
      <c r="G96" s="10" t="s">
        <v>36</v>
      </c>
      <c r="H96" s="10" t="s">
        <v>36</v>
      </c>
      <c r="I96" s="10">
        <v>1060</v>
      </c>
      <c r="J96" s="10">
        <v>38</v>
      </c>
      <c r="K96" s="10" t="s">
        <v>83</v>
      </c>
      <c r="L96" s="10" t="s">
        <v>75</v>
      </c>
      <c r="M96" s="10" t="s">
        <v>234</v>
      </c>
      <c r="N96" s="10">
        <f t="shared" si="3"/>
        <v>0</v>
      </c>
      <c r="O96" s="10">
        <f t="shared" si="4"/>
        <v>0</v>
      </c>
      <c r="P96" s="10">
        <f t="shared" si="5"/>
        <v>0</v>
      </c>
      <c r="Q96" s="10"/>
      <c r="R96" s="11">
        <v>0</v>
      </c>
      <c r="S96" s="11"/>
      <c r="T96" s="11"/>
      <c r="U96" s="11">
        <v>0</v>
      </c>
      <c r="V96" s="11"/>
      <c r="W96" s="11">
        <v>0</v>
      </c>
      <c r="X96" s="11"/>
      <c r="Y96" s="11">
        <v>0</v>
      </c>
      <c r="Z96" s="11"/>
      <c r="AA96" s="11">
        <v>0</v>
      </c>
      <c r="AB96" s="11"/>
      <c r="AC96" s="11"/>
      <c r="AD96">
        <v>0</v>
      </c>
      <c r="AF96">
        <v>0</v>
      </c>
      <c r="AI96">
        <v>0</v>
      </c>
    </row>
    <row r="97" spans="1:35" x14ac:dyDescent="0.25">
      <c r="A97" s="10" t="s">
        <v>36</v>
      </c>
      <c r="B97" s="10" t="s">
        <v>230</v>
      </c>
      <c r="C97" s="10" t="s">
        <v>252</v>
      </c>
      <c r="D97" s="10">
        <v>1898</v>
      </c>
      <c r="E97" s="10" t="s">
        <v>295</v>
      </c>
      <c r="F97" s="10" t="s">
        <v>296</v>
      </c>
      <c r="G97" s="10" t="s">
        <v>36</v>
      </c>
      <c r="H97" s="10" t="s">
        <v>36</v>
      </c>
      <c r="I97" s="10">
        <v>1060</v>
      </c>
      <c r="J97" s="10">
        <v>38</v>
      </c>
      <c r="K97" s="10" t="s">
        <v>83</v>
      </c>
      <c r="L97" s="10" t="s">
        <v>75</v>
      </c>
      <c r="M97" s="10" t="s">
        <v>234</v>
      </c>
      <c r="N97" s="10">
        <f t="shared" si="3"/>
        <v>0</v>
      </c>
      <c r="O97" s="10">
        <f t="shared" si="4"/>
        <v>0</v>
      </c>
      <c r="P97" s="10">
        <f t="shared" si="5"/>
        <v>0</v>
      </c>
      <c r="Q97" s="10"/>
      <c r="R97" s="11">
        <v>0</v>
      </c>
      <c r="S97" s="11"/>
      <c r="T97" s="11"/>
      <c r="U97" s="11">
        <v>0</v>
      </c>
      <c r="V97" s="11"/>
      <c r="W97" s="11">
        <v>0</v>
      </c>
      <c r="X97" s="11"/>
      <c r="Y97" s="11">
        <v>0</v>
      </c>
      <c r="Z97" s="11"/>
      <c r="AA97" s="11">
        <v>0</v>
      </c>
      <c r="AB97" s="11"/>
      <c r="AC97" s="11"/>
      <c r="AD97">
        <v>0</v>
      </c>
      <c r="AF97">
        <v>0</v>
      </c>
      <c r="AI97">
        <v>0</v>
      </c>
    </row>
    <row r="98" spans="1:35" x14ac:dyDescent="0.25">
      <c r="A98" s="10" t="s">
        <v>58</v>
      </c>
      <c r="B98" s="10" t="s">
        <v>230</v>
      </c>
      <c r="C98" s="10" t="s">
        <v>252</v>
      </c>
      <c r="D98" s="10">
        <v>2886</v>
      </c>
      <c r="E98" s="10" t="s">
        <v>297</v>
      </c>
      <c r="F98" s="10" t="s">
        <v>298</v>
      </c>
      <c r="G98" s="10" t="s">
        <v>36</v>
      </c>
      <c r="H98" s="10" t="s">
        <v>36</v>
      </c>
      <c r="I98" s="10">
        <v>1060</v>
      </c>
      <c r="J98" s="10">
        <v>38</v>
      </c>
      <c r="K98" s="10" t="s">
        <v>83</v>
      </c>
      <c r="L98" s="10" t="s">
        <v>75</v>
      </c>
      <c r="M98" s="10" t="s">
        <v>234</v>
      </c>
      <c r="N98" s="10">
        <f t="shared" si="3"/>
        <v>34980.57</v>
      </c>
      <c r="O98" s="10">
        <f t="shared" si="4"/>
        <v>5830.1</v>
      </c>
      <c r="P98" s="10">
        <f t="shared" si="5"/>
        <v>29150.47</v>
      </c>
      <c r="Q98" s="10"/>
      <c r="R98" s="11">
        <v>5830.1</v>
      </c>
      <c r="S98" s="11"/>
      <c r="T98" s="11"/>
      <c r="U98" s="11">
        <v>0</v>
      </c>
      <c r="V98" s="11"/>
      <c r="W98" s="11">
        <v>0</v>
      </c>
      <c r="X98" s="11"/>
      <c r="Y98" s="11">
        <v>0</v>
      </c>
      <c r="Z98" s="11"/>
      <c r="AA98" s="11">
        <v>29150.47</v>
      </c>
      <c r="AB98" s="11"/>
      <c r="AC98" s="11"/>
      <c r="AD98">
        <v>0</v>
      </c>
      <c r="AF98">
        <v>0</v>
      </c>
      <c r="AI98">
        <v>0</v>
      </c>
    </row>
    <row r="99" spans="1:35" x14ac:dyDescent="0.25">
      <c r="A99" s="10" t="s">
        <v>36</v>
      </c>
      <c r="B99" s="10" t="s">
        <v>230</v>
      </c>
      <c r="C99" s="10" t="s">
        <v>252</v>
      </c>
      <c r="D99" s="10">
        <v>2289</v>
      </c>
      <c r="E99" s="10" t="s">
        <v>299</v>
      </c>
      <c r="F99" s="10" t="s">
        <v>259</v>
      </c>
      <c r="G99" s="10" t="s">
        <v>36</v>
      </c>
      <c r="H99" s="10" t="s">
        <v>36</v>
      </c>
      <c r="I99" s="10">
        <v>1060</v>
      </c>
      <c r="J99" s="10">
        <v>38</v>
      </c>
      <c r="K99" s="10" t="s">
        <v>83</v>
      </c>
      <c r="L99" s="10" t="s">
        <v>75</v>
      </c>
      <c r="M99" s="10" t="s">
        <v>234</v>
      </c>
      <c r="N99" s="10">
        <f t="shared" si="3"/>
        <v>0</v>
      </c>
      <c r="O99" s="10">
        <f t="shared" si="4"/>
        <v>0</v>
      </c>
      <c r="P99" s="10">
        <f t="shared" si="5"/>
        <v>0</v>
      </c>
      <c r="Q99" s="10"/>
      <c r="R99" s="11">
        <v>0</v>
      </c>
      <c r="S99" s="11"/>
      <c r="T99" s="11"/>
      <c r="U99" s="11">
        <v>0</v>
      </c>
      <c r="V99" s="11"/>
      <c r="W99" s="11">
        <v>0</v>
      </c>
      <c r="X99" s="11"/>
      <c r="Y99" s="11">
        <v>0</v>
      </c>
      <c r="Z99" s="11"/>
      <c r="AA99" s="11">
        <v>0</v>
      </c>
      <c r="AB99" s="11"/>
      <c r="AC99" s="11"/>
      <c r="AD99">
        <v>0</v>
      </c>
      <c r="AF99">
        <v>0</v>
      </c>
      <c r="AI99">
        <v>0</v>
      </c>
    </row>
    <row r="100" spans="1:35" x14ac:dyDescent="0.25">
      <c r="A100" s="10" t="s">
        <v>36</v>
      </c>
      <c r="B100" s="10" t="s">
        <v>230</v>
      </c>
      <c r="C100" s="10" t="s">
        <v>231</v>
      </c>
      <c r="D100" s="10">
        <v>2350</v>
      </c>
      <c r="E100" s="10" t="s">
        <v>300</v>
      </c>
      <c r="F100" s="10" t="s">
        <v>301</v>
      </c>
      <c r="G100" s="10" t="s">
        <v>36</v>
      </c>
      <c r="H100" s="10" t="s">
        <v>36</v>
      </c>
      <c r="I100" s="10">
        <v>1060</v>
      </c>
      <c r="J100" s="10">
        <v>38</v>
      </c>
      <c r="K100" s="10" t="s">
        <v>302</v>
      </c>
      <c r="L100" s="10" t="s">
        <v>303</v>
      </c>
      <c r="M100" s="10" t="s">
        <v>234</v>
      </c>
      <c r="N100" s="10">
        <f t="shared" si="3"/>
        <v>0</v>
      </c>
      <c r="O100" s="10">
        <f t="shared" si="4"/>
        <v>0</v>
      </c>
      <c r="P100" s="10">
        <f t="shared" si="5"/>
        <v>0</v>
      </c>
      <c r="Q100" s="10"/>
      <c r="R100" s="11">
        <v>0</v>
      </c>
      <c r="S100" s="11">
        <v>0</v>
      </c>
      <c r="T100" s="11"/>
      <c r="U100" s="11">
        <v>0</v>
      </c>
      <c r="V100" s="11"/>
      <c r="W100" s="11">
        <v>0</v>
      </c>
      <c r="X100" s="11"/>
      <c r="Y100" s="11">
        <v>0</v>
      </c>
      <c r="Z100" s="11"/>
      <c r="AA100" s="11">
        <v>0</v>
      </c>
      <c r="AB100" s="11"/>
      <c r="AC100" s="11"/>
      <c r="AD100">
        <v>0</v>
      </c>
      <c r="AF100">
        <v>0</v>
      </c>
      <c r="AI100">
        <v>0</v>
      </c>
    </row>
    <row r="101" spans="1:35" x14ac:dyDescent="0.25">
      <c r="A101" s="10" t="s">
        <v>36</v>
      </c>
      <c r="B101" s="10" t="s">
        <v>230</v>
      </c>
      <c r="C101" s="10" t="s">
        <v>231</v>
      </c>
      <c r="D101" s="10">
        <v>2903</v>
      </c>
      <c r="E101" s="10" t="s">
        <v>304</v>
      </c>
      <c r="F101" s="10" t="s">
        <v>305</v>
      </c>
      <c r="G101" s="10" t="s">
        <v>36</v>
      </c>
      <c r="H101" s="10" t="s">
        <v>36</v>
      </c>
      <c r="I101" s="10">
        <v>1060</v>
      </c>
      <c r="J101" s="10">
        <v>38</v>
      </c>
      <c r="K101" s="10" t="s">
        <v>306</v>
      </c>
      <c r="L101" s="10" t="s">
        <v>38</v>
      </c>
      <c r="M101" s="10" t="s">
        <v>234</v>
      </c>
      <c r="N101" s="10">
        <f t="shared" si="3"/>
        <v>0</v>
      </c>
      <c r="O101" s="10">
        <f t="shared" si="4"/>
        <v>0</v>
      </c>
      <c r="P101" s="10">
        <f t="shared" si="5"/>
        <v>0</v>
      </c>
      <c r="Q101" s="10"/>
      <c r="R101" s="11">
        <v>0</v>
      </c>
      <c r="S101" s="11"/>
      <c r="T101" s="11"/>
      <c r="U101" s="11">
        <v>0</v>
      </c>
      <c r="V101" s="11"/>
      <c r="W101" s="11">
        <v>0</v>
      </c>
      <c r="X101" s="11"/>
      <c r="Y101" s="11">
        <v>0</v>
      </c>
      <c r="Z101" s="11"/>
      <c r="AA101" s="11">
        <v>0</v>
      </c>
      <c r="AB101" s="11"/>
      <c r="AC101" s="11"/>
      <c r="AD101">
        <v>0</v>
      </c>
      <c r="AF101">
        <v>0</v>
      </c>
      <c r="AI101">
        <v>0</v>
      </c>
    </row>
    <row r="102" spans="1:35" x14ac:dyDescent="0.25">
      <c r="A102" s="10" t="s">
        <v>58</v>
      </c>
      <c r="B102" s="10" t="s">
        <v>230</v>
      </c>
      <c r="C102" s="10" t="s">
        <v>307</v>
      </c>
      <c r="D102" s="10">
        <v>3004</v>
      </c>
      <c r="E102" s="10" t="s">
        <v>308</v>
      </c>
      <c r="F102" s="10" t="s">
        <v>309</v>
      </c>
      <c r="G102" s="10" t="s">
        <v>36</v>
      </c>
      <c r="H102" s="10" t="s">
        <v>36</v>
      </c>
      <c r="I102" s="10">
        <v>1060</v>
      </c>
      <c r="J102" s="10">
        <v>38</v>
      </c>
      <c r="K102" s="10" t="s">
        <v>310</v>
      </c>
      <c r="L102" s="10" t="s">
        <v>286</v>
      </c>
      <c r="M102" s="10" t="s">
        <v>234</v>
      </c>
      <c r="N102" s="10">
        <f t="shared" si="3"/>
        <v>732935.73</v>
      </c>
      <c r="O102" s="10">
        <f t="shared" si="4"/>
        <v>732935.73</v>
      </c>
      <c r="P102" s="10">
        <f t="shared" si="5"/>
        <v>0</v>
      </c>
      <c r="Q102" s="10" t="s">
        <v>2284</v>
      </c>
      <c r="R102" s="11">
        <v>732935.73</v>
      </c>
      <c r="S102" s="11">
        <v>732935.73</v>
      </c>
      <c r="T102" s="11">
        <v>732935.73</v>
      </c>
      <c r="U102" s="11">
        <v>0</v>
      </c>
      <c r="V102" s="11"/>
      <c r="W102" s="11">
        <v>0</v>
      </c>
      <c r="X102" s="11"/>
      <c r="Y102" s="11">
        <v>0</v>
      </c>
      <c r="Z102" s="11"/>
      <c r="AA102" s="11">
        <v>0</v>
      </c>
      <c r="AB102" s="11"/>
      <c r="AC102" s="11"/>
      <c r="AD102">
        <v>0</v>
      </c>
      <c r="AF102">
        <v>0</v>
      </c>
      <c r="AI102">
        <v>0</v>
      </c>
    </row>
    <row r="103" spans="1:35" x14ac:dyDescent="0.25">
      <c r="A103" s="10" t="s">
        <v>58</v>
      </c>
      <c r="B103" s="10" t="s">
        <v>230</v>
      </c>
      <c r="C103" s="10" t="s">
        <v>282</v>
      </c>
      <c r="D103" s="10">
        <v>1933</v>
      </c>
      <c r="E103" s="10" t="s">
        <v>311</v>
      </c>
      <c r="F103" s="10" t="s">
        <v>312</v>
      </c>
      <c r="G103" s="10" t="s">
        <v>36</v>
      </c>
      <c r="H103" s="10" t="s">
        <v>36</v>
      </c>
      <c r="I103" s="10">
        <v>1060</v>
      </c>
      <c r="J103" s="10">
        <v>38</v>
      </c>
      <c r="K103" s="10" t="s">
        <v>83</v>
      </c>
      <c r="L103" s="10" t="s">
        <v>75</v>
      </c>
      <c r="M103" s="10" t="s">
        <v>234</v>
      </c>
      <c r="N103" s="10">
        <f t="shared" si="3"/>
        <v>20000000</v>
      </c>
      <c r="O103" s="10">
        <f t="shared" si="4"/>
        <v>20000000</v>
      </c>
      <c r="P103" s="10">
        <f t="shared" si="5"/>
        <v>0</v>
      </c>
      <c r="Q103" s="10"/>
      <c r="R103" s="11">
        <v>20000000</v>
      </c>
      <c r="S103" s="11">
        <v>0</v>
      </c>
      <c r="T103" s="11"/>
      <c r="U103" s="11">
        <v>0</v>
      </c>
      <c r="V103" s="11"/>
      <c r="W103" s="11">
        <v>0</v>
      </c>
      <c r="X103" s="11"/>
      <c r="Y103" s="11">
        <v>0</v>
      </c>
      <c r="Z103" s="11"/>
      <c r="AA103" s="11">
        <v>0</v>
      </c>
      <c r="AB103" s="11"/>
      <c r="AC103" s="11"/>
      <c r="AD103">
        <v>0</v>
      </c>
      <c r="AF103">
        <v>0</v>
      </c>
      <c r="AI103">
        <v>0</v>
      </c>
    </row>
    <row r="104" spans="1:35" x14ac:dyDescent="0.25">
      <c r="A104" s="10"/>
      <c r="B104" s="10" t="s">
        <v>230</v>
      </c>
      <c r="C104" s="10" t="s">
        <v>252</v>
      </c>
      <c r="D104" s="10">
        <v>2293</v>
      </c>
      <c r="E104" s="10" t="s">
        <v>313</v>
      </c>
      <c r="F104" s="10" t="s">
        <v>314</v>
      </c>
      <c r="G104" s="10" t="s">
        <v>36</v>
      </c>
      <c r="H104" s="10" t="s">
        <v>36</v>
      </c>
      <c r="I104" s="10">
        <v>1060</v>
      </c>
      <c r="J104" s="10">
        <v>62</v>
      </c>
      <c r="K104" s="10" t="s">
        <v>315</v>
      </c>
      <c r="L104" s="10" t="s">
        <v>75</v>
      </c>
      <c r="M104" s="10" t="s">
        <v>234</v>
      </c>
      <c r="N104" s="10">
        <f t="shared" si="3"/>
        <v>1231138.26</v>
      </c>
      <c r="O104" s="10">
        <f t="shared" si="4"/>
        <v>1231138.26</v>
      </c>
      <c r="P104" s="10">
        <f t="shared" si="5"/>
        <v>0</v>
      </c>
      <c r="Q104" s="10"/>
      <c r="R104" s="11">
        <v>1231138.26</v>
      </c>
      <c r="S104" s="11"/>
      <c r="T104" s="11"/>
      <c r="U104" s="11">
        <v>0</v>
      </c>
      <c r="V104" s="11"/>
      <c r="W104" s="11">
        <v>0</v>
      </c>
      <c r="X104" s="11"/>
      <c r="Y104" s="11">
        <v>0</v>
      </c>
      <c r="Z104" s="11"/>
      <c r="AA104" s="11">
        <v>0</v>
      </c>
      <c r="AB104" s="11"/>
      <c r="AC104" s="11"/>
      <c r="AD104">
        <v>0</v>
      </c>
      <c r="AF104">
        <v>0</v>
      </c>
      <c r="AI104">
        <v>0</v>
      </c>
    </row>
    <row r="105" spans="1:35" x14ac:dyDescent="0.25">
      <c r="A105" s="10"/>
      <c r="B105" s="10" t="s">
        <v>230</v>
      </c>
      <c r="C105" s="10" t="s">
        <v>236</v>
      </c>
      <c r="D105" s="10"/>
      <c r="E105" s="10" t="s">
        <v>316</v>
      </c>
      <c r="F105" s="10" t="s">
        <v>317</v>
      </c>
      <c r="G105" s="10" t="s">
        <v>58</v>
      </c>
      <c r="H105" s="10" t="s">
        <v>36</v>
      </c>
      <c r="I105" s="10">
        <v>3362</v>
      </c>
      <c r="J105" s="10">
        <v>62</v>
      </c>
      <c r="K105" s="10" t="s">
        <v>315</v>
      </c>
      <c r="L105" s="10" t="s">
        <v>75</v>
      </c>
      <c r="M105" s="10" t="s">
        <v>318</v>
      </c>
      <c r="N105" s="10">
        <f t="shared" si="3"/>
        <v>40000000</v>
      </c>
      <c r="O105" s="10">
        <f t="shared" si="4"/>
        <v>40000000</v>
      </c>
      <c r="P105" s="10">
        <f t="shared" si="5"/>
        <v>0</v>
      </c>
      <c r="Q105" s="10"/>
      <c r="R105" s="11">
        <v>40000000</v>
      </c>
      <c r="S105" s="11"/>
      <c r="T105" s="11"/>
      <c r="U105" s="11">
        <v>0</v>
      </c>
      <c r="V105" s="11"/>
      <c r="W105" s="11">
        <v>0</v>
      </c>
      <c r="X105" s="11"/>
      <c r="Y105" s="11">
        <v>0</v>
      </c>
      <c r="Z105" s="11"/>
      <c r="AA105" s="11">
        <v>0</v>
      </c>
      <c r="AB105" s="11"/>
      <c r="AC105" s="11"/>
      <c r="AD105">
        <v>0</v>
      </c>
      <c r="AF105">
        <v>0</v>
      </c>
      <c r="AI105">
        <v>0</v>
      </c>
    </row>
    <row r="106" spans="1:35" x14ac:dyDescent="0.25">
      <c r="A106" s="10" t="s">
        <v>58</v>
      </c>
      <c r="B106" s="10" t="s">
        <v>319</v>
      </c>
      <c r="C106" s="10" t="s">
        <v>320</v>
      </c>
      <c r="D106" s="10">
        <v>2143</v>
      </c>
      <c r="E106" s="10" t="s">
        <v>321</v>
      </c>
      <c r="F106" s="10" t="s">
        <v>322</v>
      </c>
      <c r="G106" s="10" t="s">
        <v>36</v>
      </c>
      <c r="H106" s="10" t="s">
        <v>36</v>
      </c>
      <c r="I106" s="10">
        <v>1386</v>
      </c>
      <c r="J106" s="10">
        <v>38</v>
      </c>
      <c r="K106" s="10" t="s">
        <v>83</v>
      </c>
      <c r="L106" s="10" t="s">
        <v>75</v>
      </c>
      <c r="M106" s="10" t="s">
        <v>234</v>
      </c>
      <c r="N106" s="10">
        <f t="shared" si="3"/>
        <v>1485679</v>
      </c>
      <c r="O106" s="10">
        <f t="shared" si="4"/>
        <v>1475679</v>
      </c>
      <c r="P106" s="10">
        <f t="shared" si="5"/>
        <v>10000</v>
      </c>
      <c r="Q106" s="10"/>
      <c r="R106" s="11">
        <v>1475679</v>
      </c>
      <c r="S106" s="11"/>
      <c r="T106" s="11"/>
      <c r="U106" s="11">
        <v>0</v>
      </c>
      <c r="V106" s="11"/>
      <c r="W106" s="11">
        <v>0</v>
      </c>
      <c r="X106" s="11"/>
      <c r="Y106" s="11">
        <v>0</v>
      </c>
      <c r="Z106" s="11"/>
      <c r="AA106" s="11">
        <v>10000</v>
      </c>
      <c r="AB106" s="11">
        <v>10000</v>
      </c>
      <c r="AC106" s="11"/>
      <c r="AD106">
        <v>0</v>
      </c>
      <c r="AF106">
        <v>0</v>
      </c>
      <c r="AI106">
        <v>0</v>
      </c>
    </row>
    <row r="107" spans="1:35" x14ac:dyDescent="0.25">
      <c r="A107" s="10" t="s">
        <v>58</v>
      </c>
      <c r="B107" s="10" t="s">
        <v>323</v>
      </c>
      <c r="C107" s="10" t="s">
        <v>324</v>
      </c>
      <c r="D107" s="10">
        <v>2115</v>
      </c>
      <c r="E107" s="10" t="s">
        <v>300</v>
      </c>
      <c r="F107" s="10" t="s">
        <v>325</v>
      </c>
      <c r="G107" s="10" t="s">
        <v>36</v>
      </c>
      <c r="H107" s="10" t="s">
        <v>36</v>
      </c>
      <c r="I107" s="10">
        <v>1386</v>
      </c>
      <c r="J107" s="10">
        <v>38</v>
      </c>
      <c r="K107" s="10" t="s">
        <v>37</v>
      </c>
      <c r="L107" s="10" t="s">
        <v>38</v>
      </c>
      <c r="M107" s="10" t="s">
        <v>234</v>
      </c>
      <c r="N107" s="10">
        <f t="shared" si="3"/>
        <v>12000000</v>
      </c>
      <c r="O107" s="10">
        <f t="shared" si="4"/>
        <v>12000000</v>
      </c>
      <c r="P107" s="10">
        <f t="shared" si="5"/>
        <v>0</v>
      </c>
      <c r="Q107" s="10"/>
      <c r="R107" s="11">
        <v>3500000</v>
      </c>
      <c r="S107" s="11">
        <v>1560000</v>
      </c>
      <c r="T107" s="11"/>
      <c r="U107" s="11">
        <v>3000000</v>
      </c>
      <c r="V107" s="11"/>
      <c r="W107" s="11">
        <v>3000000</v>
      </c>
      <c r="X107" s="11"/>
      <c r="Y107" s="11">
        <v>2500000</v>
      </c>
      <c r="Z107" s="11"/>
      <c r="AA107" s="11">
        <v>0</v>
      </c>
      <c r="AB107" s="11"/>
      <c r="AC107" s="11"/>
      <c r="AD107">
        <v>0</v>
      </c>
      <c r="AF107">
        <v>0</v>
      </c>
      <c r="AI107">
        <v>0</v>
      </c>
    </row>
    <row r="108" spans="1:35" x14ac:dyDescent="0.25">
      <c r="A108" s="10" t="s">
        <v>58</v>
      </c>
      <c r="B108" s="10" t="s">
        <v>323</v>
      </c>
      <c r="C108" s="10" t="s">
        <v>326</v>
      </c>
      <c r="D108" s="10">
        <v>2182</v>
      </c>
      <c r="E108" s="10" t="s">
        <v>327</v>
      </c>
      <c r="F108" s="10" t="s">
        <v>328</v>
      </c>
      <c r="G108" s="10" t="s">
        <v>36</v>
      </c>
      <c r="H108" s="10" t="s">
        <v>58</v>
      </c>
      <c r="I108" s="10">
        <v>1822</v>
      </c>
      <c r="J108" s="10">
        <v>1000</v>
      </c>
      <c r="K108" s="10" t="s">
        <v>329</v>
      </c>
      <c r="L108" s="10" t="s">
        <v>330</v>
      </c>
      <c r="M108" s="10" t="s">
        <v>234</v>
      </c>
      <c r="N108" s="10">
        <f t="shared" si="3"/>
        <v>4267266.43</v>
      </c>
      <c r="O108" s="10">
        <f t="shared" si="4"/>
        <v>1066816.6100000001</v>
      </c>
      <c r="P108" s="10">
        <f t="shared" si="5"/>
        <v>3200449.82</v>
      </c>
      <c r="Q108" s="10" t="s">
        <v>331</v>
      </c>
      <c r="R108" s="11">
        <v>1066816.6100000001</v>
      </c>
      <c r="S108" s="11">
        <v>1066816.6100000001</v>
      </c>
      <c r="T108" s="11"/>
      <c r="U108" s="11">
        <v>0</v>
      </c>
      <c r="V108" s="11"/>
      <c r="W108" s="11">
        <v>0</v>
      </c>
      <c r="X108" s="11"/>
      <c r="Y108" s="11">
        <v>0</v>
      </c>
      <c r="Z108" s="11"/>
      <c r="AA108" s="11">
        <v>3200449.82</v>
      </c>
      <c r="AB108" s="11">
        <v>4465250</v>
      </c>
      <c r="AC108" s="11"/>
      <c r="AD108">
        <v>0</v>
      </c>
      <c r="AF108">
        <v>0</v>
      </c>
      <c r="AI108">
        <v>0</v>
      </c>
    </row>
    <row r="109" spans="1:35" x14ac:dyDescent="0.25">
      <c r="A109" s="10" t="s">
        <v>58</v>
      </c>
      <c r="B109" s="10" t="s">
        <v>323</v>
      </c>
      <c r="C109" s="10" t="s">
        <v>332</v>
      </c>
      <c r="D109" s="10">
        <v>2332</v>
      </c>
      <c r="E109" s="10" t="s">
        <v>333</v>
      </c>
      <c r="F109" s="10" t="s">
        <v>334</v>
      </c>
      <c r="G109" s="10" t="s">
        <v>36</v>
      </c>
      <c r="H109" s="10" t="s">
        <v>36</v>
      </c>
      <c r="I109" s="10">
        <v>2118</v>
      </c>
      <c r="J109" s="10">
        <v>38</v>
      </c>
      <c r="K109" s="10" t="s">
        <v>335</v>
      </c>
      <c r="L109" s="10" t="s">
        <v>75</v>
      </c>
      <c r="M109" s="10" t="s">
        <v>234</v>
      </c>
      <c r="N109" s="10">
        <f t="shared" si="3"/>
        <v>1808793</v>
      </c>
      <c r="O109" s="10">
        <f t="shared" si="4"/>
        <v>35701.29</v>
      </c>
      <c r="P109" s="10">
        <f t="shared" si="5"/>
        <v>1773091.71</v>
      </c>
      <c r="Q109" s="10"/>
      <c r="R109" s="11">
        <v>35701.29</v>
      </c>
      <c r="S109" s="11"/>
      <c r="T109" s="11"/>
      <c r="U109" s="11">
        <v>0</v>
      </c>
      <c r="V109" s="11"/>
      <c r="W109" s="11">
        <v>0</v>
      </c>
      <c r="X109" s="11"/>
      <c r="Y109" s="11">
        <v>0</v>
      </c>
      <c r="Z109" s="11"/>
      <c r="AA109" s="11">
        <v>1773091.71</v>
      </c>
      <c r="AB109" s="11">
        <v>5005310.0999999996</v>
      </c>
      <c r="AC109" s="11"/>
      <c r="AD109">
        <v>0</v>
      </c>
      <c r="AF109">
        <v>0</v>
      </c>
      <c r="AI109">
        <v>0</v>
      </c>
    </row>
    <row r="110" spans="1:35" x14ac:dyDescent="0.25">
      <c r="A110" s="10" t="s">
        <v>58</v>
      </c>
      <c r="B110" s="10" t="s">
        <v>323</v>
      </c>
      <c r="C110" s="10" t="s">
        <v>324</v>
      </c>
      <c r="D110" s="10">
        <v>2573</v>
      </c>
      <c r="E110" s="10" t="s">
        <v>336</v>
      </c>
      <c r="F110" s="10" t="s">
        <v>337</v>
      </c>
      <c r="G110" s="10" t="s">
        <v>36</v>
      </c>
      <c r="H110" s="10" t="s">
        <v>36</v>
      </c>
      <c r="I110" s="10">
        <v>2118</v>
      </c>
      <c r="J110" s="10">
        <v>38</v>
      </c>
      <c r="K110" s="10" t="s">
        <v>83</v>
      </c>
      <c r="L110" s="10" t="s">
        <v>75</v>
      </c>
      <c r="M110" s="10" t="s">
        <v>234</v>
      </c>
      <c r="N110" s="10">
        <f t="shared" si="3"/>
        <v>6300000</v>
      </c>
      <c r="O110" s="10">
        <f t="shared" si="4"/>
        <v>6300000</v>
      </c>
      <c r="P110" s="10">
        <f t="shared" si="5"/>
        <v>0</v>
      </c>
      <c r="Q110" s="10"/>
      <c r="R110" s="11">
        <v>1800000</v>
      </c>
      <c r="S110" s="11">
        <v>1000000</v>
      </c>
      <c r="T110" s="11"/>
      <c r="U110" s="11">
        <v>1500000</v>
      </c>
      <c r="V110" s="11"/>
      <c r="W110" s="11">
        <v>1500000</v>
      </c>
      <c r="X110" s="11"/>
      <c r="Y110" s="11">
        <v>1500000</v>
      </c>
      <c r="Z110" s="11"/>
      <c r="AA110" s="11">
        <v>0</v>
      </c>
      <c r="AB110" s="11"/>
      <c r="AC110" s="11"/>
      <c r="AD110">
        <v>0</v>
      </c>
      <c r="AF110">
        <v>0</v>
      </c>
      <c r="AI110">
        <v>0</v>
      </c>
    </row>
    <row r="111" spans="1:35" x14ac:dyDescent="0.25">
      <c r="A111" s="10" t="s">
        <v>58</v>
      </c>
      <c r="B111" s="10" t="s">
        <v>323</v>
      </c>
      <c r="C111" s="10" t="s">
        <v>338</v>
      </c>
      <c r="D111" s="10">
        <v>2330</v>
      </c>
      <c r="E111" s="10" t="s">
        <v>339</v>
      </c>
      <c r="F111" s="10" t="s">
        <v>340</v>
      </c>
      <c r="G111" s="10" t="s">
        <v>36</v>
      </c>
      <c r="H111" s="10" t="s">
        <v>36</v>
      </c>
      <c r="I111" s="10">
        <v>2118</v>
      </c>
      <c r="J111" s="10">
        <v>38</v>
      </c>
      <c r="K111" s="10" t="s">
        <v>341</v>
      </c>
      <c r="L111" s="10" t="s">
        <v>286</v>
      </c>
      <c r="M111" s="10" t="s">
        <v>234</v>
      </c>
      <c r="N111" s="10">
        <f t="shared" si="3"/>
        <v>443977.93000000005</v>
      </c>
      <c r="O111" s="10">
        <f t="shared" si="4"/>
        <v>728.4</v>
      </c>
      <c r="P111" s="10">
        <f t="shared" si="5"/>
        <v>443249.53</v>
      </c>
      <c r="Q111" s="10"/>
      <c r="R111" s="11">
        <v>728.4</v>
      </c>
      <c r="S111" s="11">
        <v>0</v>
      </c>
      <c r="T111" s="11">
        <v>0</v>
      </c>
      <c r="U111" s="11">
        <v>0</v>
      </c>
      <c r="V111" s="11"/>
      <c r="W111" s="11">
        <v>0</v>
      </c>
      <c r="X111" s="11"/>
      <c r="Y111" s="11">
        <v>0</v>
      </c>
      <c r="Z111" s="11"/>
      <c r="AA111" s="11">
        <v>443249.53</v>
      </c>
      <c r="AB111" s="11">
        <v>0</v>
      </c>
      <c r="AC111" s="11"/>
      <c r="AD111">
        <v>0</v>
      </c>
      <c r="AF111">
        <v>0</v>
      </c>
      <c r="AI111">
        <v>0</v>
      </c>
    </row>
    <row r="112" spans="1:35" x14ac:dyDescent="0.25">
      <c r="A112" s="10" t="s">
        <v>36</v>
      </c>
      <c r="B112" s="10" t="s">
        <v>323</v>
      </c>
      <c r="C112" s="10" t="s">
        <v>338</v>
      </c>
      <c r="D112" s="10">
        <v>2331</v>
      </c>
      <c r="E112" s="10" t="s">
        <v>342</v>
      </c>
      <c r="F112" s="10" t="s">
        <v>343</v>
      </c>
      <c r="G112" s="10" t="s">
        <v>36</v>
      </c>
      <c r="H112" s="10" t="s">
        <v>36</v>
      </c>
      <c r="I112" s="10">
        <v>2118</v>
      </c>
      <c r="J112" s="10">
        <v>38</v>
      </c>
      <c r="K112" s="10" t="s">
        <v>344</v>
      </c>
      <c r="L112" s="10" t="s">
        <v>75</v>
      </c>
      <c r="M112" s="10" t="s">
        <v>234</v>
      </c>
      <c r="N112" s="10">
        <f t="shared" si="3"/>
        <v>0</v>
      </c>
      <c r="O112" s="10">
        <f t="shared" si="4"/>
        <v>0</v>
      </c>
      <c r="P112" s="10">
        <f t="shared" si="5"/>
        <v>0</v>
      </c>
      <c r="Q112" s="10"/>
      <c r="R112" s="11">
        <v>0</v>
      </c>
      <c r="S112" s="11"/>
      <c r="T112" s="11"/>
      <c r="U112" s="11">
        <v>0</v>
      </c>
      <c r="V112" s="11"/>
      <c r="W112" s="11">
        <v>0</v>
      </c>
      <c r="X112" s="11"/>
      <c r="Y112" s="11">
        <v>0</v>
      </c>
      <c r="Z112" s="11"/>
      <c r="AA112" s="11">
        <v>0</v>
      </c>
      <c r="AB112" s="11"/>
      <c r="AC112" s="11"/>
      <c r="AD112">
        <v>0</v>
      </c>
      <c r="AF112">
        <v>0</v>
      </c>
      <c r="AI112">
        <v>0</v>
      </c>
    </row>
    <row r="113" spans="1:35" x14ac:dyDescent="0.25">
      <c r="A113" s="10" t="s">
        <v>36</v>
      </c>
      <c r="B113" s="10" t="s">
        <v>323</v>
      </c>
      <c r="C113" s="10" t="s">
        <v>345</v>
      </c>
      <c r="D113" s="10">
        <v>2333</v>
      </c>
      <c r="E113" s="10" t="s">
        <v>346</v>
      </c>
      <c r="F113" s="10" t="s">
        <v>347</v>
      </c>
      <c r="G113" s="10" t="s">
        <v>58</v>
      </c>
      <c r="H113" s="10" t="s">
        <v>58</v>
      </c>
      <c r="I113" s="10">
        <v>1386</v>
      </c>
      <c r="J113" s="10">
        <v>38</v>
      </c>
      <c r="K113" s="10" t="s">
        <v>344</v>
      </c>
      <c r="L113" s="10" t="s">
        <v>75</v>
      </c>
      <c r="M113" s="10" t="s">
        <v>234</v>
      </c>
      <c r="N113" s="10">
        <f t="shared" si="3"/>
        <v>0</v>
      </c>
      <c r="O113" s="10">
        <f t="shared" si="4"/>
        <v>0</v>
      </c>
      <c r="P113" s="10">
        <f t="shared" si="5"/>
        <v>0</v>
      </c>
      <c r="Q113" s="10"/>
      <c r="R113" s="11"/>
      <c r="S113" s="11"/>
      <c r="T113" s="11"/>
      <c r="U113" s="11"/>
      <c r="V113" s="11"/>
      <c r="W113" s="11"/>
      <c r="X113" s="11"/>
      <c r="Y113" s="11"/>
      <c r="Z113" s="11"/>
      <c r="AA113" s="11"/>
      <c r="AB113" s="11"/>
      <c r="AC113" s="11"/>
    </row>
    <row r="114" spans="1:35" x14ac:dyDescent="0.25">
      <c r="A114" s="10" t="s">
        <v>58</v>
      </c>
      <c r="B114" s="10" t="s">
        <v>323</v>
      </c>
      <c r="C114" s="10" t="s">
        <v>338</v>
      </c>
      <c r="D114" s="10">
        <v>2451</v>
      </c>
      <c r="E114" s="10" t="s">
        <v>348</v>
      </c>
      <c r="F114" s="10" t="s">
        <v>349</v>
      </c>
      <c r="G114" s="10" t="s">
        <v>36</v>
      </c>
      <c r="H114" s="10" t="s">
        <v>36</v>
      </c>
      <c r="I114" s="10">
        <v>2118</v>
      </c>
      <c r="J114" s="10">
        <v>38</v>
      </c>
      <c r="K114" s="10" t="s">
        <v>350</v>
      </c>
      <c r="L114" s="10" t="s">
        <v>75</v>
      </c>
      <c r="M114" s="10" t="s">
        <v>234</v>
      </c>
      <c r="N114" s="10">
        <f t="shared" si="3"/>
        <v>513000</v>
      </c>
      <c r="O114" s="10">
        <f t="shared" si="4"/>
        <v>41300</v>
      </c>
      <c r="P114" s="10">
        <f t="shared" si="5"/>
        <v>471700</v>
      </c>
      <c r="Q114" s="10"/>
      <c r="R114" s="11">
        <v>41300</v>
      </c>
      <c r="S114" s="11"/>
      <c r="T114" s="11"/>
      <c r="U114" s="11"/>
      <c r="V114" s="11"/>
      <c r="W114" s="11"/>
      <c r="X114" s="11"/>
      <c r="Y114" s="11"/>
      <c r="Z114" s="11"/>
      <c r="AA114" s="11">
        <v>471700</v>
      </c>
      <c r="AB114" s="11"/>
      <c r="AC114" s="11"/>
    </row>
    <row r="115" spans="1:35" x14ac:dyDescent="0.25">
      <c r="A115" s="10" t="s">
        <v>58</v>
      </c>
      <c r="B115" s="10" t="s">
        <v>323</v>
      </c>
      <c r="C115" s="10" t="s">
        <v>351</v>
      </c>
      <c r="D115" s="10">
        <v>2917</v>
      </c>
      <c r="E115" s="10" t="s">
        <v>352</v>
      </c>
      <c r="F115" s="10" t="s">
        <v>353</v>
      </c>
      <c r="G115" s="10" t="s">
        <v>58</v>
      </c>
      <c r="H115" s="10" t="s">
        <v>58</v>
      </c>
      <c r="I115" s="10">
        <v>2118</v>
      </c>
      <c r="J115" s="10">
        <v>38</v>
      </c>
      <c r="K115" s="10" t="s">
        <v>83</v>
      </c>
      <c r="L115" s="10" t="s">
        <v>75</v>
      </c>
      <c r="M115" s="10" t="s">
        <v>234</v>
      </c>
      <c r="N115" s="10">
        <f t="shared" si="3"/>
        <v>5000000</v>
      </c>
      <c r="O115" s="10">
        <f t="shared" si="4"/>
        <v>5000000</v>
      </c>
      <c r="P115" s="10">
        <f t="shared" si="5"/>
        <v>0</v>
      </c>
      <c r="Q115" s="10"/>
      <c r="R115" s="11">
        <v>100000</v>
      </c>
      <c r="S115" s="11">
        <v>0</v>
      </c>
      <c r="T115" s="11">
        <v>0</v>
      </c>
      <c r="U115" s="11">
        <v>2000000</v>
      </c>
      <c r="V115" s="11"/>
      <c r="W115" s="11">
        <v>1900000</v>
      </c>
      <c r="X115" s="11"/>
      <c r="Y115" s="11">
        <v>1000000</v>
      </c>
      <c r="Z115" s="11"/>
      <c r="AA115" s="11"/>
      <c r="AB115" s="11"/>
      <c r="AC115" s="11"/>
    </row>
    <row r="116" spans="1:35" x14ac:dyDescent="0.25">
      <c r="A116" s="10"/>
      <c r="B116" s="10" t="s">
        <v>323</v>
      </c>
      <c r="C116" s="10" t="s">
        <v>354</v>
      </c>
      <c r="D116" s="10"/>
      <c r="E116" s="10" t="s">
        <v>355</v>
      </c>
      <c r="F116" s="10" t="s">
        <v>356</v>
      </c>
      <c r="G116" s="10" t="s">
        <v>41</v>
      </c>
      <c r="H116" s="10" t="s">
        <v>36</v>
      </c>
      <c r="I116" s="10">
        <v>2118</v>
      </c>
      <c r="J116" s="10">
        <v>38</v>
      </c>
      <c r="K116" s="10" t="s">
        <v>357</v>
      </c>
      <c r="L116" s="10" t="s">
        <v>75</v>
      </c>
      <c r="M116" s="10" t="s">
        <v>2285</v>
      </c>
      <c r="N116" s="10">
        <f t="shared" si="3"/>
        <v>1108464.03</v>
      </c>
      <c r="O116" s="10">
        <f t="shared" si="4"/>
        <v>108464.03</v>
      </c>
      <c r="P116" s="10">
        <f t="shared" si="5"/>
        <v>1000000</v>
      </c>
      <c r="Q116" s="10"/>
      <c r="R116" s="11">
        <v>108464.03</v>
      </c>
      <c r="S116" s="11"/>
      <c r="T116" s="11"/>
      <c r="U116" s="11">
        <v>0</v>
      </c>
      <c r="V116" s="11"/>
      <c r="W116" s="11">
        <v>0</v>
      </c>
      <c r="X116" s="11"/>
      <c r="Y116" s="11">
        <v>0</v>
      </c>
      <c r="Z116" s="11"/>
      <c r="AA116" s="11">
        <v>1000000</v>
      </c>
      <c r="AB116" s="11"/>
      <c r="AC116" s="11"/>
      <c r="AD116">
        <v>0</v>
      </c>
      <c r="AF116">
        <v>0</v>
      </c>
      <c r="AI116">
        <v>0</v>
      </c>
    </row>
    <row r="117" spans="1:35" x14ac:dyDescent="0.25">
      <c r="A117" s="10" t="s">
        <v>36</v>
      </c>
      <c r="B117" s="10" t="s">
        <v>358</v>
      </c>
      <c r="C117" s="10" t="s">
        <v>359</v>
      </c>
      <c r="D117" s="10">
        <v>2360</v>
      </c>
      <c r="E117" s="10" t="s">
        <v>360</v>
      </c>
      <c r="F117" s="10" t="s">
        <v>361</v>
      </c>
      <c r="G117" s="10" t="s">
        <v>58</v>
      </c>
      <c r="H117" s="10" t="s">
        <v>58</v>
      </c>
      <c r="I117" s="10">
        <v>2217</v>
      </c>
      <c r="J117" s="10">
        <v>51</v>
      </c>
      <c r="K117" s="10" t="s">
        <v>83</v>
      </c>
      <c r="L117" s="10" t="s">
        <v>75</v>
      </c>
      <c r="M117" s="10" t="s">
        <v>362</v>
      </c>
      <c r="N117" s="10">
        <f t="shared" si="3"/>
        <v>0</v>
      </c>
      <c r="O117" s="10">
        <f t="shared" si="4"/>
        <v>0</v>
      </c>
      <c r="P117" s="10">
        <f t="shared" si="5"/>
        <v>0</v>
      </c>
      <c r="Q117" s="10"/>
      <c r="R117" s="11"/>
      <c r="S117" s="11"/>
      <c r="T117" s="11"/>
      <c r="U117" s="11"/>
      <c r="V117" s="11"/>
      <c r="W117" s="11"/>
      <c r="X117" s="11"/>
      <c r="Y117" s="11"/>
      <c r="Z117" s="11"/>
      <c r="AA117" s="11"/>
      <c r="AB117" s="11"/>
      <c r="AC117" s="11"/>
      <c r="AD117">
        <v>0</v>
      </c>
      <c r="AF117">
        <v>0</v>
      </c>
      <c r="AI117">
        <v>0</v>
      </c>
    </row>
    <row r="118" spans="1:35" x14ac:dyDescent="0.25">
      <c r="A118" s="10" t="s">
        <v>36</v>
      </c>
      <c r="B118" s="10" t="s">
        <v>358</v>
      </c>
      <c r="C118" s="10" t="s">
        <v>363</v>
      </c>
      <c r="D118" s="10">
        <v>2719</v>
      </c>
      <c r="E118" s="10" t="s">
        <v>364</v>
      </c>
      <c r="F118" s="10" t="s">
        <v>365</v>
      </c>
      <c r="G118" s="10" t="s">
        <v>36</v>
      </c>
      <c r="H118" s="10" t="s">
        <v>36</v>
      </c>
      <c r="I118" s="10">
        <v>1412</v>
      </c>
      <c r="J118" s="10">
        <v>51</v>
      </c>
      <c r="K118" s="10" t="s">
        <v>83</v>
      </c>
      <c r="L118" s="10" t="s">
        <v>75</v>
      </c>
      <c r="M118" s="10" t="s">
        <v>362</v>
      </c>
      <c r="N118" s="10">
        <f t="shared" si="3"/>
        <v>0</v>
      </c>
      <c r="O118" s="10">
        <f t="shared" si="4"/>
        <v>0</v>
      </c>
      <c r="P118" s="10">
        <f t="shared" si="5"/>
        <v>0</v>
      </c>
      <c r="Q118" s="10"/>
      <c r="R118" s="11">
        <v>0</v>
      </c>
      <c r="S118" s="11"/>
      <c r="T118" s="11"/>
      <c r="U118" s="11">
        <v>0</v>
      </c>
      <c r="V118" s="11"/>
      <c r="W118" s="11">
        <v>0</v>
      </c>
      <c r="X118" s="11"/>
      <c r="Y118" s="11">
        <v>0</v>
      </c>
      <c r="Z118" s="11"/>
      <c r="AA118" s="11">
        <v>0</v>
      </c>
      <c r="AB118" s="11"/>
      <c r="AC118" s="11"/>
      <c r="AD118">
        <v>0</v>
      </c>
      <c r="AF118">
        <v>0</v>
      </c>
      <c r="AI118">
        <v>0</v>
      </c>
    </row>
    <row r="119" spans="1:35" x14ac:dyDescent="0.25">
      <c r="A119" s="10" t="s">
        <v>36</v>
      </c>
      <c r="B119" s="10" t="s">
        <v>358</v>
      </c>
      <c r="C119" s="10" t="s">
        <v>363</v>
      </c>
      <c r="D119" s="10">
        <v>1120</v>
      </c>
      <c r="E119" s="10" t="s">
        <v>366</v>
      </c>
      <c r="F119" s="10" t="s">
        <v>367</v>
      </c>
      <c r="G119" s="10" t="s">
        <v>36</v>
      </c>
      <c r="H119" s="10" t="s">
        <v>58</v>
      </c>
      <c r="I119" s="10">
        <v>1412</v>
      </c>
      <c r="J119" s="10">
        <v>51</v>
      </c>
      <c r="K119" s="10" t="s">
        <v>368</v>
      </c>
      <c r="L119" s="10" t="s">
        <v>369</v>
      </c>
      <c r="M119" s="10" t="s">
        <v>362</v>
      </c>
      <c r="N119" s="10">
        <f t="shared" si="3"/>
        <v>0</v>
      </c>
      <c r="O119" s="10">
        <f t="shared" si="4"/>
        <v>0</v>
      </c>
      <c r="P119" s="10">
        <f t="shared" si="5"/>
        <v>0</v>
      </c>
      <c r="Q119" s="10"/>
      <c r="R119" s="11"/>
      <c r="S119" s="11"/>
      <c r="T119" s="11"/>
      <c r="U119" s="11"/>
      <c r="V119" s="11"/>
      <c r="W119" s="11"/>
      <c r="X119" s="11"/>
      <c r="Y119" s="11"/>
      <c r="Z119" s="11"/>
      <c r="AA119" s="11"/>
      <c r="AB119" s="11"/>
      <c r="AC119" s="11"/>
      <c r="AF119">
        <v>0</v>
      </c>
      <c r="AI119">
        <v>0</v>
      </c>
    </row>
    <row r="120" spans="1:35" x14ac:dyDescent="0.25">
      <c r="A120" s="10" t="s">
        <v>36</v>
      </c>
      <c r="B120" s="10" t="s">
        <v>358</v>
      </c>
      <c r="C120" s="10" t="s">
        <v>363</v>
      </c>
      <c r="D120" s="10">
        <v>1119</v>
      </c>
      <c r="E120" s="10" t="s">
        <v>370</v>
      </c>
      <c r="F120" s="10" t="s">
        <v>371</v>
      </c>
      <c r="G120" s="10" t="s">
        <v>36</v>
      </c>
      <c r="H120" s="10" t="s">
        <v>36</v>
      </c>
      <c r="I120" s="10">
        <v>1412</v>
      </c>
      <c r="J120" s="10">
        <v>51</v>
      </c>
      <c r="K120" s="10" t="s">
        <v>372</v>
      </c>
      <c r="L120" s="10" t="s">
        <v>75</v>
      </c>
      <c r="M120" s="10" t="s">
        <v>362</v>
      </c>
      <c r="N120" s="10">
        <f t="shared" si="3"/>
        <v>0</v>
      </c>
      <c r="O120" s="10">
        <f t="shared" si="4"/>
        <v>0</v>
      </c>
      <c r="P120" s="10">
        <f t="shared" si="5"/>
        <v>0</v>
      </c>
      <c r="Q120" s="10"/>
      <c r="R120" s="11"/>
      <c r="S120" s="11">
        <v>2500000</v>
      </c>
      <c r="T120" s="11"/>
      <c r="U120" s="11"/>
      <c r="V120" s="11"/>
      <c r="W120" s="11"/>
      <c r="X120" s="11"/>
      <c r="Y120" s="11"/>
      <c r="Z120" s="11"/>
      <c r="AA120" s="11"/>
      <c r="AB120" s="11"/>
      <c r="AC120" s="11"/>
    </row>
    <row r="121" spans="1:35" x14ac:dyDescent="0.25">
      <c r="A121" s="10" t="s">
        <v>36</v>
      </c>
      <c r="B121" s="10" t="s">
        <v>358</v>
      </c>
      <c r="C121" s="10" t="s">
        <v>363</v>
      </c>
      <c r="D121" s="10">
        <v>1121</v>
      </c>
      <c r="E121" s="10" t="s">
        <v>373</v>
      </c>
      <c r="F121" s="10" t="s">
        <v>371</v>
      </c>
      <c r="G121" s="10" t="s">
        <v>36</v>
      </c>
      <c r="H121" s="10" t="s">
        <v>36</v>
      </c>
      <c r="I121" s="10">
        <v>1412</v>
      </c>
      <c r="J121" s="10">
        <v>51</v>
      </c>
      <c r="K121" s="10" t="s">
        <v>372</v>
      </c>
      <c r="L121" s="10" t="s">
        <v>75</v>
      </c>
      <c r="M121" s="10" t="s">
        <v>362</v>
      </c>
      <c r="N121" s="10">
        <f t="shared" si="3"/>
        <v>0</v>
      </c>
      <c r="O121" s="10">
        <f t="shared" si="4"/>
        <v>0</v>
      </c>
      <c r="P121" s="10">
        <f t="shared" si="5"/>
        <v>0</v>
      </c>
      <c r="Q121" s="10"/>
      <c r="R121" s="11"/>
      <c r="S121" s="11">
        <v>3500000</v>
      </c>
      <c r="T121" s="11"/>
      <c r="U121" s="11"/>
      <c r="V121" s="11"/>
      <c r="W121" s="11"/>
      <c r="X121" s="11"/>
      <c r="Y121" s="11"/>
      <c r="Z121" s="11"/>
      <c r="AA121" s="11"/>
      <c r="AB121" s="11"/>
      <c r="AC121" s="11"/>
    </row>
    <row r="122" spans="1:35" x14ac:dyDescent="0.25">
      <c r="A122" s="10" t="s">
        <v>36</v>
      </c>
      <c r="B122" s="10" t="s">
        <v>358</v>
      </c>
      <c r="C122" s="10" t="s">
        <v>363</v>
      </c>
      <c r="D122" s="10">
        <v>1759</v>
      </c>
      <c r="E122" s="10" t="s">
        <v>374</v>
      </c>
      <c r="F122" s="10" t="s">
        <v>371</v>
      </c>
      <c r="G122" s="10" t="s">
        <v>36</v>
      </c>
      <c r="H122" s="10" t="s">
        <v>36</v>
      </c>
      <c r="I122" s="10">
        <v>1412</v>
      </c>
      <c r="J122" s="10">
        <v>51</v>
      </c>
      <c r="K122" s="10" t="s">
        <v>372</v>
      </c>
      <c r="L122" s="10" t="s">
        <v>75</v>
      </c>
      <c r="M122" s="10" t="s">
        <v>362</v>
      </c>
      <c r="N122" s="10">
        <f t="shared" si="3"/>
        <v>0</v>
      </c>
      <c r="O122" s="10">
        <f t="shared" si="4"/>
        <v>0</v>
      </c>
      <c r="P122" s="10">
        <f t="shared" si="5"/>
        <v>0</v>
      </c>
      <c r="Q122" s="10"/>
      <c r="R122" s="11"/>
      <c r="S122" s="11">
        <v>4500000</v>
      </c>
      <c r="T122" s="11"/>
      <c r="U122" s="11"/>
      <c r="V122" s="11"/>
      <c r="W122" s="11"/>
      <c r="X122" s="11"/>
      <c r="Y122" s="11"/>
      <c r="Z122" s="11"/>
      <c r="AA122" s="11"/>
      <c r="AB122" s="11"/>
      <c r="AC122" s="11"/>
    </row>
    <row r="123" spans="1:35" x14ac:dyDescent="0.25">
      <c r="A123" s="10" t="s">
        <v>36</v>
      </c>
      <c r="B123" s="10" t="s">
        <v>358</v>
      </c>
      <c r="C123" s="10" t="s">
        <v>363</v>
      </c>
      <c r="D123" s="10">
        <v>2149</v>
      </c>
      <c r="E123" s="10" t="s">
        <v>375</v>
      </c>
      <c r="F123" s="10" t="s">
        <v>376</v>
      </c>
      <c r="G123" s="10" t="s">
        <v>36</v>
      </c>
      <c r="H123" s="10" t="s">
        <v>36</v>
      </c>
      <c r="I123" s="10">
        <v>1412</v>
      </c>
      <c r="J123" s="10">
        <v>51</v>
      </c>
      <c r="K123" s="10" t="s">
        <v>372</v>
      </c>
      <c r="L123" s="10" t="s">
        <v>75</v>
      </c>
      <c r="M123" s="10" t="s">
        <v>362</v>
      </c>
      <c r="N123" s="10">
        <f t="shared" si="3"/>
        <v>0</v>
      </c>
      <c r="O123" s="10">
        <f t="shared" si="4"/>
        <v>0</v>
      </c>
      <c r="P123" s="10">
        <f t="shared" si="5"/>
        <v>0</v>
      </c>
      <c r="Q123" s="10"/>
      <c r="R123" s="11"/>
      <c r="S123" s="11">
        <v>3000000</v>
      </c>
      <c r="T123" s="11"/>
      <c r="U123" s="11"/>
      <c r="V123" s="11"/>
      <c r="W123" s="11"/>
      <c r="X123" s="11"/>
      <c r="Y123" s="11"/>
      <c r="Z123" s="11"/>
      <c r="AA123" s="11"/>
      <c r="AB123" s="11"/>
      <c r="AC123" s="11"/>
    </row>
    <row r="124" spans="1:35" x14ac:dyDescent="0.25">
      <c r="A124" s="10" t="s">
        <v>36</v>
      </c>
      <c r="B124" s="10" t="s">
        <v>358</v>
      </c>
      <c r="C124" s="10" t="s">
        <v>363</v>
      </c>
      <c r="D124" s="10">
        <v>2152</v>
      </c>
      <c r="E124" s="10" t="s">
        <v>377</v>
      </c>
      <c r="F124" s="10" t="s">
        <v>376</v>
      </c>
      <c r="G124" s="10" t="s">
        <v>36</v>
      </c>
      <c r="H124" s="10" t="s">
        <v>36</v>
      </c>
      <c r="I124" s="10">
        <v>1412</v>
      </c>
      <c r="J124" s="10">
        <v>51</v>
      </c>
      <c r="K124" s="10" t="s">
        <v>372</v>
      </c>
      <c r="L124" s="10" t="s">
        <v>75</v>
      </c>
      <c r="M124" s="10" t="s">
        <v>362</v>
      </c>
      <c r="N124" s="10">
        <f t="shared" si="3"/>
        <v>0</v>
      </c>
      <c r="O124" s="10">
        <f t="shared" si="4"/>
        <v>0</v>
      </c>
      <c r="P124" s="10">
        <f t="shared" si="5"/>
        <v>0</v>
      </c>
      <c r="Q124" s="10"/>
      <c r="R124" s="11"/>
      <c r="S124" s="11"/>
      <c r="T124" s="11"/>
      <c r="U124" s="11"/>
      <c r="V124" s="11"/>
      <c r="W124" s="11"/>
      <c r="X124" s="11"/>
      <c r="Y124" s="11"/>
      <c r="Z124" s="11"/>
      <c r="AA124" s="11"/>
      <c r="AB124" s="11"/>
      <c r="AC124" s="11"/>
    </row>
    <row r="125" spans="1:35" x14ac:dyDescent="0.25">
      <c r="A125" s="10" t="s">
        <v>36</v>
      </c>
      <c r="B125" s="10" t="s">
        <v>358</v>
      </c>
      <c r="C125" s="10" t="s">
        <v>363</v>
      </c>
      <c r="D125" s="10">
        <v>2153</v>
      </c>
      <c r="E125" s="10" t="s">
        <v>378</v>
      </c>
      <c r="F125" s="10" t="s">
        <v>376</v>
      </c>
      <c r="G125" s="10" t="s">
        <v>36</v>
      </c>
      <c r="H125" s="10" t="s">
        <v>36</v>
      </c>
      <c r="I125" s="10">
        <v>1412</v>
      </c>
      <c r="J125" s="10">
        <v>51</v>
      </c>
      <c r="K125" s="10" t="s">
        <v>372</v>
      </c>
      <c r="L125" s="10" t="s">
        <v>75</v>
      </c>
      <c r="M125" s="10" t="s">
        <v>362</v>
      </c>
      <c r="N125" s="10">
        <f t="shared" si="3"/>
        <v>0</v>
      </c>
      <c r="O125" s="10">
        <f t="shared" si="4"/>
        <v>0</v>
      </c>
      <c r="P125" s="10">
        <f t="shared" si="5"/>
        <v>0</v>
      </c>
      <c r="Q125" s="10"/>
      <c r="R125" s="11"/>
      <c r="S125" s="11">
        <v>3000000</v>
      </c>
      <c r="T125" s="11"/>
      <c r="U125" s="11"/>
      <c r="V125" s="11"/>
      <c r="W125" s="11"/>
      <c r="X125" s="11"/>
      <c r="Y125" s="11"/>
      <c r="Z125" s="11"/>
      <c r="AA125" s="11"/>
      <c r="AB125" s="11"/>
      <c r="AC125" s="11"/>
    </row>
    <row r="126" spans="1:35" x14ac:dyDescent="0.25">
      <c r="A126" s="10" t="s">
        <v>36</v>
      </c>
      <c r="B126" s="10" t="s">
        <v>358</v>
      </c>
      <c r="C126" s="10" t="s">
        <v>363</v>
      </c>
      <c r="D126" s="10">
        <v>2276</v>
      </c>
      <c r="E126" s="10" t="s">
        <v>379</v>
      </c>
      <c r="F126" s="10" t="s">
        <v>376</v>
      </c>
      <c r="G126" s="10" t="s">
        <v>36</v>
      </c>
      <c r="H126" s="10" t="s">
        <v>36</v>
      </c>
      <c r="I126" s="10">
        <v>1412</v>
      </c>
      <c r="J126" s="10">
        <v>51</v>
      </c>
      <c r="K126" s="10" t="s">
        <v>372</v>
      </c>
      <c r="L126" s="10" t="s">
        <v>75</v>
      </c>
      <c r="M126" s="10" t="s">
        <v>362</v>
      </c>
      <c r="N126" s="10">
        <f t="shared" si="3"/>
        <v>0</v>
      </c>
      <c r="O126" s="10">
        <f t="shared" si="4"/>
        <v>0</v>
      </c>
      <c r="P126" s="10">
        <f t="shared" si="5"/>
        <v>0</v>
      </c>
      <c r="Q126" s="10"/>
      <c r="R126" s="11"/>
      <c r="S126" s="11">
        <v>500000</v>
      </c>
      <c r="T126" s="11"/>
      <c r="U126" s="11"/>
      <c r="V126" s="11"/>
      <c r="W126" s="11"/>
      <c r="X126" s="11"/>
      <c r="Y126" s="11"/>
      <c r="Z126" s="11"/>
      <c r="AA126" s="11"/>
      <c r="AB126" s="11"/>
      <c r="AC126" s="11"/>
    </row>
    <row r="127" spans="1:35" x14ac:dyDescent="0.25">
      <c r="A127" s="10" t="s">
        <v>58</v>
      </c>
      <c r="B127" s="10" t="s">
        <v>358</v>
      </c>
      <c r="C127" s="10" t="s">
        <v>359</v>
      </c>
      <c r="D127" s="10">
        <v>2681</v>
      </c>
      <c r="E127" s="10" t="s">
        <v>380</v>
      </c>
      <c r="F127" s="10" t="s">
        <v>381</v>
      </c>
      <c r="G127" s="10" t="s">
        <v>58</v>
      </c>
      <c r="H127" s="10" t="s">
        <v>36</v>
      </c>
      <c r="I127" s="10">
        <v>1412</v>
      </c>
      <c r="J127" s="10">
        <v>51</v>
      </c>
      <c r="K127" s="10" t="s">
        <v>83</v>
      </c>
      <c r="L127" s="10" t="s">
        <v>75</v>
      </c>
      <c r="M127" s="10" t="s">
        <v>362</v>
      </c>
      <c r="N127" s="10">
        <f t="shared" si="3"/>
        <v>1200000</v>
      </c>
      <c r="O127" s="10">
        <f t="shared" si="4"/>
        <v>1200000</v>
      </c>
      <c r="P127" s="10">
        <f t="shared" si="5"/>
        <v>0</v>
      </c>
      <c r="Q127" s="10"/>
      <c r="R127" s="11">
        <v>1200000</v>
      </c>
      <c r="S127" s="11"/>
      <c r="T127" s="11"/>
      <c r="U127" s="11">
        <v>0</v>
      </c>
      <c r="V127" s="11"/>
      <c r="W127" s="11">
        <v>0</v>
      </c>
      <c r="X127" s="11"/>
      <c r="Y127" s="11">
        <v>0</v>
      </c>
      <c r="Z127" s="11"/>
      <c r="AA127" s="11">
        <v>0</v>
      </c>
      <c r="AB127" s="11"/>
      <c r="AC127" s="11"/>
      <c r="AD127">
        <v>0</v>
      </c>
      <c r="AF127">
        <v>0</v>
      </c>
      <c r="AI127">
        <v>0</v>
      </c>
    </row>
    <row r="128" spans="1:35" x14ac:dyDescent="0.25">
      <c r="A128" s="10" t="s">
        <v>58</v>
      </c>
      <c r="B128" s="10" t="s">
        <v>358</v>
      </c>
      <c r="C128" s="10" t="s">
        <v>382</v>
      </c>
      <c r="D128" s="10">
        <v>2695</v>
      </c>
      <c r="E128" s="10" t="s">
        <v>383</v>
      </c>
      <c r="F128" s="10" t="s">
        <v>384</v>
      </c>
      <c r="G128" s="10" t="s">
        <v>58</v>
      </c>
      <c r="H128" s="10" t="s">
        <v>36</v>
      </c>
      <c r="I128" s="10">
        <v>2366</v>
      </c>
      <c r="J128" s="10">
        <v>17</v>
      </c>
      <c r="K128" s="10" t="s">
        <v>83</v>
      </c>
      <c r="L128" s="10" t="s">
        <v>75</v>
      </c>
      <c r="M128" s="10" t="s">
        <v>76</v>
      </c>
      <c r="N128" s="10">
        <f t="shared" si="3"/>
        <v>382600004</v>
      </c>
      <c r="O128" s="10">
        <f t="shared" si="4"/>
        <v>76505002</v>
      </c>
      <c r="P128" s="10">
        <f t="shared" si="5"/>
        <v>306095002</v>
      </c>
      <c r="Q128" s="10"/>
      <c r="R128" s="11">
        <v>250000</v>
      </c>
      <c r="S128" s="11"/>
      <c r="T128" s="11"/>
      <c r="U128" s="11">
        <v>25418334</v>
      </c>
      <c r="V128" s="11"/>
      <c r="W128" s="11">
        <v>25418334</v>
      </c>
      <c r="X128" s="11"/>
      <c r="Y128" s="11">
        <v>25418334</v>
      </c>
      <c r="Z128" s="11"/>
      <c r="AA128" s="11">
        <v>19000000</v>
      </c>
      <c r="AB128" s="11">
        <v>1889600</v>
      </c>
      <c r="AC128" s="11"/>
      <c r="AD128">
        <v>95698334</v>
      </c>
      <c r="AF128">
        <v>95698334</v>
      </c>
      <c r="AH128">
        <v>95698334</v>
      </c>
    </row>
    <row r="129" spans="1:35" x14ac:dyDescent="0.25">
      <c r="A129" s="10" t="s">
        <v>58</v>
      </c>
      <c r="B129" s="10" t="s">
        <v>358</v>
      </c>
      <c r="C129" s="10" t="s">
        <v>385</v>
      </c>
      <c r="D129" s="10">
        <v>2900</v>
      </c>
      <c r="E129" s="10" t="s">
        <v>386</v>
      </c>
      <c r="F129" s="10" t="s">
        <v>381</v>
      </c>
      <c r="G129" s="10" t="s">
        <v>58</v>
      </c>
      <c r="H129" s="10" t="s">
        <v>36</v>
      </c>
      <c r="I129" s="10">
        <v>2217</v>
      </c>
      <c r="J129" s="10">
        <v>51</v>
      </c>
      <c r="K129" s="10" t="s">
        <v>83</v>
      </c>
      <c r="L129" s="10" t="s">
        <v>75</v>
      </c>
      <c r="M129" s="10" t="s">
        <v>387</v>
      </c>
      <c r="N129" s="10">
        <f t="shared" si="3"/>
        <v>30000000</v>
      </c>
      <c r="O129" s="10">
        <f t="shared" si="4"/>
        <v>30000000</v>
      </c>
      <c r="P129" s="10">
        <f t="shared" si="5"/>
        <v>0</v>
      </c>
      <c r="Q129" s="10"/>
      <c r="R129" s="11">
        <v>9000000</v>
      </c>
      <c r="S129" s="11">
        <v>11000000</v>
      </c>
      <c r="T129" s="11"/>
      <c r="U129" s="11">
        <v>7000000</v>
      </c>
      <c r="V129" s="11"/>
      <c r="W129" s="11">
        <v>7000000</v>
      </c>
      <c r="X129" s="11"/>
      <c r="Y129" s="11">
        <v>7000000</v>
      </c>
      <c r="Z129" s="11"/>
      <c r="AA129" s="11">
        <v>0</v>
      </c>
      <c r="AB129" s="11"/>
      <c r="AC129" s="11"/>
      <c r="AD129">
        <v>0</v>
      </c>
      <c r="AF129">
        <v>0</v>
      </c>
      <c r="AI129">
        <v>0</v>
      </c>
    </row>
    <row r="130" spans="1:35" x14ac:dyDescent="0.25">
      <c r="A130" s="10" t="s">
        <v>58</v>
      </c>
      <c r="B130" s="10" t="s">
        <v>358</v>
      </c>
      <c r="C130" s="10" t="s">
        <v>388</v>
      </c>
      <c r="D130" s="10">
        <v>2992</v>
      </c>
      <c r="E130" s="10" t="s">
        <v>389</v>
      </c>
      <c r="F130" s="10" t="s">
        <v>390</v>
      </c>
      <c r="G130" s="10" t="s">
        <v>58</v>
      </c>
      <c r="H130" s="10" t="s">
        <v>36</v>
      </c>
      <c r="I130" s="10">
        <v>1412</v>
      </c>
      <c r="J130" s="10">
        <v>51</v>
      </c>
      <c r="K130" s="10" t="s">
        <v>83</v>
      </c>
      <c r="L130" s="10" t="s">
        <v>75</v>
      </c>
      <c r="M130" s="10" t="s">
        <v>387</v>
      </c>
      <c r="N130" s="10">
        <f t="shared" ref="N130:N193" si="6">O130+P130</f>
        <v>109072002.49000001</v>
      </c>
      <c r="O130" s="10">
        <f t="shared" ref="O130:O193" si="7">R130+U130+W130+Y130</f>
        <v>109072002.49000001</v>
      </c>
      <c r="P130" s="10">
        <f t="shared" ref="P130:P193" si="8">AA130+AD130+AF130+AH130</f>
        <v>0</v>
      </c>
      <c r="Q130" s="10"/>
      <c r="R130" s="11">
        <v>29356305.73</v>
      </c>
      <c r="S130" s="11"/>
      <c r="T130" s="11"/>
      <c r="U130" s="11">
        <v>29003085.300000001</v>
      </c>
      <c r="V130" s="11"/>
      <c r="W130" s="11">
        <v>25356305.73</v>
      </c>
      <c r="X130" s="11"/>
      <c r="Y130" s="11">
        <v>25356305.73</v>
      </c>
      <c r="Z130" s="11"/>
      <c r="AA130" s="11">
        <v>0</v>
      </c>
      <c r="AB130" s="11"/>
      <c r="AC130" s="11"/>
      <c r="AD130">
        <v>0</v>
      </c>
      <c r="AF130">
        <v>0</v>
      </c>
      <c r="AI130">
        <v>0</v>
      </c>
    </row>
    <row r="131" spans="1:35" x14ac:dyDescent="0.25">
      <c r="A131" s="10" t="s">
        <v>58</v>
      </c>
      <c r="B131" s="10" t="s">
        <v>358</v>
      </c>
      <c r="C131" s="10" t="s">
        <v>382</v>
      </c>
      <c r="D131" s="10">
        <v>2474</v>
      </c>
      <c r="E131" s="10" t="s">
        <v>391</v>
      </c>
      <c r="F131" s="10" t="s">
        <v>392</v>
      </c>
      <c r="G131" s="10" t="s">
        <v>58</v>
      </c>
      <c r="H131" s="10" t="s">
        <v>58</v>
      </c>
      <c r="I131" s="10">
        <v>2361</v>
      </c>
      <c r="J131" s="10">
        <v>17</v>
      </c>
      <c r="K131" s="10" t="s">
        <v>83</v>
      </c>
      <c r="L131" s="10" t="s">
        <v>75</v>
      </c>
      <c r="M131" s="10" t="s">
        <v>76</v>
      </c>
      <c r="N131" s="10">
        <f t="shared" si="6"/>
        <v>27000000</v>
      </c>
      <c r="O131" s="10">
        <f t="shared" si="7"/>
        <v>27000000</v>
      </c>
      <c r="P131" s="10">
        <f t="shared" si="8"/>
        <v>0</v>
      </c>
      <c r="Q131" s="10"/>
      <c r="R131" s="11">
        <v>6000000</v>
      </c>
      <c r="S131" s="11" t="s">
        <v>44</v>
      </c>
      <c r="T131" s="11"/>
      <c r="U131" s="11">
        <v>7000000</v>
      </c>
      <c r="V131" s="11"/>
      <c r="W131" s="11">
        <v>7000000</v>
      </c>
      <c r="X131" s="11"/>
      <c r="Y131" s="11">
        <v>7000000</v>
      </c>
      <c r="Z131" s="11"/>
      <c r="AA131" s="11">
        <v>0</v>
      </c>
      <c r="AB131" s="11"/>
      <c r="AC131" s="11"/>
      <c r="AD131">
        <v>0</v>
      </c>
      <c r="AF131">
        <v>0</v>
      </c>
      <c r="AI131">
        <v>0</v>
      </c>
    </row>
    <row r="132" spans="1:35" x14ac:dyDescent="0.25">
      <c r="A132" s="10" t="s">
        <v>58</v>
      </c>
      <c r="B132" s="10" t="s">
        <v>358</v>
      </c>
      <c r="C132" s="10" t="s">
        <v>393</v>
      </c>
      <c r="D132" s="10">
        <v>3074</v>
      </c>
      <c r="E132" s="10" t="s">
        <v>394</v>
      </c>
      <c r="F132" s="10" t="s">
        <v>395</v>
      </c>
      <c r="G132" s="10" t="s">
        <v>36</v>
      </c>
      <c r="H132" s="10" t="s">
        <v>36</v>
      </c>
      <c r="I132" s="10">
        <v>2365</v>
      </c>
      <c r="J132" s="10">
        <v>17</v>
      </c>
      <c r="K132" s="10" t="s">
        <v>83</v>
      </c>
      <c r="L132" s="10" t="s">
        <v>75</v>
      </c>
      <c r="M132" s="10" t="s">
        <v>387</v>
      </c>
      <c r="N132" s="10">
        <f t="shared" si="6"/>
        <v>34600000</v>
      </c>
      <c r="O132" s="10">
        <f t="shared" si="7"/>
        <v>34600000</v>
      </c>
      <c r="P132" s="10">
        <f t="shared" si="8"/>
        <v>0</v>
      </c>
      <c r="Q132" s="10"/>
      <c r="R132" s="11">
        <v>7600000</v>
      </c>
      <c r="S132" s="11">
        <v>2280000</v>
      </c>
      <c r="T132" s="11"/>
      <c r="U132" s="11">
        <v>8000000</v>
      </c>
      <c r="V132" s="11"/>
      <c r="W132" s="11">
        <v>9000000</v>
      </c>
      <c r="X132" s="11"/>
      <c r="Y132" s="11">
        <v>10000000</v>
      </c>
      <c r="Z132" s="11"/>
      <c r="AA132" s="11">
        <v>0</v>
      </c>
      <c r="AB132" s="11"/>
      <c r="AC132" s="11"/>
      <c r="AD132">
        <v>0</v>
      </c>
      <c r="AF132">
        <v>0</v>
      </c>
      <c r="AI132">
        <v>0</v>
      </c>
    </row>
    <row r="133" spans="1:35" x14ac:dyDescent="0.25">
      <c r="A133" s="10"/>
      <c r="B133" s="10" t="s">
        <v>358</v>
      </c>
      <c r="C133" s="10" t="s">
        <v>363</v>
      </c>
      <c r="D133" s="10">
        <v>1127</v>
      </c>
      <c r="E133" s="10" t="s">
        <v>396</v>
      </c>
      <c r="F133" s="10" t="s">
        <v>397</v>
      </c>
      <c r="G133" s="10" t="s">
        <v>36</v>
      </c>
      <c r="H133" s="10" t="s">
        <v>36</v>
      </c>
      <c r="I133" s="10">
        <v>1412</v>
      </c>
      <c r="J133" s="10">
        <v>51</v>
      </c>
      <c r="K133" s="10" t="s">
        <v>271</v>
      </c>
      <c r="L133" s="10" t="s">
        <v>398</v>
      </c>
      <c r="M133" s="10" t="s">
        <v>76</v>
      </c>
      <c r="N133" s="10">
        <f t="shared" si="6"/>
        <v>3000000</v>
      </c>
      <c r="O133" s="10">
        <f t="shared" si="7"/>
        <v>3000000</v>
      </c>
      <c r="P133" s="10">
        <f t="shared" si="8"/>
        <v>0</v>
      </c>
      <c r="Q133" s="10" t="s">
        <v>44</v>
      </c>
      <c r="R133" s="11">
        <v>1500000</v>
      </c>
      <c r="S133" s="11"/>
      <c r="T133" s="11"/>
      <c r="U133" s="11">
        <v>1500000</v>
      </c>
      <c r="V133" s="11"/>
      <c r="W133" s="11">
        <v>0</v>
      </c>
      <c r="X133" s="11"/>
      <c r="Y133" s="11">
        <v>0</v>
      </c>
      <c r="Z133" s="11"/>
      <c r="AA133" s="11">
        <v>0</v>
      </c>
      <c r="AB133" s="11"/>
      <c r="AC133" s="11"/>
      <c r="AD133">
        <v>0</v>
      </c>
      <c r="AF133">
        <v>0</v>
      </c>
      <c r="AI133">
        <v>0</v>
      </c>
    </row>
    <row r="134" spans="1:35" x14ac:dyDescent="0.25">
      <c r="A134" s="10"/>
      <c r="B134" s="10" t="s">
        <v>358</v>
      </c>
      <c r="C134" s="10" t="s">
        <v>382</v>
      </c>
      <c r="D134" s="10"/>
      <c r="E134" s="10" t="s">
        <v>2286</v>
      </c>
      <c r="F134" s="10" t="s">
        <v>400</v>
      </c>
      <c r="G134" s="10" t="s">
        <v>36</v>
      </c>
      <c r="H134" s="10" t="s">
        <v>36</v>
      </c>
      <c r="I134" s="10">
        <v>2361</v>
      </c>
      <c r="J134" s="10">
        <v>17</v>
      </c>
      <c r="K134" s="10" t="s">
        <v>401</v>
      </c>
      <c r="L134" s="10" t="s">
        <v>402</v>
      </c>
      <c r="M134" s="10" t="s">
        <v>76</v>
      </c>
      <c r="N134" s="10">
        <f t="shared" si="6"/>
        <v>7680424.4000000004</v>
      </c>
      <c r="O134" s="10">
        <f t="shared" si="7"/>
        <v>7680424.4000000004</v>
      </c>
      <c r="P134" s="10">
        <f t="shared" si="8"/>
        <v>0</v>
      </c>
      <c r="Q134" s="10" t="s">
        <v>44</v>
      </c>
      <c r="R134" s="11">
        <v>7680424.4000000004</v>
      </c>
      <c r="S134" s="11"/>
      <c r="T134" s="11"/>
      <c r="U134" s="11">
        <v>0</v>
      </c>
      <c r="V134" s="11"/>
      <c r="W134" s="11">
        <v>0</v>
      </c>
      <c r="X134" s="11"/>
      <c r="Y134" s="11">
        <v>0</v>
      </c>
      <c r="Z134" s="11"/>
      <c r="AA134" s="11">
        <v>0</v>
      </c>
      <c r="AB134" s="11"/>
      <c r="AC134" s="11"/>
      <c r="AD134">
        <v>0</v>
      </c>
      <c r="AF134">
        <v>0</v>
      </c>
      <c r="AI134">
        <v>0</v>
      </c>
    </row>
    <row r="135" spans="1:35" x14ac:dyDescent="0.25">
      <c r="A135" s="10"/>
      <c r="B135" s="10" t="s">
        <v>358</v>
      </c>
      <c r="C135" s="10" t="s">
        <v>363</v>
      </c>
      <c r="D135" s="10"/>
      <c r="E135" s="10" t="s">
        <v>2287</v>
      </c>
      <c r="F135" s="10" t="s">
        <v>404</v>
      </c>
      <c r="G135" s="10" t="s">
        <v>36</v>
      </c>
      <c r="H135" s="10" t="s">
        <v>36</v>
      </c>
      <c r="I135" s="10">
        <v>1412</v>
      </c>
      <c r="J135" s="10">
        <v>51</v>
      </c>
      <c r="K135" s="10" t="s">
        <v>37</v>
      </c>
      <c r="L135" s="10" t="s">
        <v>398</v>
      </c>
      <c r="M135" s="10" t="s">
        <v>76</v>
      </c>
      <c r="N135" s="10">
        <f t="shared" si="6"/>
        <v>500000</v>
      </c>
      <c r="O135" s="10">
        <f t="shared" si="7"/>
        <v>500000</v>
      </c>
      <c r="P135" s="10">
        <f t="shared" si="8"/>
        <v>0</v>
      </c>
      <c r="Q135" s="10" t="s">
        <v>44</v>
      </c>
      <c r="R135" s="11">
        <v>500000</v>
      </c>
      <c r="S135" s="11"/>
      <c r="T135" s="11"/>
      <c r="U135" s="11">
        <v>0</v>
      </c>
      <c r="V135" s="11"/>
      <c r="W135" s="11">
        <v>0</v>
      </c>
      <c r="X135" s="11"/>
      <c r="Y135" s="11">
        <v>0</v>
      </c>
      <c r="Z135" s="11"/>
      <c r="AA135" s="11">
        <v>0</v>
      </c>
      <c r="AB135" s="11"/>
      <c r="AC135" s="11"/>
      <c r="AD135">
        <v>0</v>
      </c>
      <c r="AF135">
        <v>0</v>
      </c>
      <c r="AI135">
        <v>0</v>
      </c>
    </row>
    <row r="136" spans="1:35" x14ac:dyDescent="0.25">
      <c r="A136" s="10" t="s">
        <v>58</v>
      </c>
      <c r="B136" s="10" t="s">
        <v>405</v>
      </c>
      <c r="C136" s="10" t="s">
        <v>406</v>
      </c>
      <c r="D136" s="10">
        <v>2116</v>
      </c>
      <c r="E136" s="10" t="s">
        <v>407</v>
      </c>
      <c r="F136" s="10" t="s">
        <v>408</v>
      </c>
      <c r="G136" s="10" t="s">
        <v>36</v>
      </c>
      <c r="H136" s="10" t="s">
        <v>36</v>
      </c>
      <c r="I136" s="10">
        <v>1422</v>
      </c>
      <c r="J136" s="10">
        <v>17</v>
      </c>
      <c r="K136" s="10" t="s">
        <v>409</v>
      </c>
      <c r="L136" s="10" t="s">
        <v>38</v>
      </c>
      <c r="M136" s="10" t="s">
        <v>387</v>
      </c>
      <c r="N136" s="10">
        <f t="shared" si="6"/>
        <v>5544529.6200000001</v>
      </c>
      <c r="O136" s="10">
        <f t="shared" si="7"/>
        <v>5544529.6200000001</v>
      </c>
      <c r="P136" s="10">
        <f t="shared" si="8"/>
        <v>0</v>
      </c>
      <c r="Q136" s="10" t="s">
        <v>410</v>
      </c>
      <c r="R136" s="11">
        <v>3696353.08</v>
      </c>
      <c r="S136" s="11">
        <v>101000</v>
      </c>
      <c r="T136" s="11">
        <v>3696353.08</v>
      </c>
      <c r="U136" s="11">
        <v>1848176.54</v>
      </c>
      <c r="V136" s="11">
        <v>1848176.54</v>
      </c>
      <c r="W136" s="11">
        <v>0</v>
      </c>
      <c r="X136" s="11"/>
      <c r="Y136" s="11">
        <v>0</v>
      </c>
      <c r="Z136" s="11"/>
      <c r="AA136" s="11">
        <v>0</v>
      </c>
      <c r="AB136" s="11">
        <v>0</v>
      </c>
      <c r="AC136" s="11"/>
      <c r="AD136">
        <v>0</v>
      </c>
      <c r="AF136">
        <v>0</v>
      </c>
      <c r="AI136">
        <v>0</v>
      </c>
    </row>
    <row r="137" spans="1:35" x14ac:dyDescent="0.25">
      <c r="A137" s="10" t="s">
        <v>58</v>
      </c>
      <c r="B137" s="10" t="s">
        <v>405</v>
      </c>
      <c r="C137" s="10" t="s">
        <v>406</v>
      </c>
      <c r="D137" s="10">
        <v>2449</v>
      </c>
      <c r="E137" s="10" t="s">
        <v>411</v>
      </c>
      <c r="F137" s="10" t="s">
        <v>412</v>
      </c>
      <c r="G137" s="10" t="s">
        <v>36</v>
      </c>
      <c r="H137" s="10" t="s">
        <v>36</v>
      </c>
      <c r="I137" s="10">
        <v>2232</v>
      </c>
      <c r="J137" s="10">
        <v>17</v>
      </c>
      <c r="K137" s="10" t="s">
        <v>83</v>
      </c>
      <c r="L137" s="10" t="s">
        <v>75</v>
      </c>
      <c r="M137" s="10" t="s">
        <v>387</v>
      </c>
      <c r="N137" s="10">
        <f t="shared" si="6"/>
        <v>114000000</v>
      </c>
      <c r="O137" s="10">
        <f t="shared" si="7"/>
        <v>94000000</v>
      </c>
      <c r="P137" s="10">
        <f t="shared" si="8"/>
        <v>20000000</v>
      </c>
      <c r="Q137" s="10"/>
      <c r="R137" s="11">
        <v>25000000</v>
      </c>
      <c r="S137" s="11">
        <v>445473</v>
      </c>
      <c r="T137" s="11"/>
      <c r="U137" s="11">
        <v>23000000</v>
      </c>
      <c r="V137" s="11"/>
      <c r="W137" s="11">
        <v>23000000</v>
      </c>
      <c r="X137" s="11"/>
      <c r="Y137" s="11">
        <v>23000000</v>
      </c>
      <c r="Z137" s="11"/>
      <c r="AA137" s="11">
        <v>5000000</v>
      </c>
      <c r="AB137" s="11"/>
      <c r="AC137" s="11"/>
      <c r="AD137">
        <v>5000000</v>
      </c>
      <c r="AF137">
        <v>5000000</v>
      </c>
      <c r="AH137">
        <v>5000000</v>
      </c>
    </row>
    <row r="138" spans="1:35" x14ac:dyDescent="0.25">
      <c r="A138" s="10" t="s">
        <v>58</v>
      </c>
      <c r="B138" s="10" t="s">
        <v>405</v>
      </c>
      <c r="C138" s="10" t="s">
        <v>406</v>
      </c>
      <c r="D138" s="10">
        <v>2449</v>
      </c>
      <c r="E138" s="10" t="s">
        <v>411</v>
      </c>
      <c r="F138" s="10" t="s">
        <v>412</v>
      </c>
      <c r="G138" s="10" t="s">
        <v>36</v>
      </c>
      <c r="H138" s="10" t="s">
        <v>36</v>
      </c>
      <c r="I138" s="10">
        <v>2235</v>
      </c>
      <c r="J138" s="10">
        <v>17</v>
      </c>
      <c r="K138" s="10" t="s">
        <v>83</v>
      </c>
      <c r="L138" s="10" t="s">
        <v>75</v>
      </c>
      <c r="M138" s="10" t="s">
        <v>387</v>
      </c>
      <c r="N138" s="10">
        <f t="shared" si="6"/>
        <v>72000000</v>
      </c>
      <c r="O138" s="10">
        <f t="shared" si="7"/>
        <v>72000000</v>
      </c>
      <c r="P138" s="10">
        <f t="shared" si="8"/>
        <v>0</v>
      </c>
      <c r="Q138" s="10"/>
      <c r="R138" s="11">
        <v>18000000</v>
      </c>
      <c r="S138" s="11">
        <v>0</v>
      </c>
      <c r="T138" s="11"/>
      <c r="U138" s="11">
        <v>18000000</v>
      </c>
      <c r="V138" s="11"/>
      <c r="W138" s="11">
        <v>18000000</v>
      </c>
      <c r="X138" s="11"/>
      <c r="Y138" s="11">
        <v>18000000</v>
      </c>
      <c r="Z138" s="11"/>
      <c r="AA138" s="11">
        <v>0</v>
      </c>
      <c r="AB138" s="11">
        <v>15069088</v>
      </c>
      <c r="AC138" s="11"/>
      <c r="AD138">
        <v>0</v>
      </c>
      <c r="AF138">
        <v>0</v>
      </c>
      <c r="AI138">
        <v>0</v>
      </c>
    </row>
    <row r="139" spans="1:35" x14ac:dyDescent="0.25">
      <c r="A139" s="10" t="s">
        <v>58</v>
      </c>
      <c r="B139" s="10" t="s">
        <v>405</v>
      </c>
      <c r="C139" s="10" t="s">
        <v>406</v>
      </c>
      <c r="D139" s="10">
        <v>2724</v>
      </c>
      <c r="E139" s="10" t="s">
        <v>413</v>
      </c>
      <c r="F139" s="10" t="s">
        <v>412</v>
      </c>
      <c r="G139" s="10" t="s">
        <v>36</v>
      </c>
      <c r="H139" s="10" t="s">
        <v>36</v>
      </c>
      <c r="I139" s="10">
        <v>2232</v>
      </c>
      <c r="J139" s="10">
        <v>17</v>
      </c>
      <c r="K139" s="10" t="s">
        <v>83</v>
      </c>
      <c r="L139" s="10" t="s">
        <v>75</v>
      </c>
      <c r="M139" s="10" t="s">
        <v>387</v>
      </c>
      <c r="N139" s="10">
        <f t="shared" si="6"/>
        <v>52000000</v>
      </c>
      <c r="O139" s="10">
        <f t="shared" si="7"/>
        <v>24000000</v>
      </c>
      <c r="P139" s="10">
        <f t="shared" si="8"/>
        <v>28000000</v>
      </c>
      <c r="Q139" s="10"/>
      <c r="R139" s="11">
        <v>6000000</v>
      </c>
      <c r="S139" s="11">
        <v>1000000</v>
      </c>
      <c r="T139" s="11"/>
      <c r="U139" s="11">
        <v>6000000</v>
      </c>
      <c r="V139" s="11"/>
      <c r="W139" s="11">
        <v>6000000</v>
      </c>
      <c r="X139" s="11"/>
      <c r="Y139" s="11">
        <v>6000000</v>
      </c>
      <c r="Z139" s="11"/>
      <c r="AA139" s="11">
        <v>7000000</v>
      </c>
      <c r="AB139" s="11">
        <v>10000000</v>
      </c>
      <c r="AC139" s="11"/>
      <c r="AD139">
        <v>7000000</v>
      </c>
      <c r="AF139">
        <v>7000000</v>
      </c>
      <c r="AH139">
        <v>7000000</v>
      </c>
    </row>
    <row r="140" spans="1:35" x14ac:dyDescent="0.25">
      <c r="A140" s="10" t="s">
        <v>58</v>
      </c>
      <c r="B140" s="10" t="s">
        <v>414</v>
      </c>
      <c r="C140" s="10" t="s">
        <v>415</v>
      </c>
      <c r="D140" s="13">
        <v>770</v>
      </c>
      <c r="E140" s="10" t="s">
        <v>416</v>
      </c>
      <c r="F140" s="10" t="s">
        <v>417</v>
      </c>
      <c r="G140" s="10" t="s">
        <v>58</v>
      </c>
      <c r="H140" s="10" t="s">
        <v>36</v>
      </c>
      <c r="I140" s="10">
        <v>1019</v>
      </c>
      <c r="J140" s="10">
        <v>859</v>
      </c>
      <c r="K140" s="10" t="s">
        <v>418</v>
      </c>
      <c r="L140" s="10" t="s">
        <v>38</v>
      </c>
      <c r="M140" s="10" t="s">
        <v>318</v>
      </c>
      <c r="N140" s="10">
        <f t="shared" si="6"/>
        <v>21500000</v>
      </c>
      <c r="O140" s="10">
        <f t="shared" si="7"/>
        <v>21500000</v>
      </c>
      <c r="P140" s="10">
        <f t="shared" si="8"/>
        <v>0</v>
      </c>
      <c r="Q140" s="10" t="s">
        <v>419</v>
      </c>
      <c r="R140" s="12">
        <v>1500000</v>
      </c>
      <c r="S140" s="11">
        <v>3552000</v>
      </c>
      <c r="T140" s="11"/>
      <c r="U140" s="11">
        <v>10000000</v>
      </c>
      <c r="V140" s="11"/>
      <c r="W140" s="11">
        <v>10000000</v>
      </c>
      <c r="X140" s="11"/>
      <c r="Y140" s="11">
        <v>0</v>
      </c>
      <c r="Z140" s="11"/>
      <c r="AA140" s="12">
        <v>0</v>
      </c>
      <c r="AB140" s="11"/>
      <c r="AC140" s="11"/>
      <c r="AD140">
        <v>0</v>
      </c>
      <c r="AF140">
        <v>0</v>
      </c>
      <c r="AI140">
        <v>0</v>
      </c>
    </row>
    <row r="141" spans="1:35" x14ac:dyDescent="0.25">
      <c r="A141" s="10" t="s">
        <v>58</v>
      </c>
      <c r="B141" s="10" t="s">
        <v>414</v>
      </c>
      <c r="C141" s="10" t="s">
        <v>420</v>
      </c>
      <c r="D141" s="13">
        <v>1137</v>
      </c>
      <c r="E141" s="10" t="s">
        <v>421</v>
      </c>
      <c r="F141" s="10" t="s">
        <v>422</v>
      </c>
      <c r="G141" s="10" t="s">
        <v>58</v>
      </c>
      <c r="H141" s="10" t="s">
        <v>36</v>
      </c>
      <c r="I141" s="10">
        <v>1264</v>
      </c>
      <c r="J141" s="10">
        <v>56</v>
      </c>
      <c r="K141" s="10" t="s">
        <v>302</v>
      </c>
      <c r="L141" s="10" t="s">
        <v>303</v>
      </c>
      <c r="M141" s="10" t="s">
        <v>318</v>
      </c>
      <c r="N141" s="10">
        <f t="shared" si="6"/>
        <v>500000</v>
      </c>
      <c r="O141" s="10">
        <f t="shared" si="7"/>
        <v>500000</v>
      </c>
      <c r="P141" s="10">
        <f t="shared" si="8"/>
        <v>0</v>
      </c>
      <c r="Q141" s="10" t="s">
        <v>423</v>
      </c>
      <c r="R141" s="12">
        <v>500000</v>
      </c>
      <c r="S141" s="11">
        <v>209126.62</v>
      </c>
      <c r="T141" s="11"/>
      <c r="U141" s="11">
        <v>0</v>
      </c>
      <c r="V141" s="11"/>
      <c r="W141" s="11">
        <v>0</v>
      </c>
      <c r="X141" s="11"/>
      <c r="Y141" s="11">
        <v>0</v>
      </c>
      <c r="Z141" s="11"/>
      <c r="AA141" s="12">
        <v>0</v>
      </c>
      <c r="AB141" s="11"/>
      <c r="AC141" s="11"/>
      <c r="AD141">
        <v>0</v>
      </c>
      <c r="AF141">
        <v>0</v>
      </c>
      <c r="AI141">
        <v>0</v>
      </c>
    </row>
    <row r="142" spans="1:35" x14ac:dyDescent="0.25">
      <c r="A142" s="10" t="s">
        <v>36</v>
      </c>
      <c r="B142" s="10" t="s">
        <v>414</v>
      </c>
      <c r="C142" s="10" t="s">
        <v>424</v>
      </c>
      <c r="D142" s="10">
        <v>1265</v>
      </c>
      <c r="E142" s="10" t="s">
        <v>425</v>
      </c>
      <c r="F142" s="10" t="s">
        <v>426</v>
      </c>
      <c r="G142" s="10" t="s">
        <v>58</v>
      </c>
      <c r="H142" s="10" t="s">
        <v>58</v>
      </c>
      <c r="I142" s="10">
        <v>1019</v>
      </c>
      <c r="J142" s="10">
        <v>859</v>
      </c>
      <c r="K142" s="10" t="s">
        <v>427</v>
      </c>
      <c r="L142" s="10" t="s">
        <v>38</v>
      </c>
      <c r="M142" s="10" t="s">
        <v>318</v>
      </c>
      <c r="N142" s="10">
        <f t="shared" si="6"/>
        <v>0</v>
      </c>
      <c r="O142" s="10">
        <f t="shared" si="7"/>
        <v>0</v>
      </c>
      <c r="P142" s="10">
        <f t="shared" si="8"/>
        <v>0</v>
      </c>
      <c r="Q142" s="10" t="s">
        <v>428</v>
      </c>
      <c r="R142" s="12">
        <v>0</v>
      </c>
      <c r="S142" s="11"/>
      <c r="T142" s="11"/>
      <c r="U142" s="11">
        <v>0</v>
      </c>
      <c r="V142" s="11"/>
      <c r="W142" s="11">
        <v>0</v>
      </c>
      <c r="X142" s="11"/>
      <c r="Y142" s="11">
        <v>0</v>
      </c>
      <c r="Z142" s="11"/>
      <c r="AA142" s="12">
        <v>0</v>
      </c>
      <c r="AB142" s="11"/>
      <c r="AC142" s="11"/>
      <c r="AD142">
        <v>0</v>
      </c>
      <c r="AF142">
        <v>0</v>
      </c>
      <c r="AI142">
        <v>0</v>
      </c>
    </row>
    <row r="143" spans="1:35" x14ac:dyDescent="0.25">
      <c r="A143" s="10" t="s">
        <v>58</v>
      </c>
      <c r="B143" s="10" t="s">
        <v>414</v>
      </c>
      <c r="C143" s="10" t="s">
        <v>424</v>
      </c>
      <c r="D143" s="13">
        <v>1760</v>
      </c>
      <c r="E143" s="10" t="s">
        <v>429</v>
      </c>
      <c r="F143" s="10" t="s">
        <v>430</v>
      </c>
      <c r="G143" s="10" t="s">
        <v>58</v>
      </c>
      <c r="H143" s="10" t="s">
        <v>58</v>
      </c>
      <c r="I143" s="10">
        <v>5441</v>
      </c>
      <c r="J143" s="10">
        <v>859</v>
      </c>
      <c r="K143" s="10" t="s">
        <v>431</v>
      </c>
      <c r="L143" s="10" t="s">
        <v>38</v>
      </c>
      <c r="M143" s="10" t="s">
        <v>318</v>
      </c>
      <c r="N143" s="10">
        <f t="shared" si="6"/>
        <v>10000000</v>
      </c>
      <c r="O143" s="10">
        <f t="shared" si="7"/>
        <v>10000000</v>
      </c>
      <c r="P143" s="10">
        <f t="shared" si="8"/>
        <v>0</v>
      </c>
      <c r="Q143" s="10" t="s">
        <v>432</v>
      </c>
      <c r="R143" s="12">
        <v>5000000</v>
      </c>
      <c r="S143" s="11"/>
      <c r="T143" s="11"/>
      <c r="U143" s="11">
        <v>5000000</v>
      </c>
      <c r="V143" s="11"/>
      <c r="W143" s="11">
        <v>0</v>
      </c>
      <c r="X143" s="11"/>
      <c r="Y143" s="11">
        <v>0</v>
      </c>
      <c r="Z143" s="11"/>
      <c r="AA143" s="12">
        <v>0</v>
      </c>
      <c r="AB143" s="11"/>
      <c r="AC143" s="11"/>
      <c r="AD143">
        <v>0</v>
      </c>
      <c r="AF143">
        <v>0</v>
      </c>
      <c r="AI143">
        <v>0</v>
      </c>
    </row>
    <row r="144" spans="1:35" x14ac:dyDescent="0.25">
      <c r="A144" s="10" t="s">
        <v>36</v>
      </c>
      <c r="B144" s="10" t="s">
        <v>414</v>
      </c>
      <c r="C144" s="10" t="s">
        <v>433</v>
      </c>
      <c r="D144" s="10">
        <v>1762</v>
      </c>
      <c r="E144" s="10" t="s">
        <v>434</v>
      </c>
      <c r="F144" s="10" t="s">
        <v>435</v>
      </c>
      <c r="G144" s="10" t="s">
        <v>58</v>
      </c>
      <c r="H144" s="10" t="s">
        <v>58</v>
      </c>
      <c r="I144" s="10">
        <v>1075</v>
      </c>
      <c r="J144" s="10">
        <v>859</v>
      </c>
      <c r="K144" s="10" t="s">
        <v>436</v>
      </c>
      <c r="L144" s="10" t="s">
        <v>38</v>
      </c>
      <c r="M144" s="10" t="s">
        <v>318</v>
      </c>
      <c r="N144" s="10">
        <f t="shared" si="6"/>
        <v>0</v>
      </c>
      <c r="O144" s="10">
        <f t="shared" si="7"/>
        <v>0</v>
      </c>
      <c r="P144" s="10">
        <f t="shared" si="8"/>
        <v>0</v>
      </c>
      <c r="Q144" s="10" t="s">
        <v>428</v>
      </c>
      <c r="R144" s="12">
        <v>0</v>
      </c>
      <c r="S144" s="11"/>
      <c r="T144" s="11"/>
      <c r="U144" s="11">
        <v>0</v>
      </c>
      <c r="V144" s="11"/>
      <c r="W144" s="11">
        <v>0</v>
      </c>
      <c r="X144" s="11"/>
      <c r="Y144" s="11">
        <v>0</v>
      </c>
      <c r="Z144" s="11"/>
      <c r="AA144" s="12">
        <v>0</v>
      </c>
      <c r="AB144" s="11"/>
      <c r="AC144" s="11"/>
      <c r="AD144">
        <v>0</v>
      </c>
      <c r="AF144">
        <v>0</v>
      </c>
      <c r="AI144">
        <v>0</v>
      </c>
    </row>
    <row r="145" spans="1:35" x14ac:dyDescent="0.25">
      <c r="A145" s="10" t="s">
        <v>58</v>
      </c>
      <c r="B145" s="10" t="s">
        <v>414</v>
      </c>
      <c r="C145" s="10" t="s">
        <v>420</v>
      </c>
      <c r="D145" s="10">
        <v>2515</v>
      </c>
      <c r="E145" s="10" t="s">
        <v>437</v>
      </c>
      <c r="F145" s="10" t="s">
        <v>438</v>
      </c>
      <c r="G145" s="10" t="s">
        <v>58</v>
      </c>
      <c r="H145" s="10" t="s">
        <v>36</v>
      </c>
      <c r="I145" s="10">
        <v>1264</v>
      </c>
      <c r="J145" s="10">
        <v>56</v>
      </c>
      <c r="K145" s="10" t="s">
        <v>439</v>
      </c>
      <c r="L145" s="10" t="s">
        <v>440</v>
      </c>
      <c r="M145" s="10" t="s">
        <v>318</v>
      </c>
      <c r="N145" s="10">
        <f t="shared" si="6"/>
        <v>76525641.920000002</v>
      </c>
      <c r="O145" s="10">
        <f t="shared" si="7"/>
        <v>76525641.920000002</v>
      </c>
      <c r="P145" s="10">
        <f t="shared" si="8"/>
        <v>0</v>
      </c>
      <c r="Q145" s="10"/>
      <c r="R145" s="12">
        <v>18909659.710000001</v>
      </c>
      <c r="S145" s="11">
        <v>1790873.38</v>
      </c>
      <c r="T145" s="11"/>
      <c r="U145" s="11">
        <v>50937690.539999999</v>
      </c>
      <c r="V145" s="11"/>
      <c r="W145" s="11">
        <v>6678291.6699999999</v>
      </c>
      <c r="X145" s="11"/>
      <c r="Y145" s="11">
        <v>0</v>
      </c>
      <c r="Z145" s="11"/>
      <c r="AA145" s="12">
        <v>0</v>
      </c>
      <c r="AB145" s="11"/>
      <c r="AC145" s="11"/>
      <c r="AD145">
        <v>0</v>
      </c>
      <c r="AF145">
        <v>0</v>
      </c>
      <c r="AI145">
        <v>0</v>
      </c>
    </row>
    <row r="146" spans="1:35" x14ac:dyDescent="0.25">
      <c r="A146" s="10" t="s">
        <v>58</v>
      </c>
      <c r="B146" s="10" t="s">
        <v>414</v>
      </c>
      <c r="C146" s="10" t="s">
        <v>433</v>
      </c>
      <c r="D146" s="10">
        <v>2683</v>
      </c>
      <c r="E146" s="10" t="s">
        <v>441</v>
      </c>
      <c r="F146" s="10" t="s">
        <v>442</v>
      </c>
      <c r="G146" s="10" t="s">
        <v>58</v>
      </c>
      <c r="H146" s="10" t="s">
        <v>36</v>
      </c>
      <c r="I146" s="10">
        <v>1075</v>
      </c>
      <c r="J146" s="10">
        <v>859</v>
      </c>
      <c r="K146" s="10" t="s">
        <v>443</v>
      </c>
      <c r="L146" s="10" t="s">
        <v>38</v>
      </c>
      <c r="M146" s="10" t="s">
        <v>318</v>
      </c>
      <c r="N146" s="10">
        <f t="shared" si="6"/>
        <v>314122281.08999997</v>
      </c>
      <c r="O146" s="10">
        <f t="shared" si="7"/>
        <v>94236684.329999998</v>
      </c>
      <c r="P146" s="10">
        <f t="shared" si="8"/>
        <v>219885596.75999999</v>
      </c>
      <c r="Q146" s="10"/>
      <c r="R146" s="12">
        <v>9575297.2599999998</v>
      </c>
      <c r="S146" s="11">
        <v>65388306.439999998</v>
      </c>
      <c r="T146" s="11"/>
      <c r="U146" s="11">
        <v>51360427.590000004</v>
      </c>
      <c r="V146" s="11"/>
      <c r="W146" s="11">
        <v>33300959.48</v>
      </c>
      <c r="X146" s="11"/>
      <c r="Y146" s="11">
        <v>0</v>
      </c>
      <c r="Z146" s="11"/>
      <c r="AA146" s="12">
        <v>22342360.260000002</v>
      </c>
      <c r="AB146" s="11"/>
      <c r="AC146" s="11"/>
      <c r="AD146">
        <v>119840997.72</v>
      </c>
      <c r="AF146">
        <v>77702238.780000001</v>
      </c>
      <c r="AI146">
        <v>0</v>
      </c>
    </row>
    <row r="147" spans="1:35" x14ac:dyDescent="0.25">
      <c r="A147" s="10" t="s">
        <v>36</v>
      </c>
      <c r="B147" s="10" t="s">
        <v>414</v>
      </c>
      <c r="C147" s="10"/>
      <c r="D147" s="10">
        <v>2694</v>
      </c>
      <c r="E147" s="10" t="s">
        <v>444</v>
      </c>
      <c r="F147" s="10" t="s">
        <v>445</v>
      </c>
      <c r="G147" s="10" t="s">
        <v>58</v>
      </c>
      <c r="H147" s="10" t="s">
        <v>36</v>
      </c>
      <c r="I147" s="10">
        <v>1019</v>
      </c>
      <c r="J147" s="10">
        <v>859</v>
      </c>
      <c r="K147" s="10" t="s">
        <v>446</v>
      </c>
      <c r="L147" s="10" t="s">
        <v>38</v>
      </c>
      <c r="M147" s="10" t="s">
        <v>318</v>
      </c>
      <c r="N147" s="10">
        <f t="shared" si="6"/>
        <v>0</v>
      </c>
      <c r="O147" s="10">
        <f t="shared" si="7"/>
        <v>0</v>
      </c>
      <c r="P147" s="10">
        <f t="shared" si="8"/>
        <v>0</v>
      </c>
      <c r="Q147" s="10" t="s">
        <v>428</v>
      </c>
      <c r="R147" s="12">
        <v>0</v>
      </c>
      <c r="S147" s="11"/>
      <c r="T147" s="11"/>
      <c r="U147" s="11">
        <v>0</v>
      </c>
      <c r="V147" s="11"/>
      <c r="W147" s="11">
        <v>0</v>
      </c>
      <c r="X147" s="11"/>
      <c r="Y147" s="11">
        <v>0</v>
      </c>
      <c r="Z147" s="11"/>
      <c r="AA147" s="12">
        <v>0</v>
      </c>
      <c r="AB147" s="11"/>
      <c r="AC147" s="11"/>
      <c r="AD147">
        <v>0</v>
      </c>
      <c r="AF147">
        <v>0</v>
      </c>
      <c r="AI147">
        <v>0</v>
      </c>
    </row>
    <row r="148" spans="1:35" x14ac:dyDescent="0.25">
      <c r="A148" s="10" t="s">
        <v>58</v>
      </c>
      <c r="B148" s="10" t="s">
        <v>414</v>
      </c>
      <c r="C148" s="10" t="s">
        <v>424</v>
      </c>
      <c r="D148" s="10">
        <v>2684</v>
      </c>
      <c r="E148" s="10" t="s">
        <v>447</v>
      </c>
      <c r="F148" s="10" t="s">
        <v>448</v>
      </c>
      <c r="G148" s="10" t="s">
        <v>58</v>
      </c>
      <c r="H148" s="10" t="s">
        <v>58</v>
      </c>
      <c r="I148" s="10">
        <v>1075</v>
      </c>
      <c r="J148" s="10">
        <v>859</v>
      </c>
      <c r="K148" s="10" t="s">
        <v>449</v>
      </c>
      <c r="L148" s="10" t="s">
        <v>38</v>
      </c>
      <c r="M148" s="10" t="s">
        <v>318</v>
      </c>
      <c r="N148" s="10">
        <f t="shared" si="6"/>
        <v>154000000</v>
      </c>
      <c r="O148" s="10">
        <f t="shared" si="7"/>
        <v>154000000</v>
      </c>
      <c r="P148" s="10">
        <f t="shared" si="8"/>
        <v>0</v>
      </c>
      <c r="Q148" s="10"/>
      <c r="R148" s="12">
        <v>32000000</v>
      </c>
      <c r="S148" s="11">
        <v>2910607.44</v>
      </c>
      <c r="T148" s="11"/>
      <c r="U148" s="11">
        <v>89000000</v>
      </c>
      <c r="V148" s="11"/>
      <c r="W148" s="11">
        <v>33000000</v>
      </c>
      <c r="X148" s="11"/>
      <c r="Y148" s="11">
        <v>0</v>
      </c>
      <c r="Z148" s="11"/>
      <c r="AA148" s="12">
        <v>0</v>
      </c>
      <c r="AB148" s="11"/>
      <c r="AC148" s="11"/>
      <c r="AD148">
        <v>0</v>
      </c>
      <c r="AF148">
        <v>0</v>
      </c>
      <c r="AI148">
        <v>0</v>
      </c>
    </row>
    <row r="149" spans="1:35" x14ac:dyDescent="0.25">
      <c r="A149" s="10" t="s">
        <v>36</v>
      </c>
      <c r="B149" s="10" t="s">
        <v>414</v>
      </c>
      <c r="C149" s="10" t="s">
        <v>424</v>
      </c>
      <c r="D149" s="10">
        <v>1875</v>
      </c>
      <c r="E149" s="10" t="s">
        <v>450</v>
      </c>
      <c r="F149" s="10" t="s">
        <v>451</v>
      </c>
      <c r="G149" s="10" t="s">
        <v>58</v>
      </c>
      <c r="H149" s="10" t="s">
        <v>58</v>
      </c>
      <c r="I149" s="10">
        <v>1075</v>
      </c>
      <c r="J149" s="10">
        <v>859</v>
      </c>
      <c r="K149" s="10" t="s">
        <v>271</v>
      </c>
      <c r="L149" s="10" t="s">
        <v>38</v>
      </c>
      <c r="M149" s="10" t="s">
        <v>318</v>
      </c>
      <c r="N149" s="10">
        <f t="shared" si="6"/>
        <v>0</v>
      </c>
      <c r="O149" s="10">
        <f t="shared" si="7"/>
        <v>0</v>
      </c>
      <c r="P149" s="10">
        <f t="shared" si="8"/>
        <v>0</v>
      </c>
      <c r="Q149" s="10" t="s">
        <v>428</v>
      </c>
      <c r="R149" s="12">
        <v>0</v>
      </c>
      <c r="S149" s="11"/>
      <c r="T149" s="11"/>
      <c r="U149" s="11">
        <v>0</v>
      </c>
      <c r="V149" s="11"/>
      <c r="W149" s="11">
        <v>0</v>
      </c>
      <c r="X149" s="11"/>
      <c r="Y149" s="11">
        <v>0</v>
      </c>
      <c r="Z149" s="11"/>
      <c r="AA149" s="12"/>
      <c r="AB149" s="11"/>
      <c r="AC149" s="11"/>
      <c r="AI149">
        <v>0</v>
      </c>
    </row>
    <row r="150" spans="1:35" x14ac:dyDescent="0.25">
      <c r="A150" s="10" t="s">
        <v>58</v>
      </c>
      <c r="B150" s="10" t="s">
        <v>455</v>
      </c>
      <c r="C150" s="10" t="s">
        <v>456</v>
      </c>
      <c r="D150" s="10">
        <v>132</v>
      </c>
      <c r="E150" s="10" t="s">
        <v>457</v>
      </c>
      <c r="F150" s="10" t="s">
        <v>458</v>
      </c>
      <c r="G150" s="10" t="s">
        <v>58</v>
      </c>
      <c r="H150" s="10" t="s">
        <v>36</v>
      </c>
      <c r="I150" s="10">
        <v>1141</v>
      </c>
      <c r="J150" s="10">
        <v>56</v>
      </c>
      <c r="K150" s="10" t="s">
        <v>459</v>
      </c>
      <c r="L150" s="10" t="s">
        <v>440</v>
      </c>
      <c r="M150" s="10" t="s">
        <v>318</v>
      </c>
      <c r="N150" s="10">
        <f t="shared" si="6"/>
        <v>32807080.791000001</v>
      </c>
      <c r="O150" s="10">
        <f t="shared" si="7"/>
        <v>32807080.791000001</v>
      </c>
      <c r="P150" s="10">
        <f t="shared" si="8"/>
        <v>0</v>
      </c>
      <c r="Q150" s="10" t="s">
        <v>460</v>
      </c>
      <c r="R150" s="11">
        <v>32807080.791000001</v>
      </c>
      <c r="S150" s="11">
        <v>4327360</v>
      </c>
      <c r="T150" s="11">
        <v>32807080.791000001</v>
      </c>
      <c r="U150" s="11">
        <v>0</v>
      </c>
      <c r="V150" s="11"/>
      <c r="W150" s="11">
        <v>0</v>
      </c>
      <c r="X150" s="11"/>
      <c r="Y150" s="11">
        <v>0</v>
      </c>
      <c r="Z150" s="11"/>
      <c r="AA150" s="11">
        <v>0</v>
      </c>
      <c r="AB150" s="11"/>
      <c r="AC150" s="11"/>
      <c r="AD150">
        <v>0</v>
      </c>
      <c r="AF150">
        <v>0</v>
      </c>
      <c r="AH150">
        <v>0</v>
      </c>
    </row>
    <row r="151" spans="1:35" x14ac:dyDescent="0.25">
      <c r="A151" s="10" t="s">
        <v>58</v>
      </c>
      <c r="B151" s="10" t="s">
        <v>455</v>
      </c>
      <c r="C151" s="10" t="s">
        <v>456</v>
      </c>
      <c r="D151" s="10">
        <v>138</v>
      </c>
      <c r="E151" s="10" t="s">
        <v>461</v>
      </c>
      <c r="F151" s="10" t="s">
        <v>462</v>
      </c>
      <c r="G151" s="10" t="s">
        <v>58</v>
      </c>
      <c r="H151" s="10"/>
      <c r="I151" s="10">
        <v>1141</v>
      </c>
      <c r="J151" s="10">
        <v>56</v>
      </c>
      <c r="K151" s="10" t="s">
        <v>463</v>
      </c>
      <c r="L151" s="10" t="s">
        <v>38</v>
      </c>
      <c r="M151" s="10" t="s">
        <v>318</v>
      </c>
      <c r="N151" s="10">
        <f t="shared" si="6"/>
        <v>6416737.9040000001</v>
      </c>
      <c r="O151" s="10">
        <f t="shared" si="7"/>
        <v>6416737.9040000001</v>
      </c>
      <c r="P151" s="10">
        <f t="shared" si="8"/>
        <v>0</v>
      </c>
      <c r="Q151" s="10" t="s">
        <v>464</v>
      </c>
      <c r="R151" s="11">
        <v>6416737.9040000001</v>
      </c>
      <c r="S151" s="11">
        <v>2000000</v>
      </c>
      <c r="T151" s="11">
        <v>6416737.9040000001</v>
      </c>
      <c r="U151" s="11">
        <v>0</v>
      </c>
      <c r="V151" s="11"/>
      <c r="W151" s="11">
        <v>0</v>
      </c>
      <c r="X151" s="11"/>
      <c r="Y151" s="11">
        <v>0</v>
      </c>
      <c r="Z151" s="11"/>
      <c r="AA151" s="11">
        <v>0</v>
      </c>
      <c r="AB151" s="11"/>
      <c r="AC151" s="11"/>
      <c r="AD151">
        <v>0</v>
      </c>
      <c r="AF151">
        <v>0</v>
      </c>
      <c r="AH151">
        <v>0</v>
      </c>
    </row>
    <row r="152" spans="1:35" x14ac:dyDescent="0.25">
      <c r="A152" s="10" t="s">
        <v>58</v>
      </c>
      <c r="B152" s="10" t="s">
        <v>455</v>
      </c>
      <c r="C152" s="10" t="s">
        <v>456</v>
      </c>
      <c r="D152" s="10">
        <v>143</v>
      </c>
      <c r="E152" s="10" t="s">
        <v>465</v>
      </c>
      <c r="F152" s="10" t="s">
        <v>466</v>
      </c>
      <c r="G152" s="10" t="s">
        <v>58</v>
      </c>
      <c r="H152" s="10"/>
      <c r="I152" s="10">
        <v>1141</v>
      </c>
      <c r="J152" s="10">
        <v>56</v>
      </c>
      <c r="K152" s="10" t="s">
        <v>459</v>
      </c>
      <c r="L152" s="10" t="s">
        <v>440</v>
      </c>
      <c r="M152" s="10" t="s">
        <v>318</v>
      </c>
      <c r="N152" s="10">
        <f t="shared" si="6"/>
        <v>31004110.261999998</v>
      </c>
      <c r="O152" s="10">
        <f t="shared" si="7"/>
        <v>31004110.261999998</v>
      </c>
      <c r="P152" s="10">
        <f t="shared" si="8"/>
        <v>0</v>
      </c>
      <c r="Q152" s="10" t="s">
        <v>467</v>
      </c>
      <c r="R152" s="11">
        <v>31004110.261999998</v>
      </c>
      <c r="S152" s="11">
        <v>16941</v>
      </c>
      <c r="T152" s="11">
        <v>31004110.261999998</v>
      </c>
      <c r="U152" s="11">
        <v>0</v>
      </c>
      <c r="V152" s="11"/>
      <c r="W152" s="11">
        <v>0</v>
      </c>
      <c r="X152" s="11"/>
      <c r="Y152" s="11">
        <v>0</v>
      </c>
      <c r="Z152" s="11"/>
      <c r="AA152" s="11">
        <v>0</v>
      </c>
      <c r="AB152" s="11"/>
      <c r="AC152" s="11"/>
      <c r="AD152">
        <v>0</v>
      </c>
      <c r="AF152">
        <v>0</v>
      </c>
      <c r="AH152">
        <v>0</v>
      </c>
    </row>
    <row r="153" spans="1:35" x14ac:dyDescent="0.25">
      <c r="A153" s="10" t="s">
        <v>36</v>
      </c>
      <c r="B153" s="10" t="s">
        <v>455</v>
      </c>
      <c r="C153" s="10" t="s">
        <v>456</v>
      </c>
      <c r="D153" s="10">
        <v>149</v>
      </c>
      <c r="E153" s="10" t="s">
        <v>468</v>
      </c>
      <c r="F153" s="10" t="s">
        <v>469</v>
      </c>
      <c r="G153" s="10" t="s">
        <v>58</v>
      </c>
      <c r="H153" s="10"/>
      <c r="I153" s="10">
        <v>1141</v>
      </c>
      <c r="J153" s="10">
        <v>56</v>
      </c>
      <c r="K153" s="10" t="s">
        <v>470</v>
      </c>
      <c r="L153" s="10" t="s">
        <v>75</v>
      </c>
      <c r="M153" s="10" t="s">
        <v>318</v>
      </c>
      <c r="N153" s="10">
        <f t="shared" si="6"/>
        <v>0</v>
      </c>
      <c r="O153" s="10">
        <f t="shared" si="7"/>
        <v>0</v>
      </c>
      <c r="P153" s="10">
        <f t="shared" si="8"/>
        <v>0</v>
      </c>
      <c r="Q153" s="10" t="s">
        <v>471</v>
      </c>
      <c r="R153" s="11">
        <v>0</v>
      </c>
      <c r="S153" s="11"/>
      <c r="T153" s="11"/>
      <c r="U153" s="11">
        <v>0</v>
      </c>
      <c r="V153" s="11"/>
      <c r="W153" s="11">
        <v>0</v>
      </c>
      <c r="X153" s="11"/>
      <c r="Y153" s="11">
        <v>0</v>
      </c>
      <c r="Z153" s="11"/>
      <c r="AA153" s="11">
        <v>0</v>
      </c>
      <c r="AB153" s="11"/>
      <c r="AC153" s="11"/>
      <c r="AD153">
        <v>0</v>
      </c>
      <c r="AF153">
        <v>0</v>
      </c>
      <c r="AH153">
        <v>0</v>
      </c>
    </row>
    <row r="154" spans="1:35" x14ac:dyDescent="0.25">
      <c r="A154" s="10" t="s">
        <v>58</v>
      </c>
      <c r="B154" s="10" t="s">
        <v>455</v>
      </c>
      <c r="C154" s="10" t="s">
        <v>456</v>
      </c>
      <c r="D154" s="10">
        <v>193</v>
      </c>
      <c r="E154" s="10" t="s">
        <v>472</v>
      </c>
      <c r="F154" s="10" t="s">
        <v>473</v>
      </c>
      <c r="G154" s="10" t="s">
        <v>58</v>
      </c>
      <c r="H154" s="10"/>
      <c r="I154" s="10">
        <v>2109</v>
      </c>
      <c r="J154" s="10">
        <v>56</v>
      </c>
      <c r="K154" s="10" t="s">
        <v>83</v>
      </c>
      <c r="L154" s="10" t="s">
        <v>75</v>
      </c>
      <c r="M154" s="10" t="s">
        <v>318</v>
      </c>
      <c r="N154" s="10">
        <f t="shared" si="6"/>
        <v>50000000</v>
      </c>
      <c r="O154" s="10">
        <f t="shared" si="7"/>
        <v>0</v>
      </c>
      <c r="P154" s="10">
        <f t="shared" si="8"/>
        <v>50000000</v>
      </c>
      <c r="Q154" s="10" t="s">
        <v>474</v>
      </c>
      <c r="R154" s="11">
        <v>0</v>
      </c>
      <c r="S154" s="11"/>
      <c r="T154" s="11"/>
      <c r="U154" s="11">
        <v>0</v>
      </c>
      <c r="V154" s="11"/>
      <c r="W154" s="11">
        <v>0</v>
      </c>
      <c r="X154" s="11"/>
      <c r="Y154" s="11">
        <v>0</v>
      </c>
      <c r="Z154" s="11"/>
      <c r="AA154" s="11">
        <v>11000000</v>
      </c>
      <c r="AB154" s="11"/>
      <c r="AC154" s="11">
        <v>2000000</v>
      </c>
      <c r="AD154">
        <v>13000000</v>
      </c>
      <c r="AE154">
        <v>13000000</v>
      </c>
      <c r="AF154">
        <v>13000000</v>
      </c>
      <c r="AG154">
        <v>13000000</v>
      </c>
      <c r="AH154">
        <v>13000000</v>
      </c>
      <c r="AI154">
        <v>13000000</v>
      </c>
    </row>
    <row r="155" spans="1:35" x14ac:dyDescent="0.25">
      <c r="A155" s="10" t="s">
        <v>58</v>
      </c>
      <c r="B155" s="10" t="s">
        <v>455</v>
      </c>
      <c r="C155" s="10" t="s">
        <v>456</v>
      </c>
      <c r="D155" s="10">
        <v>215</v>
      </c>
      <c r="E155" s="10" t="s">
        <v>475</v>
      </c>
      <c r="F155" s="10" t="s">
        <v>476</v>
      </c>
      <c r="G155" s="10" t="s">
        <v>58</v>
      </c>
      <c r="H155" s="10"/>
      <c r="I155" s="10">
        <v>5472</v>
      </c>
      <c r="J155" s="10">
        <v>859</v>
      </c>
      <c r="K155" s="10" t="s">
        <v>271</v>
      </c>
      <c r="L155" s="10" t="s">
        <v>38</v>
      </c>
      <c r="M155" s="10" t="s">
        <v>318</v>
      </c>
      <c r="N155" s="10">
        <f t="shared" si="6"/>
        <v>3000000</v>
      </c>
      <c r="O155" s="10">
        <f t="shared" si="7"/>
        <v>0</v>
      </c>
      <c r="P155" s="10">
        <f t="shared" si="8"/>
        <v>3000000</v>
      </c>
      <c r="Q155" s="10" t="s">
        <v>477</v>
      </c>
      <c r="R155" s="11">
        <v>0</v>
      </c>
      <c r="S155" s="11"/>
      <c r="T155" s="11"/>
      <c r="U155" s="11">
        <v>0</v>
      </c>
      <c r="V155" s="11"/>
      <c r="W155" s="11">
        <v>0</v>
      </c>
      <c r="X155" s="11"/>
      <c r="Y155" s="11">
        <v>0</v>
      </c>
      <c r="Z155" s="11"/>
      <c r="AA155" s="11">
        <v>3000000</v>
      </c>
      <c r="AB155" s="11"/>
      <c r="AC155" s="11">
        <v>3000000</v>
      </c>
      <c r="AD155">
        <v>0</v>
      </c>
      <c r="AF155">
        <v>0</v>
      </c>
      <c r="AH155">
        <v>0</v>
      </c>
      <c r="AI155">
        <v>0</v>
      </c>
    </row>
    <row r="156" spans="1:35" x14ac:dyDescent="0.25">
      <c r="A156" s="10" t="s">
        <v>58</v>
      </c>
      <c r="B156" s="10" t="s">
        <v>455</v>
      </c>
      <c r="C156" s="10" t="s">
        <v>456</v>
      </c>
      <c r="D156" s="10">
        <v>224</v>
      </c>
      <c r="E156" s="10" t="s">
        <v>478</v>
      </c>
      <c r="F156" s="10" t="s">
        <v>479</v>
      </c>
      <c r="G156" s="10" t="s">
        <v>58</v>
      </c>
      <c r="H156" s="10"/>
      <c r="I156" s="10">
        <v>5472</v>
      </c>
      <c r="J156" s="10">
        <v>859</v>
      </c>
      <c r="K156" s="10" t="s">
        <v>271</v>
      </c>
      <c r="L156" s="10" t="s">
        <v>38</v>
      </c>
      <c r="M156" s="10" t="s">
        <v>318</v>
      </c>
      <c r="N156" s="10">
        <f t="shared" si="6"/>
        <v>79129751.299999997</v>
      </c>
      <c r="O156" s="10">
        <f t="shared" si="7"/>
        <v>79129751.299999997</v>
      </c>
      <c r="P156" s="10">
        <f t="shared" si="8"/>
        <v>0</v>
      </c>
      <c r="Q156" s="10" t="s">
        <v>480</v>
      </c>
      <c r="R156" s="11">
        <v>3165190.04</v>
      </c>
      <c r="S156" s="11"/>
      <c r="T156" s="11"/>
      <c r="U156" s="11">
        <v>46599510.490000002</v>
      </c>
      <c r="V156" s="11"/>
      <c r="W156" s="11">
        <v>29365050.77</v>
      </c>
      <c r="X156" s="11"/>
      <c r="Y156" s="11">
        <v>0</v>
      </c>
      <c r="Z156" s="11"/>
      <c r="AA156" s="11">
        <v>0</v>
      </c>
      <c r="AB156" s="11"/>
      <c r="AC156" s="11"/>
      <c r="AD156">
        <v>0</v>
      </c>
      <c r="AF156">
        <v>0</v>
      </c>
      <c r="AH156">
        <v>0</v>
      </c>
    </row>
    <row r="157" spans="1:35" x14ac:dyDescent="0.25">
      <c r="A157" s="10" t="s">
        <v>36</v>
      </c>
      <c r="B157" s="10" t="s">
        <v>455</v>
      </c>
      <c r="C157" s="10" t="s">
        <v>456</v>
      </c>
      <c r="D157" s="10">
        <v>256</v>
      </c>
      <c r="E157" s="10" t="s">
        <v>481</v>
      </c>
      <c r="F157" s="10" t="s">
        <v>482</v>
      </c>
      <c r="G157" s="10" t="s">
        <v>58</v>
      </c>
      <c r="H157" s="10"/>
      <c r="I157" s="10">
        <v>1141</v>
      </c>
      <c r="J157" s="10">
        <v>56</v>
      </c>
      <c r="K157" s="10" t="s">
        <v>271</v>
      </c>
      <c r="L157" s="10" t="s">
        <v>38</v>
      </c>
      <c r="M157" s="10" t="s">
        <v>318</v>
      </c>
      <c r="N157" s="10">
        <f t="shared" si="6"/>
        <v>0</v>
      </c>
      <c r="O157" s="10">
        <f t="shared" si="7"/>
        <v>0</v>
      </c>
      <c r="P157" s="10">
        <f t="shared" si="8"/>
        <v>0</v>
      </c>
      <c r="Q157" s="10" t="s">
        <v>483</v>
      </c>
      <c r="R157" s="11">
        <v>0</v>
      </c>
      <c r="S157" s="11"/>
      <c r="T157" s="11"/>
      <c r="U157" s="11">
        <v>0</v>
      </c>
      <c r="V157" s="11"/>
      <c r="W157" s="11">
        <v>0</v>
      </c>
      <c r="X157" s="11"/>
      <c r="Y157" s="11">
        <v>0</v>
      </c>
      <c r="Z157" s="11"/>
      <c r="AA157" s="11">
        <v>0</v>
      </c>
      <c r="AB157" s="11"/>
      <c r="AC157" s="11"/>
      <c r="AD157">
        <v>0</v>
      </c>
      <c r="AF157">
        <v>0</v>
      </c>
      <c r="AH157">
        <v>0</v>
      </c>
      <c r="AI157">
        <v>0</v>
      </c>
    </row>
    <row r="158" spans="1:35" x14ac:dyDescent="0.25">
      <c r="A158" s="10" t="s">
        <v>36</v>
      </c>
      <c r="B158" s="10" t="s">
        <v>455</v>
      </c>
      <c r="C158" s="10" t="s">
        <v>456</v>
      </c>
      <c r="D158" s="10">
        <v>259</v>
      </c>
      <c r="E158" s="10" t="s">
        <v>484</v>
      </c>
      <c r="F158" s="10" t="s">
        <v>485</v>
      </c>
      <c r="G158" s="10" t="s">
        <v>58</v>
      </c>
      <c r="H158" s="10"/>
      <c r="I158" s="10">
        <v>1141</v>
      </c>
      <c r="J158" s="10">
        <v>56</v>
      </c>
      <c r="K158" s="10" t="s">
        <v>486</v>
      </c>
      <c r="L158" s="10" t="s">
        <v>402</v>
      </c>
      <c r="M158" s="10" t="s">
        <v>318</v>
      </c>
      <c r="N158" s="10">
        <f t="shared" si="6"/>
        <v>0</v>
      </c>
      <c r="O158" s="10">
        <f t="shared" si="7"/>
        <v>0</v>
      </c>
      <c r="P158" s="10">
        <f t="shared" si="8"/>
        <v>0</v>
      </c>
      <c r="Q158" s="10" t="s">
        <v>487</v>
      </c>
      <c r="R158" s="11">
        <v>0</v>
      </c>
      <c r="S158" s="11"/>
      <c r="T158" s="11"/>
      <c r="U158" s="11">
        <v>0</v>
      </c>
      <c r="V158" s="11"/>
      <c r="W158" s="11">
        <v>0</v>
      </c>
      <c r="X158" s="11"/>
      <c r="Y158" s="11">
        <v>0</v>
      </c>
      <c r="Z158" s="11"/>
      <c r="AA158" s="11">
        <v>0</v>
      </c>
      <c r="AB158" s="11"/>
      <c r="AC158" s="11"/>
      <c r="AD158">
        <v>0</v>
      </c>
      <c r="AF158">
        <v>0</v>
      </c>
      <c r="AH158">
        <v>0</v>
      </c>
    </row>
    <row r="159" spans="1:35" x14ac:dyDescent="0.25">
      <c r="A159" s="10" t="s">
        <v>58</v>
      </c>
      <c r="B159" s="10" t="s">
        <v>455</v>
      </c>
      <c r="C159" s="10" t="s">
        <v>456</v>
      </c>
      <c r="D159" s="10">
        <v>271</v>
      </c>
      <c r="E159" s="10" t="s">
        <v>488</v>
      </c>
      <c r="F159" s="10" t="s">
        <v>489</v>
      </c>
      <c r="G159" s="10" t="s">
        <v>58</v>
      </c>
      <c r="H159" s="10"/>
      <c r="I159" s="10">
        <v>1141</v>
      </c>
      <c r="J159" s="10">
        <v>56</v>
      </c>
      <c r="K159" s="10" t="s">
        <v>490</v>
      </c>
      <c r="L159" s="10" t="s">
        <v>491</v>
      </c>
      <c r="M159" s="10" t="s">
        <v>318</v>
      </c>
      <c r="N159" s="10">
        <f t="shared" si="6"/>
        <v>1000000</v>
      </c>
      <c r="O159" s="10">
        <f t="shared" si="7"/>
        <v>0</v>
      </c>
      <c r="P159" s="10">
        <f t="shared" si="8"/>
        <v>1000000</v>
      </c>
      <c r="Q159" s="10" t="s">
        <v>492</v>
      </c>
      <c r="R159" s="11">
        <v>0</v>
      </c>
      <c r="S159" s="11"/>
      <c r="T159" s="11"/>
      <c r="U159" s="11">
        <v>0</v>
      </c>
      <c r="V159" s="11"/>
      <c r="W159" s="11">
        <v>0</v>
      </c>
      <c r="X159" s="11"/>
      <c r="Y159" s="11">
        <v>0</v>
      </c>
      <c r="Z159" s="11"/>
      <c r="AA159" s="11">
        <v>0</v>
      </c>
      <c r="AB159" s="11"/>
      <c r="AC159" s="11"/>
      <c r="AD159">
        <v>0</v>
      </c>
      <c r="AF159">
        <v>0</v>
      </c>
      <c r="AH159">
        <v>1000000</v>
      </c>
      <c r="AI159">
        <v>1000000</v>
      </c>
    </row>
    <row r="160" spans="1:35" x14ac:dyDescent="0.25">
      <c r="A160" s="10" t="s">
        <v>58</v>
      </c>
      <c r="B160" s="10" t="s">
        <v>455</v>
      </c>
      <c r="C160" s="10" t="s">
        <v>456</v>
      </c>
      <c r="D160" s="10">
        <v>292</v>
      </c>
      <c r="E160" s="10" t="s">
        <v>493</v>
      </c>
      <c r="F160" s="10" t="s">
        <v>494</v>
      </c>
      <c r="G160" s="10" t="s">
        <v>58</v>
      </c>
      <c r="H160" s="10"/>
      <c r="I160" s="10">
        <v>1141</v>
      </c>
      <c r="J160" s="10">
        <v>56</v>
      </c>
      <c r="K160" s="10" t="s">
        <v>495</v>
      </c>
      <c r="L160" s="10" t="s">
        <v>303</v>
      </c>
      <c r="M160" s="10" t="s">
        <v>318</v>
      </c>
      <c r="N160" s="10">
        <f t="shared" si="6"/>
        <v>13500000</v>
      </c>
      <c r="O160" s="10">
        <f t="shared" si="7"/>
        <v>0</v>
      </c>
      <c r="P160" s="10">
        <f t="shared" si="8"/>
        <v>13500000</v>
      </c>
      <c r="Q160" s="10" t="s">
        <v>496</v>
      </c>
      <c r="R160" s="11">
        <v>0</v>
      </c>
      <c r="S160" s="11"/>
      <c r="T160" s="11"/>
      <c r="U160" s="11">
        <v>0</v>
      </c>
      <c r="V160" s="11"/>
      <c r="W160" s="11">
        <v>0</v>
      </c>
      <c r="X160" s="11"/>
      <c r="Y160" s="11">
        <v>0</v>
      </c>
      <c r="Z160" s="11"/>
      <c r="AA160" s="11">
        <v>13500000</v>
      </c>
      <c r="AB160" s="11"/>
      <c r="AC160" s="11">
        <v>13500000</v>
      </c>
      <c r="AD160">
        <v>0</v>
      </c>
      <c r="AF160">
        <v>0</v>
      </c>
      <c r="AH160">
        <v>0</v>
      </c>
    </row>
    <row r="161" spans="1:35" x14ac:dyDescent="0.25">
      <c r="A161" s="10" t="s">
        <v>58</v>
      </c>
      <c r="B161" s="10" t="s">
        <v>455</v>
      </c>
      <c r="C161" s="10" t="s">
        <v>456</v>
      </c>
      <c r="D161" s="10">
        <v>293</v>
      </c>
      <c r="E161" s="10" t="s">
        <v>497</v>
      </c>
      <c r="F161" s="10" t="s">
        <v>498</v>
      </c>
      <c r="G161" s="10" t="s">
        <v>58</v>
      </c>
      <c r="H161" s="10"/>
      <c r="I161" s="10">
        <v>3457</v>
      </c>
      <c r="J161" s="10">
        <v>56</v>
      </c>
      <c r="K161" s="10" t="s">
        <v>499</v>
      </c>
      <c r="L161" s="10" t="s">
        <v>303</v>
      </c>
      <c r="M161" s="10" t="s">
        <v>318</v>
      </c>
      <c r="N161" s="10">
        <f t="shared" si="6"/>
        <v>114936447.84000002</v>
      </c>
      <c r="O161" s="10">
        <f t="shared" si="7"/>
        <v>22987289.5</v>
      </c>
      <c r="P161" s="10">
        <f t="shared" si="8"/>
        <v>91949158.340000018</v>
      </c>
      <c r="Q161" s="10" t="s">
        <v>500</v>
      </c>
      <c r="R161" s="11">
        <v>560858.22</v>
      </c>
      <c r="S161" s="11"/>
      <c r="T161" s="11"/>
      <c r="U161" s="11">
        <v>4469816.2300000004</v>
      </c>
      <c r="V161" s="11"/>
      <c r="W161" s="11">
        <v>16100862.869999999</v>
      </c>
      <c r="X161" s="11"/>
      <c r="Y161" s="11">
        <v>1855752.18</v>
      </c>
      <c r="Z161" s="11"/>
      <c r="AA161" s="11">
        <v>2243432.86</v>
      </c>
      <c r="AB161" s="11"/>
      <c r="AC161" s="11"/>
      <c r="AD161">
        <v>17879265.219999999</v>
      </c>
      <c r="AF161">
        <v>64403451.900000013</v>
      </c>
      <c r="AH161">
        <v>7423008.3600000003</v>
      </c>
    </row>
    <row r="162" spans="1:35" x14ac:dyDescent="0.25">
      <c r="A162" s="10" t="s">
        <v>58</v>
      </c>
      <c r="B162" s="10" t="s">
        <v>455</v>
      </c>
      <c r="C162" s="10" t="s">
        <v>456</v>
      </c>
      <c r="D162" s="10">
        <v>1073</v>
      </c>
      <c r="E162" s="10" t="s">
        <v>501</v>
      </c>
      <c r="F162" s="10" t="s">
        <v>502</v>
      </c>
      <c r="G162" s="10" t="s">
        <v>58</v>
      </c>
      <c r="H162" s="10"/>
      <c r="I162" s="10">
        <v>1124</v>
      </c>
      <c r="J162" s="10">
        <v>56</v>
      </c>
      <c r="K162" s="10" t="s">
        <v>463</v>
      </c>
      <c r="L162" s="10" t="s">
        <v>38</v>
      </c>
      <c r="M162" s="10" t="s">
        <v>318</v>
      </c>
      <c r="N162" s="10">
        <f t="shared" si="6"/>
        <v>2150427</v>
      </c>
      <c r="O162" s="10">
        <f t="shared" si="7"/>
        <v>0</v>
      </c>
      <c r="P162" s="10">
        <f t="shared" si="8"/>
        <v>2150427</v>
      </c>
      <c r="Q162" s="10" t="s">
        <v>503</v>
      </c>
      <c r="R162" s="11">
        <v>0</v>
      </c>
      <c r="S162" s="11"/>
      <c r="T162" s="11"/>
      <c r="U162" s="11">
        <v>0</v>
      </c>
      <c r="V162" s="11"/>
      <c r="W162" s="11">
        <v>0</v>
      </c>
      <c r="X162" s="11"/>
      <c r="Y162" s="11">
        <v>0</v>
      </c>
      <c r="Z162" s="11"/>
      <c r="AA162" s="11">
        <v>2150427</v>
      </c>
      <c r="AB162" s="11"/>
      <c r="AC162" s="11">
        <v>2150427</v>
      </c>
      <c r="AD162">
        <v>0</v>
      </c>
      <c r="AF162">
        <v>0</v>
      </c>
      <c r="AH162">
        <v>0</v>
      </c>
      <c r="AI162">
        <v>0</v>
      </c>
    </row>
    <row r="163" spans="1:35" x14ac:dyDescent="0.25">
      <c r="A163" s="10" t="s">
        <v>58</v>
      </c>
      <c r="B163" s="10" t="s">
        <v>455</v>
      </c>
      <c r="C163" s="10" t="s">
        <v>456</v>
      </c>
      <c r="D163" s="10">
        <v>1213</v>
      </c>
      <c r="E163" s="10" t="s">
        <v>504</v>
      </c>
      <c r="F163" s="10" t="s">
        <v>505</v>
      </c>
      <c r="G163" s="10" t="s">
        <v>58</v>
      </c>
      <c r="H163" s="10"/>
      <c r="I163" s="10">
        <v>2109</v>
      </c>
      <c r="J163" s="10">
        <v>56</v>
      </c>
      <c r="K163" s="10" t="s">
        <v>83</v>
      </c>
      <c r="L163" s="10" t="s">
        <v>75</v>
      </c>
      <c r="M163" s="10" t="s">
        <v>318</v>
      </c>
      <c r="N163" s="10">
        <f t="shared" si="6"/>
        <v>191063024.69</v>
      </c>
      <c r="O163" s="10">
        <f t="shared" si="7"/>
        <v>0</v>
      </c>
      <c r="P163" s="10">
        <f t="shared" si="8"/>
        <v>191063024.69</v>
      </c>
      <c r="Q163" s="10" t="s">
        <v>506</v>
      </c>
      <c r="R163" s="11">
        <v>0</v>
      </c>
      <c r="S163" s="11"/>
      <c r="T163" s="11"/>
      <c r="U163" s="11">
        <v>0</v>
      </c>
      <c r="V163" s="11"/>
      <c r="W163" s="11">
        <v>0</v>
      </c>
      <c r="X163" s="11"/>
      <c r="Y163" s="11">
        <v>0</v>
      </c>
      <c r="Z163" s="11"/>
      <c r="AA163" s="11">
        <v>41063024.689999998</v>
      </c>
      <c r="AB163" s="11"/>
      <c r="AC163" s="11">
        <v>41063024.689999998</v>
      </c>
      <c r="AD163">
        <v>50000000</v>
      </c>
      <c r="AE163">
        <v>50000000</v>
      </c>
      <c r="AF163">
        <v>50000000</v>
      </c>
      <c r="AG163">
        <v>50000000</v>
      </c>
      <c r="AH163">
        <v>50000000</v>
      </c>
      <c r="AI163">
        <v>50000000</v>
      </c>
    </row>
    <row r="164" spans="1:35" x14ac:dyDescent="0.25">
      <c r="A164" s="10" t="s">
        <v>58</v>
      </c>
      <c r="B164" s="10" t="s">
        <v>455</v>
      </c>
      <c r="C164" s="10" t="s">
        <v>456</v>
      </c>
      <c r="D164" s="10">
        <v>1251</v>
      </c>
      <c r="E164" s="10" t="s">
        <v>507</v>
      </c>
      <c r="F164" s="10" t="s">
        <v>508</v>
      </c>
      <c r="G164" s="10" t="s">
        <v>58</v>
      </c>
      <c r="H164" s="10"/>
      <c r="I164" s="10">
        <v>1141</v>
      </c>
      <c r="J164" s="10">
        <v>56</v>
      </c>
      <c r="K164" s="10" t="s">
        <v>509</v>
      </c>
      <c r="L164" s="10" t="s">
        <v>38</v>
      </c>
      <c r="M164" s="10" t="s">
        <v>318</v>
      </c>
      <c r="N164" s="10">
        <f t="shared" si="6"/>
        <v>2268951.6740000001</v>
      </c>
      <c r="O164" s="10">
        <f t="shared" si="7"/>
        <v>2268951.6740000001</v>
      </c>
      <c r="P164" s="10">
        <f t="shared" si="8"/>
        <v>0</v>
      </c>
      <c r="Q164" s="10" t="s">
        <v>510</v>
      </c>
      <c r="R164" s="11">
        <v>2268951.6740000001</v>
      </c>
      <c r="S164" s="11"/>
      <c r="T164" s="11">
        <v>2268951.6740000001</v>
      </c>
      <c r="U164" s="11">
        <v>0</v>
      </c>
      <c r="V164" s="11"/>
      <c r="W164" s="11">
        <v>0</v>
      </c>
      <c r="X164" s="11"/>
      <c r="Y164" s="11">
        <v>0</v>
      </c>
      <c r="Z164" s="11"/>
      <c r="AA164" s="11">
        <v>0</v>
      </c>
      <c r="AB164" s="11"/>
      <c r="AC164" s="11"/>
      <c r="AD164">
        <v>0</v>
      </c>
      <c r="AF164">
        <v>0</v>
      </c>
      <c r="AH164">
        <v>0</v>
      </c>
      <c r="AI164">
        <v>0</v>
      </c>
    </row>
    <row r="165" spans="1:35" x14ac:dyDescent="0.25">
      <c r="A165" s="10" t="s">
        <v>58</v>
      </c>
      <c r="B165" s="10" t="s">
        <v>455</v>
      </c>
      <c r="C165" s="10" t="s">
        <v>456</v>
      </c>
      <c r="D165" s="10">
        <v>1447</v>
      </c>
      <c r="E165" s="10" t="s">
        <v>511</v>
      </c>
      <c r="F165" s="10" t="s">
        <v>512</v>
      </c>
      <c r="G165" s="10" t="s">
        <v>58</v>
      </c>
      <c r="H165" s="10"/>
      <c r="I165" s="10">
        <v>1141</v>
      </c>
      <c r="J165" s="10">
        <v>56</v>
      </c>
      <c r="K165" s="10" t="s">
        <v>499</v>
      </c>
      <c r="L165" s="10" t="s">
        <v>303</v>
      </c>
      <c r="M165" s="10" t="s">
        <v>318</v>
      </c>
      <c r="N165" s="10">
        <f t="shared" si="6"/>
        <v>28483175.302999999</v>
      </c>
      <c r="O165" s="10">
        <f t="shared" si="7"/>
        <v>28483175.302999999</v>
      </c>
      <c r="P165" s="10">
        <f t="shared" si="8"/>
        <v>0</v>
      </c>
      <c r="Q165" s="10" t="s">
        <v>154</v>
      </c>
      <c r="R165" s="11">
        <v>20910699.017999999</v>
      </c>
      <c r="S165" s="11"/>
      <c r="T165" s="11">
        <v>20910699.017999999</v>
      </c>
      <c r="U165" s="11">
        <v>7572476.2850000001</v>
      </c>
      <c r="V165" s="11">
        <v>7572476.2850000001</v>
      </c>
      <c r="W165" s="11">
        <v>0</v>
      </c>
      <c r="X165" s="11"/>
      <c r="Y165" s="11">
        <v>0</v>
      </c>
      <c r="Z165" s="11"/>
      <c r="AA165" s="11">
        <v>0</v>
      </c>
      <c r="AB165" s="11"/>
      <c r="AC165" s="11"/>
      <c r="AD165">
        <v>0</v>
      </c>
      <c r="AF165">
        <v>0</v>
      </c>
      <c r="AH165">
        <v>0</v>
      </c>
      <c r="AI165">
        <v>0</v>
      </c>
    </row>
    <row r="166" spans="1:35" x14ac:dyDescent="0.25">
      <c r="A166" s="10" t="s">
        <v>58</v>
      </c>
      <c r="B166" s="10" t="s">
        <v>455</v>
      </c>
      <c r="C166" s="10" t="s">
        <v>456</v>
      </c>
      <c r="D166" s="10">
        <v>1520</v>
      </c>
      <c r="E166" s="10" t="s">
        <v>513</v>
      </c>
      <c r="F166" s="10" t="s">
        <v>514</v>
      </c>
      <c r="G166" s="10" t="s">
        <v>58</v>
      </c>
      <c r="H166" s="10"/>
      <c r="I166" s="10">
        <v>1027</v>
      </c>
      <c r="J166" s="10">
        <v>56</v>
      </c>
      <c r="K166" s="10" t="s">
        <v>499</v>
      </c>
      <c r="L166" s="10" t="s">
        <v>303</v>
      </c>
      <c r="M166" s="10" t="s">
        <v>318</v>
      </c>
      <c r="N166" s="10">
        <f t="shared" si="6"/>
        <v>1318508.58</v>
      </c>
      <c r="O166" s="10">
        <f t="shared" si="7"/>
        <v>0</v>
      </c>
      <c r="P166" s="10">
        <f t="shared" si="8"/>
        <v>1318508.58</v>
      </c>
      <c r="Q166" s="10" t="s">
        <v>515</v>
      </c>
      <c r="R166" s="11">
        <v>0</v>
      </c>
      <c r="S166" s="11"/>
      <c r="T166" s="11"/>
      <c r="U166" s="11">
        <v>0</v>
      </c>
      <c r="V166" s="11"/>
      <c r="W166" s="11">
        <v>0</v>
      </c>
      <c r="X166" s="11"/>
      <c r="Y166" s="11">
        <v>0</v>
      </c>
      <c r="Z166" s="11"/>
      <c r="AA166" s="11">
        <v>1318508.58</v>
      </c>
      <c r="AB166" s="11">
        <v>635989.02</v>
      </c>
      <c r="AC166" s="11">
        <v>1318508.58</v>
      </c>
      <c r="AD166">
        <v>0</v>
      </c>
      <c r="AF166">
        <v>0</v>
      </c>
      <c r="AH166">
        <v>0</v>
      </c>
    </row>
    <row r="167" spans="1:35" x14ac:dyDescent="0.25">
      <c r="A167" s="10" t="s">
        <v>58</v>
      </c>
      <c r="B167" s="10" t="s">
        <v>455</v>
      </c>
      <c r="C167" s="10" t="s">
        <v>456</v>
      </c>
      <c r="D167" s="10">
        <v>1682</v>
      </c>
      <c r="E167" s="10" t="s">
        <v>516</v>
      </c>
      <c r="F167" s="10" t="s">
        <v>517</v>
      </c>
      <c r="G167" s="10" t="s">
        <v>58</v>
      </c>
      <c r="H167" s="10"/>
      <c r="I167" s="10">
        <v>1027</v>
      </c>
      <c r="J167" s="10">
        <v>56</v>
      </c>
      <c r="K167" s="10" t="s">
        <v>518</v>
      </c>
      <c r="L167" s="10" t="s">
        <v>491</v>
      </c>
      <c r="M167" s="10" t="s">
        <v>318</v>
      </c>
      <c r="N167" s="10">
        <f t="shared" si="6"/>
        <v>3704969.7</v>
      </c>
      <c r="O167" s="10">
        <f t="shared" si="7"/>
        <v>0</v>
      </c>
      <c r="P167" s="10">
        <f t="shared" si="8"/>
        <v>3704969.7</v>
      </c>
      <c r="Q167" s="10" t="s">
        <v>519</v>
      </c>
      <c r="R167" s="11">
        <v>0</v>
      </c>
      <c r="S167" s="11"/>
      <c r="T167" s="11"/>
      <c r="U167" s="11">
        <v>0</v>
      </c>
      <c r="V167" s="11"/>
      <c r="W167" s="11">
        <v>0</v>
      </c>
      <c r="X167" s="11"/>
      <c r="Y167" s="11">
        <v>0</v>
      </c>
      <c r="Z167" s="11"/>
      <c r="AA167" s="11">
        <v>3704969.7</v>
      </c>
      <c r="AB167" s="11">
        <v>500000</v>
      </c>
      <c r="AC167" s="11">
        <v>3704969.7</v>
      </c>
      <c r="AD167">
        <v>0</v>
      </c>
      <c r="AF167">
        <v>0</v>
      </c>
      <c r="AH167">
        <v>0</v>
      </c>
    </row>
    <row r="168" spans="1:35" x14ac:dyDescent="0.25">
      <c r="A168" s="10" t="s">
        <v>58</v>
      </c>
      <c r="B168" s="10" t="s">
        <v>455</v>
      </c>
      <c r="C168" s="10" t="s">
        <v>456</v>
      </c>
      <c r="D168" s="10">
        <v>1824</v>
      </c>
      <c r="E168" s="10" t="s">
        <v>520</v>
      </c>
      <c r="F168" s="10" t="s">
        <v>521</v>
      </c>
      <c r="G168" s="10" t="s">
        <v>58</v>
      </c>
      <c r="H168" s="10"/>
      <c r="I168" s="10">
        <v>2341</v>
      </c>
      <c r="J168" s="10">
        <v>56</v>
      </c>
      <c r="K168" s="10" t="s">
        <v>83</v>
      </c>
      <c r="L168" s="10" t="s">
        <v>75</v>
      </c>
      <c r="M168" s="10" t="s">
        <v>318</v>
      </c>
      <c r="N168" s="10">
        <f t="shared" si="6"/>
        <v>630830299</v>
      </c>
      <c r="O168" s="10">
        <f t="shared" si="7"/>
        <v>630830299</v>
      </c>
      <c r="P168" s="10">
        <f t="shared" si="8"/>
        <v>0</v>
      </c>
      <c r="Q168" s="10" t="s">
        <v>522</v>
      </c>
      <c r="R168" s="11">
        <v>105830299</v>
      </c>
      <c r="S168" s="11"/>
      <c r="T168" s="11">
        <v>105830299</v>
      </c>
      <c r="U168" s="11">
        <v>150000000</v>
      </c>
      <c r="V168" s="11"/>
      <c r="W168" s="11">
        <v>175000000</v>
      </c>
      <c r="X168" s="11"/>
      <c r="Y168" s="11">
        <v>200000000</v>
      </c>
      <c r="Z168" s="11"/>
      <c r="AA168" s="11">
        <v>0</v>
      </c>
      <c r="AB168" s="11"/>
      <c r="AC168" s="11"/>
      <c r="AD168">
        <v>0</v>
      </c>
      <c r="AF168">
        <v>0</v>
      </c>
      <c r="AH168">
        <v>0</v>
      </c>
    </row>
    <row r="169" spans="1:35" x14ac:dyDescent="0.25">
      <c r="A169" s="10" t="s">
        <v>58</v>
      </c>
      <c r="B169" s="10" t="s">
        <v>455</v>
      </c>
      <c r="C169" s="10" t="s">
        <v>456</v>
      </c>
      <c r="D169" s="10">
        <v>1825</v>
      </c>
      <c r="E169" s="10" t="s">
        <v>523</v>
      </c>
      <c r="F169" s="10" t="s">
        <v>524</v>
      </c>
      <c r="G169" s="10" t="s">
        <v>58</v>
      </c>
      <c r="H169" s="10"/>
      <c r="I169" s="10">
        <v>1141</v>
      </c>
      <c r="J169" s="10">
        <v>56</v>
      </c>
      <c r="K169" s="10" t="s">
        <v>83</v>
      </c>
      <c r="L169" s="10" t="s">
        <v>75</v>
      </c>
      <c r="M169" s="10" t="s">
        <v>318</v>
      </c>
      <c r="N169" s="10">
        <f t="shared" si="6"/>
        <v>125000000</v>
      </c>
      <c r="O169" s="10">
        <f t="shared" si="7"/>
        <v>125000000</v>
      </c>
      <c r="P169" s="10">
        <f t="shared" si="8"/>
        <v>0</v>
      </c>
      <c r="Q169" s="10"/>
      <c r="R169" s="11">
        <v>35000000</v>
      </c>
      <c r="S169" s="11"/>
      <c r="T169" s="11"/>
      <c r="U169" s="11">
        <v>30000000</v>
      </c>
      <c r="V169" s="11"/>
      <c r="W169" s="11">
        <v>30000000</v>
      </c>
      <c r="X169" s="11"/>
      <c r="Y169" s="11">
        <v>30000000</v>
      </c>
      <c r="Z169" s="11"/>
      <c r="AA169" s="11">
        <v>0</v>
      </c>
      <c r="AB169" s="11"/>
      <c r="AC169" s="11"/>
      <c r="AD169">
        <v>0</v>
      </c>
      <c r="AF169">
        <v>0</v>
      </c>
      <c r="AH169">
        <v>0</v>
      </c>
    </row>
    <row r="170" spans="1:35" x14ac:dyDescent="0.25">
      <c r="A170" s="10" t="s">
        <v>36</v>
      </c>
      <c r="B170" s="10" t="s">
        <v>455</v>
      </c>
      <c r="C170" s="10" t="s">
        <v>456</v>
      </c>
      <c r="D170" s="10">
        <v>1825</v>
      </c>
      <c r="E170" s="10" t="s">
        <v>523</v>
      </c>
      <c r="F170" s="10" t="s">
        <v>525</v>
      </c>
      <c r="G170" s="10" t="s">
        <v>58</v>
      </c>
      <c r="H170" s="10"/>
      <c r="I170" s="10">
        <v>25</v>
      </c>
      <c r="J170" s="10">
        <v>859</v>
      </c>
      <c r="K170" s="10" t="s">
        <v>83</v>
      </c>
      <c r="L170" s="10" t="s">
        <v>75</v>
      </c>
      <c r="M170" s="10" t="s">
        <v>318</v>
      </c>
      <c r="N170" s="10">
        <f t="shared" si="6"/>
        <v>0</v>
      </c>
      <c r="O170" s="10">
        <f t="shared" si="7"/>
        <v>0</v>
      </c>
      <c r="P170" s="10">
        <f t="shared" si="8"/>
        <v>0</v>
      </c>
      <c r="Q170" s="10"/>
      <c r="R170" s="11">
        <v>0</v>
      </c>
      <c r="S170" s="11"/>
      <c r="T170" s="11"/>
      <c r="U170" s="11">
        <v>0</v>
      </c>
      <c r="V170" s="11"/>
      <c r="W170" s="11">
        <v>0</v>
      </c>
      <c r="X170" s="11"/>
      <c r="Y170" s="11">
        <v>0</v>
      </c>
      <c r="Z170" s="11"/>
      <c r="AA170" s="11">
        <v>0</v>
      </c>
      <c r="AB170" s="11"/>
      <c r="AC170" s="11"/>
      <c r="AD170">
        <v>0</v>
      </c>
      <c r="AF170">
        <v>0</v>
      </c>
      <c r="AH170">
        <v>0</v>
      </c>
    </row>
    <row r="171" spans="1:35" x14ac:dyDescent="0.25">
      <c r="A171" s="10" t="s">
        <v>58</v>
      </c>
      <c r="B171" s="10" t="s">
        <v>455</v>
      </c>
      <c r="C171" s="10" t="s">
        <v>456</v>
      </c>
      <c r="D171" s="10">
        <v>1877</v>
      </c>
      <c r="E171" s="10" t="s">
        <v>526</v>
      </c>
      <c r="F171" s="10" t="s">
        <v>527</v>
      </c>
      <c r="G171" s="10" t="s">
        <v>58</v>
      </c>
      <c r="H171" s="10"/>
      <c r="I171" s="10">
        <v>1141</v>
      </c>
      <c r="J171" s="10">
        <v>56</v>
      </c>
      <c r="K171" s="10" t="s">
        <v>439</v>
      </c>
      <c r="L171" s="10" t="s">
        <v>440</v>
      </c>
      <c r="M171" s="10" t="s">
        <v>318</v>
      </c>
      <c r="N171" s="10">
        <f t="shared" si="6"/>
        <v>12871185.165521109</v>
      </c>
      <c r="O171" s="10">
        <f t="shared" si="7"/>
        <v>12871185.165521109</v>
      </c>
      <c r="P171" s="10">
        <f t="shared" si="8"/>
        <v>0</v>
      </c>
      <c r="Q171" s="10" t="s">
        <v>528</v>
      </c>
      <c r="R171" s="11">
        <v>1000000</v>
      </c>
      <c r="S171" s="11"/>
      <c r="T171" s="11">
        <v>1000000</v>
      </c>
      <c r="U171" s="11">
        <v>11871185.165521109</v>
      </c>
      <c r="V171" s="11"/>
      <c r="W171" s="11">
        <v>0</v>
      </c>
      <c r="X171" s="11"/>
      <c r="Y171" s="11">
        <v>0</v>
      </c>
      <c r="Z171" s="11"/>
      <c r="AA171" s="11">
        <v>0</v>
      </c>
      <c r="AB171" s="11"/>
      <c r="AC171" s="11"/>
      <c r="AD171">
        <v>0</v>
      </c>
      <c r="AF171">
        <v>0</v>
      </c>
      <c r="AH171">
        <v>0</v>
      </c>
    </row>
    <row r="172" spans="1:35" x14ac:dyDescent="0.25">
      <c r="A172" s="10" t="s">
        <v>58</v>
      </c>
      <c r="B172" s="10" t="s">
        <v>455</v>
      </c>
      <c r="C172" s="10" t="s">
        <v>456</v>
      </c>
      <c r="D172" s="10">
        <v>1878</v>
      </c>
      <c r="E172" s="10" t="s">
        <v>529</v>
      </c>
      <c r="F172" s="10" t="s">
        <v>530</v>
      </c>
      <c r="G172" s="10" t="s">
        <v>58</v>
      </c>
      <c r="H172" s="10"/>
      <c r="I172" s="10">
        <v>1141</v>
      </c>
      <c r="J172" s="10">
        <v>56</v>
      </c>
      <c r="K172" s="10" t="s">
        <v>531</v>
      </c>
      <c r="L172" s="10" t="s">
        <v>75</v>
      </c>
      <c r="M172" s="10" t="s">
        <v>318</v>
      </c>
      <c r="N172" s="10">
        <f t="shared" si="6"/>
        <v>22959597.693999998</v>
      </c>
      <c r="O172" s="10">
        <f t="shared" si="7"/>
        <v>22959597.693999998</v>
      </c>
      <c r="P172" s="10">
        <f t="shared" si="8"/>
        <v>0</v>
      </c>
      <c r="Q172" s="10" t="s">
        <v>532</v>
      </c>
      <c r="R172" s="11">
        <v>22959597.693999998</v>
      </c>
      <c r="S172" s="11"/>
      <c r="T172" s="11">
        <v>22959597.693999998</v>
      </c>
      <c r="U172" s="11">
        <v>0</v>
      </c>
      <c r="V172" s="11"/>
      <c r="W172" s="11">
        <v>0</v>
      </c>
      <c r="X172" s="11"/>
      <c r="Y172" s="11">
        <v>0</v>
      </c>
      <c r="Z172" s="11"/>
      <c r="AA172" s="11">
        <v>0</v>
      </c>
      <c r="AB172" s="11"/>
      <c r="AC172" s="11"/>
      <c r="AD172">
        <v>0</v>
      </c>
      <c r="AF172">
        <v>0</v>
      </c>
      <c r="AH172">
        <v>0</v>
      </c>
    </row>
    <row r="173" spans="1:35" x14ac:dyDescent="0.25">
      <c r="A173" s="10" t="s">
        <v>58</v>
      </c>
      <c r="B173" s="10" t="s">
        <v>455</v>
      </c>
      <c r="C173" s="10" t="s">
        <v>456</v>
      </c>
      <c r="D173" s="10">
        <v>1879</v>
      </c>
      <c r="E173" s="10" t="s">
        <v>533</v>
      </c>
      <c r="F173" s="10" t="s">
        <v>534</v>
      </c>
      <c r="G173" s="10" t="s">
        <v>58</v>
      </c>
      <c r="H173" s="10"/>
      <c r="I173" s="10">
        <v>1141</v>
      </c>
      <c r="J173" s="10">
        <v>56</v>
      </c>
      <c r="K173" s="10" t="s">
        <v>535</v>
      </c>
      <c r="L173" s="10" t="s">
        <v>536</v>
      </c>
      <c r="M173" s="10" t="s">
        <v>318</v>
      </c>
      <c r="N173" s="10">
        <f t="shared" si="6"/>
        <v>30500000</v>
      </c>
      <c r="O173" s="10">
        <f t="shared" si="7"/>
        <v>30500000</v>
      </c>
      <c r="P173" s="10">
        <f t="shared" si="8"/>
        <v>0</v>
      </c>
      <c r="Q173" s="10" t="s">
        <v>537</v>
      </c>
      <c r="R173" s="11">
        <v>500000</v>
      </c>
      <c r="S173" s="11"/>
      <c r="T173" s="11"/>
      <c r="U173" s="11">
        <v>13500000</v>
      </c>
      <c r="V173" s="11"/>
      <c r="W173" s="11">
        <v>16500000</v>
      </c>
      <c r="X173" s="11"/>
      <c r="Y173" s="11">
        <v>0</v>
      </c>
      <c r="Z173" s="11"/>
      <c r="AA173" s="11">
        <v>0</v>
      </c>
      <c r="AB173" s="11"/>
      <c r="AC173" s="11"/>
      <c r="AD173">
        <v>0</v>
      </c>
      <c r="AF173">
        <v>0</v>
      </c>
      <c r="AH173">
        <v>0</v>
      </c>
    </row>
    <row r="174" spans="1:35" x14ac:dyDescent="0.25">
      <c r="A174" s="10" t="s">
        <v>36</v>
      </c>
      <c r="B174" s="10" t="s">
        <v>455</v>
      </c>
      <c r="C174" s="10" t="s">
        <v>456</v>
      </c>
      <c r="D174" s="10">
        <v>1881</v>
      </c>
      <c r="E174" s="10" t="s">
        <v>538</v>
      </c>
      <c r="F174" s="10" t="s">
        <v>539</v>
      </c>
      <c r="G174" s="10" t="s">
        <v>58</v>
      </c>
      <c r="H174" s="10"/>
      <c r="I174" s="10">
        <v>1141</v>
      </c>
      <c r="J174" s="10">
        <v>56</v>
      </c>
      <c r="K174" s="10" t="s">
        <v>459</v>
      </c>
      <c r="L174" s="10" t="s">
        <v>440</v>
      </c>
      <c r="M174" s="10" t="s">
        <v>318</v>
      </c>
      <c r="N174" s="10">
        <f t="shared" si="6"/>
        <v>0</v>
      </c>
      <c r="O174" s="10">
        <f t="shared" si="7"/>
        <v>0</v>
      </c>
      <c r="P174" s="10">
        <f t="shared" si="8"/>
        <v>0</v>
      </c>
      <c r="Q174" s="10" t="s">
        <v>540</v>
      </c>
      <c r="R174" s="11">
        <v>0</v>
      </c>
      <c r="S174" s="11"/>
      <c r="T174" s="11"/>
      <c r="U174" s="11">
        <v>0</v>
      </c>
      <c r="V174" s="11"/>
      <c r="W174" s="11">
        <v>0</v>
      </c>
      <c r="X174" s="11"/>
      <c r="Y174" s="11">
        <v>0</v>
      </c>
      <c r="Z174" s="11"/>
      <c r="AA174" s="11">
        <v>0</v>
      </c>
      <c r="AB174" s="11"/>
      <c r="AC174" s="11"/>
      <c r="AD174">
        <v>0</v>
      </c>
      <c r="AF174">
        <v>0</v>
      </c>
      <c r="AH174">
        <v>0</v>
      </c>
    </row>
    <row r="175" spans="1:35" x14ac:dyDescent="0.25">
      <c r="A175" s="10" t="s">
        <v>36</v>
      </c>
      <c r="B175" s="10" t="s">
        <v>455</v>
      </c>
      <c r="C175" s="10" t="s">
        <v>456</v>
      </c>
      <c r="D175" s="10">
        <v>1882</v>
      </c>
      <c r="E175" s="10" t="s">
        <v>541</v>
      </c>
      <c r="F175" s="10" t="s">
        <v>542</v>
      </c>
      <c r="G175" s="10" t="s">
        <v>58</v>
      </c>
      <c r="H175" s="10"/>
      <c r="I175" s="10">
        <v>3457</v>
      </c>
      <c r="J175" s="10">
        <v>56</v>
      </c>
      <c r="K175" s="10" t="s">
        <v>543</v>
      </c>
      <c r="L175" s="10" t="s">
        <v>536</v>
      </c>
      <c r="M175" s="10" t="s">
        <v>318</v>
      </c>
      <c r="N175" s="10">
        <f t="shared" si="6"/>
        <v>0</v>
      </c>
      <c r="O175" s="10">
        <f t="shared" si="7"/>
        <v>0</v>
      </c>
      <c r="P175" s="10">
        <f t="shared" si="8"/>
        <v>0</v>
      </c>
      <c r="Q175" s="10" t="s">
        <v>544</v>
      </c>
      <c r="R175" s="11">
        <v>0</v>
      </c>
      <c r="S175" s="11"/>
      <c r="T175" s="11"/>
      <c r="U175" s="11">
        <v>0</v>
      </c>
      <c r="V175" s="11"/>
      <c r="W175" s="11">
        <v>0</v>
      </c>
      <c r="X175" s="11"/>
      <c r="Y175" s="11">
        <v>0</v>
      </c>
      <c r="Z175" s="11"/>
      <c r="AA175" s="11">
        <v>0</v>
      </c>
      <c r="AB175" s="11"/>
      <c r="AC175" s="11"/>
      <c r="AD175">
        <v>0</v>
      </c>
      <c r="AF175">
        <v>0</v>
      </c>
      <c r="AH175">
        <v>0</v>
      </c>
    </row>
    <row r="176" spans="1:35" x14ac:dyDescent="0.25">
      <c r="A176" s="10" t="s">
        <v>58</v>
      </c>
      <c r="B176" s="10" t="s">
        <v>455</v>
      </c>
      <c r="C176" s="10" t="s">
        <v>456</v>
      </c>
      <c r="D176" s="10">
        <v>1883</v>
      </c>
      <c r="E176" s="10" t="s">
        <v>545</v>
      </c>
      <c r="F176" s="10" t="s">
        <v>546</v>
      </c>
      <c r="G176" s="10" t="s">
        <v>58</v>
      </c>
      <c r="H176" s="10"/>
      <c r="I176" s="10">
        <v>1141</v>
      </c>
      <c r="J176" s="10">
        <v>56</v>
      </c>
      <c r="K176" s="10" t="s">
        <v>547</v>
      </c>
      <c r="L176" s="10" t="s">
        <v>402</v>
      </c>
      <c r="M176" s="10" t="s">
        <v>318</v>
      </c>
      <c r="N176" s="10">
        <f t="shared" si="6"/>
        <v>4206867.9680000003</v>
      </c>
      <c r="O176" s="10">
        <f t="shared" si="7"/>
        <v>4206867.9680000003</v>
      </c>
      <c r="P176" s="10">
        <f t="shared" si="8"/>
        <v>0</v>
      </c>
      <c r="Q176" s="10" t="s">
        <v>548</v>
      </c>
      <c r="R176" s="11">
        <v>4206867.9680000003</v>
      </c>
      <c r="S176" s="11"/>
      <c r="T176" s="11">
        <v>4206867.9680000003</v>
      </c>
      <c r="U176" s="11">
        <v>0</v>
      </c>
      <c r="V176" s="11"/>
      <c r="W176" s="11">
        <v>0</v>
      </c>
      <c r="X176" s="11"/>
      <c r="Y176" s="11">
        <v>0</v>
      </c>
      <c r="Z176" s="11"/>
      <c r="AA176" s="11">
        <v>0</v>
      </c>
      <c r="AB176" s="11"/>
      <c r="AC176" s="11"/>
      <c r="AD176">
        <v>0</v>
      </c>
      <c r="AF176">
        <v>0</v>
      </c>
      <c r="AH176">
        <v>0</v>
      </c>
    </row>
    <row r="177" spans="1:34" x14ac:dyDescent="0.25">
      <c r="A177" s="10" t="s">
        <v>36</v>
      </c>
      <c r="B177" s="10" t="s">
        <v>455</v>
      </c>
      <c r="C177" s="10" t="s">
        <v>456</v>
      </c>
      <c r="D177" s="10">
        <v>1884</v>
      </c>
      <c r="E177" s="10" t="s">
        <v>549</v>
      </c>
      <c r="F177" s="10" t="s">
        <v>550</v>
      </c>
      <c r="G177" s="10" t="s">
        <v>58</v>
      </c>
      <c r="H177" s="10"/>
      <c r="I177" s="10">
        <v>1141</v>
      </c>
      <c r="J177" s="10">
        <v>56</v>
      </c>
      <c r="K177" s="10" t="s">
        <v>551</v>
      </c>
      <c r="L177" s="10" t="s">
        <v>286</v>
      </c>
      <c r="M177" s="10" t="s">
        <v>318</v>
      </c>
      <c r="N177" s="10">
        <f t="shared" si="6"/>
        <v>0</v>
      </c>
      <c r="O177" s="10">
        <f t="shared" si="7"/>
        <v>0</v>
      </c>
      <c r="P177" s="10">
        <f t="shared" si="8"/>
        <v>0</v>
      </c>
      <c r="Q177" s="10" t="s">
        <v>552</v>
      </c>
      <c r="R177" s="11">
        <v>0</v>
      </c>
      <c r="S177" s="11"/>
      <c r="T177" s="11"/>
      <c r="U177" s="11">
        <v>0</v>
      </c>
      <c r="V177" s="11"/>
      <c r="W177" s="11">
        <v>0</v>
      </c>
      <c r="X177" s="11"/>
      <c r="Y177" s="11">
        <v>0</v>
      </c>
      <c r="Z177" s="11"/>
      <c r="AA177" s="11">
        <v>0</v>
      </c>
      <c r="AB177" s="11"/>
      <c r="AC177" s="11"/>
      <c r="AD177">
        <v>0</v>
      </c>
      <c r="AF177">
        <v>0</v>
      </c>
      <c r="AH177">
        <v>0</v>
      </c>
    </row>
    <row r="178" spans="1:34" x14ac:dyDescent="0.25">
      <c r="A178" s="10" t="s">
        <v>58</v>
      </c>
      <c r="B178" s="10" t="s">
        <v>455</v>
      </c>
      <c r="C178" s="10" t="s">
        <v>456</v>
      </c>
      <c r="D178" s="10">
        <v>1885</v>
      </c>
      <c r="E178" s="10" t="s">
        <v>553</v>
      </c>
      <c r="F178" s="10" t="s">
        <v>554</v>
      </c>
      <c r="G178" s="10" t="s">
        <v>58</v>
      </c>
      <c r="H178" s="10"/>
      <c r="I178" s="10">
        <v>1141</v>
      </c>
      <c r="J178" s="10">
        <v>56</v>
      </c>
      <c r="K178" s="10" t="s">
        <v>555</v>
      </c>
      <c r="L178" s="10" t="s">
        <v>402</v>
      </c>
      <c r="M178" s="10" t="s">
        <v>318</v>
      </c>
      <c r="N178" s="10">
        <f t="shared" si="6"/>
        <v>1000000</v>
      </c>
      <c r="O178" s="10">
        <f t="shared" si="7"/>
        <v>1000000</v>
      </c>
      <c r="P178" s="10">
        <f t="shared" si="8"/>
        <v>0</v>
      </c>
      <c r="Q178" s="10" t="s">
        <v>556</v>
      </c>
      <c r="R178" s="11">
        <v>1000000</v>
      </c>
      <c r="S178" s="11"/>
      <c r="T178" s="11">
        <v>1000000</v>
      </c>
      <c r="U178" s="11">
        <v>0</v>
      </c>
      <c r="V178" s="11"/>
      <c r="W178" s="11">
        <v>0</v>
      </c>
      <c r="X178" s="11"/>
      <c r="Y178" s="11">
        <v>0</v>
      </c>
      <c r="Z178" s="11"/>
      <c r="AA178" s="11">
        <v>0</v>
      </c>
      <c r="AB178" s="11"/>
      <c r="AC178" s="11"/>
      <c r="AD178">
        <v>0</v>
      </c>
      <c r="AF178">
        <v>0</v>
      </c>
      <c r="AH178">
        <v>0</v>
      </c>
    </row>
    <row r="179" spans="1:34" x14ac:dyDescent="0.25">
      <c r="A179" s="10" t="s">
        <v>58</v>
      </c>
      <c r="B179" s="10" t="s">
        <v>455</v>
      </c>
      <c r="C179" s="10" t="s">
        <v>456</v>
      </c>
      <c r="D179" s="10">
        <v>1886</v>
      </c>
      <c r="E179" s="10" t="s">
        <v>557</v>
      </c>
      <c r="F179" s="10" t="s">
        <v>558</v>
      </c>
      <c r="G179" s="10" t="s">
        <v>58</v>
      </c>
      <c r="H179" s="10"/>
      <c r="I179" s="10">
        <v>1141</v>
      </c>
      <c r="J179" s="10">
        <v>56</v>
      </c>
      <c r="K179" s="10" t="s">
        <v>559</v>
      </c>
      <c r="L179" s="10" t="s">
        <v>560</v>
      </c>
      <c r="M179" s="10" t="s">
        <v>318</v>
      </c>
      <c r="N179" s="10">
        <f t="shared" si="6"/>
        <v>404193.55050000001</v>
      </c>
      <c r="O179" s="10">
        <f t="shared" si="7"/>
        <v>404193.55050000001</v>
      </c>
      <c r="P179" s="10">
        <f t="shared" si="8"/>
        <v>0</v>
      </c>
      <c r="Q179" s="10" t="s">
        <v>561</v>
      </c>
      <c r="R179" s="11">
        <v>404193.55050000001</v>
      </c>
      <c r="S179" s="11"/>
      <c r="T179" s="11">
        <v>404193.55050000001</v>
      </c>
      <c r="U179" s="11">
        <v>0</v>
      </c>
      <c r="V179" s="11"/>
      <c r="W179" s="11">
        <v>0</v>
      </c>
      <c r="X179" s="11"/>
      <c r="Y179" s="11">
        <v>0</v>
      </c>
      <c r="Z179" s="11"/>
      <c r="AA179" s="11">
        <v>0</v>
      </c>
      <c r="AB179" s="11"/>
      <c r="AC179" s="11"/>
      <c r="AD179">
        <v>0</v>
      </c>
      <c r="AF179">
        <v>0</v>
      </c>
      <c r="AH179">
        <v>0</v>
      </c>
    </row>
    <row r="180" spans="1:34" x14ac:dyDescent="0.25">
      <c r="A180" s="10" t="s">
        <v>36</v>
      </c>
      <c r="B180" s="10" t="s">
        <v>455</v>
      </c>
      <c r="C180" s="10" t="s">
        <v>456</v>
      </c>
      <c r="D180" s="10">
        <v>1887</v>
      </c>
      <c r="E180" s="10" t="s">
        <v>562</v>
      </c>
      <c r="F180" s="10" t="s">
        <v>563</v>
      </c>
      <c r="G180" s="10" t="s">
        <v>58</v>
      </c>
      <c r="H180" s="10"/>
      <c r="I180" s="10">
        <v>2070</v>
      </c>
      <c r="J180" s="10">
        <v>800</v>
      </c>
      <c r="K180" s="10" t="s">
        <v>83</v>
      </c>
      <c r="L180" s="10" t="s">
        <v>75</v>
      </c>
      <c r="M180" s="10" t="s">
        <v>39</v>
      </c>
      <c r="N180" s="10">
        <f t="shared" si="6"/>
        <v>0</v>
      </c>
      <c r="O180" s="10">
        <f t="shared" si="7"/>
        <v>0</v>
      </c>
      <c r="P180" s="10">
        <f t="shared" si="8"/>
        <v>0</v>
      </c>
      <c r="Q180" s="10"/>
      <c r="R180" s="11">
        <v>0</v>
      </c>
      <c r="S180" s="11"/>
      <c r="T180" s="11"/>
      <c r="U180" s="11">
        <v>0</v>
      </c>
      <c r="V180" s="11"/>
      <c r="W180" s="11">
        <v>0</v>
      </c>
      <c r="X180" s="11"/>
      <c r="Y180" s="11">
        <v>0</v>
      </c>
      <c r="Z180" s="11"/>
      <c r="AA180" s="11">
        <v>0</v>
      </c>
      <c r="AB180" s="11"/>
      <c r="AC180" s="11"/>
      <c r="AD180">
        <v>0</v>
      </c>
      <c r="AF180">
        <v>0</v>
      </c>
      <c r="AH180">
        <v>0</v>
      </c>
    </row>
    <row r="181" spans="1:34" x14ac:dyDescent="0.25">
      <c r="A181" s="10" t="s">
        <v>36</v>
      </c>
      <c r="B181" s="10" t="s">
        <v>455</v>
      </c>
      <c r="C181" s="10" t="s">
        <v>456</v>
      </c>
      <c r="D181" s="10">
        <v>1890</v>
      </c>
      <c r="E181" s="10" t="s">
        <v>564</v>
      </c>
      <c r="F181" s="10" t="s">
        <v>565</v>
      </c>
      <c r="G181" s="10" t="s">
        <v>58</v>
      </c>
      <c r="H181" s="10"/>
      <c r="I181" s="10">
        <v>1141</v>
      </c>
      <c r="J181" s="10">
        <v>56</v>
      </c>
      <c r="K181" s="10" t="s">
        <v>566</v>
      </c>
      <c r="L181" s="10" t="s">
        <v>440</v>
      </c>
      <c r="M181" s="10" t="s">
        <v>318</v>
      </c>
      <c r="N181" s="10">
        <f t="shared" si="6"/>
        <v>0</v>
      </c>
      <c r="O181" s="10">
        <f t="shared" si="7"/>
        <v>0</v>
      </c>
      <c r="P181" s="10">
        <f t="shared" si="8"/>
        <v>0</v>
      </c>
      <c r="Q181" s="10" t="s">
        <v>567</v>
      </c>
      <c r="R181" s="11">
        <v>0</v>
      </c>
      <c r="S181" s="11"/>
      <c r="T181" s="11"/>
      <c r="U181" s="11">
        <v>0</v>
      </c>
      <c r="V181" s="11"/>
      <c r="W181" s="11">
        <v>0</v>
      </c>
      <c r="X181" s="11"/>
      <c r="Y181" s="11">
        <v>0</v>
      </c>
      <c r="Z181" s="11"/>
      <c r="AA181" s="11">
        <v>0</v>
      </c>
      <c r="AB181" s="11"/>
      <c r="AC181" s="11"/>
      <c r="AD181">
        <v>0</v>
      </c>
      <c r="AF181">
        <v>0</v>
      </c>
      <c r="AH181">
        <v>0</v>
      </c>
    </row>
    <row r="182" spans="1:34" x14ac:dyDescent="0.25">
      <c r="A182" s="10" t="s">
        <v>58</v>
      </c>
      <c r="B182" s="10" t="s">
        <v>455</v>
      </c>
      <c r="C182" s="10" t="s">
        <v>456</v>
      </c>
      <c r="D182" s="10">
        <v>1891</v>
      </c>
      <c r="E182" s="10" t="s">
        <v>568</v>
      </c>
      <c r="F182" s="10" t="s">
        <v>569</v>
      </c>
      <c r="G182" s="10" t="s">
        <v>58</v>
      </c>
      <c r="H182" s="10"/>
      <c r="I182" s="10">
        <v>1141</v>
      </c>
      <c r="J182" s="10">
        <v>56</v>
      </c>
      <c r="K182" s="10" t="s">
        <v>306</v>
      </c>
      <c r="L182" s="10" t="s">
        <v>38</v>
      </c>
      <c r="M182" s="10" t="s">
        <v>318</v>
      </c>
      <c r="N182" s="10">
        <f t="shared" si="6"/>
        <v>500000</v>
      </c>
      <c r="O182" s="10">
        <f t="shared" si="7"/>
        <v>500000</v>
      </c>
      <c r="P182" s="10">
        <f t="shared" si="8"/>
        <v>0</v>
      </c>
      <c r="Q182" s="10" t="s">
        <v>570</v>
      </c>
      <c r="R182" s="11">
        <v>500000</v>
      </c>
      <c r="S182" s="11"/>
      <c r="T182" s="11">
        <v>500000</v>
      </c>
      <c r="U182" s="11">
        <v>0</v>
      </c>
      <c r="V182" s="11"/>
      <c r="W182" s="11">
        <v>0</v>
      </c>
      <c r="X182" s="11"/>
      <c r="Y182" s="11">
        <v>0</v>
      </c>
      <c r="Z182" s="11"/>
      <c r="AA182" s="11">
        <v>0</v>
      </c>
      <c r="AB182" s="11"/>
      <c r="AC182" s="11"/>
      <c r="AD182">
        <v>0</v>
      </c>
      <c r="AF182">
        <v>0</v>
      </c>
      <c r="AH182">
        <v>0</v>
      </c>
    </row>
    <row r="183" spans="1:34" x14ac:dyDescent="0.25">
      <c r="A183" s="10" t="s">
        <v>58</v>
      </c>
      <c r="B183" s="10" t="s">
        <v>455</v>
      </c>
      <c r="C183" s="10" t="s">
        <v>456</v>
      </c>
      <c r="D183" s="10">
        <v>1970</v>
      </c>
      <c r="E183" s="10" t="s">
        <v>571</v>
      </c>
      <c r="F183" s="10" t="s">
        <v>572</v>
      </c>
      <c r="G183" s="10" t="s">
        <v>58</v>
      </c>
      <c r="H183" s="10"/>
      <c r="I183" s="10">
        <v>1141</v>
      </c>
      <c r="J183" s="10">
        <v>56</v>
      </c>
      <c r="K183" s="10" t="s">
        <v>573</v>
      </c>
      <c r="L183" s="10" t="s">
        <v>75</v>
      </c>
      <c r="M183" s="10" t="s">
        <v>318</v>
      </c>
      <c r="N183" s="10">
        <f t="shared" si="6"/>
        <v>2749211.5066</v>
      </c>
      <c r="O183" s="10">
        <f t="shared" si="7"/>
        <v>2749211.5066</v>
      </c>
      <c r="P183" s="10">
        <f t="shared" si="8"/>
        <v>0</v>
      </c>
      <c r="Q183" s="10" t="s">
        <v>574</v>
      </c>
      <c r="R183" s="11">
        <v>2749211.5066</v>
      </c>
      <c r="S183" s="11"/>
      <c r="T183" s="11">
        <v>2749211.5066</v>
      </c>
      <c r="U183" s="11">
        <v>0</v>
      </c>
      <c r="V183" s="11"/>
      <c r="W183" s="11">
        <v>0</v>
      </c>
      <c r="X183" s="11"/>
      <c r="Y183" s="11">
        <v>0</v>
      </c>
      <c r="Z183" s="11"/>
      <c r="AA183" s="11">
        <v>0</v>
      </c>
      <c r="AB183" s="11"/>
      <c r="AC183" s="11"/>
      <c r="AD183">
        <v>0</v>
      </c>
      <c r="AF183">
        <v>0</v>
      </c>
      <c r="AH183">
        <v>0</v>
      </c>
    </row>
    <row r="184" spans="1:34" x14ac:dyDescent="0.25">
      <c r="A184" s="10" t="s">
        <v>58</v>
      </c>
      <c r="B184" s="10" t="s">
        <v>455</v>
      </c>
      <c r="C184" s="10" t="s">
        <v>456</v>
      </c>
      <c r="D184" s="10">
        <v>1971</v>
      </c>
      <c r="E184" s="10" t="s">
        <v>575</v>
      </c>
      <c r="F184" s="10" t="s">
        <v>576</v>
      </c>
      <c r="G184" s="10" t="s">
        <v>58</v>
      </c>
      <c r="H184" s="10"/>
      <c r="I184" s="10">
        <v>3465</v>
      </c>
      <c r="J184" s="10">
        <v>56</v>
      </c>
      <c r="K184" s="10" t="s">
        <v>306</v>
      </c>
      <c r="L184" s="10" t="s">
        <v>38</v>
      </c>
      <c r="M184" s="10" t="s">
        <v>318</v>
      </c>
      <c r="N184" s="10">
        <f t="shared" si="6"/>
        <v>100000</v>
      </c>
      <c r="O184" s="10">
        <f t="shared" si="7"/>
        <v>100000</v>
      </c>
      <c r="P184" s="10">
        <f t="shared" si="8"/>
        <v>0</v>
      </c>
      <c r="Q184" s="10" t="s">
        <v>577</v>
      </c>
      <c r="R184" s="11">
        <v>100000</v>
      </c>
      <c r="S184" s="11"/>
      <c r="T184" s="11">
        <v>100000</v>
      </c>
      <c r="U184" s="11">
        <v>0</v>
      </c>
      <c r="V184" s="11"/>
      <c r="W184" s="11">
        <v>0</v>
      </c>
      <c r="X184" s="11"/>
      <c r="Y184" s="11">
        <v>0</v>
      </c>
      <c r="Z184" s="11"/>
      <c r="AA184" s="11">
        <v>0</v>
      </c>
      <c r="AB184" s="11"/>
      <c r="AC184" s="11"/>
      <c r="AD184">
        <v>0</v>
      </c>
      <c r="AF184">
        <v>0</v>
      </c>
      <c r="AH184">
        <v>0</v>
      </c>
    </row>
    <row r="185" spans="1:34" x14ac:dyDescent="0.25">
      <c r="A185" s="10" t="s">
        <v>58</v>
      </c>
      <c r="B185" s="10" t="s">
        <v>455</v>
      </c>
      <c r="C185" s="10" t="s">
        <v>456</v>
      </c>
      <c r="D185" s="10">
        <v>1973</v>
      </c>
      <c r="E185" s="10" t="s">
        <v>578</v>
      </c>
      <c r="F185" s="10" t="s">
        <v>579</v>
      </c>
      <c r="G185" s="10" t="s">
        <v>58</v>
      </c>
      <c r="H185" s="10"/>
      <c r="I185" s="10">
        <v>1141</v>
      </c>
      <c r="J185" s="10">
        <v>56</v>
      </c>
      <c r="K185" s="10" t="s">
        <v>580</v>
      </c>
      <c r="L185" s="10" t="s">
        <v>440</v>
      </c>
      <c r="M185" s="10" t="s">
        <v>318</v>
      </c>
      <c r="N185" s="10">
        <f t="shared" si="6"/>
        <v>21597458.228999998</v>
      </c>
      <c r="O185" s="10">
        <f t="shared" si="7"/>
        <v>21597458.228999998</v>
      </c>
      <c r="P185" s="10">
        <f t="shared" si="8"/>
        <v>0</v>
      </c>
      <c r="Q185" s="10" t="s">
        <v>581</v>
      </c>
      <c r="R185" s="11">
        <v>21597458.228999998</v>
      </c>
      <c r="S185" s="11"/>
      <c r="T185" s="11">
        <v>21597458.228999998</v>
      </c>
      <c r="U185" s="11">
        <v>0</v>
      </c>
      <c r="V185" s="11"/>
      <c r="W185" s="11">
        <v>0</v>
      </c>
      <c r="X185" s="11"/>
      <c r="Y185" s="11">
        <v>0</v>
      </c>
      <c r="Z185" s="11"/>
      <c r="AA185" s="11">
        <v>0</v>
      </c>
      <c r="AB185" s="11"/>
      <c r="AC185" s="11"/>
      <c r="AD185">
        <v>0</v>
      </c>
      <c r="AF185">
        <v>0</v>
      </c>
      <c r="AH185">
        <v>0</v>
      </c>
    </row>
    <row r="186" spans="1:34" x14ac:dyDescent="0.25">
      <c r="A186" s="10" t="s">
        <v>36</v>
      </c>
      <c r="B186" s="10" t="s">
        <v>455</v>
      </c>
      <c r="C186" s="10" t="s">
        <v>456</v>
      </c>
      <c r="D186" s="10">
        <v>1974</v>
      </c>
      <c r="E186" s="10" t="s">
        <v>582</v>
      </c>
      <c r="F186" s="10" t="s">
        <v>583</v>
      </c>
      <c r="G186" s="10" t="s">
        <v>58</v>
      </c>
      <c r="H186" s="10"/>
      <c r="I186" s="10">
        <v>1141</v>
      </c>
      <c r="J186" s="10">
        <v>56</v>
      </c>
      <c r="K186" s="10" t="s">
        <v>584</v>
      </c>
      <c r="L186" s="10" t="s">
        <v>369</v>
      </c>
      <c r="M186" s="10" t="s">
        <v>318</v>
      </c>
      <c r="N186" s="10">
        <f t="shared" si="6"/>
        <v>0</v>
      </c>
      <c r="O186" s="10">
        <f t="shared" si="7"/>
        <v>0</v>
      </c>
      <c r="P186" s="10">
        <f t="shared" si="8"/>
        <v>0</v>
      </c>
      <c r="Q186" s="10" t="s">
        <v>585</v>
      </c>
      <c r="R186" s="11">
        <v>0</v>
      </c>
      <c r="S186" s="11"/>
      <c r="T186" s="11"/>
      <c r="U186" s="11">
        <v>0</v>
      </c>
      <c r="V186" s="11"/>
      <c r="W186" s="11">
        <v>0</v>
      </c>
      <c r="X186" s="11"/>
      <c r="Y186" s="11">
        <v>0</v>
      </c>
      <c r="Z186" s="11"/>
      <c r="AA186" s="11">
        <v>0</v>
      </c>
      <c r="AB186" s="11"/>
      <c r="AC186" s="11"/>
      <c r="AD186">
        <v>0</v>
      </c>
      <c r="AF186">
        <v>0</v>
      </c>
      <c r="AH186">
        <v>0</v>
      </c>
    </row>
    <row r="187" spans="1:34" x14ac:dyDescent="0.25">
      <c r="A187" s="10" t="s">
        <v>58</v>
      </c>
      <c r="B187" s="10" t="s">
        <v>455</v>
      </c>
      <c r="C187" s="10" t="s">
        <v>456</v>
      </c>
      <c r="D187" s="10">
        <v>1975</v>
      </c>
      <c r="E187" s="10" t="s">
        <v>586</v>
      </c>
      <c r="F187" s="10" t="s">
        <v>587</v>
      </c>
      <c r="G187" s="10" t="s">
        <v>58</v>
      </c>
      <c r="H187" s="10"/>
      <c r="I187" s="10">
        <v>1141</v>
      </c>
      <c r="J187" s="10">
        <v>56</v>
      </c>
      <c r="K187" s="10" t="s">
        <v>588</v>
      </c>
      <c r="L187" s="10" t="s">
        <v>560</v>
      </c>
      <c r="M187" s="10" t="s">
        <v>318</v>
      </c>
      <c r="N187" s="10">
        <f t="shared" si="6"/>
        <v>1400000</v>
      </c>
      <c r="O187" s="10">
        <f t="shared" si="7"/>
        <v>1400000</v>
      </c>
      <c r="P187" s="10">
        <f t="shared" si="8"/>
        <v>0</v>
      </c>
      <c r="Q187" s="10" t="s">
        <v>589</v>
      </c>
      <c r="R187" s="11">
        <v>1400000</v>
      </c>
      <c r="S187" s="11"/>
      <c r="T187" s="11">
        <v>1400000</v>
      </c>
      <c r="U187" s="11">
        <v>0</v>
      </c>
      <c r="V187" s="11"/>
      <c r="W187" s="11">
        <v>0</v>
      </c>
      <c r="X187" s="11"/>
      <c r="Y187" s="11">
        <v>0</v>
      </c>
      <c r="Z187" s="11"/>
      <c r="AA187" s="11">
        <v>0</v>
      </c>
      <c r="AB187" s="11"/>
      <c r="AC187" s="11"/>
      <c r="AD187">
        <v>0</v>
      </c>
      <c r="AF187">
        <v>0</v>
      </c>
      <c r="AH187">
        <v>0</v>
      </c>
    </row>
    <row r="188" spans="1:34" x14ac:dyDescent="0.25">
      <c r="A188" s="10" t="s">
        <v>36</v>
      </c>
      <c r="B188" s="10" t="s">
        <v>455</v>
      </c>
      <c r="C188" s="10" t="s">
        <v>456</v>
      </c>
      <c r="D188" s="10">
        <v>1976</v>
      </c>
      <c r="E188" s="10" t="s">
        <v>590</v>
      </c>
      <c r="F188" s="10" t="s">
        <v>591</v>
      </c>
      <c r="G188" s="10" t="s">
        <v>58</v>
      </c>
      <c r="H188" s="10"/>
      <c r="I188" s="10">
        <v>1141</v>
      </c>
      <c r="J188" s="10">
        <v>56</v>
      </c>
      <c r="K188" s="10" t="s">
        <v>439</v>
      </c>
      <c r="L188" s="10" t="s">
        <v>440</v>
      </c>
      <c r="M188" s="10" t="s">
        <v>318</v>
      </c>
      <c r="N188" s="10">
        <f t="shared" si="6"/>
        <v>0</v>
      </c>
      <c r="O188" s="10">
        <f t="shared" si="7"/>
        <v>0</v>
      </c>
      <c r="P188" s="10">
        <f t="shared" si="8"/>
        <v>0</v>
      </c>
      <c r="Q188" s="10" t="s">
        <v>592</v>
      </c>
      <c r="R188" s="11">
        <v>0</v>
      </c>
      <c r="S188" s="11"/>
      <c r="T188" s="11"/>
      <c r="U188" s="11">
        <v>0</v>
      </c>
      <c r="V188" s="11"/>
      <c r="W188" s="11">
        <v>0</v>
      </c>
      <c r="X188" s="11"/>
      <c r="Y188" s="11">
        <v>0</v>
      </c>
      <c r="Z188" s="11"/>
      <c r="AA188" s="11">
        <v>0</v>
      </c>
      <c r="AB188" s="11"/>
      <c r="AC188" s="11"/>
      <c r="AD188">
        <v>0</v>
      </c>
      <c r="AF188">
        <v>0</v>
      </c>
      <c r="AH188">
        <v>0</v>
      </c>
    </row>
    <row r="189" spans="1:34" x14ac:dyDescent="0.25">
      <c r="A189" s="10" t="s">
        <v>58</v>
      </c>
      <c r="B189" s="10" t="s">
        <v>455</v>
      </c>
      <c r="C189" s="10" t="s">
        <v>456</v>
      </c>
      <c r="D189" s="10">
        <v>1979</v>
      </c>
      <c r="E189" s="10" t="s">
        <v>593</v>
      </c>
      <c r="F189" s="10" t="s">
        <v>594</v>
      </c>
      <c r="G189" s="10" t="s">
        <v>58</v>
      </c>
      <c r="H189" s="10"/>
      <c r="I189" s="10">
        <v>1141</v>
      </c>
      <c r="J189" s="10">
        <v>56</v>
      </c>
      <c r="K189" s="10" t="s">
        <v>595</v>
      </c>
      <c r="L189" s="10" t="s">
        <v>491</v>
      </c>
      <c r="M189" s="10" t="s">
        <v>318</v>
      </c>
      <c r="N189" s="10">
        <f t="shared" si="6"/>
        <v>74786376.091399997</v>
      </c>
      <c r="O189" s="10">
        <f t="shared" si="7"/>
        <v>74786376.091399997</v>
      </c>
      <c r="P189" s="10">
        <f t="shared" si="8"/>
        <v>0</v>
      </c>
      <c r="Q189" s="10" t="s">
        <v>596</v>
      </c>
      <c r="R189" s="11">
        <v>45306857.864200003</v>
      </c>
      <c r="S189" s="11"/>
      <c r="T189" s="11">
        <v>45306857.864200003</v>
      </c>
      <c r="U189" s="11">
        <v>29479518.227200001</v>
      </c>
      <c r="V189" s="11">
        <v>29479518.227200001</v>
      </c>
      <c r="W189" s="11">
        <v>0</v>
      </c>
      <c r="X189" s="11"/>
      <c r="Y189" s="11">
        <v>0</v>
      </c>
      <c r="Z189" s="11"/>
      <c r="AA189" s="11">
        <v>0</v>
      </c>
      <c r="AB189" s="11"/>
      <c r="AC189" s="11"/>
      <c r="AD189">
        <v>0</v>
      </c>
      <c r="AF189">
        <v>0</v>
      </c>
      <c r="AH189">
        <v>0</v>
      </c>
    </row>
    <row r="190" spans="1:34" x14ac:dyDescent="0.25">
      <c r="A190" s="10" t="s">
        <v>36</v>
      </c>
      <c r="B190" s="10" t="s">
        <v>455</v>
      </c>
      <c r="C190" s="10" t="s">
        <v>456</v>
      </c>
      <c r="D190" s="10">
        <v>1981</v>
      </c>
      <c r="E190" s="10" t="s">
        <v>597</v>
      </c>
      <c r="F190" s="10" t="s">
        <v>598</v>
      </c>
      <c r="G190" s="10" t="s">
        <v>58</v>
      </c>
      <c r="H190" s="10"/>
      <c r="I190" s="10">
        <v>1141</v>
      </c>
      <c r="J190" s="10">
        <v>56</v>
      </c>
      <c r="K190" s="10" t="s">
        <v>486</v>
      </c>
      <c r="L190" s="10" t="s">
        <v>402</v>
      </c>
      <c r="M190" s="10" t="s">
        <v>318</v>
      </c>
      <c r="N190" s="10">
        <f t="shared" si="6"/>
        <v>0</v>
      </c>
      <c r="O190" s="10">
        <f t="shared" si="7"/>
        <v>0</v>
      </c>
      <c r="P190" s="10">
        <f t="shared" si="8"/>
        <v>0</v>
      </c>
      <c r="Q190" s="10" t="s">
        <v>599</v>
      </c>
      <c r="R190" s="11">
        <v>0</v>
      </c>
      <c r="S190" s="11"/>
      <c r="T190" s="11"/>
      <c r="U190" s="11">
        <v>0</v>
      </c>
      <c r="V190" s="11"/>
      <c r="W190" s="11">
        <v>0</v>
      </c>
      <c r="X190" s="11"/>
      <c r="Y190" s="11">
        <v>0</v>
      </c>
      <c r="Z190" s="11"/>
      <c r="AA190" s="11">
        <v>0</v>
      </c>
      <c r="AB190" s="11"/>
      <c r="AC190" s="11"/>
      <c r="AD190">
        <v>0</v>
      </c>
      <c r="AF190">
        <v>0</v>
      </c>
      <c r="AH190">
        <v>0</v>
      </c>
    </row>
    <row r="191" spans="1:34" x14ac:dyDescent="0.25">
      <c r="A191" s="10" t="s">
        <v>58</v>
      </c>
      <c r="B191" s="10" t="s">
        <v>455</v>
      </c>
      <c r="C191" s="10" t="s">
        <v>456</v>
      </c>
      <c r="D191" s="10">
        <v>1982</v>
      </c>
      <c r="E191" s="10" t="s">
        <v>600</v>
      </c>
      <c r="F191" s="10" t="s">
        <v>601</v>
      </c>
      <c r="G191" s="10" t="s">
        <v>58</v>
      </c>
      <c r="H191" s="10"/>
      <c r="I191" s="10">
        <v>1141</v>
      </c>
      <c r="J191" s="10">
        <v>56</v>
      </c>
      <c r="K191" s="10" t="s">
        <v>490</v>
      </c>
      <c r="L191" s="10" t="s">
        <v>440</v>
      </c>
      <c r="M191" s="10" t="s">
        <v>318</v>
      </c>
      <c r="N191" s="10">
        <f t="shared" si="6"/>
        <v>25174181.124000002</v>
      </c>
      <c r="O191" s="10">
        <f t="shared" si="7"/>
        <v>25174181.124000002</v>
      </c>
      <c r="P191" s="10">
        <f t="shared" si="8"/>
        <v>0</v>
      </c>
      <c r="Q191" s="10" t="s">
        <v>602</v>
      </c>
      <c r="R191" s="11">
        <v>25174181.124000002</v>
      </c>
      <c r="S191" s="11"/>
      <c r="T191" s="11">
        <v>25174181.124000002</v>
      </c>
      <c r="U191" s="11">
        <v>0</v>
      </c>
      <c r="V191" s="11"/>
      <c r="W191" s="11">
        <v>0</v>
      </c>
      <c r="X191" s="11"/>
      <c r="Y191" s="11">
        <v>0</v>
      </c>
      <c r="Z191" s="11"/>
      <c r="AA191" s="11">
        <v>0</v>
      </c>
      <c r="AB191" s="11"/>
      <c r="AC191" s="11"/>
      <c r="AD191">
        <v>0</v>
      </c>
      <c r="AF191">
        <v>0</v>
      </c>
      <c r="AH191">
        <v>0</v>
      </c>
    </row>
    <row r="192" spans="1:34" x14ac:dyDescent="0.25">
      <c r="A192" s="10" t="s">
        <v>58</v>
      </c>
      <c r="B192" s="10" t="s">
        <v>455</v>
      </c>
      <c r="C192" s="10" t="s">
        <v>456</v>
      </c>
      <c r="D192" s="10">
        <v>1983</v>
      </c>
      <c r="E192" s="10" t="s">
        <v>603</v>
      </c>
      <c r="F192" s="10" t="s">
        <v>604</v>
      </c>
      <c r="G192" s="10" t="s">
        <v>58</v>
      </c>
      <c r="H192" s="10"/>
      <c r="I192" s="10">
        <v>1141</v>
      </c>
      <c r="J192" s="10">
        <v>56</v>
      </c>
      <c r="K192" s="10" t="s">
        <v>486</v>
      </c>
      <c r="L192" s="10" t="s">
        <v>402</v>
      </c>
      <c r="M192" s="10" t="s">
        <v>318</v>
      </c>
      <c r="N192" s="10">
        <f t="shared" si="6"/>
        <v>6088049.2300000004</v>
      </c>
      <c r="O192" s="10">
        <f t="shared" si="7"/>
        <v>6088049.2300000004</v>
      </c>
      <c r="P192" s="10">
        <f t="shared" si="8"/>
        <v>0</v>
      </c>
      <c r="Q192" s="10" t="s">
        <v>605</v>
      </c>
      <c r="R192" s="11">
        <v>6088049.2300000004</v>
      </c>
      <c r="S192" s="11"/>
      <c r="T192" s="11">
        <v>6088049.2300000004</v>
      </c>
      <c r="U192" s="11">
        <v>0</v>
      </c>
      <c r="V192" s="11"/>
      <c r="W192" s="11">
        <v>0</v>
      </c>
      <c r="X192" s="11"/>
      <c r="Y192" s="11">
        <v>0</v>
      </c>
      <c r="Z192" s="11"/>
      <c r="AA192" s="11">
        <v>0</v>
      </c>
      <c r="AB192" s="11"/>
      <c r="AC192" s="11"/>
      <c r="AD192">
        <v>0</v>
      </c>
      <c r="AF192">
        <v>0</v>
      </c>
      <c r="AH192">
        <v>0</v>
      </c>
    </row>
    <row r="193" spans="1:34" x14ac:dyDescent="0.25">
      <c r="A193" s="10" t="s">
        <v>36</v>
      </c>
      <c r="B193" s="10" t="s">
        <v>455</v>
      </c>
      <c r="C193" s="10" t="s">
        <v>456</v>
      </c>
      <c r="D193" s="10">
        <v>1985</v>
      </c>
      <c r="E193" s="10" t="s">
        <v>606</v>
      </c>
      <c r="F193" s="10" t="s">
        <v>607</v>
      </c>
      <c r="G193" s="10" t="s">
        <v>58</v>
      </c>
      <c r="H193" s="10"/>
      <c r="I193" s="10">
        <v>1141</v>
      </c>
      <c r="J193" s="10">
        <v>56</v>
      </c>
      <c r="K193" s="10" t="s">
        <v>83</v>
      </c>
      <c r="L193" s="10" t="s">
        <v>75</v>
      </c>
      <c r="M193" s="10" t="s">
        <v>318</v>
      </c>
      <c r="N193" s="10">
        <f t="shared" si="6"/>
        <v>0</v>
      </c>
      <c r="O193" s="10">
        <f t="shared" si="7"/>
        <v>0</v>
      </c>
      <c r="P193" s="10">
        <f t="shared" si="8"/>
        <v>0</v>
      </c>
      <c r="Q193" s="10"/>
      <c r="R193" s="11">
        <v>0</v>
      </c>
      <c r="S193" s="11"/>
      <c r="T193" s="11"/>
      <c r="U193" s="11">
        <v>0</v>
      </c>
      <c r="V193" s="11"/>
      <c r="W193" s="11">
        <v>0</v>
      </c>
      <c r="X193" s="11"/>
      <c r="Y193" s="11">
        <v>0</v>
      </c>
      <c r="Z193" s="11"/>
      <c r="AA193" s="11">
        <v>0</v>
      </c>
      <c r="AB193" s="11"/>
      <c r="AC193" s="11"/>
      <c r="AD193">
        <v>0</v>
      </c>
      <c r="AF193">
        <v>0</v>
      </c>
      <c r="AH193">
        <v>0</v>
      </c>
    </row>
    <row r="194" spans="1:34" x14ac:dyDescent="0.25">
      <c r="A194" s="10" t="s">
        <v>58</v>
      </c>
      <c r="B194" s="10" t="s">
        <v>455</v>
      </c>
      <c r="C194" s="10" t="s">
        <v>456</v>
      </c>
      <c r="D194" s="10">
        <v>1986</v>
      </c>
      <c r="E194" s="10" t="s">
        <v>608</v>
      </c>
      <c r="F194" s="10" t="s">
        <v>609</v>
      </c>
      <c r="G194" s="10" t="s">
        <v>58</v>
      </c>
      <c r="H194" s="10"/>
      <c r="I194" s="10">
        <v>1141</v>
      </c>
      <c r="J194" s="10">
        <v>56</v>
      </c>
      <c r="K194" s="10" t="s">
        <v>83</v>
      </c>
      <c r="L194" s="10" t="s">
        <v>75</v>
      </c>
      <c r="M194" s="10" t="s">
        <v>318</v>
      </c>
      <c r="N194" s="10">
        <f t="shared" ref="N194:N257" si="9">O194+P194</f>
        <v>40300000</v>
      </c>
      <c r="O194" s="10">
        <f t="shared" ref="O194:O257" si="10">R194+U194+W194+Y194</f>
        <v>40300000</v>
      </c>
      <c r="P194" s="10">
        <f t="shared" ref="P194:P257" si="11">AA194+AD194+AF194+AH194</f>
        <v>0</v>
      </c>
      <c r="Q194" s="10"/>
      <c r="R194" s="11">
        <v>10300000</v>
      </c>
      <c r="S194" s="11"/>
      <c r="T194" s="11"/>
      <c r="U194" s="11">
        <v>10000000</v>
      </c>
      <c r="V194" s="11"/>
      <c r="W194" s="11">
        <v>10000000</v>
      </c>
      <c r="X194" s="11"/>
      <c r="Y194" s="11">
        <v>10000000</v>
      </c>
      <c r="Z194" s="11"/>
      <c r="AA194" s="11">
        <v>0</v>
      </c>
      <c r="AB194" s="11"/>
      <c r="AC194" s="11"/>
      <c r="AD194">
        <v>0</v>
      </c>
      <c r="AF194">
        <v>0</v>
      </c>
      <c r="AH194">
        <v>0</v>
      </c>
    </row>
    <row r="195" spans="1:34" x14ac:dyDescent="0.25">
      <c r="A195" s="10" t="s">
        <v>58</v>
      </c>
      <c r="B195" s="10" t="s">
        <v>455</v>
      </c>
      <c r="C195" s="10" t="s">
        <v>456</v>
      </c>
      <c r="D195" s="10">
        <v>2000</v>
      </c>
      <c r="E195" s="10" t="s">
        <v>610</v>
      </c>
      <c r="F195" s="10" t="s">
        <v>611</v>
      </c>
      <c r="G195" s="10" t="s">
        <v>58</v>
      </c>
      <c r="H195" s="10"/>
      <c r="I195" s="10">
        <v>1141</v>
      </c>
      <c r="J195" s="10">
        <v>56</v>
      </c>
      <c r="K195" s="10" t="s">
        <v>543</v>
      </c>
      <c r="L195" s="10" t="s">
        <v>536</v>
      </c>
      <c r="M195" s="10" t="s">
        <v>318</v>
      </c>
      <c r="N195" s="10">
        <f t="shared" si="9"/>
        <v>17100149.495000001</v>
      </c>
      <c r="O195" s="10">
        <f t="shared" si="10"/>
        <v>17100149.495000001</v>
      </c>
      <c r="P195" s="10">
        <f t="shared" si="11"/>
        <v>0</v>
      </c>
      <c r="Q195" s="10" t="s">
        <v>612</v>
      </c>
      <c r="R195" s="11">
        <v>17100149.495000001</v>
      </c>
      <c r="S195" s="11"/>
      <c r="T195" s="11">
        <v>17100149.495000001</v>
      </c>
      <c r="U195" s="11">
        <v>0</v>
      </c>
      <c r="V195" s="11"/>
      <c r="W195" s="11">
        <v>0</v>
      </c>
      <c r="X195" s="11"/>
      <c r="Y195" s="11">
        <v>0</v>
      </c>
      <c r="Z195" s="11"/>
      <c r="AA195" s="11">
        <v>0</v>
      </c>
      <c r="AB195" s="11"/>
      <c r="AC195" s="11"/>
      <c r="AD195">
        <v>0</v>
      </c>
      <c r="AF195">
        <v>0</v>
      </c>
      <c r="AH195">
        <v>0</v>
      </c>
    </row>
    <row r="196" spans="1:34" x14ac:dyDescent="0.25">
      <c r="A196" s="10" t="s">
        <v>58</v>
      </c>
      <c r="B196" s="10" t="s">
        <v>455</v>
      </c>
      <c r="C196" s="10" t="s">
        <v>456</v>
      </c>
      <c r="D196" s="10">
        <v>2003</v>
      </c>
      <c r="E196" s="10" t="s">
        <v>613</v>
      </c>
      <c r="F196" s="10" t="s">
        <v>614</v>
      </c>
      <c r="G196" s="10" t="s">
        <v>58</v>
      </c>
      <c r="H196" s="10"/>
      <c r="I196" s="10">
        <v>1141</v>
      </c>
      <c r="J196" s="10">
        <v>56</v>
      </c>
      <c r="K196" s="10" t="s">
        <v>285</v>
      </c>
      <c r="L196" s="10" t="s">
        <v>440</v>
      </c>
      <c r="M196" s="10" t="s">
        <v>318</v>
      </c>
      <c r="N196" s="10">
        <f t="shared" si="9"/>
        <v>107963304.20700002</v>
      </c>
      <c r="O196" s="10">
        <f t="shared" si="10"/>
        <v>107963304.20700002</v>
      </c>
      <c r="P196" s="10">
        <f t="shared" si="11"/>
        <v>0</v>
      </c>
      <c r="Q196" s="10" t="s">
        <v>615</v>
      </c>
      <c r="R196" s="11">
        <v>25500000</v>
      </c>
      <c r="S196" s="11"/>
      <c r="T196" s="11">
        <v>25500000</v>
      </c>
      <c r="U196" s="11">
        <v>50000000</v>
      </c>
      <c r="V196" s="11">
        <v>50000000</v>
      </c>
      <c r="W196" s="11">
        <v>32463304.207000021</v>
      </c>
      <c r="X196" s="11">
        <v>32463304.207000021</v>
      </c>
      <c r="Y196" s="11">
        <v>0</v>
      </c>
      <c r="Z196" s="11"/>
      <c r="AA196" s="11">
        <v>0</v>
      </c>
      <c r="AB196" s="11"/>
      <c r="AC196" s="11"/>
      <c r="AD196">
        <v>0</v>
      </c>
      <c r="AF196">
        <v>0</v>
      </c>
      <c r="AH196">
        <v>0</v>
      </c>
    </row>
    <row r="197" spans="1:34" x14ac:dyDescent="0.25">
      <c r="A197" s="10" t="s">
        <v>58</v>
      </c>
      <c r="B197" s="10" t="s">
        <v>455</v>
      </c>
      <c r="C197" s="10" t="s">
        <v>456</v>
      </c>
      <c r="D197" s="10">
        <v>2007</v>
      </c>
      <c r="E197" s="10" t="s">
        <v>616</v>
      </c>
      <c r="F197" s="10" t="s">
        <v>617</v>
      </c>
      <c r="G197" s="10" t="s">
        <v>58</v>
      </c>
      <c r="H197" s="10"/>
      <c r="I197" s="10">
        <v>1141</v>
      </c>
      <c r="J197" s="10">
        <v>56</v>
      </c>
      <c r="K197" s="10" t="s">
        <v>618</v>
      </c>
      <c r="L197" s="10" t="s">
        <v>330</v>
      </c>
      <c r="M197" s="10" t="s">
        <v>318</v>
      </c>
      <c r="N197" s="10">
        <f t="shared" si="9"/>
        <v>800000</v>
      </c>
      <c r="O197" s="10">
        <f t="shared" si="10"/>
        <v>800000</v>
      </c>
      <c r="P197" s="10">
        <f t="shared" si="11"/>
        <v>0</v>
      </c>
      <c r="Q197" s="10" t="s">
        <v>619</v>
      </c>
      <c r="R197" s="11">
        <v>800000</v>
      </c>
      <c r="S197" s="11"/>
      <c r="T197" s="11">
        <v>800000</v>
      </c>
      <c r="U197" s="11">
        <v>0</v>
      </c>
      <c r="V197" s="11"/>
      <c r="W197" s="11">
        <v>0</v>
      </c>
      <c r="X197" s="11"/>
      <c r="Y197" s="11">
        <v>0</v>
      </c>
      <c r="Z197" s="11"/>
      <c r="AA197" s="11">
        <v>0</v>
      </c>
      <c r="AB197" s="11"/>
      <c r="AC197" s="11"/>
      <c r="AD197">
        <v>0</v>
      </c>
      <c r="AF197">
        <v>0</v>
      </c>
      <c r="AH197">
        <v>0</v>
      </c>
    </row>
    <row r="198" spans="1:34" x14ac:dyDescent="0.25">
      <c r="A198" s="10" t="s">
        <v>36</v>
      </c>
      <c r="B198" s="10" t="s">
        <v>455</v>
      </c>
      <c r="C198" s="10" t="s">
        <v>456</v>
      </c>
      <c r="D198" s="10">
        <v>2009</v>
      </c>
      <c r="E198" s="10" t="s">
        <v>620</v>
      </c>
      <c r="F198" s="10" t="s">
        <v>621</v>
      </c>
      <c r="G198" s="10" t="s">
        <v>58</v>
      </c>
      <c r="H198" s="10"/>
      <c r="I198" s="10">
        <v>1141</v>
      </c>
      <c r="J198" s="10">
        <v>56</v>
      </c>
      <c r="K198" s="10" t="s">
        <v>271</v>
      </c>
      <c r="L198" s="10" t="s">
        <v>440</v>
      </c>
      <c r="M198" s="10" t="s">
        <v>318</v>
      </c>
      <c r="N198" s="10">
        <f t="shared" si="9"/>
        <v>0</v>
      </c>
      <c r="O198" s="10">
        <f t="shared" si="10"/>
        <v>0</v>
      </c>
      <c r="P198" s="10">
        <f t="shared" si="11"/>
        <v>0</v>
      </c>
      <c r="Q198" s="10" t="s">
        <v>622</v>
      </c>
      <c r="R198" s="11">
        <v>0</v>
      </c>
      <c r="S198" s="11"/>
      <c r="T198" s="11"/>
      <c r="U198" s="11">
        <v>0</v>
      </c>
      <c r="V198" s="11"/>
      <c r="W198" s="11">
        <v>0</v>
      </c>
      <c r="X198" s="11"/>
      <c r="Y198" s="11">
        <v>0</v>
      </c>
      <c r="Z198" s="11"/>
      <c r="AA198" s="11">
        <v>0</v>
      </c>
      <c r="AB198" s="11"/>
      <c r="AC198" s="11"/>
      <c r="AD198">
        <v>0</v>
      </c>
      <c r="AF198">
        <v>0</v>
      </c>
      <c r="AH198">
        <v>0</v>
      </c>
    </row>
    <row r="199" spans="1:34" x14ac:dyDescent="0.25">
      <c r="A199" s="10" t="s">
        <v>58</v>
      </c>
      <c r="B199" s="10" t="s">
        <v>455</v>
      </c>
      <c r="C199" s="10" t="s">
        <v>456</v>
      </c>
      <c r="D199" s="10">
        <v>2010</v>
      </c>
      <c r="E199" s="10" t="s">
        <v>623</v>
      </c>
      <c r="F199" s="10" t="s">
        <v>624</v>
      </c>
      <c r="G199" s="10" t="s">
        <v>58</v>
      </c>
      <c r="H199" s="10"/>
      <c r="I199" s="10">
        <v>1141</v>
      </c>
      <c r="J199" s="10">
        <v>56</v>
      </c>
      <c r="K199" s="10" t="s">
        <v>449</v>
      </c>
      <c r="L199" s="10" t="s">
        <v>38</v>
      </c>
      <c r="M199" s="10" t="s">
        <v>318</v>
      </c>
      <c r="N199" s="10">
        <f t="shared" si="9"/>
        <v>138821722.89999998</v>
      </c>
      <c r="O199" s="10">
        <f t="shared" si="10"/>
        <v>138821722.89999998</v>
      </c>
      <c r="P199" s="10">
        <f t="shared" si="11"/>
        <v>0</v>
      </c>
      <c r="Q199" s="10" t="s">
        <v>625</v>
      </c>
      <c r="R199" s="11">
        <v>77500000</v>
      </c>
      <c r="S199" s="11"/>
      <c r="T199" s="11">
        <v>77500000</v>
      </c>
      <c r="U199" s="11">
        <v>61321722.899999984</v>
      </c>
      <c r="V199" s="11">
        <v>61321722.899999984</v>
      </c>
      <c r="W199" s="11">
        <v>0</v>
      </c>
      <c r="X199" s="11"/>
      <c r="Y199" s="11">
        <v>0</v>
      </c>
      <c r="Z199" s="11"/>
      <c r="AA199" s="11">
        <v>0</v>
      </c>
      <c r="AB199" s="11"/>
      <c r="AC199" s="11"/>
      <c r="AD199">
        <v>0</v>
      </c>
      <c r="AF199">
        <v>0</v>
      </c>
      <c r="AH199">
        <v>0</v>
      </c>
    </row>
    <row r="200" spans="1:34" x14ac:dyDescent="0.25">
      <c r="A200" s="10" t="s">
        <v>36</v>
      </c>
      <c r="B200" s="10" t="s">
        <v>455</v>
      </c>
      <c r="C200" s="10" t="s">
        <v>456</v>
      </c>
      <c r="D200" s="10">
        <v>2010</v>
      </c>
      <c r="E200" s="10" t="s">
        <v>623</v>
      </c>
      <c r="F200" s="10" t="s">
        <v>626</v>
      </c>
      <c r="G200" s="10" t="s">
        <v>58</v>
      </c>
      <c r="H200" s="10"/>
      <c r="I200" s="10">
        <v>2103</v>
      </c>
      <c r="J200" s="10">
        <v>56</v>
      </c>
      <c r="K200" s="10" t="s">
        <v>449</v>
      </c>
      <c r="L200" s="10" t="s">
        <v>38</v>
      </c>
      <c r="M200" s="10" t="s">
        <v>318</v>
      </c>
      <c r="N200" s="10">
        <f t="shared" si="9"/>
        <v>0</v>
      </c>
      <c r="O200" s="10">
        <f t="shared" si="10"/>
        <v>0</v>
      </c>
      <c r="P200" s="10">
        <f t="shared" si="11"/>
        <v>0</v>
      </c>
      <c r="Q200" s="10" t="s">
        <v>627</v>
      </c>
      <c r="R200" s="11">
        <v>0</v>
      </c>
      <c r="S200" s="11"/>
      <c r="T200" s="11"/>
      <c r="U200" s="11">
        <v>0</v>
      </c>
      <c r="V200" s="11"/>
      <c r="W200" s="11">
        <v>0</v>
      </c>
      <c r="X200" s="11"/>
      <c r="Y200" s="11">
        <v>0</v>
      </c>
      <c r="Z200" s="11"/>
      <c r="AA200" s="11">
        <v>0</v>
      </c>
      <c r="AB200" s="11"/>
      <c r="AC200" s="11"/>
      <c r="AD200">
        <v>0</v>
      </c>
      <c r="AF200">
        <v>0</v>
      </c>
      <c r="AH200">
        <v>0</v>
      </c>
    </row>
    <row r="201" spans="1:34" x14ac:dyDescent="0.25">
      <c r="A201" s="10" t="s">
        <v>58</v>
      </c>
      <c r="B201" s="10" t="s">
        <v>455</v>
      </c>
      <c r="C201" s="10" t="s">
        <v>456</v>
      </c>
      <c r="D201" s="10">
        <v>2024</v>
      </c>
      <c r="E201" s="10" t="s">
        <v>628</v>
      </c>
      <c r="F201" s="10" t="s">
        <v>629</v>
      </c>
      <c r="G201" s="10" t="s">
        <v>58</v>
      </c>
      <c r="H201" s="10"/>
      <c r="I201" s="10">
        <v>2103</v>
      </c>
      <c r="J201" s="10">
        <v>56</v>
      </c>
      <c r="K201" s="10" t="s">
        <v>83</v>
      </c>
      <c r="L201" s="10" t="s">
        <v>75</v>
      </c>
      <c r="M201" s="10" t="s">
        <v>318</v>
      </c>
      <c r="N201" s="10">
        <f t="shared" si="9"/>
        <v>1400000</v>
      </c>
      <c r="O201" s="10">
        <f t="shared" si="10"/>
        <v>1400000</v>
      </c>
      <c r="P201" s="10">
        <f t="shared" si="11"/>
        <v>0</v>
      </c>
      <c r="Q201" s="10" t="s">
        <v>630</v>
      </c>
      <c r="R201" s="11">
        <v>1400000</v>
      </c>
      <c r="S201" s="11"/>
      <c r="T201" s="11">
        <v>1400000</v>
      </c>
      <c r="U201" s="11">
        <v>0</v>
      </c>
      <c r="V201" s="11"/>
      <c r="W201" s="11">
        <v>0</v>
      </c>
      <c r="X201" s="11"/>
      <c r="Y201" s="11">
        <v>0</v>
      </c>
      <c r="Z201" s="11"/>
      <c r="AA201" s="11">
        <v>0</v>
      </c>
      <c r="AB201" s="11"/>
      <c r="AC201" s="11"/>
      <c r="AD201">
        <v>0</v>
      </c>
      <c r="AF201">
        <v>0</v>
      </c>
      <c r="AH201">
        <v>0</v>
      </c>
    </row>
    <row r="202" spans="1:34" x14ac:dyDescent="0.25">
      <c r="A202" s="10" t="s">
        <v>58</v>
      </c>
      <c r="B202" s="10" t="s">
        <v>455</v>
      </c>
      <c r="C202" s="10" t="s">
        <v>456</v>
      </c>
      <c r="D202" s="10">
        <v>2026</v>
      </c>
      <c r="E202" s="10" t="s">
        <v>631</v>
      </c>
      <c r="F202" s="10" t="s">
        <v>632</v>
      </c>
      <c r="G202" s="10" t="s">
        <v>58</v>
      </c>
      <c r="H202" s="10"/>
      <c r="I202" s="10">
        <v>1141</v>
      </c>
      <c r="J202" s="10">
        <v>56</v>
      </c>
      <c r="K202" s="10" t="s">
        <v>566</v>
      </c>
      <c r="L202" s="10" t="s">
        <v>440</v>
      </c>
      <c r="M202" s="10" t="s">
        <v>318</v>
      </c>
      <c r="N202" s="10">
        <f t="shared" si="9"/>
        <v>14886581.422499999</v>
      </c>
      <c r="O202" s="10">
        <f t="shared" si="10"/>
        <v>14886581.422499999</v>
      </c>
      <c r="P202" s="10">
        <f t="shared" si="11"/>
        <v>0</v>
      </c>
      <c r="Q202" s="10" t="s">
        <v>633</v>
      </c>
      <c r="R202" s="11">
        <v>14886581.422499999</v>
      </c>
      <c r="S202" s="11"/>
      <c r="T202" s="11">
        <v>14886581.422499999</v>
      </c>
      <c r="U202" s="11">
        <v>0</v>
      </c>
      <c r="V202" s="11"/>
      <c r="W202" s="11">
        <v>0</v>
      </c>
      <c r="X202" s="11"/>
      <c r="Y202" s="11">
        <v>0</v>
      </c>
      <c r="Z202" s="11"/>
      <c r="AA202" s="11">
        <v>0</v>
      </c>
      <c r="AB202" s="11"/>
      <c r="AC202" s="11"/>
      <c r="AD202">
        <v>0</v>
      </c>
      <c r="AF202">
        <v>0</v>
      </c>
      <c r="AH202">
        <v>0</v>
      </c>
    </row>
    <row r="203" spans="1:34" x14ac:dyDescent="0.25">
      <c r="A203" s="10" t="s">
        <v>58</v>
      </c>
      <c r="B203" s="10" t="s">
        <v>455</v>
      </c>
      <c r="C203" s="10" t="s">
        <v>456</v>
      </c>
      <c r="D203" s="10">
        <v>2028</v>
      </c>
      <c r="E203" s="10" t="s">
        <v>634</v>
      </c>
      <c r="F203" s="10" t="s">
        <v>635</v>
      </c>
      <c r="G203" s="10" t="s">
        <v>58</v>
      </c>
      <c r="H203" s="10"/>
      <c r="I203" s="10">
        <v>1141</v>
      </c>
      <c r="J203" s="10">
        <v>56</v>
      </c>
      <c r="K203" s="10" t="s">
        <v>285</v>
      </c>
      <c r="L203" s="10" t="s">
        <v>440</v>
      </c>
      <c r="M203" s="10" t="s">
        <v>318</v>
      </c>
      <c r="N203" s="10">
        <f t="shared" si="9"/>
        <v>12087280.788000001</v>
      </c>
      <c r="O203" s="10">
        <f t="shared" si="10"/>
        <v>12087280.788000001</v>
      </c>
      <c r="P203" s="10">
        <f t="shared" si="11"/>
        <v>0</v>
      </c>
      <c r="Q203" s="10" t="s">
        <v>636</v>
      </c>
      <c r="R203" s="11">
        <v>12087280.788000001</v>
      </c>
      <c r="S203" s="11"/>
      <c r="T203" s="11">
        <v>12087280.788000001</v>
      </c>
      <c r="U203" s="11">
        <v>0</v>
      </c>
      <c r="V203" s="11"/>
      <c r="W203" s="11">
        <v>0</v>
      </c>
      <c r="X203" s="11"/>
      <c r="Y203" s="11">
        <v>0</v>
      </c>
      <c r="Z203" s="11"/>
      <c r="AA203" s="11">
        <v>0</v>
      </c>
      <c r="AB203" s="11"/>
      <c r="AC203" s="11"/>
      <c r="AD203">
        <v>0</v>
      </c>
      <c r="AF203">
        <v>0</v>
      </c>
      <c r="AH203">
        <v>0</v>
      </c>
    </row>
    <row r="204" spans="1:34" x14ac:dyDescent="0.25">
      <c r="A204" s="10" t="s">
        <v>58</v>
      </c>
      <c r="B204" s="10" t="s">
        <v>455</v>
      </c>
      <c r="C204" s="10" t="s">
        <v>456</v>
      </c>
      <c r="D204" s="10">
        <v>2032</v>
      </c>
      <c r="E204" s="10" t="s">
        <v>637</v>
      </c>
      <c r="F204" s="10" t="s">
        <v>638</v>
      </c>
      <c r="G204" s="10" t="s">
        <v>58</v>
      </c>
      <c r="H204" s="10"/>
      <c r="I204" s="10">
        <v>1141</v>
      </c>
      <c r="J204" s="10">
        <v>56</v>
      </c>
      <c r="K204" s="10" t="s">
        <v>463</v>
      </c>
      <c r="L204" s="10" t="s">
        <v>38</v>
      </c>
      <c r="M204" s="10" t="s">
        <v>318</v>
      </c>
      <c r="N204" s="10">
        <f t="shared" si="9"/>
        <v>25403458.800000001</v>
      </c>
      <c r="O204" s="10">
        <f t="shared" si="10"/>
        <v>25403458.800000001</v>
      </c>
      <c r="P204" s="10">
        <f t="shared" si="11"/>
        <v>0</v>
      </c>
      <c r="Q204" s="10" t="s">
        <v>639</v>
      </c>
      <c r="R204" s="11">
        <v>25403458.800000001</v>
      </c>
      <c r="S204" s="11"/>
      <c r="T204" s="11">
        <v>25403458.800000001</v>
      </c>
      <c r="U204" s="11">
        <v>0</v>
      </c>
      <c r="V204" s="11"/>
      <c r="W204" s="11">
        <v>0</v>
      </c>
      <c r="X204" s="11"/>
      <c r="Y204" s="11">
        <v>0</v>
      </c>
      <c r="Z204" s="11"/>
      <c r="AA204" s="11">
        <v>0</v>
      </c>
      <c r="AB204" s="11"/>
      <c r="AC204" s="11"/>
      <c r="AD204">
        <v>0</v>
      </c>
      <c r="AF204">
        <v>0</v>
      </c>
      <c r="AH204">
        <v>0</v>
      </c>
    </row>
    <row r="205" spans="1:34" x14ac:dyDescent="0.25">
      <c r="A205" s="10" t="s">
        <v>58</v>
      </c>
      <c r="B205" s="10" t="s">
        <v>455</v>
      </c>
      <c r="C205" s="10" t="s">
        <v>456</v>
      </c>
      <c r="D205" s="10">
        <v>2033</v>
      </c>
      <c r="E205" s="10" t="s">
        <v>640</v>
      </c>
      <c r="F205" s="10" t="s">
        <v>641</v>
      </c>
      <c r="G205" s="10" t="s">
        <v>58</v>
      </c>
      <c r="H205" s="10"/>
      <c r="I205" s="10">
        <v>1141</v>
      </c>
      <c r="J205" s="10">
        <v>56</v>
      </c>
      <c r="K205" s="10" t="s">
        <v>642</v>
      </c>
      <c r="L205" s="10" t="s">
        <v>330</v>
      </c>
      <c r="M205" s="10" t="s">
        <v>318</v>
      </c>
      <c r="N205" s="10">
        <f t="shared" si="9"/>
        <v>60614778.060000002</v>
      </c>
      <c r="O205" s="10">
        <f t="shared" si="10"/>
        <v>60614778.060000002</v>
      </c>
      <c r="P205" s="10">
        <f t="shared" si="11"/>
        <v>0</v>
      </c>
      <c r="Q205" s="10" t="s">
        <v>643</v>
      </c>
      <c r="R205" s="11">
        <v>52000000</v>
      </c>
      <c r="S205" s="11"/>
      <c r="T205" s="11">
        <v>52000000</v>
      </c>
      <c r="U205" s="11">
        <v>8614778.0600000024</v>
      </c>
      <c r="V205" s="11">
        <v>8614778.0600000024</v>
      </c>
      <c r="W205" s="11">
        <v>0</v>
      </c>
      <c r="X205" s="11"/>
      <c r="Y205" s="11">
        <v>0</v>
      </c>
      <c r="Z205" s="11"/>
      <c r="AA205" s="11">
        <v>0</v>
      </c>
      <c r="AB205" s="11"/>
      <c r="AC205" s="11"/>
      <c r="AD205">
        <v>0</v>
      </c>
      <c r="AF205">
        <v>0</v>
      </c>
      <c r="AH205">
        <v>0</v>
      </c>
    </row>
    <row r="206" spans="1:34" x14ac:dyDescent="0.25">
      <c r="A206" s="10" t="s">
        <v>36</v>
      </c>
      <c r="B206" s="10" t="s">
        <v>455</v>
      </c>
      <c r="C206" s="10" t="s">
        <v>456</v>
      </c>
      <c r="D206" s="10">
        <v>2034</v>
      </c>
      <c r="E206" s="10" t="s">
        <v>644</v>
      </c>
      <c r="F206" s="10" t="s">
        <v>645</v>
      </c>
      <c r="G206" s="10" t="s">
        <v>58</v>
      </c>
      <c r="H206" s="10"/>
      <c r="I206" s="10">
        <v>3457</v>
      </c>
      <c r="J206" s="10">
        <v>56</v>
      </c>
      <c r="K206" s="10" t="s">
        <v>306</v>
      </c>
      <c r="L206" s="10" t="s">
        <v>38</v>
      </c>
      <c r="M206" s="10" t="s">
        <v>318</v>
      </c>
      <c r="N206" s="10">
        <f t="shared" si="9"/>
        <v>0</v>
      </c>
      <c r="O206" s="10">
        <f t="shared" si="10"/>
        <v>0</v>
      </c>
      <c r="P206" s="10">
        <f t="shared" si="11"/>
        <v>0</v>
      </c>
      <c r="Q206" s="10" t="s">
        <v>646</v>
      </c>
      <c r="R206" s="11">
        <v>0</v>
      </c>
      <c r="S206" s="11"/>
      <c r="T206" s="11"/>
      <c r="U206" s="11">
        <v>0</v>
      </c>
      <c r="V206" s="11"/>
      <c r="W206" s="11">
        <v>0</v>
      </c>
      <c r="X206" s="11"/>
      <c r="Y206" s="11">
        <v>0</v>
      </c>
      <c r="Z206" s="11"/>
      <c r="AA206" s="11">
        <v>0</v>
      </c>
      <c r="AB206" s="11"/>
      <c r="AC206" s="11"/>
      <c r="AD206">
        <v>0</v>
      </c>
      <c r="AF206">
        <v>0</v>
      </c>
      <c r="AH206">
        <v>0</v>
      </c>
    </row>
    <row r="207" spans="1:34" x14ac:dyDescent="0.25">
      <c r="A207" s="10" t="s">
        <v>36</v>
      </c>
      <c r="B207" s="10" t="s">
        <v>455</v>
      </c>
      <c r="C207" s="10" t="s">
        <v>456</v>
      </c>
      <c r="D207" s="10">
        <v>2036</v>
      </c>
      <c r="E207" s="10" t="s">
        <v>647</v>
      </c>
      <c r="F207" s="10" t="s">
        <v>648</v>
      </c>
      <c r="G207" s="10" t="s">
        <v>58</v>
      </c>
      <c r="H207" s="10"/>
      <c r="I207" s="10">
        <v>3457</v>
      </c>
      <c r="J207" s="10">
        <v>56</v>
      </c>
      <c r="K207" s="10" t="s">
        <v>649</v>
      </c>
      <c r="L207" s="10" t="s">
        <v>38</v>
      </c>
      <c r="M207" s="10" t="s">
        <v>318</v>
      </c>
      <c r="N207" s="10">
        <f t="shared" si="9"/>
        <v>0</v>
      </c>
      <c r="O207" s="10">
        <f t="shared" si="10"/>
        <v>0</v>
      </c>
      <c r="P207" s="10">
        <f t="shared" si="11"/>
        <v>0</v>
      </c>
      <c r="Q207" s="10" t="s">
        <v>650</v>
      </c>
      <c r="R207" s="11">
        <v>0</v>
      </c>
      <c r="S207" s="11"/>
      <c r="T207" s="11"/>
      <c r="U207" s="11">
        <v>0</v>
      </c>
      <c r="V207" s="11"/>
      <c r="W207" s="11">
        <v>0</v>
      </c>
      <c r="X207" s="11"/>
      <c r="Y207" s="11">
        <v>0</v>
      </c>
      <c r="Z207" s="11"/>
      <c r="AA207" s="11">
        <v>0</v>
      </c>
      <c r="AB207" s="11"/>
      <c r="AC207" s="11"/>
      <c r="AD207">
        <v>0</v>
      </c>
      <c r="AF207">
        <v>0</v>
      </c>
      <c r="AH207">
        <v>0</v>
      </c>
    </row>
    <row r="208" spans="1:34" x14ac:dyDescent="0.25">
      <c r="A208" s="10" t="s">
        <v>58</v>
      </c>
      <c r="B208" s="10" t="s">
        <v>455</v>
      </c>
      <c r="C208" s="10" t="s">
        <v>456</v>
      </c>
      <c r="D208" s="10">
        <v>2039</v>
      </c>
      <c r="E208" s="10" t="s">
        <v>651</v>
      </c>
      <c r="F208" s="10" t="s">
        <v>652</v>
      </c>
      <c r="G208" s="10" t="s">
        <v>58</v>
      </c>
      <c r="H208" s="10"/>
      <c r="I208" s="10">
        <v>1141</v>
      </c>
      <c r="J208" s="10">
        <v>56</v>
      </c>
      <c r="K208" s="10" t="s">
        <v>653</v>
      </c>
      <c r="L208" s="10" t="s">
        <v>369</v>
      </c>
      <c r="M208" s="10" t="s">
        <v>318</v>
      </c>
      <c r="N208" s="10">
        <f t="shared" si="9"/>
        <v>115336936.5975</v>
      </c>
      <c r="O208" s="10">
        <f t="shared" si="10"/>
        <v>115336936.5975</v>
      </c>
      <c r="P208" s="10">
        <f t="shared" si="11"/>
        <v>0</v>
      </c>
      <c r="Q208" s="10" t="s">
        <v>654</v>
      </c>
      <c r="R208" s="11">
        <v>60000000</v>
      </c>
      <c r="S208" s="11"/>
      <c r="T208" s="11">
        <v>60000000</v>
      </c>
      <c r="U208" s="11">
        <v>55336936.597499996</v>
      </c>
      <c r="V208" s="11">
        <v>55336936.597499996</v>
      </c>
      <c r="W208" s="11">
        <v>0</v>
      </c>
      <c r="X208" s="11"/>
      <c r="Y208" s="11">
        <v>0</v>
      </c>
      <c r="Z208" s="11"/>
      <c r="AA208" s="11">
        <v>0</v>
      </c>
      <c r="AB208" s="11"/>
      <c r="AC208" s="11"/>
      <c r="AD208">
        <v>0</v>
      </c>
      <c r="AF208">
        <v>0</v>
      </c>
      <c r="AH208">
        <v>0</v>
      </c>
    </row>
    <row r="209" spans="1:34" x14ac:dyDescent="0.25">
      <c r="A209" s="10" t="s">
        <v>58</v>
      </c>
      <c r="B209" s="10" t="s">
        <v>455</v>
      </c>
      <c r="C209" s="10" t="s">
        <v>456</v>
      </c>
      <c r="D209" s="10">
        <v>2043</v>
      </c>
      <c r="E209" s="10" t="s">
        <v>655</v>
      </c>
      <c r="F209" s="10" t="s">
        <v>656</v>
      </c>
      <c r="G209" s="10" t="s">
        <v>58</v>
      </c>
      <c r="H209" s="10"/>
      <c r="I209" s="10">
        <v>1141</v>
      </c>
      <c r="J209" s="10">
        <v>56</v>
      </c>
      <c r="K209" s="10" t="s">
        <v>584</v>
      </c>
      <c r="L209" s="10" t="s">
        <v>369</v>
      </c>
      <c r="M209" s="10" t="s">
        <v>318</v>
      </c>
      <c r="N209" s="10">
        <f t="shared" si="9"/>
        <v>2261574.2565000001</v>
      </c>
      <c r="O209" s="10">
        <f t="shared" si="10"/>
        <v>2261574.2565000001</v>
      </c>
      <c r="P209" s="10">
        <f t="shared" si="11"/>
        <v>0</v>
      </c>
      <c r="Q209" s="10" t="s">
        <v>657</v>
      </c>
      <c r="R209" s="11">
        <v>2261574.2565000001</v>
      </c>
      <c r="S209" s="11"/>
      <c r="T209" s="11">
        <v>2261574.2565000001</v>
      </c>
      <c r="U209" s="11">
        <v>0</v>
      </c>
      <c r="V209" s="11"/>
      <c r="W209" s="11">
        <v>0</v>
      </c>
      <c r="X209" s="11"/>
      <c r="Y209" s="11">
        <v>0</v>
      </c>
      <c r="Z209" s="11"/>
      <c r="AA209" s="11">
        <v>0</v>
      </c>
      <c r="AB209" s="11"/>
      <c r="AC209" s="11"/>
      <c r="AD209">
        <v>0</v>
      </c>
      <c r="AF209">
        <v>0</v>
      </c>
      <c r="AH209">
        <v>0</v>
      </c>
    </row>
    <row r="210" spans="1:34" x14ac:dyDescent="0.25">
      <c r="A210" s="10" t="s">
        <v>36</v>
      </c>
      <c r="B210" s="10" t="s">
        <v>455</v>
      </c>
      <c r="C210" s="10" t="s">
        <v>456</v>
      </c>
      <c r="D210" s="10">
        <v>2045</v>
      </c>
      <c r="E210" s="10" t="s">
        <v>658</v>
      </c>
      <c r="F210" s="10" t="s">
        <v>659</v>
      </c>
      <c r="G210" s="10" t="s">
        <v>58</v>
      </c>
      <c r="H210" s="10"/>
      <c r="I210" s="10">
        <v>1141</v>
      </c>
      <c r="J210" s="10">
        <v>56</v>
      </c>
      <c r="K210" s="10" t="s">
        <v>660</v>
      </c>
      <c r="L210" s="10" t="s">
        <v>440</v>
      </c>
      <c r="M210" s="10" t="s">
        <v>318</v>
      </c>
      <c r="N210" s="10">
        <f t="shared" si="9"/>
        <v>300000000</v>
      </c>
      <c r="O210" s="10">
        <f t="shared" si="10"/>
        <v>300000000</v>
      </c>
      <c r="P210" s="10">
        <f t="shared" si="11"/>
        <v>0</v>
      </c>
      <c r="Q210" s="10" t="s">
        <v>661</v>
      </c>
      <c r="R210" s="11">
        <v>0</v>
      </c>
      <c r="S210" s="11"/>
      <c r="T210" s="11"/>
      <c r="U210" s="11">
        <v>300000000</v>
      </c>
      <c r="V210" s="11"/>
      <c r="W210" s="11">
        <v>0</v>
      </c>
      <c r="X210" s="11"/>
      <c r="Y210" s="11">
        <v>0</v>
      </c>
      <c r="Z210" s="11"/>
      <c r="AA210" s="11">
        <v>0</v>
      </c>
      <c r="AB210" s="11"/>
      <c r="AC210" s="11"/>
      <c r="AD210">
        <v>0</v>
      </c>
      <c r="AF210">
        <v>0</v>
      </c>
      <c r="AH210">
        <v>0</v>
      </c>
    </row>
    <row r="211" spans="1:34" x14ac:dyDescent="0.25">
      <c r="A211" s="10" t="s">
        <v>58</v>
      </c>
      <c r="B211" s="10" t="s">
        <v>455</v>
      </c>
      <c r="C211" s="10" t="s">
        <v>456</v>
      </c>
      <c r="D211" s="10">
        <v>2049</v>
      </c>
      <c r="E211" s="10" t="s">
        <v>662</v>
      </c>
      <c r="F211" s="10" t="s">
        <v>663</v>
      </c>
      <c r="G211" s="10" t="s">
        <v>58</v>
      </c>
      <c r="H211" s="10"/>
      <c r="I211" s="10">
        <v>1141</v>
      </c>
      <c r="J211" s="10">
        <v>56</v>
      </c>
      <c r="K211" s="10" t="s">
        <v>459</v>
      </c>
      <c r="L211" s="10" t="s">
        <v>440</v>
      </c>
      <c r="M211" s="10" t="s">
        <v>318</v>
      </c>
      <c r="N211" s="10">
        <f t="shared" si="9"/>
        <v>5433686.4000000004</v>
      </c>
      <c r="O211" s="10">
        <f t="shared" si="10"/>
        <v>5433686.4000000004</v>
      </c>
      <c r="P211" s="10">
        <f t="shared" si="11"/>
        <v>0</v>
      </c>
      <c r="Q211" s="10" t="s">
        <v>664</v>
      </c>
      <c r="R211" s="11">
        <v>5433686.4000000004</v>
      </c>
      <c r="S211" s="11"/>
      <c r="T211" s="11"/>
      <c r="U211" s="11">
        <v>0</v>
      </c>
      <c r="V211" s="11"/>
      <c r="W211" s="11">
        <v>0</v>
      </c>
      <c r="X211" s="11"/>
      <c r="Y211" s="11">
        <v>0</v>
      </c>
      <c r="Z211" s="11"/>
      <c r="AA211" s="11">
        <v>0</v>
      </c>
      <c r="AB211" s="11"/>
      <c r="AC211" s="11"/>
      <c r="AD211">
        <v>0</v>
      </c>
      <c r="AF211">
        <v>0</v>
      </c>
      <c r="AH211">
        <v>0</v>
      </c>
    </row>
    <row r="212" spans="1:34" x14ac:dyDescent="0.25">
      <c r="A212" s="10" t="s">
        <v>58</v>
      </c>
      <c r="B212" s="10" t="s">
        <v>455</v>
      </c>
      <c r="C212" s="10" t="s">
        <v>456</v>
      </c>
      <c r="D212" s="10">
        <v>2054</v>
      </c>
      <c r="E212" s="10" t="s">
        <v>665</v>
      </c>
      <c r="F212" s="10" t="s">
        <v>666</v>
      </c>
      <c r="G212" s="10" t="s">
        <v>58</v>
      </c>
      <c r="H212" s="10"/>
      <c r="I212" s="10">
        <v>1141</v>
      </c>
      <c r="J212" s="10">
        <v>56</v>
      </c>
      <c r="K212" s="10" t="s">
        <v>439</v>
      </c>
      <c r="L212" s="10" t="s">
        <v>440</v>
      </c>
      <c r="M212" s="10" t="s">
        <v>318</v>
      </c>
      <c r="N212" s="10">
        <f t="shared" si="9"/>
        <v>15687420.475</v>
      </c>
      <c r="O212" s="10">
        <f t="shared" si="10"/>
        <v>15687420.475</v>
      </c>
      <c r="P212" s="10">
        <f t="shared" si="11"/>
        <v>0</v>
      </c>
      <c r="Q212" s="10" t="s">
        <v>667</v>
      </c>
      <c r="R212" s="11">
        <v>15687420.475</v>
      </c>
      <c r="S212" s="11"/>
      <c r="T212" s="11">
        <v>15687420.475</v>
      </c>
      <c r="U212" s="11">
        <v>0</v>
      </c>
      <c r="V212" s="11"/>
      <c r="W212" s="11">
        <v>0</v>
      </c>
      <c r="X212" s="11"/>
      <c r="Y212" s="11">
        <v>0</v>
      </c>
      <c r="Z212" s="11"/>
      <c r="AA212" s="11">
        <v>0</v>
      </c>
      <c r="AB212" s="11"/>
      <c r="AC212" s="11"/>
      <c r="AD212">
        <v>0</v>
      </c>
      <c r="AF212">
        <v>0</v>
      </c>
      <c r="AH212">
        <v>0</v>
      </c>
    </row>
    <row r="213" spans="1:34" x14ac:dyDescent="0.25">
      <c r="A213" s="10" t="s">
        <v>58</v>
      </c>
      <c r="B213" s="10" t="s">
        <v>455</v>
      </c>
      <c r="C213" s="10" t="s">
        <v>456</v>
      </c>
      <c r="D213" s="10">
        <v>2056</v>
      </c>
      <c r="E213" s="10" t="s">
        <v>668</v>
      </c>
      <c r="F213" s="10" t="s">
        <v>669</v>
      </c>
      <c r="G213" s="10" t="s">
        <v>58</v>
      </c>
      <c r="H213" s="10"/>
      <c r="I213" s="10">
        <v>1141</v>
      </c>
      <c r="J213" s="10">
        <v>56</v>
      </c>
      <c r="K213" s="10" t="s">
        <v>439</v>
      </c>
      <c r="L213" s="10" t="s">
        <v>440</v>
      </c>
      <c r="M213" s="10" t="s">
        <v>318</v>
      </c>
      <c r="N213" s="10">
        <f t="shared" si="9"/>
        <v>249470233.31850001</v>
      </c>
      <c r="O213" s="10">
        <f t="shared" si="10"/>
        <v>2000000</v>
      </c>
      <c r="P213" s="10">
        <f t="shared" si="11"/>
        <v>247470233.31850001</v>
      </c>
      <c r="Q213" s="10" t="s">
        <v>670</v>
      </c>
      <c r="R213" s="11">
        <v>2000000</v>
      </c>
      <c r="S213" s="11"/>
      <c r="T213" s="11">
        <v>2000000</v>
      </c>
      <c r="U213" s="11">
        <v>0</v>
      </c>
      <c r="V213" s="11"/>
      <c r="W213" s="11">
        <v>0</v>
      </c>
      <c r="X213" s="11"/>
      <c r="Y213" s="11">
        <v>0</v>
      </c>
      <c r="Z213" s="11"/>
      <c r="AA213" s="11">
        <v>40000000</v>
      </c>
      <c r="AB213" s="11">
        <v>7150000</v>
      </c>
      <c r="AC213" s="11">
        <v>40000000</v>
      </c>
      <c r="AD213">
        <v>131870729.59199999</v>
      </c>
      <c r="AE213">
        <v>131870729.59199999</v>
      </c>
      <c r="AF213">
        <v>75599503.726500005</v>
      </c>
      <c r="AG213">
        <v>75599503.726500005</v>
      </c>
      <c r="AH213">
        <v>0</v>
      </c>
    </row>
    <row r="214" spans="1:34" x14ac:dyDescent="0.25">
      <c r="A214" s="10" t="s">
        <v>58</v>
      </c>
      <c r="B214" s="10" t="s">
        <v>455</v>
      </c>
      <c r="C214" s="10" t="s">
        <v>456</v>
      </c>
      <c r="D214" s="10">
        <v>2057</v>
      </c>
      <c r="E214" s="10" t="s">
        <v>671</v>
      </c>
      <c r="F214" s="10" t="s">
        <v>672</v>
      </c>
      <c r="G214" s="10" t="s">
        <v>58</v>
      </c>
      <c r="H214" s="10"/>
      <c r="I214" s="10">
        <v>3457</v>
      </c>
      <c r="J214" s="10">
        <v>56</v>
      </c>
      <c r="K214" s="10" t="s">
        <v>673</v>
      </c>
      <c r="L214" s="10" t="s">
        <v>440</v>
      </c>
      <c r="M214" s="10" t="s">
        <v>318</v>
      </c>
      <c r="N214" s="10">
        <f t="shared" si="9"/>
        <v>150000</v>
      </c>
      <c r="O214" s="10">
        <f t="shared" si="10"/>
        <v>150000</v>
      </c>
      <c r="P214" s="10">
        <f t="shared" si="11"/>
        <v>0</v>
      </c>
      <c r="Q214" s="10" t="s">
        <v>674</v>
      </c>
      <c r="R214" s="11">
        <v>150000</v>
      </c>
      <c r="S214" s="11"/>
      <c r="T214" s="11">
        <v>150000</v>
      </c>
      <c r="U214" s="11">
        <v>0</v>
      </c>
      <c r="V214" s="11"/>
      <c r="W214" s="11">
        <v>0</v>
      </c>
      <c r="X214" s="11"/>
      <c r="Y214" s="11">
        <v>0</v>
      </c>
      <c r="Z214" s="11"/>
      <c r="AA214" s="11">
        <v>0</v>
      </c>
      <c r="AB214" s="11"/>
      <c r="AC214" s="11"/>
      <c r="AD214">
        <v>0</v>
      </c>
      <c r="AF214">
        <v>0</v>
      </c>
      <c r="AH214">
        <v>0</v>
      </c>
    </row>
    <row r="215" spans="1:34" x14ac:dyDescent="0.25">
      <c r="A215" s="10" t="s">
        <v>36</v>
      </c>
      <c r="B215" s="10" t="s">
        <v>455</v>
      </c>
      <c r="C215" s="10" t="s">
        <v>456</v>
      </c>
      <c r="D215" s="10">
        <v>2058</v>
      </c>
      <c r="E215" s="10" t="s">
        <v>675</v>
      </c>
      <c r="F215" s="10" t="s">
        <v>676</v>
      </c>
      <c r="G215" s="10" t="s">
        <v>58</v>
      </c>
      <c r="H215" s="10"/>
      <c r="I215" s="10">
        <v>3457</v>
      </c>
      <c r="J215" s="10">
        <v>56</v>
      </c>
      <c r="K215" s="10" t="s">
        <v>677</v>
      </c>
      <c r="L215" s="10" t="s">
        <v>75</v>
      </c>
      <c r="M215" s="10" t="s">
        <v>318</v>
      </c>
      <c r="N215" s="10">
        <f t="shared" si="9"/>
        <v>0</v>
      </c>
      <c r="O215" s="10">
        <f t="shared" si="10"/>
        <v>0</v>
      </c>
      <c r="P215" s="10">
        <f t="shared" si="11"/>
        <v>0</v>
      </c>
      <c r="Q215" s="10" t="s">
        <v>678</v>
      </c>
      <c r="R215" s="11">
        <v>0</v>
      </c>
      <c r="S215" s="11"/>
      <c r="T215" s="11"/>
      <c r="U215" s="11">
        <v>0</v>
      </c>
      <c r="V215" s="11"/>
      <c r="W215" s="11">
        <v>0</v>
      </c>
      <c r="X215" s="11"/>
      <c r="Y215" s="11">
        <v>0</v>
      </c>
      <c r="Z215" s="11"/>
      <c r="AA215" s="11">
        <v>0</v>
      </c>
      <c r="AB215" s="11"/>
      <c r="AC215" s="11"/>
      <c r="AD215">
        <v>0</v>
      </c>
      <c r="AF215">
        <v>0</v>
      </c>
      <c r="AH215">
        <v>0</v>
      </c>
    </row>
    <row r="216" spans="1:34" x14ac:dyDescent="0.25">
      <c r="A216" s="10" t="s">
        <v>58</v>
      </c>
      <c r="B216" s="10" t="s">
        <v>455</v>
      </c>
      <c r="C216" s="10" t="s">
        <v>456</v>
      </c>
      <c r="D216" s="10">
        <v>2059</v>
      </c>
      <c r="E216" s="10" t="s">
        <v>679</v>
      </c>
      <c r="F216" s="10" t="s">
        <v>680</v>
      </c>
      <c r="G216" s="10" t="s">
        <v>58</v>
      </c>
      <c r="H216" s="10"/>
      <c r="I216" s="10">
        <v>1141</v>
      </c>
      <c r="J216" s="10">
        <v>56</v>
      </c>
      <c r="K216" s="10" t="s">
        <v>681</v>
      </c>
      <c r="L216" s="10" t="s">
        <v>440</v>
      </c>
      <c r="M216" s="10" t="s">
        <v>318</v>
      </c>
      <c r="N216" s="10">
        <f t="shared" si="9"/>
        <v>93341539.269000009</v>
      </c>
      <c r="O216" s="10">
        <f t="shared" si="10"/>
        <v>93341539.269000009</v>
      </c>
      <c r="P216" s="10">
        <f t="shared" si="11"/>
        <v>0</v>
      </c>
      <c r="Q216" s="10" t="s">
        <v>682</v>
      </c>
      <c r="R216" s="11">
        <v>15000000</v>
      </c>
      <c r="S216" s="11"/>
      <c r="T216" s="11">
        <v>15000000</v>
      </c>
      <c r="U216" s="11">
        <v>45000000</v>
      </c>
      <c r="V216" s="11">
        <v>45000000</v>
      </c>
      <c r="W216" s="11">
        <v>33341539.269000009</v>
      </c>
      <c r="X216" s="11">
        <v>33341539.269000009</v>
      </c>
      <c r="Y216" s="11">
        <v>0</v>
      </c>
      <c r="Z216" s="11"/>
      <c r="AA216" s="11">
        <v>0</v>
      </c>
      <c r="AB216" s="11"/>
      <c r="AC216" s="11"/>
      <c r="AD216">
        <v>0</v>
      </c>
      <c r="AF216">
        <v>0</v>
      </c>
      <c r="AH216">
        <v>0</v>
      </c>
    </row>
    <row r="217" spans="1:34" x14ac:dyDescent="0.25">
      <c r="A217" s="10" t="s">
        <v>58</v>
      </c>
      <c r="B217" s="10" t="s">
        <v>455</v>
      </c>
      <c r="C217" s="10" t="s">
        <v>456</v>
      </c>
      <c r="D217" s="10">
        <v>2060</v>
      </c>
      <c r="E217" s="10" t="s">
        <v>683</v>
      </c>
      <c r="F217" s="10" t="s">
        <v>684</v>
      </c>
      <c r="G217" s="10" t="s">
        <v>58</v>
      </c>
      <c r="H217" s="10"/>
      <c r="I217" s="10">
        <v>1141</v>
      </c>
      <c r="J217" s="10">
        <v>56</v>
      </c>
      <c r="K217" s="10" t="s">
        <v>685</v>
      </c>
      <c r="L217" s="10" t="s">
        <v>536</v>
      </c>
      <c r="M217" s="10" t="s">
        <v>318</v>
      </c>
      <c r="N217" s="10">
        <f t="shared" si="9"/>
        <v>4291709.6500000004</v>
      </c>
      <c r="O217" s="10">
        <f t="shared" si="10"/>
        <v>4291709.6500000004</v>
      </c>
      <c r="P217" s="10">
        <f t="shared" si="11"/>
        <v>0</v>
      </c>
      <c r="Q217" s="10" t="s">
        <v>686</v>
      </c>
      <c r="R217" s="11">
        <v>4291709.6500000004</v>
      </c>
      <c r="S217" s="11"/>
      <c r="T217" s="11">
        <v>4291709.6500000004</v>
      </c>
      <c r="U217" s="11">
        <v>0</v>
      </c>
      <c r="V217" s="11"/>
      <c r="W217" s="11">
        <v>0</v>
      </c>
      <c r="X217" s="11"/>
      <c r="Y217" s="11">
        <v>0</v>
      </c>
      <c r="Z217" s="11"/>
      <c r="AA217" s="11">
        <v>0</v>
      </c>
      <c r="AB217" s="11"/>
      <c r="AC217" s="11"/>
      <c r="AD217">
        <v>0</v>
      </c>
      <c r="AF217">
        <v>0</v>
      </c>
      <c r="AH217">
        <v>0</v>
      </c>
    </row>
    <row r="218" spans="1:34" x14ac:dyDescent="0.25">
      <c r="A218" s="10" t="s">
        <v>58</v>
      </c>
      <c r="B218" s="10" t="s">
        <v>455</v>
      </c>
      <c r="C218" s="10" t="s">
        <v>456</v>
      </c>
      <c r="D218" s="10">
        <v>2061</v>
      </c>
      <c r="E218" s="10" t="s">
        <v>687</v>
      </c>
      <c r="F218" s="10" t="s">
        <v>688</v>
      </c>
      <c r="G218" s="10" t="s">
        <v>58</v>
      </c>
      <c r="H218" s="10"/>
      <c r="I218" s="10">
        <v>1141</v>
      </c>
      <c r="J218" s="10">
        <v>56</v>
      </c>
      <c r="K218" s="10" t="s">
        <v>302</v>
      </c>
      <c r="L218" s="10" t="s">
        <v>303</v>
      </c>
      <c r="M218" s="10" t="s">
        <v>318</v>
      </c>
      <c r="N218" s="10">
        <f t="shared" si="9"/>
        <v>79279485.048000008</v>
      </c>
      <c r="O218" s="10">
        <f t="shared" si="10"/>
        <v>79279485.048000008</v>
      </c>
      <c r="P218" s="10">
        <f t="shared" si="11"/>
        <v>0</v>
      </c>
      <c r="Q218" s="10" t="s">
        <v>689</v>
      </c>
      <c r="R218" s="11">
        <v>33288540.543000001</v>
      </c>
      <c r="S218" s="11"/>
      <c r="T218" s="11">
        <v>33288540.543000001</v>
      </c>
      <c r="U218" s="11">
        <v>45990944.505000003</v>
      </c>
      <c r="V218" s="11">
        <v>45990944.505000003</v>
      </c>
      <c r="W218" s="11">
        <v>0</v>
      </c>
      <c r="X218" s="11"/>
      <c r="Y218" s="11">
        <v>0</v>
      </c>
      <c r="Z218" s="11"/>
      <c r="AA218" s="11">
        <v>0</v>
      </c>
      <c r="AB218" s="11"/>
      <c r="AC218" s="11"/>
      <c r="AD218">
        <v>0</v>
      </c>
      <c r="AF218">
        <v>0</v>
      </c>
      <c r="AH218">
        <v>0</v>
      </c>
    </row>
    <row r="219" spans="1:34" x14ac:dyDescent="0.25">
      <c r="A219" s="10" t="s">
        <v>58</v>
      </c>
      <c r="B219" s="10" t="s">
        <v>455</v>
      </c>
      <c r="C219" s="10" t="s">
        <v>456</v>
      </c>
      <c r="D219" s="10">
        <v>2062</v>
      </c>
      <c r="E219" s="10" t="s">
        <v>690</v>
      </c>
      <c r="F219" s="10" t="s">
        <v>691</v>
      </c>
      <c r="G219" s="10" t="s">
        <v>58</v>
      </c>
      <c r="H219" s="10"/>
      <c r="I219" s="10">
        <v>1141</v>
      </c>
      <c r="J219" s="10">
        <v>56</v>
      </c>
      <c r="K219" s="10" t="s">
        <v>692</v>
      </c>
      <c r="L219" s="10" t="s">
        <v>536</v>
      </c>
      <c r="M219" s="10" t="s">
        <v>318</v>
      </c>
      <c r="N219" s="10">
        <f t="shared" si="9"/>
        <v>38276010.107999995</v>
      </c>
      <c r="O219" s="10">
        <f t="shared" si="10"/>
        <v>38276010.107999995</v>
      </c>
      <c r="P219" s="10">
        <f t="shared" si="11"/>
        <v>0</v>
      </c>
      <c r="Q219" s="10" t="s">
        <v>693</v>
      </c>
      <c r="R219" s="11">
        <v>23500000</v>
      </c>
      <c r="S219" s="11"/>
      <c r="T219" s="11">
        <v>23500000</v>
      </c>
      <c r="U219" s="11">
        <v>14776010.107999999</v>
      </c>
      <c r="V219" s="11">
        <v>14776010.107999999</v>
      </c>
      <c r="W219" s="11">
        <v>0</v>
      </c>
      <c r="X219" s="11"/>
      <c r="Y219" s="11">
        <v>0</v>
      </c>
      <c r="Z219" s="11"/>
      <c r="AA219" s="11">
        <v>0</v>
      </c>
      <c r="AB219" s="11"/>
      <c r="AC219" s="11"/>
      <c r="AD219">
        <v>0</v>
      </c>
      <c r="AF219">
        <v>0</v>
      </c>
      <c r="AH219">
        <v>0</v>
      </c>
    </row>
    <row r="220" spans="1:34" x14ac:dyDescent="0.25">
      <c r="A220" s="10" t="s">
        <v>58</v>
      </c>
      <c r="B220" s="10" t="s">
        <v>455</v>
      </c>
      <c r="C220" s="10" t="s">
        <v>456</v>
      </c>
      <c r="D220" s="10">
        <v>2063</v>
      </c>
      <c r="E220" s="10" t="s">
        <v>694</v>
      </c>
      <c r="F220" s="10" t="s">
        <v>695</v>
      </c>
      <c r="G220" s="10" t="s">
        <v>58</v>
      </c>
      <c r="H220" s="10"/>
      <c r="I220" s="10">
        <v>1141</v>
      </c>
      <c r="J220" s="10">
        <v>56</v>
      </c>
      <c r="K220" s="10" t="s">
        <v>696</v>
      </c>
      <c r="L220" s="10" t="s">
        <v>75</v>
      </c>
      <c r="M220" s="10" t="s">
        <v>318</v>
      </c>
      <c r="N220" s="10">
        <f t="shared" si="9"/>
        <v>15809586.647999998</v>
      </c>
      <c r="O220" s="10">
        <f t="shared" si="10"/>
        <v>15809586.647999998</v>
      </c>
      <c r="P220" s="10">
        <f t="shared" si="11"/>
        <v>0</v>
      </c>
      <c r="Q220" s="10" t="s">
        <v>697</v>
      </c>
      <c r="R220" s="11">
        <v>6000000</v>
      </c>
      <c r="S220" s="11"/>
      <c r="T220" s="11">
        <v>6000000</v>
      </c>
      <c r="U220" s="11">
        <v>9809586.6479999982</v>
      </c>
      <c r="V220" s="11">
        <v>9809586.6479999982</v>
      </c>
      <c r="W220" s="11">
        <v>0</v>
      </c>
      <c r="X220" s="11"/>
      <c r="Y220" s="11">
        <v>0</v>
      </c>
      <c r="Z220" s="11"/>
      <c r="AA220" s="11">
        <v>0</v>
      </c>
      <c r="AB220" s="11"/>
      <c r="AC220" s="11"/>
      <c r="AD220">
        <v>0</v>
      </c>
      <c r="AF220">
        <v>0</v>
      </c>
      <c r="AH220">
        <v>0</v>
      </c>
    </row>
    <row r="221" spans="1:34" x14ac:dyDescent="0.25">
      <c r="A221" s="10" t="s">
        <v>58</v>
      </c>
      <c r="B221" s="10" t="s">
        <v>455</v>
      </c>
      <c r="C221" s="10" t="s">
        <v>456</v>
      </c>
      <c r="D221" s="10">
        <v>2067</v>
      </c>
      <c r="E221" s="10" t="s">
        <v>698</v>
      </c>
      <c r="F221" s="10" t="s">
        <v>699</v>
      </c>
      <c r="G221" s="10" t="s">
        <v>58</v>
      </c>
      <c r="H221" s="10"/>
      <c r="I221" s="10">
        <v>1141</v>
      </c>
      <c r="J221" s="10">
        <v>56</v>
      </c>
      <c r="K221" s="10" t="s">
        <v>518</v>
      </c>
      <c r="L221" s="10" t="s">
        <v>491</v>
      </c>
      <c r="M221" s="10" t="s">
        <v>318</v>
      </c>
      <c r="N221" s="10">
        <f t="shared" si="9"/>
        <v>164748985.236</v>
      </c>
      <c r="O221" s="10">
        <f t="shared" si="10"/>
        <v>164748985.236</v>
      </c>
      <c r="P221" s="10">
        <f t="shared" si="11"/>
        <v>0</v>
      </c>
      <c r="Q221" s="10" t="s">
        <v>700</v>
      </c>
      <c r="R221" s="11">
        <v>55246305.393000007</v>
      </c>
      <c r="S221" s="11"/>
      <c r="T221" s="11">
        <v>55246305.393000007</v>
      </c>
      <c r="U221" s="11">
        <v>51257856.537500009</v>
      </c>
      <c r="V221" s="11">
        <v>51257856.537500009</v>
      </c>
      <c r="W221" s="11">
        <v>58244823.305500001</v>
      </c>
      <c r="X221" s="11">
        <v>58244823.305500001</v>
      </c>
      <c r="Y221" s="11">
        <v>0</v>
      </c>
      <c r="Z221" s="11"/>
      <c r="AA221" s="11">
        <v>0</v>
      </c>
      <c r="AB221" s="11"/>
      <c r="AC221" s="11"/>
      <c r="AD221">
        <v>0</v>
      </c>
      <c r="AF221">
        <v>0</v>
      </c>
      <c r="AH221">
        <v>0</v>
      </c>
    </row>
    <row r="222" spans="1:34" x14ac:dyDescent="0.25">
      <c r="A222" s="10" t="s">
        <v>58</v>
      </c>
      <c r="B222" s="10" t="s">
        <v>455</v>
      </c>
      <c r="C222" s="10" t="s">
        <v>456</v>
      </c>
      <c r="D222" s="10">
        <v>2069</v>
      </c>
      <c r="E222" s="10" t="s">
        <v>701</v>
      </c>
      <c r="F222" s="10" t="s">
        <v>702</v>
      </c>
      <c r="G222" s="10" t="s">
        <v>58</v>
      </c>
      <c r="H222" s="10"/>
      <c r="I222" s="10">
        <v>1141</v>
      </c>
      <c r="J222" s="10">
        <v>56</v>
      </c>
      <c r="K222" s="10" t="s">
        <v>703</v>
      </c>
      <c r="L222" s="10" t="s">
        <v>491</v>
      </c>
      <c r="M222" s="10" t="s">
        <v>318</v>
      </c>
      <c r="N222" s="10">
        <f t="shared" si="9"/>
        <v>26695491.543000001</v>
      </c>
      <c r="O222" s="10">
        <f t="shared" si="10"/>
        <v>26695491.543000001</v>
      </c>
      <c r="P222" s="10">
        <f t="shared" si="11"/>
        <v>0</v>
      </c>
      <c r="Q222" s="10" t="s">
        <v>704</v>
      </c>
      <c r="R222" s="11">
        <v>26695491.543000001</v>
      </c>
      <c r="S222" s="11"/>
      <c r="T222" s="11">
        <v>26695491.543000001</v>
      </c>
      <c r="U222" s="11">
        <v>0</v>
      </c>
      <c r="V222" s="11"/>
      <c r="W222" s="11">
        <v>0</v>
      </c>
      <c r="X222" s="11"/>
      <c r="Y222" s="11">
        <v>0</v>
      </c>
      <c r="Z222" s="11"/>
      <c r="AA222" s="11">
        <v>0</v>
      </c>
      <c r="AB222" s="11"/>
      <c r="AC222" s="11"/>
      <c r="AD222">
        <v>0</v>
      </c>
      <c r="AF222">
        <v>0</v>
      </c>
      <c r="AH222">
        <v>0</v>
      </c>
    </row>
    <row r="223" spans="1:34" x14ac:dyDescent="0.25">
      <c r="A223" s="10" t="s">
        <v>58</v>
      </c>
      <c r="B223" s="10" t="s">
        <v>455</v>
      </c>
      <c r="C223" s="10" t="s">
        <v>456</v>
      </c>
      <c r="D223" s="10">
        <v>2070</v>
      </c>
      <c r="E223" s="10" t="s">
        <v>705</v>
      </c>
      <c r="F223" s="10" t="s">
        <v>706</v>
      </c>
      <c r="G223" s="10" t="s">
        <v>58</v>
      </c>
      <c r="H223" s="10"/>
      <c r="I223" s="10">
        <v>1141</v>
      </c>
      <c r="J223" s="10">
        <v>56</v>
      </c>
      <c r="K223" s="10" t="s">
        <v>707</v>
      </c>
      <c r="L223" s="10" t="s">
        <v>491</v>
      </c>
      <c r="M223" s="10" t="s">
        <v>318</v>
      </c>
      <c r="N223" s="10">
        <f t="shared" si="9"/>
        <v>69281162.675999999</v>
      </c>
      <c r="O223" s="10">
        <f t="shared" si="10"/>
        <v>69281162.675999999</v>
      </c>
      <c r="P223" s="10">
        <f t="shared" si="11"/>
        <v>0</v>
      </c>
      <c r="Q223" s="10" t="s">
        <v>708</v>
      </c>
      <c r="R223" s="11">
        <v>55798555.619999997</v>
      </c>
      <c r="S223" s="11"/>
      <c r="T223" s="11">
        <v>55798555.619999997</v>
      </c>
      <c r="U223" s="11">
        <v>13482607.056</v>
      </c>
      <c r="V223" s="11">
        <v>13482607.056</v>
      </c>
      <c r="W223" s="11">
        <v>0</v>
      </c>
      <c r="X223" s="11"/>
      <c r="Y223" s="11">
        <v>0</v>
      </c>
      <c r="Z223" s="11"/>
      <c r="AA223" s="11">
        <v>0</v>
      </c>
      <c r="AB223" s="11"/>
      <c r="AC223" s="11"/>
      <c r="AD223">
        <v>0</v>
      </c>
      <c r="AF223">
        <v>0</v>
      </c>
      <c r="AH223">
        <v>0</v>
      </c>
    </row>
    <row r="224" spans="1:34" x14ac:dyDescent="0.25">
      <c r="A224" s="10" t="s">
        <v>36</v>
      </c>
      <c r="B224" s="10" t="s">
        <v>455</v>
      </c>
      <c r="C224" s="10" t="s">
        <v>456</v>
      </c>
      <c r="D224" s="10">
        <v>2070</v>
      </c>
      <c r="E224" s="10" t="s">
        <v>705</v>
      </c>
      <c r="F224" s="10" t="s">
        <v>709</v>
      </c>
      <c r="G224" s="10" t="s">
        <v>58</v>
      </c>
      <c r="H224" s="10"/>
      <c r="I224" s="10">
        <v>3457</v>
      </c>
      <c r="J224" s="10">
        <v>56</v>
      </c>
      <c r="K224" s="10" t="s">
        <v>707</v>
      </c>
      <c r="L224" s="10" t="s">
        <v>491</v>
      </c>
      <c r="M224" s="10" t="s">
        <v>318</v>
      </c>
      <c r="N224" s="10">
        <f t="shared" si="9"/>
        <v>0</v>
      </c>
      <c r="O224" s="10">
        <f t="shared" si="10"/>
        <v>0</v>
      </c>
      <c r="P224" s="10">
        <f t="shared" si="11"/>
        <v>0</v>
      </c>
      <c r="Q224" s="10" t="s">
        <v>710</v>
      </c>
      <c r="R224" s="11">
        <v>0</v>
      </c>
      <c r="S224" s="11"/>
      <c r="T224" s="11"/>
      <c r="U224" s="11">
        <v>0</v>
      </c>
      <c r="V224" s="11"/>
      <c r="W224" s="11">
        <v>0</v>
      </c>
      <c r="X224" s="11"/>
      <c r="Y224" s="11">
        <v>0</v>
      </c>
      <c r="Z224" s="11"/>
      <c r="AA224" s="11">
        <v>0</v>
      </c>
      <c r="AB224" s="11"/>
      <c r="AC224" s="11"/>
      <c r="AD224">
        <v>0</v>
      </c>
      <c r="AF224">
        <v>0</v>
      </c>
      <c r="AH224">
        <v>0</v>
      </c>
    </row>
    <row r="225" spans="1:35" x14ac:dyDescent="0.25">
      <c r="A225" s="10" t="s">
        <v>58</v>
      </c>
      <c r="B225" s="10" t="s">
        <v>455</v>
      </c>
      <c r="C225" s="10" t="s">
        <v>456</v>
      </c>
      <c r="D225" s="10">
        <v>2071</v>
      </c>
      <c r="E225" s="10" t="s">
        <v>711</v>
      </c>
      <c r="F225" s="10" t="s">
        <v>712</v>
      </c>
      <c r="G225" s="10" t="s">
        <v>58</v>
      </c>
      <c r="H225" s="10"/>
      <c r="I225" s="10">
        <v>1141</v>
      </c>
      <c r="J225" s="10">
        <v>56</v>
      </c>
      <c r="K225" s="10" t="s">
        <v>713</v>
      </c>
      <c r="L225" s="10" t="s">
        <v>75</v>
      </c>
      <c r="M225" s="10" t="s">
        <v>318</v>
      </c>
      <c r="N225" s="10">
        <f t="shared" si="9"/>
        <v>141519313.053</v>
      </c>
      <c r="O225" s="10">
        <f t="shared" si="10"/>
        <v>12000000</v>
      </c>
      <c r="P225" s="10">
        <f t="shared" si="11"/>
        <v>129519313.053</v>
      </c>
      <c r="Q225" s="10" t="s">
        <v>714</v>
      </c>
      <c r="R225" s="11">
        <v>12000000</v>
      </c>
      <c r="S225" s="11"/>
      <c r="T225" s="11">
        <v>12000000</v>
      </c>
      <c r="U225" s="11">
        <v>0</v>
      </c>
      <c r="V225" s="11"/>
      <c r="W225" s="11">
        <v>0</v>
      </c>
      <c r="X225" s="11"/>
      <c r="Y225" s="11">
        <v>0</v>
      </c>
      <c r="Z225" s="11"/>
      <c r="AA225" s="11">
        <v>69000000</v>
      </c>
      <c r="AB225" s="11">
        <v>2994839</v>
      </c>
      <c r="AC225" s="11">
        <v>69000000</v>
      </c>
      <c r="AD225">
        <v>60519313.053000003</v>
      </c>
      <c r="AE225">
        <v>60519313.053000003</v>
      </c>
      <c r="AF225">
        <v>0</v>
      </c>
      <c r="AH225">
        <v>0</v>
      </c>
    </row>
    <row r="226" spans="1:35" x14ac:dyDescent="0.25">
      <c r="A226" s="10" t="s">
        <v>58</v>
      </c>
      <c r="B226" s="10" t="s">
        <v>455</v>
      </c>
      <c r="C226" s="10" t="s">
        <v>456</v>
      </c>
      <c r="D226" s="10">
        <v>2073</v>
      </c>
      <c r="E226" s="10" t="s">
        <v>715</v>
      </c>
      <c r="F226" s="10" t="s">
        <v>716</v>
      </c>
      <c r="G226" s="10" t="s">
        <v>58</v>
      </c>
      <c r="H226" s="10"/>
      <c r="I226" s="10">
        <v>1141</v>
      </c>
      <c r="J226" s="10">
        <v>56</v>
      </c>
      <c r="K226" s="10" t="s">
        <v>271</v>
      </c>
      <c r="L226" s="10" t="s">
        <v>38</v>
      </c>
      <c r="M226" s="10" t="s">
        <v>318</v>
      </c>
      <c r="N226" s="10">
        <f t="shared" si="9"/>
        <v>5349156.3257999998</v>
      </c>
      <c r="O226" s="10">
        <f t="shared" si="10"/>
        <v>5349156.3257999998</v>
      </c>
      <c r="P226" s="10">
        <f t="shared" si="11"/>
        <v>0</v>
      </c>
      <c r="Q226" s="10" t="s">
        <v>717</v>
      </c>
      <c r="R226" s="11">
        <v>5349156.3257999998</v>
      </c>
      <c r="S226" s="11"/>
      <c r="T226" s="11">
        <v>5349156.3257999998</v>
      </c>
      <c r="U226" s="11">
        <v>0</v>
      </c>
      <c r="V226" s="11"/>
      <c r="W226" s="11">
        <v>0</v>
      </c>
      <c r="X226" s="11"/>
      <c r="Y226" s="11">
        <v>0</v>
      </c>
      <c r="Z226" s="11"/>
      <c r="AA226" s="11">
        <v>0</v>
      </c>
      <c r="AB226" s="11"/>
      <c r="AC226" s="11"/>
      <c r="AD226">
        <v>0</v>
      </c>
      <c r="AF226">
        <v>0</v>
      </c>
      <c r="AH226">
        <v>0</v>
      </c>
    </row>
    <row r="227" spans="1:35" x14ac:dyDescent="0.25">
      <c r="A227" s="10" t="s">
        <v>36</v>
      </c>
      <c r="B227" s="10" t="s">
        <v>455</v>
      </c>
      <c r="C227" s="10" t="s">
        <v>456</v>
      </c>
      <c r="D227" s="10">
        <v>2189</v>
      </c>
      <c r="E227" s="10" t="s">
        <v>718</v>
      </c>
      <c r="F227" s="10" t="s">
        <v>719</v>
      </c>
      <c r="G227" s="10" t="s">
        <v>58</v>
      </c>
      <c r="H227" s="10"/>
      <c r="I227" s="10">
        <v>3457</v>
      </c>
      <c r="J227" s="10">
        <v>56</v>
      </c>
      <c r="K227" s="10" t="s">
        <v>720</v>
      </c>
      <c r="L227" s="10" t="s">
        <v>440</v>
      </c>
      <c r="M227" s="10" t="s">
        <v>318</v>
      </c>
      <c r="N227" s="10">
        <f t="shared" si="9"/>
        <v>0</v>
      </c>
      <c r="O227" s="10">
        <f t="shared" si="10"/>
        <v>0</v>
      </c>
      <c r="P227" s="10">
        <f t="shared" si="11"/>
        <v>0</v>
      </c>
      <c r="Q227" s="10" t="s">
        <v>721</v>
      </c>
      <c r="R227" s="11">
        <v>0</v>
      </c>
      <c r="S227" s="11"/>
      <c r="T227" s="11"/>
      <c r="U227" s="11">
        <v>0</v>
      </c>
      <c r="V227" s="11"/>
      <c r="W227" s="11">
        <v>0</v>
      </c>
      <c r="X227" s="11"/>
      <c r="Y227" s="11">
        <v>0</v>
      </c>
      <c r="Z227" s="11"/>
      <c r="AA227" s="11">
        <v>0</v>
      </c>
      <c r="AB227" s="11"/>
      <c r="AC227" s="11"/>
      <c r="AD227">
        <v>0</v>
      </c>
      <c r="AF227">
        <v>0</v>
      </c>
      <c r="AH227">
        <v>0</v>
      </c>
    </row>
    <row r="228" spans="1:35" x14ac:dyDescent="0.25">
      <c r="A228" s="10" t="s">
        <v>58</v>
      </c>
      <c r="B228" s="10" t="s">
        <v>455</v>
      </c>
      <c r="C228" s="10" t="s">
        <v>456</v>
      </c>
      <c r="D228" s="10">
        <v>2198</v>
      </c>
      <c r="E228" s="10" t="s">
        <v>722</v>
      </c>
      <c r="F228" s="10" t="s">
        <v>723</v>
      </c>
      <c r="G228" s="10" t="s">
        <v>58</v>
      </c>
      <c r="H228" s="10"/>
      <c r="I228" s="10">
        <v>1141</v>
      </c>
      <c r="J228" s="10">
        <v>56</v>
      </c>
      <c r="K228" s="10" t="s">
        <v>724</v>
      </c>
      <c r="L228" s="10" t="s">
        <v>75</v>
      </c>
      <c r="M228" s="10" t="s">
        <v>318</v>
      </c>
      <c r="N228" s="10">
        <f t="shared" si="9"/>
        <v>85902324.859999985</v>
      </c>
      <c r="O228" s="10">
        <f t="shared" si="10"/>
        <v>17180464.82</v>
      </c>
      <c r="P228" s="10">
        <f t="shared" si="11"/>
        <v>68721860.039999992</v>
      </c>
      <c r="Q228" s="10" t="s">
        <v>725</v>
      </c>
      <c r="R228" s="11">
        <v>13967014.23</v>
      </c>
      <c r="S228" s="11"/>
      <c r="T228" s="11">
        <v>13967014.23</v>
      </c>
      <c r="U228" s="11">
        <v>2347759.12</v>
      </c>
      <c r="V228" s="11">
        <v>2347759.12</v>
      </c>
      <c r="W228" s="11">
        <v>865691.47</v>
      </c>
      <c r="X228" s="11">
        <v>865691.47</v>
      </c>
      <c r="Y228" s="11">
        <v>0</v>
      </c>
      <c r="Z228" s="11"/>
      <c r="AA228" s="11">
        <v>55906883.799999997</v>
      </c>
      <c r="AB228" s="11"/>
      <c r="AC228" s="11">
        <v>55906883.799999997</v>
      </c>
      <c r="AD228">
        <v>9391036.8300000001</v>
      </c>
      <c r="AE228">
        <v>9391036.8300000001</v>
      </c>
      <c r="AF228">
        <v>3423939.41</v>
      </c>
      <c r="AG228">
        <v>3423939.41</v>
      </c>
      <c r="AH228">
        <v>0</v>
      </c>
    </row>
    <row r="229" spans="1:35" x14ac:dyDescent="0.25">
      <c r="A229" s="10" t="s">
        <v>58</v>
      </c>
      <c r="B229" s="10" t="s">
        <v>455</v>
      </c>
      <c r="C229" s="10" t="s">
        <v>456</v>
      </c>
      <c r="D229" s="10">
        <v>2199</v>
      </c>
      <c r="E229" s="10" t="s">
        <v>726</v>
      </c>
      <c r="F229" s="10" t="s">
        <v>727</v>
      </c>
      <c r="G229" s="10" t="s">
        <v>58</v>
      </c>
      <c r="H229" s="10"/>
      <c r="I229" s="10">
        <v>1141</v>
      </c>
      <c r="J229" s="10">
        <v>56</v>
      </c>
      <c r="K229" s="10" t="s">
        <v>499</v>
      </c>
      <c r="L229" s="10" t="s">
        <v>303</v>
      </c>
      <c r="M229" s="10" t="s">
        <v>318</v>
      </c>
      <c r="N229" s="10">
        <f t="shared" si="9"/>
        <v>64530725.589999996</v>
      </c>
      <c r="O229" s="10">
        <f t="shared" si="10"/>
        <v>12906145.109999999</v>
      </c>
      <c r="P229" s="10">
        <f t="shared" si="11"/>
        <v>51624580.479999997</v>
      </c>
      <c r="Q229" s="10" t="s">
        <v>728</v>
      </c>
      <c r="R229" s="11">
        <v>6365803.1699999999</v>
      </c>
      <c r="S229" s="11"/>
      <c r="T229" s="11">
        <v>6365803.1699999999</v>
      </c>
      <c r="U229" s="11">
        <v>6540341.9400000004</v>
      </c>
      <c r="V229" s="11">
        <v>6540341.9400000004</v>
      </c>
      <c r="W229" s="11">
        <v>0</v>
      </c>
      <c r="X229" s="11"/>
      <c r="Y229" s="11">
        <v>0</v>
      </c>
      <c r="Z229" s="11"/>
      <c r="AA229" s="11">
        <v>25505413.739999998</v>
      </c>
      <c r="AB229" s="11"/>
      <c r="AC229" s="11">
        <v>25505413.739999998</v>
      </c>
      <c r="AD229">
        <v>26119166.739999998</v>
      </c>
      <c r="AE229">
        <v>26119166.739999998</v>
      </c>
      <c r="AF229">
        <v>0</v>
      </c>
      <c r="AH229">
        <v>0</v>
      </c>
    </row>
    <row r="230" spans="1:35" x14ac:dyDescent="0.25">
      <c r="A230" s="10" t="s">
        <v>58</v>
      </c>
      <c r="B230" s="10" t="s">
        <v>455</v>
      </c>
      <c r="C230" s="10" t="s">
        <v>456</v>
      </c>
      <c r="D230" s="10">
        <v>2203</v>
      </c>
      <c r="E230" s="10" t="s">
        <v>729</v>
      </c>
      <c r="F230" s="10" t="s">
        <v>730</v>
      </c>
      <c r="G230" s="10" t="s">
        <v>58</v>
      </c>
      <c r="H230" s="10"/>
      <c r="I230" s="10">
        <v>1141</v>
      </c>
      <c r="J230" s="10">
        <v>56</v>
      </c>
      <c r="K230" s="10" t="s">
        <v>302</v>
      </c>
      <c r="L230" s="10" t="s">
        <v>303</v>
      </c>
      <c r="M230" s="10" t="s">
        <v>318</v>
      </c>
      <c r="N230" s="10">
        <f t="shared" si="9"/>
        <v>28500000</v>
      </c>
      <c r="O230" s="10">
        <f t="shared" si="10"/>
        <v>0</v>
      </c>
      <c r="P230" s="10">
        <f t="shared" si="11"/>
        <v>28500000</v>
      </c>
      <c r="Q230" s="10" t="s">
        <v>731</v>
      </c>
      <c r="R230" s="11">
        <v>0</v>
      </c>
      <c r="S230" s="11"/>
      <c r="T230" s="11"/>
      <c r="U230" s="11">
        <v>0</v>
      </c>
      <c r="V230" s="11"/>
      <c r="W230" s="11">
        <v>0</v>
      </c>
      <c r="X230" s="11"/>
      <c r="Y230" s="11">
        <v>0</v>
      </c>
      <c r="Z230" s="11"/>
      <c r="AA230" s="11">
        <v>28500000</v>
      </c>
      <c r="AB230" s="11"/>
      <c r="AC230" s="11">
        <v>28500000</v>
      </c>
      <c r="AD230">
        <v>0</v>
      </c>
      <c r="AF230">
        <v>0</v>
      </c>
      <c r="AH230">
        <v>0</v>
      </c>
    </row>
    <row r="231" spans="1:35" x14ac:dyDescent="0.25">
      <c r="A231" s="10" t="s">
        <v>58</v>
      </c>
      <c r="B231" s="10" t="s">
        <v>455</v>
      </c>
      <c r="C231" s="10" t="s">
        <v>456</v>
      </c>
      <c r="D231" s="10">
        <v>2208</v>
      </c>
      <c r="E231" s="10" t="s">
        <v>732</v>
      </c>
      <c r="F231" s="10" t="s">
        <v>733</v>
      </c>
      <c r="G231" s="10" t="s">
        <v>58</v>
      </c>
      <c r="H231" s="10"/>
      <c r="I231" s="10">
        <v>2341</v>
      </c>
      <c r="J231" s="10">
        <v>56</v>
      </c>
      <c r="K231" s="10" t="s">
        <v>734</v>
      </c>
      <c r="L231" s="10" t="s">
        <v>75</v>
      </c>
      <c r="M231" s="10" t="s">
        <v>318</v>
      </c>
      <c r="N231" s="10">
        <f t="shared" si="9"/>
        <v>22000000</v>
      </c>
      <c r="O231" s="10">
        <f t="shared" si="10"/>
        <v>22000000</v>
      </c>
      <c r="P231" s="10">
        <f t="shared" si="11"/>
        <v>0</v>
      </c>
      <c r="Q231" s="10" t="s">
        <v>735</v>
      </c>
      <c r="R231" s="11">
        <v>5000000</v>
      </c>
      <c r="S231" s="11"/>
      <c r="T231" s="11">
        <v>0</v>
      </c>
      <c r="U231" s="11">
        <v>12000000</v>
      </c>
      <c r="V231" s="11"/>
      <c r="W231" s="11">
        <v>5000000</v>
      </c>
      <c r="X231" s="11"/>
      <c r="Y231" s="11">
        <v>0</v>
      </c>
      <c r="Z231" s="11"/>
      <c r="AA231" s="11">
        <v>0</v>
      </c>
      <c r="AB231" s="11"/>
      <c r="AC231" s="11"/>
      <c r="AD231">
        <v>0</v>
      </c>
      <c r="AF231">
        <v>0</v>
      </c>
      <c r="AH231">
        <v>0</v>
      </c>
    </row>
    <row r="232" spans="1:35" x14ac:dyDescent="0.25">
      <c r="A232" s="10" t="s">
        <v>36</v>
      </c>
      <c r="B232" s="10" t="s">
        <v>455</v>
      </c>
      <c r="C232" s="10" t="s">
        <v>456</v>
      </c>
      <c r="D232" s="10">
        <v>2209</v>
      </c>
      <c r="E232" s="10" t="s">
        <v>736</v>
      </c>
      <c r="F232" s="10" t="s">
        <v>737</v>
      </c>
      <c r="G232" s="10" t="s">
        <v>58</v>
      </c>
      <c r="H232" s="10"/>
      <c r="I232" s="10">
        <v>3457</v>
      </c>
      <c r="J232" s="10">
        <v>56</v>
      </c>
      <c r="K232" s="10" t="s">
        <v>439</v>
      </c>
      <c r="L232" s="10" t="s">
        <v>440</v>
      </c>
      <c r="M232" s="10" t="s">
        <v>318</v>
      </c>
      <c r="N232" s="10">
        <f t="shared" si="9"/>
        <v>0</v>
      </c>
      <c r="O232" s="10">
        <f t="shared" si="10"/>
        <v>0</v>
      </c>
      <c r="P232" s="10">
        <f t="shared" si="11"/>
        <v>0</v>
      </c>
      <c r="Q232" s="10" t="s">
        <v>738</v>
      </c>
      <c r="R232" s="11">
        <v>0</v>
      </c>
      <c r="S232" s="11"/>
      <c r="T232" s="11"/>
      <c r="U232" s="11">
        <v>0</v>
      </c>
      <c r="V232" s="11"/>
      <c r="W232" s="11">
        <v>0</v>
      </c>
      <c r="X232" s="11"/>
      <c r="Y232" s="11">
        <v>0</v>
      </c>
      <c r="Z232" s="11"/>
      <c r="AA232" s="11">
        <v>0</v>
      </c>
      <c r="AB232" s="11"/>
      <c r="AC232" s="11"/>
      <c r="AD232">
        <v>0</v>
      </c>
      <c r="AF232">
        <v>0</v>
      </c>
      <c r="AH232">
        <v>0</v>
      </c>
    </row>
    <row r="233" spans="1:35" x14ac:dyDescent="0.25">
      <c r="A233" s="10" t="s">
        <v>58</v>
      </c>
      <c r="B233" s="10" t="s">
        <v>455</v>
      </c>
      <c r="C233" s="10" t="s">
        <v>456</v>
      </c>
      <c r="D233" s="10">
        <v>2217</v>
      </c>
      <c r="E233" s="10" t="s">
        <v>739</v>
      </c>
      <c r="F233" s="10" t="s">
        <v>740</v>
      </c>
      <c r="G233" s="10" t="s">
        <v>58</v>
      </c>
      <c r="H233" s="10"/>
      <c r="I233" s="10">
        <v>3457</v>
      </c>
      <c r="J233" s="10">
        <v>56</v>
      </c>
      <c r="K233" s="10" t="s">
        <v>741</v>
      </c>
      <c r="L233" s="10" t="s">
        <v>369</v>
      </c>
      <c r="M233" s="10" t="s">
        <v>318</v>
      </c>
      <c r="N233" s="10">
        <f t="shared" si="9"/>
        <v>250000</v>
      </c>
      <c r="O233" s="10">
        <f t="shared" si="10"/>
        <v>250000</v>
      </c>
      <c r="P233" s="10">
        <f t="shared" si="11"/>
        <v>0</v>
      </c>
      <c r="Q233" s="10" t="s">
        <v>742</v>
      </c>
      <c r="R233" s="11">
        <v>250000</v>
      </c>
      <c r="S233" s="11"/>
      <c r="T233" s="11">
        <v>250000</v>
      </c>
      <c r="U233" s="11">
        <v>0</v>
      </c>
      <c r="V233" s="11"/>
      <c r="W233" s="11">
        <v>0</v>
      </c>
      <c r="X233" s="11"/>
      <c r="Y233" s="11">
        <v>0</v>
      </c>
      <c r="Z233" s="11">
        <v>0</v>
      </c>
      <c r="AA233" s="11">
        <v>0</v>
      </c>
      <c r="AB233" s="11"/>
      <c r="AC233" s="11"/>
      <c r="AD233">
        <v>0</v>
      </c>
      <c r="AF233">
        <v>0</v>
      </c>
      <c r="AH233">
        <v>0</v>
      </c>
      <c r="AI233">
        <v>0</v>
      </c>
    </row>
    <row r="234" spans="1:35" x14ac:dyDescent="0.25">
      <c r="A234" s="10" t="s">
        <v>58</v>
      </c>
      <c r="B234" s="10" t="s">
        <v>455</v>
      </c>
      <c r="C234" s="10" t="s">
        <v>456</v>
      </c>
      <c r="D234" s="10">
        <v>2218</v>
      </c>
      <c r="E234" s="10" t="s">
        <v>743</v>
      </c>
      <c r="F234" s="10" t="s">
        <v>744</v>
      </c>
      <c r="G234" s="10" t="s">
        <v>58</v>
      </c>
      <c r="H234" s="10"/>
      <c r="I234" s="10">
        <v>2341</v>
      </c>
      <c r="J234" s="10">
        <v>56</v>
      </c>
      <c r="K234" s="10" t="s">
        <v>745</v>
      </c>
      <c r="L234" s="10" t="s">
        <v>75</v>
      </c>
      <c r="M234" s="10" t="s">
        <v>318</v>
      </c>
      <c r="N234" s="10">
        <f t="shared" si="9"/>
        <v>25000000</v>
      </c>
      <c r="O234" s="10">
        <f t="shared" si="10"/>
        <v>25000000</v>
      </c>
      <c r="P234" s="10">
        <f t="shared" si="11"/>
        <v>0</v>
      </c>
      <c r="Q234" s="10" t="s">
        <v>746</v>
      </c>
      <c r="R234" s="11">
        <v>5000000</v>
      </c>
      <c r="S234" s="11"/>
      <c r="T234" s="11"/>
      <c r="U234" s="11">
        <v>15000000</v>
      </c>
      <c r="V234" s="11"/>
      <c r="W234" s="11">
        <v>5000000</v>
      </c>
      <c r="X234" s="11"/>
      <c r="Y234" s="11">
        <v>0</v>
      </c>
      <c r="Z234" s="11"/>
      <c r="AA234" s="11">
        <v>0</v>
      </c>
      <c r="AB234" s="11"/>
      <c r="AC234" s="11"/>
      <c r="AD234">
        <v>0</v>
      </c>
      <c r="AF234">
        <v>0</v>
      </c>
      <c r="AH234">
        <v>0</v>
      </c>
    </row>
    <row r="235" spans="1:35" x14ac:dyDescent="0.25">
      <c r="A235" s="10" t="s">
        <v>58</v>
      </c>
      <c r="B235" s="10" t="s">
        <v>455</v>
      </c>
      <c r="C235" s="10" t="s">
        <v>456</v>
      </c>
      <c r="D235" s="10">
        <v>2222</v>
      </c>
      <c r="E235" s="10" t="s">
        <v>747</v>
      </c>
      <c r="F235" s="10" t="s">
        <v>748</v>
      </c>
      <c r="G235" s="10" t="s">
        <v>58</v>
      </c>
      <c r="H235" s="10"/>
      <c r="I235" s="10">
        <v>1141</v>
      </c>
      <c r="J235" s="10">
        <v>56</v>
      </c>
      <c r="K235" s="10" t="s">
        <v>302</v>
      </c>
      <c r="L235" s="10" t="s">
        <v>303</v>
      </c>
      <c r="M235" s="10" t="s">
        <v>318</v>
      </c>
      <c r="N235" s="10">
        <f t="shared" si="9"/>
        <v>112204141.92</v>
      </c>
      <c r="O235" s="10">
        <f t="shared" si="10"/>
        <v>0</v>
      </c>
      <c r="P235" s="10">
        <f t="shared" si="11"/>
        <v>112204141.92</v>
      </c>
      <c r="Q235" s="10" t="s">
        <v>749</v>
      </c>
      <c r="R235" s="11">
        <v>0</v>
      </c>
      <c r="S235" s="11"/>
      <c r="T235" s="11"/>
      <c r="U235" s="11">
        <v>0</v>
      </c>
      <c r="V235" s="11"/>
      <c r="W235" s="11">
        <v>0</v>
      </c>
      <c r="X235" s="11"/>
      <c r="Y235" s="11">
        <v>0</v>
      </c>
      <c r="Z235" s="11"/>
      <c r="AA235" s="11">
        <v>1000000</v>
      </c>
      <c r="AB235" s="11"/>
      <c r="AC235" s="11"/>
      <c r="AD235">
        <v>78154270.870000005</v>
      </c>
      <c r="AF235">
        <v>33049871.050000001</v>
      </c>
      <c r="AH235">
        <v>0</v>
      </c>
    </row>
    <row r="236" spans="1:35" x14ac:dyDescent="0.25">
      <c r="A236" s="10" t="s">
        <v>58</v>
      </c>
      <c r="B236" s="10" t="s">
        <v>455</v>
      </c>
      <c r="C236" s="10" t="s">
        <v>456</v>
      </c>
      <c r="D236" s="10">
        <v>2223</v>
      </c>
      <c r="E236" s="10" t="s">
        <v>750</v>
      </c>
      <c r="F236" s="10" t="s">
        <v>751</v>
      </c>
      <c r="G236" s="10" t="s">
        <v>58</v>
      </c>
      <c r="H236" s="10"/>
      <c r="I236" s="10">
        <v>1141</v>
      </c>
      <c r="J236" s="10">
        <v>56</v>
      </c>
      <c r="K236" s="10" t="s">
        <v>302</v>
      </c>
      <c r="L236" s="10" t="s">
        <v>303</v>
      </c>
      <c r="M236" s="10" t="s">
        <v>318</v>
      </c>
      <c r="N236" s="10">
        <f t="shared" si="9"/>
        <v>85929414.159999996</v>
      </c>
      <c r="O236" s="10">
        <f t="shared" si="10"/>
        <v>0</v>
      </c>
      <c r="P236" s="10">
        <f t="shared" si="11"/>
        <v>85929414.159999996</v>
      </c>
      <c r="Q236" s="10" t="s">
        <v>752</v>
      </c>
      <c r="R236" s="11">
        <v>0</v>
      </c>
      <c r="S236" s="11"/>
      <c r="T236" s="11"/>
      <c r="U236" s="11">
        <v>0</v>
      </c>
      <c r="V236" s="11"/>
      <c r="W236" s="11">
        <v>0</v>
      </c>
      <c r="X236" s="11"/>
      <c r="Y236" s="11">
        <v>0</v>
      </c>
      <c r="Z236" s="11"/>
      <c r="AA236" s="11">
        <v>1000000</v>
      </c>
      <c r="AB236" s="11"/>
      <c r="AC236" s="11"/>
      <c r="AD236">
        <v>30081998.460000001</v>
      </c>
      <c r="AF236">
        <v>54847415.700000003</v>
      </c>
      <c r="AH236">
        <v>0</v>
      </c>
    </row>
    <row r="237" spans="1:35" x14ac:dyDescent="0.25">
      <c r="A237" s="10" t="s">
        <v>58</v>
      </c>
      <c r="B237" s="10" t="s">
        <v>455</v>
      </c>
      <c r="C237" s="10" t="s">
        <v>456</v>
      </c>
      <c r="D237" s="10">
        <v>2224</v>
      </c>
      <c r="E237" s="10" t="s">
        <v>2288</v>
      </c>
      <c r="F237" s="10" t="s">
        <v>754</v>
      </c>
      <c r="G237" s="10" t="s">
        <v>58</v>
      </c>
      <c r="H237" s="10"/>
      <c r="I237" s="10">
        <v>1141</v>
      </c>
      <c r="J237" s="10">
        <v>56</v>
      </c>
      <c r="K237" s="10" t="s">
        <v>685</v>
      </c>
      <c r="L237" s="10" t="s">
        <v>536</v>
      </c>
      <c r="M237" s="10" t="s">
        <v>318</v>
      </c>
      <c r="N237" s="10">
        <f t="shared" si="9"/>
        <v>104785127.71200001</v>
      </c>
      <c r="O237" s="10">
        <f t="shared" si="10"/>
        <v>4000000</v>
      </c>
      <c r="P237" s="10">
        <f t="shared" si="11"/>
        <v>100785127.71200001</v>
      </c>
      <c r="Q237" s="10" t="s">
        <v>755</v>
      </c>
      <c r="R237" s="11">
        <v>4000000</v>
      </c>
      <c r="S237" s="11"/>
      <c r="T237" s="11">
        <v>4000000</v>
      </c>
      <c r="U237" s="11">
        <v>0</v>
      </c>
      <c r="V237" s="11"/>
      <c r="W237" s="11">
        <v>0</v>
      </c>
      <c r="X237" s="11"/>
      <c r="Y237" s="11">
        <v>0</v>
      </c>
      <c r="Z237" s="11"/>
      <c r="AA237" s="11">
        <v>68642563.856000006</v>
      </c>
      <c r="AB237" s="11">
        <v>53973512</v>
      </c>
      <c r="AC237" s="11">
        <v>68642563.856000006</v>
      </c>
      <c r="AD237">
        <v>32142563.855999999</v>
      </c>
      <c r="AE237">
        <v>32142563.855999999</v>
      </c>
      <c r="AF237">
        <v>0</v>
      </c>
      <c r="AH237">
        <v>0</v>
      </c>
    </row>
    <row r="238" spans="1:35" x14ac:dyDescent="0.25">
      <c r="A238" s="10" t="s">
        <v>58</v>
      </c>
      <c r="B238" s="10" t="s">
        <v>455</v>
      </c>
      <c r="C238" s="10" t="s">
        <v>456</v>
      </c>
      <c r="D238" s="10">
        <v>2225</v>
      </c>
      <c r="E238" s="10" t="s">
        <v>756</v>
      </c>
      <c r="F238" s="10" t="s">
        <v>744</v>
      </c>
      <c r="G238" s="10" t="s">
        <v>58</v>
      </c>
      <c r="H238" s="10"/>
      <c r="I238" s="10">
        <v>2341</v>
      </c>
      <c r="J238" s="10">
        <v>56</v>
      </c>
      <c r="K238" s="10" t="s">
        <v>757</v>
      </c>
      <c r="L238" s="10" t="s">
        <v>75</v>
      </c>
      <c r="M238" s="10" t="s">
        <v>318</v>
      </c>
      <c r="N238" s="10">
        <f t="shared" si="9"/>
        <v>20000000</v>
      </c>
      <c r="O238" s="10">
        <f t="shared" si="10"/>
        <v>20000000</v>
      </c>
      <c r="P238" s="10">
        <f t="shared" si="11"/>
        <v>0</v>
      </c>
      <c r="Q238" s="10" t="s">
        <v>758</v>
      </c>
      <c r="R238" s="11">
        <v>5000000</v>
      </c>
      <c r="S238" s="11"/>
      <c r="T238" s="11"/>
      <c r="U238" s="11">
        <v>10000000</v>
      </c>
      <c r="V238" s="11"/>
      <c r="W238" s="11">
        <v>5000000</v>
      </c>
      <c r="X238" s="11"/>
      <c r="Y238" s="11">
        <v>0</v>
      </c>
      <c r="Z238" s="11"/>
      <c r="AA238" s="11">
        <v>0</v>
      </c>
      <c r="AB238" s="11"/>
      <c r="AC238" s="11"/>
      <c r="AD238">
        <v>0</v>
      </c>
      <c r="AF238">
        <v>0</v>
      </c>
      <c r="AH238">
        <v>0</v>
      </c>
    </row>
    <row r="239" spans="1:35" x14ac:dyDescent="0.25">
      <c r="A239" s="10" t="s">
        <v>58</v>
      </c>
      <c r="B239" s="10" t="s">
        <v>455</v>
      </c>
      <c r="C239" s="10" t="s">
        <v>456</v>
      </c>
      <c r="D239" s="10">
        <v>2226</v>
      </c>
      <c r="E239" s="10" t="s">
        <v>759</v>
      </c>
      <c r="F239" s="10" t="s">
        <v>760</v>
      </c>
      <c r="G239" s="10" t="s">
        <v>58</v>
      </c>
      <c r="H239" s="10"/>
      <c r="I239" s="10">
        <v>1141</v>
      </c>
      <c r="J239" s="10">
        <v>56</v>
      </c>
      <c r="K239" s="10" t="s">
        <v>761</v>
      </c>
      <c r="L239" s="10" t="s">
        <v>402</v>
      </c>
      <c r="M239" s="10" t="s">
        <v>318</v>
      </c>
      <c r="N239" s="10">
        <f t="shared" si="9"/>
        <v>27878499.204</v>
      </c>
      <c r="O239" s="10">
        <f t="shared" si="10"/>
        <v>27878499.204</v>
      </c>
      <c r="P239" s="10">
        <f t="shared" si="11"/>
        <v>0</v>
      </c>
      <c r="Q239" s="10" t="s">
        <v>762</v>
      </c>
      <c r="R239" s="11">
        <v>27878499.204</v>
      </c>
      <c r="S239" s="11"/>
      <c r="T239" s="11">
        <v>27878499.204</v>
      </c>
      <c r="U239" s="11">
        <v>0</v>
      </c>
      <c r="V239" s="11"/>
      <c r="W239" s="11">
        <v>0</v>
      </c>
      <c r="X239" s="11"/>
      <c r="Y239" s="11">
        <v>0</v>
      </c>
      <c r="Z239" s="11"/>
      <c r="AA239" s="11">
        <v>0</v>
      </c>
      <c r="AB239" s="11"/>
      <c r="AC239" s="11"/>
      <c r="AD239">
        <v>0</v>
      </c>
      <c r="AF239">
        <v>0</v>
      </c>
      <c r="AH239">
        <v>0</v>
      </c>
    </row>
    <row r="240" spans="1:35" x14ac:dyDescent="0.25">
      <c r="A240" s="10" t="s">
        <v>58</v>
      </c>
      <c r="B240" s="10" t="s">
        <v>455</v>
      </c>
      <c r="C240" s="10" t="s">
        <v>456</v>
      </c>
      <c r="D240" s="10">
        <v>2228</v>
      </c>
      <c r="E240" s="10" t="s">
        <v>763</v>
      </c>
      <c r="F240" s="10" t="s">
        <v>744</v>
      </c>
      <c r="G240" s="10" t="s">
        <v>58</v>
      </c>
      <c r="H240" s="10"/>
      <c r="I240" s="10">
        <v>2341</v>
      </c>
      <c r="J240" s="10">
        <v>56</v>
      </c>
      <c r="K240" s="10" t="s">
        <v>764</v>
      </c>
      <c r="L240" s="10" t="s">
        <v>75</v>
      </c>
      <c r="M240" s="10" t="s">
        <v>318</v>
      </c>
      <c r="N240" s="10">
        <f t="shared" si="9"/>
        <v>36000000</v>
      </c>
      <c r="O240" s="10">
        <f t="shared" si="10"/>
        <v>36000000</v>
      </c>
      <c r="P240" s="10">
        <f t="shared" si="11"/>
        <v>0</v>
      </c>
      <c r="Q240" s="10" t="s">
        <v>765</v>
      </c>
      <c r="R240" s="11">
        <v>11000000</v>
      </c>
      <c r="S240" s="11"/>
      <c r="T240" s="11">
        <v>1000000</v>
      </c>
      <c r="U240" s="11">
        <v>20000000</v>
      </c>
      <c r="V240" s="11"/>
      <c r="W240" s="11">
        <v>5000000</v>
      </c>
      <c r="X240" s="11"/>
      <c r="Y240" s="11">
        <v>0</v>
      </c>
      <c r="Z240" s="11"/>
      <c r="AA240" s="11">
        <v>0</v>
      </c>
      <c r="AB240" s="11"/>
      <c r="AC240" s="11"/>
      <c r="AD240">
        <v>0</v>
      </c>
      <c r="AF240">
        <v>0</v>
      </c>
      <c r="AH240">
        <v>0</v>
      </c>
    </row>
    <row r="241" spans="1:35" x14ac:dyDescent="0.25">
      <c r="A241" s="10" t="s">
        <v>58</v>
      </c>
      <c r="B241" s="10" t="s">
        <v>455</v>
      </c>
      <c r="C241" s="10" t="s">
        <v>456</v>
      </c>
      <c r="D241" s="10">
        <v>2230</v>
      </c>
      <c r="E241" s="10" t="s">
        <v>766</v>
      </c>
      <c r="F241" s="10" t="s">
        <v>767</v>
      </c>
      <c r="G241" s="10" t="s">
        <v>58</v>
      </c>
      <c r="H241" s="10"/>
      <c r="I241" s="10">
        <v>3457</v>
      </c>
      <c r="J241" s="10">
        <v>56</v>
      </c>
      <c r="K241" s="10" t="s">
        <v>768</v>
      </c>
      <c r="L241" s="10" t="s">
        <v>560</v>
      </c>
      <c r="M241" s="10" t="s">
        <v>318</v>
      </c>
      <c r="N241" s="10">
        <f t="shared" si="9"/>
        <v>1500000</v>
      </c>
      <c r="O241" s="10">
        <f t="shared" si="10"/>
        <v>1500000</v>
      </c>
      <c r="P241" s="10">
        <f t="shared" si="11"/>
        <v>0</v>
      </c>
      <c r="Q241" s="10" t="s">
        <v>769</v>
      </c>
      <c r="R241" s="11">
        <v>1500000</v>
      </c>
      <c r="S241" s="11"/>
      <c r="T241" s="11">
        <v>1500000</v>
      </c>
      <c r="U241" s="11">
        <v>0</v>
      </c>
      <c r="V241" s="11"/>
      <c r="W241" s="11">
        <v>0</v>
      </c>
      <c r="X241" s="11"/>
      <c r="Y241" s="11">
        <v>0</v>
      </c>
      <c r="Z241" s="11"/>
      <c r="AA241" s="11">
        <v>0</v>
      </c>
      <c r="AB241" s="11"/>
      <c r="AC241" s="11"/>
      <c r="AD241">
        <v>0</v>
      </c>
      <c r="AF241">
        <v>0</v>
      </c>
      <c r="AH241">
        <v>0</v>
      </c>
    </row>
    <row r="242" spans="1:35" x14ac:dyDescent="0.25">
      <c r="A242" s="10" t="s">
        <v>36</v>
      </c>
      <c r="B242" s="10" t="s">
        <v>455</v>
      </c>
      <c r="C242" s="10" t="s">
        <v>456</v>
      </c>
      <c r="D242" s="10">
        <v>2231</v>
      </c>
      <c r="E242" s="10" t="s">
        <v>770</v>
      </c>
      <c r="F242" s="10" t="s">
        <v>771</v>
      </c>
      <c r="G242" s="10" t="s">
        <v>58</v>
      </c>
      <c r="H242" s="10"/>
      <c r="I242" s="10">
        <v>3457</v>
      </c>
      <c r="J242" s="10">
        <v>56</v>
      </c>
      <c r="K242" s="10" t="s">
        <v>772</v>
      </c>
      <c r="L242" s="10" t="s">
        <v>560</v>
      </c>
      <c r="M242" s="10" t="s">
        <v>318</v>
      </c>
      <c r="N242" s="10">
        <f t="shared" si="9"/>
        <v>0</v>
      </c>
      <c r="O242" s="10">
        <f t="shared" si="10"/>
        <v>0</v>
      </c>
      <c r="P242" s="10">
        <f t="shared" si="11"/>
        <v>0</v>
      </c>
      <c r="Q242" s="10" t="s">
        <v>773</v>
      </c>
      <c r="R242" s="11">
        <v>0</v>
      </c>
      <c r="S242" s="11"/>
      <c r="T242" s="11"/>
      <c r="U242" s="11">
        <v>0</v>
      </c>
      <c r="V242" s="11"/>
      <c r="W242" s="11">
        <v>0</v>
      </c>
      <c r="X242" s="11"/>
      <c r="Y242" s="11">
        <v>0</v>
      </c>
      <c r="Z242" s="11"/>
      <c r="AA242" s="11">
        <v>0</v>
      </c>
      <c r="AB242" s="11"/>
      <c r="AC242" s="11"/>
      <c r="AD242">
        <v>0</v>
      </c>
      <c r="AF242">
        <v>0</v>
      </c>
      <c r="AH242">
        <v>0</v>
      </c>
    </row>
    <row r="243" spans="1:35" x14ac:dyDescent="0.25">
      <c r="A243" s="10" t="s">
        <v>58</v>
      </c>
      <c r="B243" s="10" t="s">
        <v>455</v>
      </c>
      <c r="C243" s="10" t="s">
        <v>456</v>
      </c>
      <c r="D243" s="10">
        <v>2234</v>
      </c>
      <c r="E243" s="10" t="s">
        <v>774</v>
      </c>
      <c r="F243" s="10" t="s">
        <v>775</v>
      </c>
      <c r="G243" s="10" t="s">
        <v>58</v>
      </c>
      <c r="H243" s="10"/>
      <c r="I243" s="10">
        <v>3457</v>
      </c>
      <c r="J243" s="10">
        <v>56</v>
      </c>
      <c r="K243" s="10" t="s">
        <v>310</v>
      </c>
      <c r="L243" s="10" t="s">
        <v>286</v>
      </c>
      <c r="M243" s="10" t="s">
        <v>318</v>
      </c>
      <c r="N243" s="10">
        <f t="shared" si="9"/>
        <v>1045613.899</v>
      </c>
      <c r="O243" s="10">
        <f t="shared" si="10"/>
        <v>1045613.899</v>
      </c>
      <c r="P243" s="10">
        <f t="shared" si="11"/>
        <v>0</v>
      </c>
      <c r="Q243" s="10" t="s">
        <v>776</v>
      </c>
      <c r="R243" s="11">
        <v>1045613.899</v>
      </c>
      <c r="S243" s="11"/>
      <c r="T243" s="11">
        <v>1045613.899</v>
      </c>
      <c r="U243" s="11">
        <v>0</v>
      </c>
      <c r="V243" s="11"/>
      <c r="W243" s="11">
        <v>0</v>
      </c>
      <c r="X243" s="11"/>
      <c r="Y243" s="11">
        <v>0</v>
      </c>
      <c r="Z243" s="11"/>
      <c r="AA243" s="11">
        <v>0</v>
      </c>
      <c r="AB243" s="11"/>
      <c r="AC243" s="11"/>
      <c r="AD243">
        <v>0</v>
      </c>
      <c r="AF243">
        <v>0</v>
      </c>
      <c r="AH243">
        <v>0</v>
      </c>
    </row>
    <row r="244" spans="1:35" x14ac:dyDescent="0.25">
      <c r="A244" s="10" t="s">
        <v>58</v>
      </c>
      <c r="B244" s="10" t="s">
        <v>455</v>
      </c>
      <c r="C244" s="10" t="s">
        <v>456</v>
      </c>
      <c r="D244" s="10">
        <v>2242</v>
      </c>
      <c r="E244" s="10" t="s">
        <v>777</v>
      </c>
      <c r="F244" s="10" t="s">
        <v>778</v>
      </c>
      <c r="G244" s="10" t="s">
        <v>58</v>
      </c>
      <c r="H244" s="10"/>
      <c r="I244" s="10">
        <v>3457</v>
      </c>
      <c r="J244" s="10">
        <v>56</v>
      </c>
      <c r="K244" s="10" t="s">
        <v>439</v>
      </c>
      <c r="L244" s="10" t="s">
        <v>440</v>
      </c>
      <c r="M244" s="10" t="s">
        <v>318</v>
      </c>
      <c r="N244" s="10">
        <f t="shared" si="9"/>
        <v>200000</v>
      </c>
      <c r="O244" s="10">
        <f t="shared" si="10"/>
        <v>200000</v>
      </c>
      <c r="P244" s="10">
        <f t="shared" si="11"/>
        <v>0</v>
      </c>
      <c r="Q244" s="10" t="s">
        <v>779</v>
      </c>
      <c r="R244" s="11">
        <v>200000</v>
      </c>
      <c r="S244" s="11"/>
      <c r="T244" s="11">
        <v>200000</v>
      </c>
      <c r="U244" s="11">
        <v>0</v>
      </c>
      <c r="V244" s="11"/>
      <c r="W244" s="11">
        <v>0</v>
      </c>
      <c r="X244" s="11"/>
      <c r="Y244" s="11">
        <v>0</v>
      </c>
      <c r="Z244" s="11"/>
      <c r="AA244" s="11">
        <v>0</v>
      </c>
      <c r="AB244" s="11"/>
      <c r="AC244" s="11"/>
      <c r="AD244">
        <v>0</v>
      </c>
      <c r="AF244">
        <v>0</v>
      </c>
      <c r="AH244">
        <v>0</v>
      </c>
    </row>
    <row r="245" spans="1:35" x14ac:dyDescent="0.25">
      <c r="A245" s="10" t="s">
        <v>58</v>
      </c>
      <c r="B245" s="10" t="s">
        <v>455</v>
      </c>
      <c r="C245" s="10" t="s">
        <v>456</v>
      </c>
      <c r="D245" s="10">
        <v>2246</v>
      </c>
      <c r="E245" s="10" t="s">
        <v>780</v>
      </c>
      <c r="F245" s="10" t="s">
        <v>781</v>
      </c>
      <c r="G245" s="10" t="s">
        <v>58</v>
      </c>
      <c r="H245" s="10"/>
      <c r="I245" s="10">
        <v>2103</v>
      </c>
      <c r="J245" s="10">
        <v>56</v>
      </c>
      <c r="K245" s="10" t="s">
        <v>734</v>
      </c>
      <c r="L245" s="10" t="s">
        <v>75</v>
      </c>
      <c r="M245" s="10" t="s">
        <v>318</v>
      </c>
      <c r="N245" s="10">
        <f t="shared" si="9"/>
        <v>4700000</v>
      </c>
      <c r="O245" s="10">
        <f t="shared" si="10"/>
        <v>4700000</v>
      </c>
      <c r="P245" s="10">
        <f t="shared" si="11"/>
        <v>0</v>
      </c>
      <c r="Q245" s="10" t="s">
        <v>782</v>
      </c>
      <c r="R245" s="11">
        <v>4700000</v>
      </c>
      <c r="S245" s="11"/>
      <c r="T245" s="11">
        <v>4700000</v>
      </c>
      <c r="U245" s="11">
        <v>0</v>
      </c>
      <c r="V245" s="11"/>
      <c r="W245" s="11">
        <v>0</v>
      </c>
      <c r="X245" s="11"/>
      <c r="Y245" s="11">
        <v>0</v>
      </c>
      <c r="Z245" s="11"/>
      <c r="AA245" s="11">
        <v>0</v>
      </c>
      <c r="AB245" s="11"/>
      <c r="AC245" s="11"/>
      <c r="AD245">
        <v>0</v>
      </c>
      <c r="AF245">
        <v>0</v>
      </c>
      <c r="AH245">
        <v>0</v>
      </c>
    </row>
    <row r="246" spans="1:35" x14ac:dyDescent="0.25">
      <c r="A246" s="10" t="s">
        <v>36</v>
      </c>
      <c r="B246" s="10" t="s">
        <v>455</v>
      </c>
      <c r="C246" s="10" t="s">
        <v>456</v>
      </c>
      <c r="D246" s="10">
        <v>2247</v>
      </c>
      <c r="E246" s="10" t="s">
        <v>783</v>
      </c>
      <c r="F246" s="10" t="s">
        <v>781</v>
      </c>
      <c r="G246" s="10" t="s">
        <v>58</v>
      </c>
      <c r="H246" s="10"/>
      <c r="I246" s="10">
        <v>2103</v>
      </c>
      <c r="J246" s="10">
        <v>56</v>
      </c>
      <c r="K246" s="10" t="s">
        <v>745</v>
      </c>
      <c r="L246" s="10" t="s">
        <v>75</v>
      </c>
      <c r="M246" s="10" t="s">
        <v>318</v>
      </c>
      <c r="N246" s="10">
        <f t="shared" si="9"/>
        <v>2286196.16</v>
      </c>
      <c r="O246" s="10">
        <f t="shared" si="10"/>
        <v>2286196.16</v>
      </c>
      <c r="P246" s="10">
        <f t="shared" si="11"/>
        <v>0</v>
      </c>
      <c r="Q246" s="10" t="s">
        <v>784</v>
      </c>
      <c r="R246" s="11">
        <v>2286196.16</v>
      </c>
      <c r="S246" s="11"/>
      <c r="T246" s="11">
        <v>2286196.16</v>
      </c>
      <c r="U246" s="11">
        <v>0</v>
      </c>
      <c r="V246" s="11"/>
      <c r="W246" s="11">
        <v>0</v>
      </c>
      <c r="X246" s="11"/>
      <c r="Y246" s="11">
        <v>0</v>
      </c>
      <c r="Z246" s="11"/>
      <c r="AA246" s="11">
        <v>0</v>
      </c>
      <c r="AB246" s="11"/>
      <c r="AC246" s="11"/>
      <c r="AD246">
        <v>0</v>
      </c>
      <c r="AF246">
        <v>0</v>
      </c>
      <c r="AH246">
        <v>0</v>
      </c>
    </row>
    <row r="247" spans="1:35" x14ac:dyDescent="0.25">
      <c r="A247" s="10" t="s">
        <v>36</v>
      </c>
      <c r="B247" s="10" t="s">
        <v>455</v>
      </c>
      <c r="C247" s="10" t="s">
        <v>456</v>
      </c>
      <c r="D247" s="10">
        <v>2248</v>
      </c>
      <c r="E247" s="10" t="s">
        <v>785</v>
      </c>
      <c r="F247" s="10" t="s">
        <v>781</v>
      </c>
      <c r="G247" s="10" t="s">
        <v>58</v>
      </c>
      <c r="H247" s="10"/>
      <c r="I247" s="10">
        <v>2103</v>
      </c>
      <c r="J247" s="10">
        <v>56</v>
      </c>
      <c r="K247" s="10" t="s">
        <v>757</v>
      </c>
      <c r="L247" s="10" t="s">
        <v>75</v>
      </c>
      <c r="M247" s="10" t="s">
        <v>318</v>
      </c>
      <c r="N247" s="10">
        <f t="shared" si="9"/>
        <v>3000000</v>
      </c>
      <c r="O247" s="10">
        <f t="shared" si="10"/>
        <v>3000000</v>
      </c>
      <c r="P247" s="10">
        <f t="shared" si="11"/>
        <v>0</v>
      </c>
      <c r="Q247" s="10" t="s">
        <v>786</v>
      </c>
      <c r="R247" s="11">
        <v>3000000</v>
      </c>
      <c r="S247" s="11"/>
      <c r="T247" s="11">
        <v>3000000</v>
      </c>
      <c r="U247" s="11">
        <v>0</v>
      </c>
      <c r="V247" s="11"/>
      <c r="W247" s="11">
        <v>0</v>
      </c>
      <c r="X247" s="11"/>
      <c r="Y247" s="11">
        <v>0</v>
      </c>
      <c r="Z247" s="11"/>
      <c r="AA247" s="11">
        <v>0</v>
      </c>
      <c r="AB247" s="11"/>
      <c r="AC247" s="11"/>
      <c r="AD247">
        <v>0</v>
      </c>
      <c r="AF247">
        <v>0</v>
      </c>
      <c r="AH247">
        <v>0</v>
      </c>
    </row>
    <row r="248" spans="1:35" x14ac:dyDescent="0.25">
      <c r="A248" s="10" t="s">
        <v>36</v>
      </c>
      <c r="B248" s="10" t="s">
        <v>455</v>
      </c>
      <c r="C248" s="10" t="s">
        <v>456</v>
      </c>
      <c r="D248" s="10">
        <v>2249</v>
      </c>
      <c r="E248" s="10" t="s">
        <v>787</v>
      </c>
      <c r="F248" s="10" t="s">
        <v>781</v>
      </c>
      <c r="G248" s="10" t="s">
        <v>58</v>
      </c>
      <c r="H248" s="10"/>
      <c r="I248" s="10">
        <v>2103</v>
      </c>
      <c r="J248" s="10">
        <v>56</v>
      </c>
      <c r="K248" s="10" t="s">
        <v>764</v>
      </c>
      <c r="L248" s="10" t="s">
        <v>75</v>
      </c>
      <c r="M248" s="10" t="s">
        <v>318</v>
      </c>
      <c r="N248" s="10">
        <f t="shared" si="9"/>
        <v>8250000</v>
      </c>
      <c r="O248" s="10">
        <f t="shared" si="10"/>
        <v>8250000</v>
      </c>
      <c r="P248" s="10">
        <f t="shared" si="11"/>
        <v>0</v>
      </c>
      <c r="Q248" s="10" t="s">
        <v>788</v>
      </c>
      <c r="R248" s="11">
        <v>8250000</v>
      </c>
      <c r="S248" s="11"/>
      <c r="T248" s="11">
        <v>8250000</v>
      </c>
      <c r="U248" s="11">
        <v>0</v>
      </c>
      <c r="V248" s="11"/>
      <c r="W248" s="11">
        <v>0</v>
      </c>
      <c r="X248" s="11"/>
      <c r="Y248" s="11">
        <v>0</v>
      </c>
      <c r="Z248" s="11"/>
      <c r="AA248" s="11">
        <v>0</v>
      </c>
      <c r="AB248" s="11"/>
      <c r="AC248" s="11"/>
      <c r="AD248">
        <v>0</v>
      </c>
      <c r="AF248">
        <v>0</v>
      </c>
      <c r="AH248">
        <v>0</v>
      </c>
    </row>
    <row r="249" spans="1:35" x14ac:dyDescent="0.25">
      <c r="A249" s="10" t="s">
        <v>36</v>
      </c>
      <c r="B249" s="10" t="s">
        <v>455</v>
      </c>
      <c r="C249" s="10" t="s">
        <v>456</v>
      </c>
      <c r="D249" s="10">
        <v>2250</v>
      </c>
      <c r="E249" s="10" t="s">
        <v>789</v>
      </c>
      <c r="F249" s="10" t="s">
        <v>781</v>
      </c>
      <c r="G249" s="10" t="s">
        <v>58</v>
      </c>
      <c r="H249" s="10"/>
      <c r="I249" s="10">
        <v>2103</v>
      </c>
      <c r="J249" s="10">
        <v>56</v>
      </c>
      <c r="K249" s="10" t="s">
        <v>790</v>
      </c>
      <c r="L249" s="10" t="s">
        <v>38</v>
      </c>
      <c r="M249" s="10" t="s">
        <v>318</v>
      </c>
      <c r="N249" s="10">
        <f t="shared" si="9"/>
        <v>4080298.030605874</v>
      </c>
      <c r="O249" s="10">
        <f t="shared" si="10"/>
        <v>4080298.030605874</v>
      </c>
      <c r="P249" s="10">
        <f t="shared" si="11"/>
        <v>0</v>
      </c>
      <c r="Q249" s="10" t="s">
        <v>791</v>
      </c>
      <c r="R249" s="11">
        <v>4080298.030605874</v>
      </c>
      <c r="S249" s="11"/>
      <c r="T249" s="11">
        <v>4080298.030605874</v>
      </c>
      <c r="U249" s="11">
        <v>0</v>
      </c>
      <c r="V249" s="11"/>
      <c r="W249" s="11">
        <v>0</v>
      </c>
      <c r="X249" s="11"/>
      <c r="Y249" s="11">
        <v>0</v>
      </c>
      <c r="Z249" s="11"/>
      <c r="AA249" s="11">
        <v>0</v>
      </c>
      <c r="AB249" s="11"/>
      <c r="AC249" s="11"/>
      <c r="AD249">
        <v>0</v>
      </c>
      <c r="AF249">
        <v>0</v>
      </c>
      <c r="AH249">
        <v>0</v>
      </c>
    </row>
    <row r="250" spans="1:35" x14ac:dyDescent="0.25">
      <c r="A250" s="10" t="s">
        <v>36</v>
      </c>
      <c r="B250" s="10" t="s">
        <v>455</v>
      </c>
      <c r="C250" s="10" t="s">
        <v>456</v>
      </c>
      <c r="D250" s="10">
        <v>2251</v>
      </c>
      <c r="E250" s="10" t="s">
        <v>792</v>
      </c>
      <c r="F250" s="10" t="s">
        <v>793</v>
      </c>
      <c r="G250" s="10" t="s">
        <v>58</v>
      </c>
      <c r="H250" s="10"/>
      <c r="I250" s="10">
        <v>2103</v>
      </c>
      <c r="J250" s="10">
        <v>56</v>
      </c>
      <c r="K250" s="10" t="s">
        <v>83</v>
      </c>
      <c r="L250" s="10" t="s">
        <v>75</v>
      </c>
      <c r="M250" s="10" t="s">
        <v>318</v>
      </c>
      <c r="N250" s="10">
        <f t="shared" si="9"/>
        <v>0</v>
      </c>
      <c r="O250" s="10">
        <f t="shared" si="10"/>
        <v>0</v>
      </c>
      <c r="P250" s="10">
        <f t="shared" si="11"/>
        <v>0</v>
      </c>
      <c r="Q250" s="10" t="s">
        <v>794</v>
      </c>
      <c r="R250" s="11">
        <v>0</v>
      </c>
      <c r="S250" s="11"/>
      <c r="T250" s="11"/>
      <c r="U250" s="11">
        <v>0</v>
      </c>
      <c r="V250" s="11"/>
      <c r="W250" s="11">
        <v>0</v>
      </c>
      <c r="X250" s="11"/>
      <c r="Y250" s="11">
        <v>0</v>
      </c>
      <c r="Z250" s="11"/>
      <c r="AA250" s="11">
        <v>0</v>
      </c>
      <c r="AB250" s="11"/>
      <c r="AC250" s="11"/>
      <c r="AD250">
        <v>0</v>
      </c>
      <c r="AF250">
        <v>0</v>
      </c>
      <c r="AH250">
        <v>0</v>
      </c>
    </row>
    <row r="251" spans="1:35" x14ac:dyDescent="0.25">
      <c r="A251" s="10" t="s">
        <v>58</v>
      </c>
      <c r="B251" s="10" t="s">
        <v>455</v>
      </c>
      <c r="C251" s="10" t="s">
        <v>456</v>
      </c>
      <c r="D251" s="10">
        <v>2252</v>
      </c>
      <c r="E251" s="10" t="s">
        <v>795</v>
      </c>
      <c r="F251" s="10" t="s">
        <v>796</v>
      </c>
      <c r="G251" s="10" t="s">
        <v>58</v>
      </c>
      <c r="H251" s="10"/>
      <c r="I251" s="10">
        <v>2103</v>
      </c>
      <c r="J251" s="10">
        <v>56</v>
      </c>
      <c r="K251" s="10" t="s">
        <v>83</v>
      </c>
      <c r="L251" s="10" t="s">
        <v>75</v>
      </c>
      <c r="M251" s="10" t="s">
        <v>318</v>
      </c>
      <c r="N251" s="10">
        <f t="shared" si="9"/>
        <v>15912970.76</v>
      </c>
      <c r="O251" s="10">
        <f t="shared" si="10"/>
        <v>1591297.08</v>
      </c>
      <c r="P251" s="10">
        <f t="shared" si="11"/>
        <v>14321673.68</v>
      </c>
      <c r="Q251" s="10" t="s">
        <v>797</v>
      </c>
      <c r="R251" s="11">
        <v>397824.27</v>
      </c>
      <c r="S251" s="11"/>
      <c r="T251" s="11">
        <v>397824.27</v>
      </c>
      <c r="U251" s="11">
        <v>397824.27</v>
      </c>
      <c r="V251" s="11">
        <v>397824.27</v>
      </c>
      <c r="W251" s="11">
        <v>397824.27</v>
      </c>
      <c r="X251" s="11">
        <v>397824.27</v>
      </c>
      <c r="Y251" s="11">
        <v>397824.27</v>
      </c>
      <c r="Z251" s="11">
        <v>397824.27</v>
      </c>
      <c r="AA251" s="11">
        <v>3580418.42</v>
      </c>
      <c r="AB251" s="11"/>
      <c r="AC251" s="11">
        <v>3580418.42</v>
      </c>
      <c r="AD251">
        <v>3580418.42</v>
      </c>
      <c r="AE251">
        <v>3580418.42</v>
      </c>
      <c r="AF251">
        <v>3580418.42</v>
      </c>
      <c r="AG251">
        <v>3580418.42</v>
      </c>
      <c r="AH251">
        <v>3580418.42</v>
      </c>
      <c r="AI251">
        <v>3580418.42</v>
      </c>
    </row>
    <row r="252" spans="1:35" x14ac:dyDescent="0.25">
      <c r="A252" s="10" t="s">
        <v>58</v>
      </c>
      <c r="B252" s="10" t="s">
        <v>455</v>
      </c>
      <c r="C252" s="10" t="s">
        <v>456</v>
      </c>
      <c r="D252" s="10">
        <v>2253</v>
      </c>
      <c r="E252" s="10" t="s">
        <v>798</v>
      </c>
      <c r="F252" s="10" t="s">
        <v>799</v>
      </c>
      <c r="G252" s="10" t="s">
        <v>58</v>
      </c>
      <c r="H252" s="10"/>
      <c r="I252" s="10">
        <v>2103</v>
      </c>
      <c r="J252" s="10">
        <v>56</v>
      </c>
      <c r="K252" s="10" t="s">
        <v>83</v>
      </c>
      <c r="L252" s="10" t="s">
        <v>75</v>
      </c>
      <c r="M252" s="10" t="s">
        <v>318</v>
      </c>
      <c r="N252" s="10">
        <f t="shared" si="9"/>
        <v>18000000</v>
      </c>
      <c r="O252" s="10">
        <f t="shared" si="10"/>
        <v>18000000</v>
      </c>
      <c r="P252" s="10">
        <f t="shared" si="11"/>
        <v>0</v>
      </c>
      <c r="Q252" s="10" t="s">
        <v>800</v>
      </c>
      <c r="R252" s="11">
        <v>7000000</v>
      </c>
      <c r="S252" s="11"/>
      <c r="T252" s="11">
        <v>7000000</v>
      </c>
      <c r="U252" s="11">
        <v>7000000</v>
      </c>
      <c r="V252" s="11">
        <v>7000000</v>
      </c>
      <c r="W252" s="11">
        <v>4000000</v>
      </c>
      <c r="X252" s="11">
        <v>4000000</v>
      </c>
      <c r="Y252" s="11">
        <v>0</v>
      </c>
      <c r="Z252" s="11"/>
      <c r="AA252" s="11">
        <v>0</v>
      </c>
      <c r="AB252" s="11"/>
      <c r="AC252" s="11"/>
      <c r="AD252">
        <v>0</v>
      </c>
      <c r="AF252">
        <v>0</v>
      </c>
      <c r="AH252">
        <v>0</v>
      </c>
    </row>
    <row r="253" spans="1:35" x14ac:dyDescent="0.25">
      <c r="A253" s="10" t="s">
        <v>58</v>
      </c>
      <c r="B253" s="10" t="s">
        <v>455</v>
      </c>
      <c r="C253" s="10" t="s">
        <v>456</v>
      </c>
      <c r="D253" s="10">
        <v>2264</v>
      </c>
      <c r="E253" s="10" t="s">
        <v>801</v>
      </c>
      <c r="F253" s="10" t="s">
        <v>802</v>
      </c>
      <c r="G253" s="10" t="s">
        <v>58</v>
      </c>
      <c r="H253" s="10"/>
      <c r="I253" s="10">
        <v>3457</v>
      </c>
      <c r="J253" s="10">
        <v>56</v>
      </c>
      <c r="K253" s="10" t="s">
        <v>772</v>
      </c>
      <c r="L253" s="10" t="s">
        <v>560</v>
      </c>
      <c r="M253" s="10" t="s">
        <v>318</v>
      </c>
      <c r="N253" s="10">
        <f t="shared" si="9"/>
        <v>700000</v>
      </c>
      <c r="O253" s="10">
        <f t="shared" si="10"/>
        <v>700000</v>
      </c>
      <c r="P253" s="10">
        <f t="shared" si="11"/>
        <v>0</v>
      </c>
      <c r="Q253" s="10" t="s">
        <v>803</v>
      </c>
      <c r="R253" s="11">
        <v>700000</v>
      </c>
      <c r="S253" s="11"/>
      <c r="T253" s="11">
        <v>700000</v>
      </c>
      <c r="U253" s="11">
        <v>0</v>
      </c>
      <c r="V253" s="11"/>
      <c r="W253" s="11">
        <v>0</v>
      </c>
      <c r="X253" s="11"/>
      <c r="Y253" s="11">
        <v>0</v>
      </c>
      <c r="Z253" s="11"/>
      <c r="AA253" s="11">
        <v>0</v>
      </c>
      <c r="AB253" s="11"/>
      <c r="AC253" s="11"/>
      <c r="AD253">
        <v>0</v>
      </c>
      <c r="AF253">
        <v>0</v>
      </c>
      <c r="AH253">
        <v>0</v>
      </c>
    </row>
    <row r="254" spans="1:35" x14ac:dyDescent="0.25">
      <c r="A254" s="10" t="s">
        <v>36</v>
      </c>
      <c r="B254" s="10" t="s">
        <v>455</v>
      </c>
      <c r="C254" s="10" t="s">
        <v>456</v>
      </c>
      <c r="D254" s="10">
        <v>2277</v>
      </c>
      <c r="E254" s="10" t="s">
        <v>804</v>
      </c>
      <c r="F254" s="10" t="s">
        <v>805</v>
      </c>
      <c r="G254" s="10" t="s">
        <v>58</v>
      </c>
      <c r="H254" s="10" t="s">
        <v>36</v>
      </c>
      <c r="I254" s="10">
        <v>1308</v>
      </c>
      <c r="J254" s="10">
        <v>35</v>
      </c>
      <c r="K254" s="10" t="s">
        <v>559</v>
      </c>
      <c r="L254" s="10" t="s">
        <v>560</v>
      </c>
      <c r="M254" s="10" t="s">
        <v>318</v>
      </c>
      <c r="N254" s="10">
        <f t="shared" si="9"/>
        <v>0</v>
      </c>
      <c r="O254" s="10">
        <f t="shared" si="10"/>
        <v>0</v>
      </c>
      <c r="P254" s="10">
        <f t="shared" si="11"/>
        <v>0</v>
      </c>
      <c r="Q254" s="10" t="s">
        <v>806</v>
      </c>
      <c r="R254" s="11">
        <v>0</v>
      </c>
      <c r="S254" s="11"/>
      <c r="T254" s="11"/>
      <c r="U254" s="11">
        <v>0</v>
      </c>
      <c r="V254" s="11"/>
      <c r="W254" s="11">
        <v>0</v>
      </c>
      <c r="X254" s="11"/>
      <c r="Y254" s="11">
        <v>0</v>
      </c>
      <c r="Z254" s="11"/>
      <c r="AA254" s="11">
        <v>0</v>
      </c>
      <c r="AB254" s="11"/>
      <c r="AC254" s="11"/>
      <c r="AD254">
        <v>0</v>
      </c>
      <c r="AF254">
        <v>0</v>
      </c>
      <c r="AH254">
        <v>0</v>
      </c>
    </row>
    <row r="255" spans="1:35" x14ac:dyDescent="0.25">
      <c r="A255" s="10" t="s">
        <v>36</v>
      </c>
      <c r="B255" s="10" t="s">
        <v>455</v>
      </c>
      <c r="C255" s="10" t="s">
        <v>456</v>
      </c>
      <c r="D255" s="10">
        <v>2306</v>
      </c>
      <c r="E255" s="10" t="s">
        <v>807</v>
      </c>
      <c r="F255" s="10" t="s">
        <v>808</v>
      </c>
      <c r="G255" s="10" t="s">
        <v>58</v>
      </c>
      <c r="H255" s="10"/>
      <c r="I255" s="10">
        <v>1141</v>
      </c>
      <c r="J255" s="10">
        <v>56</v>
      </c>
      <c r="K255" s="10" t="s">
        <v>341</v>
      </c>
      <c r="L255" s="10" t="s">
        <v>286</v>
      </c>
      <c r="M255" s="10" t="s">
        <v>318</v>
      </c>
      <c r="N255" s="10">
        <f t="shared" si="9"/>
        <v>9522246.3599999994</v>
      </c>
      <c r="O255" s="10">
        <f t="shared" si="10"/>
        <v>9522246.3599999994</v>
      </c>
      <c r="P255" s="10">
        <f t="shared" si="11"/>
        <v>0</v>
      </c>
      <c r="Q255" s="10" t="s">
        <v>809</v>
      </c>
      <c r="R255" s="11">
        <v>0</v>
      </c>
      <c r="S255" s="11"/>
      <c r="T255" s="11"/>
      <c r="U255" s="11">
        <v>4285010.8619999997</v>
      </c>
      <c r="V255" s="11"/>
      <c r="W255" s="11">
        <v>5237235.4979999997</v>
      </c>
      <c r="X255" s="11"/>
      <c r="Y255" s="11">
        <v>0</v>
      </c>
      <c r="Z255" s="11"/>
      <c r="AA255" s="11">
        <v>0</v>
      </c>
      <c r="AB255" s="11"/>
      <c r="AC255" s="11"/>
      <c r="AD255">
        <v>0</v>
      </c>
      <c r="AF255">
        <v>0</v>
      </c>
      <c r="AH255">
        <v>0</v>
      </c>
    </row>
    <row r="256" spans="1:35" x14ac:dyDescent="0.25">
      <c r="A256" s="10" t="s">
        <v>58</v>
      </c>
      <c r="B256" s="10" t="s">
        <v>455</v>
      </c>
      <c r="C256" s="10" t="s">
        <v>456</v>
      </c>
      <c r="D256" s="10">
        <v>2312</v>
      </c>
      <c r="E256" s="10" t="s">
        <v>810</v>
      </c>
      <c r="F256" s="10" t="s">
        <v>811</v>
      </c>
      <c r="G256" s="10" t="s">
        <v>58</v>
      </c>
      <c r="H256" s="10"/>
      <c r="I256" s="10">
        <v>1141</v>
      </c>
      <c r="J256" s="10">
        <v>56</v>
      </c>
      <c r="K256" s="10" t="s">
        <v>463</v>
      </c>
      <c r="L256" s="10" t="s">
        <v>38</v>
      </c>
      <c r="M256" s="10" t="s">
        <v>318</v>
      </c>
      <c r="N256" s="10">
        <f t="shared" si="9"/>
        <v>9467329.2599999998</v>
      </c>
      <c r="O256" s="10">
        <f t="shared" si="10"/>
        <v>9467329.2599999998</v>
      </c>
      <c r="P256" s="10">
        <f t="shared" si="11"/>
        <v>0</v>
      </c>
      <c r="Q256" s="10" t="s">
        <v>812</v>
      </c>
      <c r="R256" s="11">
        <v>9467329.2599999998</v>
      </c>
      <c r="S256" s="11"/>
      <c r="T256" s="11"/>
      <c r="U256" s="11">
        <v>0</v>
      </c>
      <c r="V256" s="11"/>
      <c r="W256" s="11">
        <v>0</v>
      </c>
      <c r="X256" s="11"/>
      <c r="Y256" s="11">
        <v>0</v>
      </c>
      <c r="Z256" s="11"/>
      <c r="AA256" s="11">
        <v>0</v>
      </c>
      <c r="AB256" s="11"/>
      <c r="AC256" s="11"/>
      <c r="AD256">
        <v>0</v>
      </c>
      <c r="AF256">
        <v>0</v>
      </c>
      <c r="AH256">
        <v>0</v>
      </c>
    </row>
    <row r="257" spans="1:35" x14ac:dyDescent="0.25">
      <c r="A257" s="10" t="s">
        <v>58</v>
      </c>
      <c r="B257" s="10" t="s">
        <v>455</v>
      </c>
      <c r="C257" s="10" t="s">
        <v>456</v>
      </c>
      <c r="D257" s="10">
        <v>2320</v>
      </c>
      <c r="E257" s="10" t="s">
        <v>813</v>
      </c>
      <c r="F257" s="10" t="s">
        <v>814</v>
      </c>
      <c r="G257" s="10" t="s">
        <v>58</v>
      </c>
      <c r="H257" s="10"/>
      <c r="I257" s="10">
        <v>1141</v>
      </c>
      <c r="J257" s="10">
        <v>56</v>
      </c>
      <c r="K257" s="10" t="s">
        <v>815</v>
      </c>
      <c r="L257" s="10" t="s">
        <v>75</v>
      </c>
      <c r="M257" s="10" t="s">
        <v>318</v>
      </c>
      <c r="N257" s="10">
        <f t="shared" si="9"/>
        <v>83859203.879999995</v>
      </c>
      <c r="O257" s="10">
        <f t="shared" si="10"/>
        <v>30169456.379999999</v>
      </c>
      <c r="P257" s="10">
        <f t="shared" si="11"/>
        <v>53689747.5</v>
      </c>
      <c r="Q257" s="10" t="s">
        <v>816</v>
      </c>
      <c r="R257" s="11">
        <v>18084239.93</v>
      </c>
      <c r="S257" s="11"/>
      <c r="T257" s="11">
        <v>18084239.93</v>
      </c>
      <c r="U257" s="11">
        <v>522558.18</v>
      </c>
      <c r="V257" s="11">
        <v>522558.18</v>
      </c>
      <c r="W257" s="11">
        <v>523112.16</v>
      </c>
      <c r="X257" s="11">
        <v>523112.16</v>
      </c>
      <c r="Y257" s="11">
        <v>11039546.109999999</v>
      </c>
      <c r="Z257" s="11">
        <v>11039546.109999999</v>
      </c>
      <c r="AA257" s="11">
        <v>47646807.549999997</v>
      </c>
      <c r="AB257" s="11"/>
      <c r="AC257" s="11">
        <v>47646807.549999997</v>
      </c>
      <c r="AD257">
        <v>2090233.32</v>
      </c>
      <c r="AE257">
        <v>2090233.32</v>
      </c>
      <c r="AF257">
        <v>2092449.24</v>
      </c>
      <c r="AG257">
        <v>2092449.24</v>
      </c>
      <c r="AH257">
        <v>1860257.39</v>
      </c>
      <c r="AI257">
        <v>1860257.39</v>
      </c>
    </row>
    <row r="258" spans="1:35" x14ac:dyDescent="0.25">
      <c r="A258" s="10" t="s">
        <v>58</v>
      </c>
      <c r="B258" s="10" t="s">
        <v>455</v>
      </c>
      <c r="C258" s="10" t="s">
        <v>456</v>
      </c>
      <c r="D258" s="10">
        <v>2345</v>
      </c>
      <c r="E258" s="10" t="s">
        <v>817</v>
      </c>
      <c r="F258" s="10" t="s">
        <v>818</v>
      </c>
      <c r="G258" s="10" t="s">
        <v>58</v>
      </c>
      <c r="H258" s="10"/>
      <c r="I258" s="10">
        <v>2110</v>
      </c>
      <c r="J258" s="10">
        <v>56</v>
      </c>
      <c r="K258" s="10" t="s">
        <v>83</v>
      </c>
      <c r="L258" s="10" t="s">
        <v>75</v>
      </c>
      <c r="M258" s="10" t="s">
        <v>318</v>
      </c>
      <c r="N258" s="10">
        <f t="shared" ref="N258:N321" si="12">O258+P258</f>
        <v>19800000</v>
      </c>
      <c r="O258" s="10">
        <f t="shared" ref="O258:O321" si="13">R258+U258+W258+Y258</f>
        <v>1800000</v>
      </c>
      <c r="P258" s="10">
        <f t="shared" ref="P258:P321" si="14">AA258+AD258+AF258+AH258</f>
        <v>18000000</v>
      </c>
      <c r="Q258" s="10" t="s">
        <v>819</v>
      </c>
      <c r="R258" s="11">
        <v>450000</v>
      </c>
      <c r="S258" s="11"/>
      <c r="T258" s="11">
        <v>450000</v>
      </c>
      <c r="U258" s="11">
        <v>450000</v>
      </c>
      <c r="V258" s="11">
        <v>450000</v>
      </c>
      <c r="W258" s="11">
        <v>450000</v>
      </c>
      <c r="X258" s="11">
        <v>450000</v>
      </c>
      <c r="Y258" s="11">
        <v>450000</v>
      </c>
      <c r="Z258" s="11">
        <v>450000</v>
      </c>
      <c r="AA258" s="11">
        <v>4500000</v>
      </c>
      <c r="AB258" s="11"/>
      <c r="AC258" s="11">
        <v>4500000</v>
      </c>
      <c r="AD258">
        <v>4500000</v>
      </c>
      <c r="AE258">
        <v>4500000</v>
      </c>
      <c r="AF258">
        <v>4500000</v>
      </c>
      <c r="AG258">
        <v>4500000</v>
      </c>
      <c r="AH258">
        <v>4500000</v>
      </c>
      <c r="AI258">
        <v>4500000</v>
      </c>
    </row>
    <row r="259" spans="1:35" x14ac:dyDescent="0.25">
      <c r="A259" s="10" t="s">
        <v>58</v>
      </c>
      <c r="B259" s="10" t="s">
        <v>455</v>
      </c>
      <c r="C259" s="10" t="s">
        <v>456</v>
      </c>
      <c r="D259" s="10">
        <v>2391</v>
      </c>
      <c r="E259" s="10" t="s">
        <v>820</v>
      </c>
      <c r="F259" s="10" t="s">
        <v>821</v>
      </c>
      <c r="G259" s="10" t="s">
        <v>58</v>
      </c>
      <c r="H259" s="10"/>
      <c r="I259" s="10">
        <v>1027</v>
      </c>
      <c r="J259" s="10">
        <v>56</v>
      </c>
      <c r="K259" s="10" t="s">
        <v>83</v>
      </c>
      <c r="L259" s="10" t="s">
        <v>75</v>
      </c>
      <c r="M259" s="10" t="s">
        <v>318</v>
      </c>
      <c r="N259" s="10">
        <f t="shared" si="12"/>
        <v>4199679.82</v>
      </c>
      <c r="O259" s="10">
        <f t="shared" si="13"/>
        <v>0</v>
      </c>
      <c r="P259" s="10">
        <f t="shared" si="14"/>
        <v>4199679.82</v>
      </c>
      <c r="Q259" s="10" t="s">
        <v>822</v>
      </c>
      <c r="R259" s="11">
        <v>0</v>
      </c>
      <c r="S259" s="11"/>
      <c r="T259" s="11"/>
      <c r="U259" s="11">
        <v>0</v>
      </c>
      <c r="V259" s="11"/>
      <c r="W259" s="11">
        <v>0</v>
      </c>
      <c r="X259" s="11"/>
      <c r="Y259" s="11">
        <v>0</v>
      </c>
      <c r="Z259" s="11"/>
      <c r="AA259" s="11">
        <v>1259903.946</v>
      </c>
      <c r="AB259" s="11"/>
      <c r="AC259" s="11"/>
      <c r="AD259">
        <v>2939775.8739999998</v>
      </c>
      <c r="AF259">
        <v>0</v>
      </c>
      <c r="AH259">
        <v>0</v>
      </c>
    </row>
    <row r="260" spans="1:35" x14ac:dyDescent="0.25">
      <c r="A260" s="10" t="s">
        <v>58</v>
      </c>
      <c r="B260" s="10" t="s">
        <v>455</v>
      </c>
      <c r="C260" s="10" t="s">
        <v>456</v>
      </c>
      <c r="D260" s="10">
        <v>2399</v>
      </c>
      <c r="E260" s="10" t="s">
        <v>823</v>
      </c>
      <c r="F260" s="10" t="s">
        <v>824</v>
      </c>
      <c r="G260" s="10" t="s">
        <v>58</v>
      </c>
      <c r="H260" s="10"/>
      <c r="I260" s="10">
        <v>2103</v>
      </c>
      <c r="J260" s="10">
        <v>56</v>
      </c>
      <c r="K260" s="10" t="s">
        <v>83</v>
      </c>
      <c r="L260" s="10" t="s">
        <v>75</v>
      </c>
      <c r="M260" s="10" t="s">
        <v>318</v>
      </c>
      <c r="N260" s="10">
        <f t="shared" si="12"/>
        <v>3500000</v>
      </c>
      <c r="O260" s="10">
        <f t="shared" si="13"/>
        <v>3500000</v>
      </c>
      <c r="P260" s="10">
        <f t="shared" si="14"/>
        <v>0</v>
      </c>
      <c r="Q260" s="10"/>
      <c r="R260" s="11">
        <v>500000</v>
      </c>
      <c r="S260" s="11"/>
      <c r="T260" s="11"/>
      <c r="U260" s="11">
        <v>1000000</v>
      </c>
      <c r="V260" s="11"/>
      <c r="W260" s="11">
        <v>1000000</v>
      </c>
      <c r="X260" s="11"/>
      <c r="Y260" s="11">
        <v>1000000</v>
      </c>
      <c r="Z260" s="11"/>
      <c r="AA260" s="11">
        <v>0</v>
      </c>
      <c r="AB260" s="11"/>
      <c r="AC260" s="11"/>
      <c r="AD260">
        <v>0</v>
      </c>
      <c r="AF260">
        <v>0</v>
      </c>
      <c r="AH260">
        <v>0</v>
      </c>
    </row>
    <row r="261" spans="1:35" x14ac:dyDescent="0.25">
      <c r="A261" s="10" t="s">
        <v>36</v>
      </c>
      <c r="B261" s="10" t="s">
        <v>455</v>
      </c>
      <c r="C261" s="10" t="s">
        <v>456</v>
      </c>
      <c r="D261" s="10">
        <v>2402</v>
      </c>
      <c r="E261" s="10" t="s">
        <v>825</v>
      </c>
      <c r="F261" s="10" t="s">
        <v>826</v>
      </c>
      <c r="G261" s="10" t="s">
        <v>58</v>
      </c>
      <c r="H261" s="10"/>
      <c r="I261" s="10">
        <v>3457</v>
      </c>
      <c r="J261" s="10">
        <v>56</v>
      </c>
      <c r="K261" s="10" t="s">
        <v>499</v>
      </c>
      <c r="L261" s="10" t="s">
        <v>303</v>
      </c>
      <c r="M261" s="10" t="s">
        <v>318</v>
      </c>
      <c r="N261" s="10">
        <f t="shared" si="12"/>
        <v>0</v>
      </c>
      <c r="O261" s="10">
        <f t="shared" si="13"/>
        <v>0</v>
      </c>
      <c r="P261" s="10">
        <f t="shared" si="14"/>
        <v>0</v>
      </c>
      <c r="Q261" s="10" t="s">
        <v>827</v>
      </c>
      <c r="R261" s="11">
        <v>0</v>
      </c>
      <c r="S261" s="11"/>
      <c r="T261" s="11"/>
      <c r="U261" s="11">
        <v>0</v>
      </c>
      <c r="V261" s="11"/>
      <c r="W261" s="11">
        <v>0</v>
      </c>
      <c r="X261" s="11"/>
      <c r="Y261" s="11">
        <v>0</v>
      </c>
      <c r="Z261" s="11"/>
      <c r="AA261" s="11">
        <v>0</v>
      </c>
      <c r="AB261" s="11"/>
      <c r="AC261" s="11"/>
      <c r="AD261">
        <v>0</v>
      </c>
      <c r="AF261">
        <v>0</v>
      </c>
      <c r="AH261">
        <v>0</v>
      </c>
    </row>
    <row r="262" spans="1:35" x14ac:dyDescent="0.25">
      <c r="A262" s="10" t="s">
        <v>58</v>
      </c>
      <c r="B262" s="10" t="s">
        <v>455</v>
      </c>
      <c r="C262" s="10" t="s">
        <v>456</v>
      </c>
      <c r="D262" s="10">
        <v>2404</v>
      </c>
      <c r="E262" s="10" t="s">
        <v>828</v>
      </c>
      <c r="F262" s="10" t="s">
        <v>829</v>
      </c>
      <c r="G262" s="10" t="s">
        <v>58</v>
      </c>
      <c r="H262" s="10"/>
      <c r="I262" s="10">
        <v>3457</v>
      </c>
      <c r="J262" s="10">
        <v>56</v>
      </c>
      <c r="K262" s="10" t="s">
        <v>830</v>
      </c>
      <c r="L262" s="10" t="s">
        <v>75</v>
      </c>
      <c r="M262" s="10" t="s">
        <v>318</v>
      </c>
      <c r="N262" s="10">
        <f t="shared" si="12"/>
        <v>6386648.9399999995</v>
      </c>
      <c r="O262" s="10">
        <f t="shared" si="13"/>
        <v>6386648.9399999995</v>
      </c>
      <c r="P262" s="10">
        <f t="shared" si="14"/>
        <v>0</v>
      </c>
      <c r="Q262" s="10" t="s">
        <v>831</v>
      </c>
      <c r="R262" s="11">
        <v>3000000</v>
      </c>
      <c r="S262" s="11"/>
      <c r="T262" s="11">
        <v>3000000</v>
      </c>
      <c r="U262" s="11">
        <v>3386648.94</v>
      </c>
      <c r="V262" s="11">
        <v>3386648.94</v>
      </c>
      <c r="W262" s="11">
        <v>0</v>
      </c>
      <c r="X262" s="11"/>
      <c r="Y262" s="11">
        <v>0</v>
      </c>
      <c r="Z262" s="11"/>
      <c r="AA262" s="11">
        <v>0</v>
      </c>
      <c r="AB262" s="11"/>
      <c r="AC262" s="11"/>
      <c r="AD262">
        <v>0</v>
      </c>
      <c r="AF262">
        <v>0</v>
      </c>
      <c r="AH262">
        <v>0</v>
      </c>
    </row>
    <row r="263" spans="1:35" x14ac:dyDescent="0.25">
      <c r="A263" s="10" t="s">
        <v>58</v>
      </c>
      <c r="B263" s="10" t="s">
        <v>455</v>
      </c>
      <c r="C263" s="10" t="s">
        <v>456</v>
      </c>
      <c r="D263" s="10">
        <v>2405</v>
      </c>
      <c r="E263" s="10" t="s">
        <v>832</v>
      </c>
      <c r="F263" s="10" t="s">
        <v>833</v>
      </c>
      <c r="G263" s="10" t="s">
        <v>58</v>
      </c>
      <c r="H263" s="10"/>
      <c r="I263" s="10">
        <v>3457</v>
      </c>
      <c r="J263" s="10">
        <v>56</v>
      </c>
      <c r="K263" s="10" t="s">
        <v>834</v>
      </c>
      <c r="L263" s="10" t="s">
        <v>75</v>
      </c>
      <c r="M263" s="10" t="s">
        <v>318</v>
      </c>
      <c r="N263" s="10">
        <f t="shared" si="12"/>
        <v>150000</v>
      </c>
      <c r="O263" s="10">
        <f t="shared" si="13"/>
        <v>150000</v>
      </c>
      <c r="P263" s="10">
        <f t="shared" si="14"/>
        <v>0</v>
      </c>
      <c r="Q263" s="10" t="s">
        <v>835</v>
      </c>
      <c r="R263" s="11">
        <v>150000</v>
      </c>
      <c r="S263" s="11"/>
      <c r="T263" s="11">
        <v>150000</v>
      </c>
      <c r="U263" s="11">
        <v>0</v>
      </c>
      <c r="V263" s="11"/>
      <c r="W263" s="11">
        <v>0</v>
      </c>
      <c r="X263" s="11"/>
      <c r="Y263" s="11">
        <v>0</v>
      </c>
      <c r="Z263" s="11"/>
      <c r="AA263" s="11">
        <v>0</v>
      </c>
      <c r="AB263" s="11"/>
      <c r="AC263" s="11"/>
      <c r="AD263">
        <v>0</v>
      </c>
      <c r="AF263">
        <v>0</v>
      </c>
      <c r="AH263">
        <v>0</v>
      </c>
    </row>
    <row r="264" spans="1:35" x14ac:dyDescent="0.25">
      <c r="A264" s="10" t="s">
        <v>58</v>
      </c>
      <c r="B264" s="10" t="s">
        <v>455</v>
      </c>
      <c r="C264" s="10" t="s">
        <v>456</v>
      </c>
      <c r="D264" s="10">
        <v>2408</v>
      </c>
      <c r="E264" s="10" t="s">
        <v>836</v>
      </c>
      <c r="F264" s="10" t="s">
        <v>837</v>
      </c>
      <c r="G264" s="10" t="s">
        <v>58</v>
      </c>
      <c r="H264" s="10"/>
      <c r="I264" s="10">
        <v>3457</v>
      </c>
      <c r="J264" s="10">
        <v>56</v>
      </c>
      <c r="K264" s="10" t="s">
        <v>838</v>
      </c>
      <c r="L264" s="10" t="s">
        <v>75</v>
      </c>
      <c r="M264" s="10" t="s">
        <v>318</v>
      </c>
      <c r="N264" s="10">
        <f t="shared" si="12"/>
        <v>500000</v>
      </c>
      <c r="O264" s="10">
        <f t="shared" si="13"/>
        <v>500000</v>
      </c>
      <c r="P264" s="10">
        <f t="shared" si="14"/>
        <v>0</v>
      </c>
      <c r="Q264" s="10" t="s">
        <v>839</v>
      </c>
      <c r="R264" s="11">
        <v>500000</v>
      </c>
      <c r="S264" s="11"/>
      <c r="T264" s="11">
        <v>500000</v>
      </c>
      <c r="U264" s="11">
        <v>0</v>
      </c>
      <c r="V264" s="11"/>
      <c r="W264" s="11">
        <v>0</v>
      </c>
      <c r="X264" s="11"/>
      <c r="Y264" s="11">
        <v>0</v>
      </c>
      <c r="Z264" s="11"/>
      <c r="AA264" s="11">
        <v>0</v>
      </c>
      <c r="AB264" s="11"/>
      <c r="AC264" s="11"/>
      <c r="AD264">
        <v>0</v>
      </c>
      <c r="AF264">
        <v>0</v>
      </c>
      <c r="AH264">
        <v>0</v>
      </c>
    </row>
    <row r="265" spans="1:35" x14ac:dyDescent="0.25">
      <c r="A265" s="10" t="s">
        <v>36</v>
      </c>
      <c r="B265" s="10" t="s">
        <v>455</v>
      </c>
      <c r="C265" s="10" t="s">
        <v>456</v>
      </c>
      <c r="D265" s="10">
        <v>2409</v>
      </c>
      <c r="E265" s="10" t="s">
        <v>840</v>
      </c>
      <c r="F265" s="10" t="s">
        <v>841</v>
      </c>
      <c r="G265" s="10" t="s">
        <v>58</v>
      </c>
      <c r="H265" s="10"/>
      <c r="I265" s="10">
        <v>3457</v>
      </c>
      <c r="J265" s="10">
        <v>56</v>
      </c>
      <c r="K265" s="10" t="s">
        <v>559</v>
      </c>
      <c r="L265" s="10" t="s">
        <v>560</v>
      </c>
      <c r="M265" s="10" t="s">
        <v>318</v>
      </c>
      <c r="N265" s="10">
        <f t="shared" si="12"/>
        <v>0</v>
      </c>
      <c r="O265" s="10">
        <f t="shared" si="13"/>
        <v>0</v>
      </c>
      <c r="P265" s="10">
        <f t="shared" si="14"/>
        <v>0</v>
      </c>
      <c r="Q265" s="10" t="s">
        <v>842</v>
      </c>
      <c r="R265" s="11">
        <v>0</v>
      </c>
      <c r="S265" s="11"/>
      <c r="T265" s="11"/>
      <c r="U265" s="11">
        <v>0</v>
      </c>
      <c r="V265" s="11"/>
      <c r="W265" s="11">
        <v>0</v>
      </c>
      <c r="X265" s="11"/>
      <c r="Y265" s="11">
        <v>0</v>
      </c>
      <c r="Z265" s="11"/>
      <c r="AA265" s="11">
        <v>0</v>
      </c>
      <c r="AB265" s="11"/>
      <c r="AC265" s="11"/>
      <c r="AD265">
        <v>0</v>
      </c>
      <c r="AF265">
        <v>0</v>
      </c>
      <c r="AH265">
        <v>0</v>
      </c>
    </row>
    <row r="266" spans="1:35" x14ac:dyDescent="0.25">
      <c r="A266" s="10" t="s">
        <v>58</v>
      </c>
      <c r="B266" s="10" t="s">
        <v>455</v>
      </c>
      <c r="C266" s="10" t="s">
        <v>456</v>
      </c>
      <c r="D266" s="10">
        <v>2410</v>
      </c>
      <c r="E266" s="10" t="s">
        <v>843</v>
      </c>
      <c r="F266" s="10" t="s">
        <v>844</v>
      </c>
      <c r="G266" s="10" t="s">
        <v>58</v>
      </c>
      <c r="H266" s="10"/>
      <c r="I266" s="10">
        <v>3457</v>
      </c>
      <c r="J266" s="10">
        <v>56</v>
      </c>
      <c r="K266" s="10" t="s">
        <v>459</v>
      </c>
      <c r="L266" s="10" t="s">
        <v>440</v>
      </c>
      <c r="M266" s="10" t="s">
        <v>318</v>
      </c>
      <c r="N266" s="10">
        <f t="shared" si="12"/>
        <v>250000</v>
      </c>
      <c r="O266" s="10">
        <f t="shared" si="13"/>
        <v>250000</v>
      </c>
      <c r="P266" s="10">
        <f t="shared" si="14"/>
        <v>0</v>
      </c>
      <c r="Q266" s="10" t="s">
        <v>845</v>
      </c>
      <c r="R266" s="11">
        <v>250000</v>
      </c>
      <c r="S266" s="11"/>
      <c r="T266" s="11">
        <v>250000</v>
      </c>
      <c r="U266" s="11">
        <v>0</v>
      </c>
      <c r="V266" s="11"/>
      <c r="W266" s="11">
        <v>0</v>
      </c>
      <c r="X266" s="11"/>
      <c r="Y266" s="11">
        <v>0</v>
      </c>
      <c r="Z266" s="11"/>
      <c r="AA266" s="11">
        <v>0</v>
      </c>
      <c r="AB266" s="11"/>
      <c r="AC266" s="11"/>
      <c r="AD266">
        <v>0</v>
      </c>
      <c r="AF266">
        <v>0</v>
      </c>
      <c r="AH266">
        <v>0</v>
      </c>
    </row>
    <row r="267" spans="1:35" x14ac:dyDescent="0.25">
      <c r="A267" s="10" t="s">
        <v>58</v>
      </c>
      <c r="B267" s="10" t="s">
        <v>455</v>
      </c>
      <c r="C267" s="10" t="s">
        <v>456</v>
      </c>
      <c r="D267" s="10">
        <v>2411</v>
      </c>
      <c r="E267" s="10" t="s">
        <v>846</v>
      </c>
      <c r="F267" s="10" t="s">
        <v>847</v>
      </c>
      <c r="G267" s="10" t="s">
        <v>58</v>
      </c>
      <c r="H267" s="10"/>
      <c r="I267" s="10">
        <v>3457</v>
      </c>
      <c r="J267" s="10">
        <v>56</v>
      </c>
      <c r="K267" s="10" t="s">
        <v>848</v>
      </c>
      <c r="L267" s="10" t="s">
        <v>369</v>
      </c>
      <c r="M267" s="10" t="s">
        <v>318</v>
      </c>
      <c r="N267" s="10">
        <f t="shared" si="12"/>
        <v>400000</v>
      </c>
      <c r="O267" s="10">
        <f t="shared" si="13"/>
        <v>400000</v>
      </c>
      <c r="P267" s="10">
        <f t="shared" si="14"/>
        <v>0</v>
      </c>
      <c r="Q267" s="10" t="s">
        <v>849</v>
      </c>
      <c r="R267" s="11">
        <v>400000</v>
      </c>
      <c r="S267" s="11"/>
      <c r="T267" s="11">
        <v>400000</v>
      </c>
      <c r="U267" s="11">
        <v>0</v>
      </c>
      <c r="V267" s="11"/>
      <c r="W267" s="11">
        <v>0</v>
      </c>
      <c r="X267" s="11"/>
      <c r="Y267" s="11">
        <v>0</v>
      </c>
      <c r="Z267" s="11"/>
      <c r="AA267" s="11">
        <v>0</v>
      </c>
      <c r="AB267" s="11"/>
      <c r="AC267" s="11"/>
      <c r="AD267">
        <v>0</v>
      </c>
      <c r="AF267">
        <v>0</v>
      </c>
      <c r="AH267">
        <v>0</v>
      </c>
    </row>
    <row r="268" spans="1:35" x14ac:dyDescent="0.25">
      <c r="A268" s="10" t="s">
        <v>58</v>
      </c>
      <c r="B268" s="10" t="s">
        <v>455</v>
      </c>
      <c r="C268" s="10" t="s">
        <v>456</v>
      </c>
      <c r="D268" s="10">
        <v>2412</v>
      </c>
      <c r="E268" s="10" t="s">
        <v>850</v>
      </c>
      <c r="F268" s="10" t="s">
        <v>851</v>
      </c>
      <c r="G268" s="10" t="s">
        <v>58</v>
      </c>
      <c r="H268" s="10"/>
      <c r="I268" s="10">
        <v>3457</v>
      </c>
      <c r="J268" s="10">
        <v>56</v>
      </c>
      <c r="K268" s="10" t="s">
        <v>329</v>
      </c>
      <c r="L268" s="10" t="s">
        <v>330</v>
      </c>
      <c r="M268" s="10" t="s">
        <v>318</v>
      </c>
      <c r="N268" s="10">
        <f t="shared" si="12"/>
        <v>1280075.7</v>
      </c>
      <c r="O268" s="10">
        <f t="shared" si="13"/>
        <v>1280075.7</v>
      </c>
      <c r="P268" s="10">
        <f t="shared" si="14"/>
        <v>0</v>
      </c>
      <c r="Q268" s="10" t="s">
        <v>852</v>
      </c>
      <c r="R268" s="11">
        <v>960752.2</v>
      </c>
      <c r="S268" s="11"/>
      <c r="T268" s="11">
        <v>960752.2</v>
      </c>
      <c r="U268" s="11">
        <v>319323.5</v>
      </c>
      <c r="V268" s="11">
        <v>319323.5</v>
      </c>
      <c r="W268" s="11">
        <v>0</v>
      </c>
      <c r="X268" s="11"/>
      <c r="Y268" s="11">
        <v>0</v>
      </c>
      <c r="Z268" s="11"/>
      <c r="AA268" s="11">
        <v>0</v>
      </c>
      <c r="AB268" s="11"/>
      <c r="AC268" s="11"/>
      <c r="AD268">
        <v>0</v>
      </c>
      <c r="AF268">
        <v>0</v>
      </c>
      <c r="AH268">
        <v>0</v>
      </c>
    </row>
    <row r="269" spans="1:35" x14ac:dyDescent="0.25">
      <c r="A269" s="10" t="s">
        <v>58</v>
      </c>
      <c r="B269" s="10" t="s">
        <v>455</v>
      </c>
      <c r="C269" s="10" t="s">
        <v>456</v>
      </c>
      <c r="D269" s="10">
        <v>2413</v>
      </c>
      <c r="E269" s="10" t="s">
        <v>853</v>
      </c>
      <c r="F269" s="10" t="s">
        <v>854</v>
      </c>
      <c r="G269" s="10" t="s">
        <v>58</v>
      </c>
      <c r="H269" s="10"/>
      <c r="I269" s="10">
        <v>3457</v>
      </c>
      <c r="J269" s="10">
        <v>56</v>
      </c>
      <c r="K269" s="10" t="s">
        <v>653</v>
      </c>
      <c r="L269" s="10" t="s">
        <v>369</v>
      </c>
      <c r="M269" s="10" t="s">
        <v>318</v>
      </c>
      <c r="N269" s="10">
        <f t="shared" si="12"/>
        <v>850000</v>
      </c>
      <c r="O269" s="10">
        <f t="shared" si="13"/>
        <v>850000</v>
      </c>
      <c r="P269" s="10">
        <f t="shared" si="14"/>
        <v>0</v>
      </c>
      <c r="Q269" s="10" t="s">
        <v>855</v>
      </c>
      <c r="R269" s="11">
        <v>850000</v>
      </c>
      <c r="S269" s="11"/>
      <c r="T269" s="11">
        <v>850000</v>
      </c>
      <c r="U269" s="11">
        <v>0</v>
      </c>
      <c r="V269" s="11"/>
      <c r="W269" s="11">
        <v>0</v>
      </c>
      <c r="X269" s="11"/>
      <c r="Y269" s="11">
        <v>0</v>
      </c>
      <c r="Z269" s="11"/>
      <c r="AA269" s="11">
        <v>0</v>
      </c>
      <c r="AB269" s="11"/>
      <c r="AC269" s="11"/>
      <c r="AD269">
        <v>0</v>
      </c>
      <c r="AF269">
        <v>0</v>
      </c>
      <c r="AH269">
        <v>0</v>
      </c>
    </row>
    <row r="270" spans="1:35" x14ac:dyDescent="0.25">
      <c r="A270" s="10" t="s">
        <v>58</v>
      </c>
      <c r="B270" s="10" t="s">
        <v>455</v>
      </c>
      <c r="C270" s="10" t="s">
        <v>456</v>
      </c>
      <c r="D270" s="10">
        <v>2414</v>
      </c>
      <c r="E270" s="10" t="s">
        <v>856</v>
      </c>
      <c r="F270" s="10" t="s">
        <v>857</v>
      </c>
      <c r="G270" s="10" t="s">
        <v>58</v>
      </c>
      <c r="H270" s="10"/>
      <c r="I270" s="10">
        <v>3457</v>
      </c>
      <c r="J270" s="10">
        <v>56</v>
      </c>
      <c r="K270" s="10" t="s">
        <v>543</v>
      </c>
      <c r="L270" s="10" t="s">
        <v>536</v>
      </c>
      <c r="M270" s="10" t="s">
        <v>318</v>
      </c>
      <c r="N270" s="10">
        <f t="shared" si="12"/>
        <v>2442454.5</v>
      </c>
      <c r="O270" s="10">
        <f t="shared" si="13"/>
        <v>2442454.5</v>
      </c>
      <c r="P270" s="10">
        <f t="shared" si="14"/>
        <v>0</v>
      </c>
      <c r="Q270" s="10" t="s">
        <v>858</v>
      </c>
      <c r="R270" s="11">
        <v>1198789.3400000001</v>
      </c>
      <c r="S270" s="11"/>
      <c r="T270" s="11">
        <v>1198789.3400000001</v>
      </c>
      <c r="U270" s="11">
        <v>1243665.1599999999</v>
      </c>
      <c r="V270" s="11">
        <v>1243665.1599999999</v>
      </c>
      <c r="W270" s="11">
        <v>0</v>
      </c>
      <c r="X270" s="11"/>
      <c r="Y270" s="11">
        <v>0</v>
      </c>
      <c r="Z270" s="11"/>
      <c r="AA270" s="11">
        <v>0</v>
      </c>
      <c r="AB270" s="11"/>
      <c r="AC270" s="11"/>
      <c r="AD270">
        <v>0</v>
      </c>
      <c r="AF270">
        <v>0</v>
      </c>
      <c r="AH270">
        <v>0</v>
      </c>
    </row>
    <row r="271" spans="1:35" x14ac:dyDescent="0.25">
      <c r="A271" s="10" t="s">
        <v>58</v>
      </c>
      <c r="B271" s="10" t="s">
        <v>455</v>
      </c>
      <c r="C271" s="10" t="s">
        <v>456</v>
      </c>
      <c r="D271" s="10">
        <v>2415</v>
      </c>
      <c r="E271" s="10" t="s">
        <v>859</v>
      </c>
      <c r="F271" s="10" t="s">
        <v>860</v>
      </c>
      <c r="G271" s="10" t="s">
        <v>58</v>
      </c>
      <c r="H271" s="10"/>
      <c r="I271" s="10">
        <v>3457</v>
      </c>
      <c r="J271" s="10">
        <v>56</v>
      </c>
      <c r="K271" s="10" t="s">
        <v>861</v>
      </c>
      <c r="L271" s="10" t="s">
        <v>75</v>
      </c>
      <c r="M271" s="10" t="s">
        <v>318</v>
      </c>
      <c r="N271" s="10">
        <f t="shared" si="12"/>
        <v>3500000</v>
      </c>
      <c r="O271" s="10">
        <f t="shared" si="13"/>
        <v>3500000</v>
      </c>
      <c r="P271" s="10">
        <f t="shared" si="14"/>
        <v>0</v>
      </c>
      <c r="Q271" s="10" t="s">
        <v>862</v>
      </c>
      <c r="R271" s="11">
        <v>3500000</v>
      </c>
      <c r="S271" s="11"/>
      <c r="T271" s="11">
        <v>3500000</v>
      </c>
      <c r="U271" s="11">
        <v>0</v>
      </c>
      <c r="V271" s="11"/>
      <c r="W271" s="11">
        <v>0</v>
      </c>
      <c r="X271" s="11"/>
      <c r="Y271" s="11">
        <v>0</v>
      </c>
      <c r="Z271" s="11"/>
      <c r="AA271" s="11">
        <v>0</v>
      </c>
      <c r="AB271" s="11"/>
      <c r="AC271" s="11"/>
      <c r="AD271">
        <v>0</v>
      </c>
      <c r="AF271">
        <v>0</v>
      </c>
      <c r="AH271">
        <v>0</v>
      </c>
    </row>
    <row r="272" spans="1:35" x14ac:dyDescent="0.25">
      <c r="A272" s="10" t="s">
        <v>58</v>
      </c>
      <c r="B272" s="10" t="s">
        <v>455</v>
      </c>
      <c r="C272" s="10" t="s">
        <v>456</v>
      </c>
      <c r="D272" s="10">
        <v>2426</v>
      </c>
      <c r="E272" s="10" t="s">
        <v>863</v>
      </c>
      <c r="F272" s="10" t="s">
        <v>864</v>
      </c>
      <c r="G272" s="10" t="s">
        <v>58</v>
      </c>
      <c r="H272" s="10"/>
      <c r="I272" s="10">
        <v>1027</v>
      </c>
      <c r="J272" s="10">
        <v>56</v>
      </c>
      <c r="K272" s="10" t="s">
        <v>271</v>
      </c>
      <c r="L272" s="10" t="s">
        <v>38</v>
      </c>
      <c r="M272" s="10" t="s">
        <v>318</v>
      </c>
      <c r="N272" s="10">
        <f t="shared" si="12"/>
        <v>2402185.4500000011</v>
      </c>
      <c r="O272" s="10">
        <f t="shared" si="13"/>
        <v>0</v>
      </c>
      <c r="P272" s="10">
        <f t="shared" si="14"/>
        <v>2402185.4500000011</v>
      </c>
      <c r="Q272" s="10" t="s">
        <v>865</v>
      </c>
      <c r="R272" s="11">
        <v>0</v>
      </c>
      <c r="S272" s="11"/>
      <c r="T272" s="11"/>
      <c r="U272" s="11">
        <v>0</v>
      </c>
      <c r="V272" s="11"/>
      <c r="W272" s="11">
        <v>0</v>
      </c>
      <c r="X272" s="11"/>
      <c r="Y272" s="11">
        <v>0</v>
      </c>
      <c r="Z272" s="11"/>
      <c r="AA272" s="11">
        <v>2402185.4500000011</v>
      </c>
      <c r="AB272" s="11">
        <v>1000000</v>
      </c>
      <c r="AC272" s="11">
        <v>2402185.4500000011</v>
      </c>
      <c r="AD272">
        <v>0</v>
      </c>
      <c r="AF272">
        <v>0</v>
      </c>
      <c r="AH272">
        <v>0</v>
      </c>
    </row>
    <row r="273" spans="1:35" x14ac:dyDescent="0.25">
      <c r="A273" s="10" t="s">
        <v>58</v>
      </c>
      <c r="B273" s="10" t="s">
        <v>455</v>
      </c>
      <c r="C273" s="10" t="s">
        <v>456</v>
      </c>
      <c r="D273" s="10">
        <v>2429</v>
      </c>
      <c r="E273" s="10" t="s">
        <v>866</v>
      </c>
      <c r="F273" s="10" t="s">
        <v>867</v>
      </c>
      <c r="G273" s="10" t="s">
        <v>58</v>
      </c>
      <c r="H273" s="10"/>
      <c r="I273" s="10">
        <v>1125</v>
      </c>
      <c r="J273" s="10">
        <v>56</v>
      </c>
      <c r="K273" s="10" t="s">
        <v>83</v>
      </c>
      <c r="L273" s="10" t="s">
        <v>75</v>
      </c>
      <c r="M273" s="10" t="s">
        <v>318</v>
      </c>
      <c r="N273" s="10">
        <f t="shared" si="12"/>
        <v>11971199</v>
      </c>
      <c r="O273" s="10">
        <f t="shared" si="13"/>
        <v>0</v>
      </c>
      <c r="P273" s="10">
        <f t="shared" si="14"/>
        <v>11971199</v>
      </c>
      <c r="Q273" s="10"/>
      <c r="R273" s="11">
        <v>0</v>
      </c>
      <c r="S273" s="11"/>
      <c r="T273" s="11"/>
      <c r="U273" s="11">
        <v>0</v>
      </c>
      <c r="V273" s="11"/>
      <c r="W273" s="11">
        <v>0</v>
      </c>
      <c r="X273" s="11"/>
      <c r="Y273" s="11">
        <v>0</v>
      </c>
      <c r="Z273" s="11"/>
      <c r="AA273" s="11">
        <v>4533462.82</v>
      </c>
      <c r="AB273" s="11"/>
      <c r="AC273" s="11">
        <v>4533462.82</v>
      </c>
      <c r="AD273">
        <v>4056947.01</v>
      </c>
      <c r="AE273">
        <v>4056947.01</v>
      </c>
      <c r="AF273">
        <v>3380789.17</v>
      </c>
      <c r="AG273">
        <v>3380789.17</v>
      </c>
      <c r="AH273">
        <v>0</v>
      </c>
    </row>
    <row r="274" spans="1:35" x14ac:dyDescent="0.25">
      <c r="A274" s="10" t="s">
        <v>36</v>
      </c>
      <c r="B274" s="10" t="s">
        <v>455</v>
      </c>
      <c r="C274" s="10" t="s">
        <v>456</v>
      </c>
      <c r="D274" s="10">
        <v>2430</v>
      </c>
      <c r="E274" s="10" t="s">
        <v>868</v>
      </c>
      <c r="F274" s="10" t="s">
        <v>869</v>
      </c>
      <c r="G274" s="10" t="s">
        <v>58</v>
      </c>
      <c r="H274" s="10"/>
      <c r="I274" s="10">
        <v>1125</v>
      </c>
      <c r="J274" s="10">
        <v>56</v>
      </c>
      <c r="K274" s="10" t="s">
        <v>37</v>
      </c>
      <c r="L274" s="10" t="s">
        <v>38</v>
      </c>
      <c r="M274" s="10" t="s">
        <v>318</v>
      </c>
      <c r="N274" s="10">
        <f t="shared" si="12"/>
        <v>0</v>
      </c>
      <c r="O274" s="10">
        <f t="shared" si="13"/>
        <v>0</v>
      </c>
      <c r="P274" s="10">
        <f t="shared" si="14"/>
        <v>0</v>
      </c>
      <c r="Q274" s="10" t="s">
        <v>870</v>
      </c>
      <c r="R274" s="11">
        <v>0</v>
      </c>
      <c r="S274" s="11"/>
      <c r="T274" s="11"/>
      <c r="U274" s="11">
        <v>0</v>
      </c>
      <c r="V274" s="11"/>
      <c r="W274" s="11">
        <v>0</v>
      </c>
      <c r="X274" s="11"/>
      <c r="Y274" s="11">
        <v>0</v>
      </c>
      <c r="Z274" s="11"/>
      <c r="AA274" s="11">
        <v>0</v>
      </c>
      <c r="AB274" s="11"/>
      <c r="AC274" s="11"/>
      <c r="AD274">
        <v>0</v>
      </c>
      <c r="AF274">
        <v>0</v>
      </c>
      <c r="AH274">
        <v>0</v>
      </c>
    </row>
    <row r="275" spans="1:35" x14ac:dyDescent="0.25">
      <c r="A275" s="10" t="s">
        <v>58</v>
      </c>
      <c r="B275" s="10" t="s">
        <v>455</v>
      </c>
      <c r="C275" s="10" t="s">
        <v>456</v>
      </c>
      <c r="D275" s="10">
        <v>2431</v>
      </c>
      <c r="E275" s="10" t="s">
        <v>871</v>
      </c>
      <c r="F275" s="10" t="s">
        <v>872</v>
      </c>
      <c r="G275" s="10" t="s">
        <v>58</v>
      </c>
      <c r="H275" s="10"/>
      <c r="I275" s="10">
        <v>3457</v>
      </c>
      <c r="J275" s="10">
        <v>56</v>
      </c>
      <c r="K275" s="10" t="s">
        <v>873</v>
      </c>
      <c r="L275" s="10" t="s">
        <v>75</v>
      </c>
      <c r="M275" s="10" t="s">
        <v>318</v>
      </c>
      <c r="N275" s="10">
        <f t="shared" si="12"/>
        <v>1000000</v>
      </c>
      <c r="O275" s="10">
        <f t="shared" si="13"/>
        <v>1000000</v>
      </c>
      <c r="P275" s="10">
        <f t="shared" si="14"/>
        <v>0</v>
      </c>
      <c r="Q275" s="10" t="s">
        <v>874</v>
      </c>
      <c r="R275" s="11">
        <v>1000000</v>
      </c>
      <c r="S275" s="11"/>
      <c r="T275" s="11">
        <v>1000000</v>
      </c>
      <c r="U275" s="11">
        <v>0</v>
      </c>
      <c r="V275" s="11"/>
      <c r="W275" s="11">
        <v>0</v>
      </c>
      <c r="X275" s="11"/>
      <c r="Y275" s="11">
        <v>0</v>
      </c>
      <c r="Z275" s="11">
        <v>0</v>
      </c>
      <c r="AA275" s="11">
        <v>0</v>
      </c>
      <c r="AB275" s="11"/>
      <c r="AC275" s="11"/>
      <c r="AD275">
        <v>0</v>
      </c>
      <c r="AF275">
        <v>0</v>
      </c>
      <c r="AH275">
        <v>0</v>
      </c>
    </row>
    <row r="276" spans="1:35" x14ac:dyDescent="0.25">
      <c r="A276" s="10" t="s">
        <v>36</v>
      </c>
      <c r="B276" s="10" t="s">
        <v>455</v>
      </c>
      <c r="C276" s="10" t="s">
        <v>456</v>
      </c>
      <c r="D276" s="10">
        <v>2432</v>
      </c>
      <c r="E276" s="10" t="s">
        <v>875</v>
      </c>
      <c r="F276" s="10" t="s">
        <v>869</v>
      </c>
      <c r="G276" s="10" t="s">
        <v>58</v>
      </c>
      <c r="H276" s="10"/>
      <c r="I276" s="10">
        <v>1125</v>
      </c>
      <c r="J276" s="10">
        <v>56</v>
      </c>
      <c r="K276" s="10" t="s">
        <v>37</v>
      </c>
      <c r="L276" s="10" t="s">
        <v>38</v>
      </c>
      <c r="M276" s="10" t="s">
        <v>318</v>
      </c>
      <c r="N276" s="10">
        <f t="shared" si="12"/>
        <v>0</v>
      </c>
      <c r="O276" s="10">
        <f t="shared" si="13"/>
        <v>0</v>
      </c>
      <c r="P276" s="10">
        <f t="shared" si="14"/>
        <v>0</v>
      </c>
      <c r="Q276" s="10" t="s">
        <v>876</v>
      </c>
      <c r="R276" s="11">
        <v>0</v>
      </c>
      <c r="S276" s="11"/>
      <c r="T276" s="11"/>
      <c r="U276" s="11">
        <v>0</v>
      </c>
      <c r="V276" s="11"/>
      <c r="W276" s="11">
        <v>0</v>
      </c>
      <c r="X276" s="11"/>
      <c r="Y276" s="11">
        <v>0</v>
      </c>
      <c r="Z276" s="11"/>
      <c r="AA276" s="11">
        <v>0</v>
      </c>
      <c r="AB276" s="11"/>
      <c r="AC276" s="11"/>
      <c r="AD276">
        <v>0</v>
      </c>
      <c r="AF276">
        <v>0</v>
      </c>
      <c r="AH276">
        <v>0</v>
      </c>
    </row>
    <row r="277" spans="1:35" x14ac:dyDescent="0.25">
      <c r="A277" s="10" t="s">
        <v>58</v>
      </c>
      <c r="B277" s="10" t="s">
        <v>455</v>
      </c>
      <c r="C277" s="10" t="s">
        <v>456</v>
      </c>
      <c r="D277" s="10">
        <v>2452</v>
      </c>
      <c r="E277" s="10" t="s">
        <v>877</v>
      </c>
      <c r="F277" s="10" t="s">
        <v>878</v>
      </c>
      <c r="G277" s="10" t="s">
        <v>58</v>
      </c>
      <c r="H277" s="10"/>
      <c r="I277" s="10">
        <v>1141</v>
      </c>
      <c r="J277" s="10">
        <v>56</v>
      </c>
      <c r="K277" s="10" t="s">
        <v>486</v>
      </c>
      <c r="L277" s="10" t="s">
        <v>402</v>
      </c>
      <c r="M277" s="10" t="s">
        <v>318</v>
      </c>
      <c r="N277" s="10">
        <f t="shared" si="12"/>
        <v>500000</v>
      </c>
      <c r="O277" s="10">
        <f t="shared" si="13"/>
        <v>500000</v>
      </c>
      <c r="P277" s="10">
        <f t="shared" si="14"/>
        <v>0</v>
      </c>
      <c r="Q277" s="10" t="s">
        <v>879</v>
      </c>
      <c r="R277" s="11">
        <v>500000</v>
      </c>
      <c r="S277" s="11"/>
      <c r="T277" s="11">
        <v>500000</v>
      </c>
      <c r="U277" s="11">
        <v>0</v>
      </c>
      <c r="V277" s="11"/>
      <c r="W277" s="11">
        <v>0</v>
      </c>
      <c r="X277" s="11"/>
      <c r="Y277" s="11">
        <v>0</v>
      </c>
      <c r="Z277" s="11"/>
      <c r="AA277" s="11">
        <v>0</v>
      </c>
      <c r="AB277" s="11"/>
      <c r="AC277" s="11"/>
      <c r="AD277">
        <v>0</v>
      </c>
      <c r="AF277">
        <v>0</v>
      </c>
      <c r="AH277">
        <v>0</v>
      </c>
    </row>
    <row r="278" spans="1:35" x14ac:dyDescent="0.25">
      <c r="A278" s="10" t="s">
        <v>58</v>
      </c>
      <c r="B278" s="10" t="s">
        <v>455</v>
      </c>
      <c r="C278" s="10" t="s">
        <v>456</v>
      </c>
      <c r="D278" s="10">
        <v>2453</v>
      </c>
      <c r="E278" s="10" t="s">
        <v>880</v>
      </c>
      <c r="F278" s="10" t="s">
        <v>881</v>
      </c>
      <c r="G278" s="10" t="s">
        <v>58</v>
      </c>
      <c r="H278" s="10"/>
      <c r="I278" s="10">
        <v>1141</v>
      </c>
      <c r="J278" s="10">
        <v>56</v>
      </c>
      <c r="K278" s="10" t="s">
        <v>555</v>
      </c>
      <c r="L278" s="10" t="s">
        <v>402</v>
      </c>
      <c r="M278" s="10" t="s">
        <v>318</v>
      </c>
      <c r="N278" s="10">
        <f t="shared" si="12"/>
        <v>197156565.03599998</v>
      </c>
      <c r="O278" s="10">
        <f t="shared" si="13"/>
        <v>0</v>
      </c>
      <c r="P278" s="10">
        <f t="shared" si="14"/>
        <v>197156565.03599998</v>
      </c>
      <c r="Q278" s="10" t="s">
        <v>882</v>
      </c>
      <c r="R278" s="11">
        <v>0</v>
      </c>
      <c r="S278" s="11"/>
      <c r="T278" s="11"/>
      <c r="U278" s="11">
        <v>0</v>
      </c>
      <c r="V278" s="11"/>
      <c r="W278" s="11">
        <v>0</v>
      </c>
      <c r="X278" s="11"/>
      <c r="Y278" s="11">
        <v>0</v>
      </c>
      <c r="Z278" s="11"/>
      <c r="AA278" s="11">
        <v>30000000</v>
      </c>
      <c r="AB278" s="11">
        <v>4000122</v>
      </c>
      <c r="AC278" s="11">
        <v>30000000</v>
      </c>
      <c r="AD278">
        <v>86206019.219999984</v>
      </c>
      <c r="AE278">
        <v>86206019.219999984</v>
      </c>
      <c r="AF278">
        <v>80950545.816</v>
      </c>
      <c r="AG278">
        <v>80950545.816</v>
      </c>
      <c r="AH278">
        <v>0</v>
      </c>
    </row>
    <row r="279" spans="1:35" x14ac:dyDescent="0.25">
      <c r="A279" s="10" t="s">
        <v>58</v>
      </c>
      <c r="B279" s="10" t="s">
        <v>455</v>
      </c>
      <c r="C279" s="10" t="s">
        <v>456</v>
      </c>
      <c r="D279" s="10">
        <v>2454</v>
      </c>
      <c r="E279" s="10" t="s">
        <v>883</v>
      </c>
      <c r="F279" s="10" t="s">
        <v>884</v>
      </c>
      <c r="G279" s="10" t="s">
        <v>58</v>
      </c>
      <c r="H279" s="10"/>
      <c r="I279" s="10">
        <v>1141</v>
      </c>
      <c r="J279" s="10">
        <v>56</v>
      </c>
      <c r="K279" s="10" t="s">
        <v>449</v>
      </c>
      <c r="L279" s="10" t="s">
        <v>38</v>
      </c>
      <c r="M279" s="10" t="s">
        <v>318</v>
      </c>
      <c r="N279" s="10">
        <f t="shared" si="12"/>
        <v>2415159.2599999998</v>
      </c>
      <c r="O279" s="10">
        <f t="shared" si="13"/>
        <v>2415159.2599999998</v>
      </c>
      <c r="P279" s="10">
        <f t="shared" si="14"/>
        <v>0</v>
      </c>
      <c r="Q279" s="10" t="s">
        <v>885</v>
      </c>
      <c r="R279" s="11">
        <v>2415159.2599999998</v>
      </c>
      <c r="S279" s="11"/>
      <c r="T279" s="11"/>
      <c r="U279" s="11">
        <v>0</v>
      </c>
      <c r="V279" s="11"/>
      <c r="W279" s="11">
        <v>0</v>
      </c>
      <c r="X279" s="11"/>
      <c r="Y279" s="11">
        <v>0</v>
      </c>
      <c r="Z279" s="11"/>
      <c r="AA279" s="11">
        <v>0</v>
      </c>
      <c r="AB279" s="11"/>
      <c r="AC279" s="11"/>
      <c r="AD279">
        <v>0</v>
      </c>
      <c r="AF279">
        <v>0</v>
      </c>
      <c r="AH279">
        <v>0</v>
      </c>
    </row>
    <row r="280" spans="1:35" x14ac:dyDescent="0.25">
      <c r="A280" s="10" t="s">
        <v>58</v>
      </c>
      <c r="B280" s="10" t="s">
        <v>455</v>
      </c>
      <c r="C280" s="10" t="s">
        <v>456</v>
      </c>
      <c r="D280" s="10">
        <v>2455</v>
      </c>
      <c r="E280" s="10" t="s">
        <v>886</v>
      </c>
      <c r="F280" s="10" t="s">
        <v>887</v>
      </c>
      <c r="G280" s="10" t="s">
        <v>58</v>
      </c>
      <c r="H280" s="10"/>
      <c r="I280" s="10">
        <v>1141</v>
      </c>
      <c r="J280" s="10">
        <v>56</v>
      </c>
      <c r="K280" s="10" t="s">
        <v>449</v>
      </c>
      <c r="L280" s="10" t="s">
        <v>38</v>
      </c>
      <c r="M280" s="10" t="s">
        <v>318</v>
      </c>
      <c r="N280" s="10">
        <f t="shared" si="12"/>
        <v>1420414.9949</v>
      </c>
      <c r="O280" s="10">
        <f t="shared" si="13"/>
        <v>1420414.9949</v>
      </c>
      <c r="P280" s="10">
        <f t="shared" si="14"/>
        <v>0</v>
      </c>
      <c r="Q280" s="10" t="s">
        <v>888</v>
      </c>
      <c r="R280" s="11">
        <v>1420414.9949</v>
      </c>
      <c r="S280" s="11"/>
      <c r="T280" s="11">
        <v>1420414.9949</v>
      </c>
      <c r="U280" s="11">
        <v>0</v>
      </c>
      <c r="V280" s="11"/>
      <c r="W280" s="11">
        <v>0</v>
      </c>
      <c r="X280" s="11"/>
      <c r="Y280" s="11">
        <v>0</v>
      </c>
      <c r="Z280" s="11"/>
      <c r="AA280" s="11">
        <v>0</v>
      </c>
      <c r="AB280" s="11"/>
      <c r="AC280" s="11"/>
      <c r="AD280">
        <v>0</v>
      </c>
      <c r="AF280">
        <v>0</v>
      </c>
      <c r="AH280">
        <v>0</v>
      </c>
      <c r="AI280">
        <v>0</v>
      </c>
    </row>
    <row r="281" spans="1:35" x14ac:dyDescent="0.25">
      <c r="A281" s="10" t="s">
        <v>58</v>
      </c>
      <c r="B281" s="10" t="s">
        <v>455</v>
      </c>
      <c r="C281" s="10" t="s">
        <v>456</v>
      </c>
      <c r="D281" s="10">
        <v>2456</v>
      </c>
      <c r="E281" s="10" t="s">
        <v>889</v>
      </c>
      <c r="F281" s="10" t="s">
        <v>890</v>
      </c>
      <c r="G281" s="10" t="s">
        <v>58</v>
      </c>
      <c r="H281" s="10"/>
      <c r="I281" s="10">
        <v>1141</v>
      </c>
      <c r="J281" s="10">
        <v>56</v>
      </c>
      <c r="K281" s="10" t="s">
        <v>439</v>
      </c>
      <c r="L281" s="10" t="s">
        <v>440</v>
      </c>
      <c r="M281" s="10" t="s">
        <v>318</v>
      </c>
      <c r="N281" s="10">
        <f t="shared" si="12"/>
        <v>7810661.5620000008</v>
      </c>
      <c r="O281" s="10">
        <f t="shared" si="13"/>
        <v>7810661.5620000008</v>
      </c>
      <c r="P281" s="10">
        <f t="shared" si="14"/>
        <v>0</v>
      </c>
      <c r="Q281" s="10" t="s">
        <v>891</v>
      </c>
      <c r="R281" s="11">
        <v>7810661.5620000008</v>
      </c>
      <c r="S281" s="11"/>
      <c r="T281" s="11">
        <v>7810661.5620000008</v>
      </c>
      <c r="U281" s="11">
        <v>0</v>
      </c>
      <c r="V281" s="11"/>
      <c r="W281" s="11">
        <v>0</v>
      </c>
      <c r="X281" s="11"/>
      <c r="Y281" s="11">
        <v>0</v>
      </c>
      <c r="Z281" s="11"/>
      <c r="AA281" s="11">
        <v>0</v>
      </c>
      <c r="AB281" s="11"/>
      <c r="AC281" s="11"/>
      <c r="AD281">
        <v>0</v>
      </c>
      <c r="AF281">
        <v>0</v>
      </c>
      <c r="AH281">
        <v>0</v>
      </c>
      <c r="AI281">
        <v>0</v>
      </c>
    </row>
    <row r="282" spans="1:35" x14ac:dyDescent="0.25">
      <c r="A282" s="10" t="s">
        <v>58</v>
      </c>
      <c r="B282" s="10" t="s">
        <v>455</v>
      </c>
      <c r="C282" s="10" t="s">
        <v>456</v>
      </c>
      <c r="D282" s="10">
        <v>2457</v>
      </c>
      <c r="E282" s="10" t="s">
        <v>892</v>
      </c>
      <c r="F282" s="10" t="s">
        <v>893</v>
      </c>
      <c r="G282" s="10" t="s">
        <v>58</v>
      </c>
      <c r="H282" s="10"/>
      <c r="I282" s="10">
        <v>1141</v>
      </c>
      <c r="J282" s="10">
        <v>56</v>
      </c>
      <c r="K282" s="10" t="s">
        <v>439</v>
      </c>
      <c r="L282" s="10" t="s">
        <v>440</v>
      </c>
      <c r="M282" s="10" t="s">
        <v>318</v>
      </c>
      <c r="N282" s="10">
        <f t="shared" si="12"/>
        <v>1989291.192</v>
      </c>
      <c r="O282" s="10">
        <f t="shared" si="13"/>
        <v>1989291.192</v>
      </c>
      <c r="P282" s="10">
        <f t="shared" si="14"/>
        <v>0</v>
      </c>
      <c r="Q282" s="10" t="s">
        <v>894</v>
      </c>
      <c r="R282" s="11">
        <v>1989291.192</v>
      </c>
      <c r="S282" s="11"/>
      <c r="T282" s="11">
        <v>1989291.192</v>
      </c>
      <c r="U282" s="11">
        <v>0</v>
      </c>
      <c r="V282" s="11"/>
      <c r="W282" s="11">
        <v>0</v>
      </c>
      <c r="X282" s="11"/>
      <c r="Y282" s="11">
        <v>0</v>
      </c>
      <c r="Z282" s="11"/>
      <c r="AA282" s="11">
        <v>0</v>
      </c>
      <c r="AB282" s="11"/>
      <c r="AC282" s="11"/>
      <c r="AD282">
        <v>0</v>
      </c>
      <c r="AF282">
        <v>0</v>
      </c>
      <c r="AH282">
        <v>0</v>
      </c>
      <c r="AI282">
        <v>0</v>
      </c>
    </row>
    <row r="283" spans="1:35" x14ac:dyDescent="0.25">
      <c r="A283" s="10" t="s">
        <v>36</v>
      </c>
      <c r="B283" s="10" t="s">
        <v>455</v>
      </c>
      <c r="C283" s="10" t="s">
        <v>456</v>
      </c>
      <c r="D283" s="10">
        <v>2458</v>
      </c>
      <c r="E283" s="10" t="s">
        <v>895</v>
      </c>
      <c r="F283" s="10" t="s">
        <v>896</v>
      </c>
      <c r="G283" s="10" t="s">
        <v>58</v>
      </c>
      <c r="H283" s="10"/>
      <c r="I283" s="10">
        <v>1141</v>
      </c>
      <c r="J283" s="10">
        <v>56</v>
      </c>
      <c r="K283" s="10" t="s">
        <v>897</v>
      </c>
      <c r="L283" s="10" t="s">
        <v>369</v>
      </c>
      <c r="M283" s="10" t="s">
        <v>318</v>
      </c>
      <c r="N283" s="10">
        <f t="shared" si="12"/>
        <v>0</v>
      </c>
      <c r="O283" s="10">
        <f t="shared" si="13"/>
        <v>0</v>
      </c>
      <c r="P283" s="10">
        <f t="shared" si="14"/>
        <v>0</v>
      </c>
      <c r="Q283" s="10" t="s">
        <v>898</v>
      </c>
      <c r="R283" s="11">
        <v>0</v>
      </c>
      <c r="S283" s="11"/>
      <c r="T283" s="11"/>
      <c r="U283" s="11">
        <v>0</v>
      </c>
      <c r="V283" s="11"/>
      <c r="W283" s="11">
        <v>0</v>
      </c>
      <c r="X283" s="11"/>
      <c r="Y283" s="11">
        <v>0</v>
      </c>
      <c r="Z283" s="11"/>
      <c r="AA283" s="11">
        <v>0</v>
      </c>
      <c r="AB283" s="11"/>
      <c r="AC283" s="11"/>
      <c r="AD283">
        <v>0</v>
      </c>
      <c r="AF283">
        <v>0</v>
      </c>
      <c r="AH283">
        <v>0</v>
      </c>
    </row>
    <row r="284" spans="1:35" x14ac:dyDescent="0.25">
      <c r="A284" s="10" t="s">
        <v>36</v>
      </c>
      <c r="B284" s="10" t="s">
        <v>455</v>
      </c>
      <c r="C284" s="10" t="s">
        <v>456</v>
      </c>
      <c r="D284" s="10">
        <v>2459</v>
      </c>
      <c r="E284" s="10" t="s">
        <v>899</v>
      </c>
      <c r="F284" s="10" t="s">
        <v>900</v>
      </c>
      <c r="G284" s="10" t="s">
        <v>58</v>
      </c>
      <c r="H284" s="10"/>
      <c r="I284" s="10">
        <v>1141</v>
      </c>
      <c r="J284" s="10">
        <v>56</v>
      </c>
      <c r="K284" s="10" t="s">
        <v>901</v>
      </c>
      <c r="L284" s="10" t="s">
        <v>369</v>
      </c>
      <c r="M284" s="10" t="s">
        <v>318</v>
      </c>
      <c r="N284" s="10">
        <f t="shared" si="12"/>
        <v>0</v>
      </c>
      <c r="O284" s="10">
        <f t="shared" si="13"/>
        <v>0</v>
      </c>
      <c r="P284" s="10">
        <f t="shared" si="14"/>
        <v>0</v>
      </c>
      <c r="Q284" s="10" t="s">
        <v>902</v>
      </c>
      <c r="R284" s="11">
        <v>0</v>
      </c>
      <c r="S284" s="11"/>
      <c r="T284" s="11"/>
      <c r="U284" s="11">
        <v>0</v>
      </c>
      <c r="V284" s="11"/>
      <c r="W284" s="11">
        <v>0</v>
      </c>
      <c r="X284" s="11"/>
      <c r="Y284" s="11">
        <v>0</v>
      </c>
      <c r="Z284" s="11"/>
      <c r="AA284" s="11">
        <v>0</v>
      </c>
      <c r="AB284" s="11"/>
      <c r="AC284" s="11"/>
      <c r="AD284">
        <v>0</v>
      </c>
      <c r="AF284">
        <v>0</v>
      </c>
      <c r="AH284">
        <v>0</v>
      </c>
    </row>
    <row r="285" spans="1:35" x14ac:dyDescent="0.25">
      <c r="A285" s="10" t="s">
        <v>36</v>
      </c>
      <c r="B285" s="10" t="s">
        <v>455</v>
      </c>
      <c r="C285" s="10" t="s">
        <v>456</v>
      </c>
      <c r="D285" s="10">
        <v>2460</v>
      </c>
      <c r="E285" s="10" t="s">
        <v>903</v>
      </c>
      <c r="F285" s="10" t="s">
        <v>904</v>
      </c>
      <c r="G285" s="10" t="s">
        <v>58</v>
      </c>
      <c r="H285" s="10"/>
      <c r="I285" s="10">
        <v>1141</v>
      </c>
      <c r="J285" s="10">
        <v>56</v>
      </c>
      <c r="K285" s="10" t="s">
        <v>439</v>
      </c>
      <c r="L285" s="10" t="s">
        <v>440</v>
      </c>
      <c r="M285" s="10" t="s">
        <v>318</v>
      </c>
      <c r="N285" s="10">
        <f t="shared" si="12"/>
        <v>0</v>
      </c>
      <c r="O285" s="10">
        <f t="shared" si="13"/>
        <v>0</v>
      </c>
      <c r="P285" s="10">
        <f t="shared" si="14"/>
        <v>0</v>
      </c>
      <c r="Q285" s="10" t="s">
        <v>905</v>
      </c>
      <c r="R285" s="11">
        <v>0</v>
      </c>
      <c r="S285" s="11"/>
      <c r="T285" s="11"/>
      <c r="U285" s="11">
        <v>0</v>
      </c>
      <c r="V285" s="11"/>
      <c r="W285" s="11">
        <v>0</v>
      </c>
      <c r="X285" s="11"/>
      <c r="Y285" s="11">
        <v>0</v>
      </c>
      <c r="Z285" s="11"/>
      <c r="AA285" s="11">
        <v>0</v>
      </c>
      <c r="AB285" s="11"/>
      <c r="AC285" s="11"/>
      <c r="AD285">
        <v>0</v>
      </c>
      <c r="AF285">
        <v>0</v>
      </c>
      <c r="AH285">
        <v>0</v>
      </c>
    </row>
    <row r="286" spans="1:35" x14ac:dyDescent="0.25">
      <c r="A286" s="10" t="s">
        <v>58</v>
      </c>
      <c r="B286" s="10" t="s">
        <v>455</v>
      </c>
      <c r="C286" s="10" t="s">
        <v>456</v>
      </c>
      <c r="D286" s="10">
        <v>2461</v>
      </c>
      <c r="E286" s="10" t="s">
        <v>906</v>
      </c>
      <c r="F286" s="10" t="s">
        <v>907</v>
      </c>
      <c r="G286" s="10" t="s">
        <v>58</v>
      </c>
      <c r="H286" s="10"/>
      <c r="I286" s="10">
        <v>1141</v>
      </c>
      <c r="J286" s="10">
        <v>56</v>
      </c>
      <c r="K286" s="10" t="s">
        <v>302</v>
      </c>
      <c r="L286" s="10" t="s">
        <v>303</v>
      </c>
      <c r="M286" s="10" t="s">
        <v>318</v>
      </c>
      <c r="N286" s="10">
        <f t="shared" si="12"/>
        <v>22273854.519999996</v>
      </c>
      <c r="O286" s="10">
        <f t="shared" si="13"/>
        <v>22273854.519999996</v>
      </c>
      <c r="P286" s="10">
        <f t="shared" si="14"/>
        <v>0</v>
      </c>
      <c r="Q286" s="10" t="s">
        <v>908</v>
      </c>
      <c r="R286" s="11">
        <v>500000</v>
      </c>
      <c r="S286" s="11"/>
      <c r="T286" s="11"/>
      <c r="U286" s="11">
        <v>7620849.0819999985</v>
      </c>
      <c r="V286" s="11"/>
      <c r="W286" s="11">
        <v>14153005.437999999</v>
      </c>
      <c r="X286" s="11"/>
      <c r="Y286" s="11">
        <v>0</v>
      </c>
      <c r="Z286" s="11"/>
      <c r="AA286" s="11">
        <v>0</v>
      </c>
      <c r="AB286" s="11"/>
      <c r="AC286" s="11"/>
      <c r="AD286">
        <v>0</v>
      </c>
      <c r="AF286">
        <v>0</v>
      </c>
      <c r="AH286">
        <v>0</v>
      </c>
    </row>
    <row r="287" spans="1:35" x14ac:dyDescent="0.25">
      <c r="A287" s="10" t="s">
        <v>58</v>
      </c>
      <c r="B287" s="10" t="s">
        <v>455</v>
      </c>
      <c r="C287" s="10" t="s">
        <v>456</v>
      </c>
      <c r="D287" s="10">
        <v>2462</v>
      </c>
      <c r="E287" s="10" t="s">
        <v>909</v>
      </c>
      <c r="F287" s="10" t="s">
        <v>910</v>
      </c>
      <c r="G287" s="10" t="s">
        <v>58</v>
      </c>
      <c r="H287" s="10"/>
      <c r="I287" s="10">
        <v>1141</v>
      </c>
      <c r="J287" s="10">
        <v>56</v>
      </c>
      <c r="K287" s="10" t="s">
        <v>555</v>
      </c>
      <c r="L287" s="10" t="s">
        <v>402</v>
      </c>
      <c r="M287" s="10" t="s">
        <v>318</v>
      </c>
      <c r="N287" s="10">
        <f t="shared" si="12"/>
        <v>114887091.13000001</v>
      </c>
      <c r="O287" s="10">
        <f t="shared" si="13"/>
        <v>0</v>
      </c>
      <c r="P287" s="10">
        <f t="shared" si="14"/>
        <v>114887091.13000001</v>
      </c>
      <c r="Q287" s="10" t="s">
        <v>911</v>
      </c>
      <c r="R287" s="11">
        <v>0</v>
      </c>
      <c r="S287" s="11"/>
      <c r="T287" s="11"/>
      <c r="U287" s="11">
        <v>0</v>
      </c>
      <c r="V287" s="11"/>
      <c r="W287" s="11">
        <v>0</v>
      </c>
      <c r="X287" s="11"/>
      <c r="Y287" s="11">
        <v>0</v>
      </c>
      <c r="Z287" s="11"/>
      <c r="AA287" s="11">
        <v>7444683.4699999997</v>
      </c>
      <c r="AB287" s="11"/>
      <c r="AC287" s="11"/>
      <c r="AD287">
        <v>93093009.900000006</v>
      </c>
      <c r="AF287">
        <v>14349397.76</v>
      </c>
      <c r="AH287">
        <v>0</v>
      </c>
    </row>
    <row r="288" spans="1:35" x14ac:dyDescent="0.25">
      <c r="A288" s="10" t="s">
        <v>58</v>
      </c>
      <c r="B288" s="10" t="s">
        <v>455</v>
      </c>
      <c r="C288" s="10" t="s">
        <v>456</v>
      </c>
      <c r="D288" s="10">
        <v>2464</v>
      </c>
      <c r="E288" s="10" t="s">
        <v>912</v>
      </c>
      <c r="F288" s="10" t="s">
        <v>913</v>
      </c>
      <c r="G288" s="10" t="s">
        <v>58</v>
      </c>
      <c r="H288" s="10"/>
      <c r="I288" s="10">
        <v>1141</v>
      </c>
      <c r="J288" s="10">
        <v>56</v>
      </c>
      <c r="K288" s="10" t="s">
        <v>543</v>
      </c>
      <c r="L288" s="10" t="s">
        <v>536</v>
      </c>
      <c r="M288" s="10" t="s">
        <v>318</v>
      </c>
      <c r="N288" s="10">
        <f t="shared" si="12"/>
        <v>80250000</v>
      </c>
      <c r="O288" s="10">
        <f t="shared" si="13"/>
        <v>80250000</v>
      </c>
      <c r="P288" s="10">
        <f t="shared" si="14"/>
        <v>0</v>
      </c>
      <c r="Q288" s="10" t="s">
        <v>914</v>
      </c>
      <c r="R288" s="11">
        <v>1000000</v>
      </c>
      <c r="S288" s="11"/>
      <c r="T288" s="11"/>
      <c r="U288" s="11">
        <v>11887500</v>
      </c>
      <c r="V288" s="11"/>
      <c r="W288" s="11">
        <v>51512500</v>
      </c>
      <c r="X288" s="11"/>
      <c r="Y288" s="11">
        <v>15850000</v>
      </c>
      <c r="Z288" s="11"/>
      <c r="AA288" s="11">
        <v>0</v>
      </c>
      <c r="AB288" s="11"/>
      <c r="AC288" s="11"/>
      <c r="AD288">
        <v>0</v>
      </c>
      <c r="AF288">
        <v>0</v>
      </c>
      <c r="AH288">
        <v>0</v>
      </c>
    </row>
    <row r="289" spans="1:34" x14ac:dyDescent="0.25">
      <c r="A289" s="10" t="s">
        <v>58</v>
      </c>
      <c r="B289" s="10" t="s">
        <v>455</v>
      </c>
      <c r="C289" s="10" t="s">
        <v>456</v>
      </c>
      <c r="D289" s="10">
        <v>2467</v>
      </c>
      <c r="E289" s="10" t="s">
        <v>915</v>
      </c>
      <c r="F289" s="10" t="s">
        <v>916</v>
      </c>
      <c r="G289" s="10" t="s">
        <v>58</v>
      </c>
      <c r="H289" s="10"/>
      <c r="I289" s="10">
        <v>1027</v>
      </c>
      <c r="J289" s="10">
        <v>56</v>
      </c>
      <c r="K289" s="10" t="s">
        <v>917</v>
      </c>
      <c r="L289" s="10" t="s">
        <v>369</v>
      </c>
      <c r="M289" s="10" t="s">
        <v>318</v>
      </c>
      <c r="N289" s="10">
        <f t="shared" si="12"/>
        <v>38186.089999999997</v>
      </c>
      <c r="O289" s="10">
        <f t="shared" si="13"/>
        <v>0</v>
      </c>
      <c r="P289" s="10">
        <f t="shared" si="14"/>
        <v>38186.089999999997</v>
      </c>
      <c r="Q289" s="10" t="s">
        <v>918</v>
      </c>
      <c r="R289" s="11">
        <v>0</v>
      </c>
      <c r="S289" s="11"/>
      <c r="T289" s="11"/>
      <c r="U289" s="11">
        <v>0</v>
      </c>
      <c r="V289" s="11"/>
      <c r="W289" s="11">
        <v>0</v>
      </c>
      <c r="X289" s="11"/>
      <c r="Y289" s="11">
        <v>0</v>
      </c>
      <c r="Z289" s="11"/>
      <c r="AA289" s="11">
        <v>38186.089999999997</v>
      </c>
      <c r="AB289" s="11">
        <v>38186.089999999997</v>
      </c>
      <c r="AC289" s="11">
        <v>38186.089999999997</v>
      </c>
      <c r="AD289">
        <v>0</v>
      </c>
      <c r="AF289">
        <v>0</v>
      </c>
      <c r="AH289">
        <v>0</v>
      </c>
    </row>
    <row r="290" spans="1:34" x14ac:dyDescent="0.25">
      <c r="A290" s="10" t="s">
        <v>58</v>
      </c>
      <c r="B290" s="10" t="s">
        <v>455</v>
      </c>
      <c r="C290" s="10" t="s">
        <v>456</v>
      </c>
      <c r="D290" s="10">
        <v>2472</v>
      </c>
      <c r="E290" s="10" t="s">
        <v>919</v>
      </c>
      <c r="F290" s="10" t="s">
        <v>920</v>
      </c>
      <c r="G290" s="10" t="s">
        <v>58</v>
      </c>
      <c r="H290" s="10"/>
      <c r="I290" s="10">
        <v>1027</v>
      </c>
      <c r="J290" s="10">
        <v>56</v>
      </c>
      <c r="K290" s="10" t="s">
        <v>302</v>
      </c>
      <c r="L290" s="10" t="s">
        <v>303</v>
      </c>
      <c r="M290" s="10" t="s">
        <v>318</v>
      </c>
      <c r="N290" s="10">
        <f t="shared" si="12"/>
        <v>2390376.6400000011</v>
      </c>
      <c r="O290" s="10">
        <f t="shared" si="13"/>
        <v>0</v>
      </c>
      <c r="P290" s="10">
        <f t="shared" si="14"/>
        <v>2390376.6400000011</v>
      </c>
      <c r="Q290" s="10" t="s">
        <v>921</v>
      </c>
      <c r="R290" s="11">
        <v>0</v>
      </c>
      <c r="S290" s="11"/>
      <c r="T290" s="11"/>
      <c r="U290" s="11">
        <v>0</v>
      </c>
      <c r="V290" s="11"/>
      <c r="W290" s="11">
        <v>0</v>
      </c>
      <c r="X290" s="11"/>
      <c r="Y290" s="11">
        <v>0</v>
      </c>
      <c r="Z290" s="11"/>
      <c r="AA290" s="11">
        <v>2390376.6400000011</v>
      </c>
      <c r="AB290" s="11"/>
      <c r="AC290" s="11">
        <v>2390376.6400000011</v>
      </c>
      <c r="AD290">
        <v>0</v>
      </c>
      <c r="AF290">
        <v>0</v>
      </c>
      <c r="AH290">
        <v>0</v>
      </c>
    </row>
    <row r="291" spans="1:34" x14ac:dyDescent="0.25">
      <c r="A291" s="10" t="s">
        <v>36</v>
      </c>
      <c r="B291" s="10" t="s">
        <v>455</v>
      </c>
      <c r="C291" s="10" t="s">
        <v>456</v>
      </c>
      <c r="D291" s="10">
        <v>2487</v>
      </c>
      <c r="E291" s="10" t="s">
        <v>922</v>
      </c>
      <c r="F291" s="10" t="s">
        <v>923</v>
      </c>
      <c r="G291" s="10" t="s">
        <v>58</v>
      </c>
      <c r="H291" s="10"/>
      <c r="I291" s="10">
        <v>1027</v>
      </c>
      <c r="J291" s="10">
        <v>56</v>
      </c>
      <c r="K291" s="10" t="s">
        <v>368</v>
      </c>
      <c r="L291" s="10" t="s">
        <v>369</v>
      </c>
      <c r="M291" s="10" t="s">
        <v>318</v>
      </c>
      <c r="N291" s="10">
        <f t="shared" si="12"/>
        <v>0</v>
      </c>
      <c r="O291" s="10">
        <f t="shared" si="13"/>
        <v>0</v>
      </c>
      <c r="P291" s="10">
        <f t="shared" si="14"/>
        <v>0</v>
      </c>
      <c r="Q291" s="10" t="s">
        <v>924</v>
      </c>
      <c r="R291" s="11">
        <v>0</v>
      </c>
      <c r="S291" s="11"/>
      <c r="T291" s="11"/>
      <c r="U291" s="11">
        <v>0</v>
      </c>
      <c r="V291" s="11"/>
      <c r="W291" s="11">
        <v>0</v>
      </c>
      <c r="X291" s="11"/>
      <c r="Y291" s="11">
        <v>0</v>
      </c>
      <c r="Z291" s="11"/>
      <c r="AA291" s="11">
        <v>0</v>
      </c>
      <c r="AB291" s="11"/>
      <c r="AC291" s="11"/>
      <c r="AD291">
        <v>0</v>
      </c>
      <c r="AF291">
        <v>0</v>
      </c>
      <c r="AH291">
        <v>0</v>
      </c>
    </row>
    <row r="292" spans="1:34" x14ac:dyDescent="0.25">
      <c r="A292" s="10" t="s">
        <v>58</v>
      </c>
      <c r="B292" s="10" t="s">
        <v>455</v>
      </c>
      <c r="C292" s="10" t="s">
        <v>456</v>
      </c>
      <c r="D292" s="10">
        <v>2489</v>
      </c>
      <c r="E292" s="10" t="s">
        <v>925</v>
      </c>
      <c r="F292" s="10" t="s">
        <v>926</v>
      </c>
      <c r="G292" s="10" t="s">
        <v>58</v>
      </c>
      <c r="H292" s="10"/>
      <c r="I292" s="10">
        <v>1027</v>
      </c>
      <c r="J292" s="10">
        <v>56</v>
      </c>
      <c r="K292" s="10" t="s">
        <v>439</v>
      </c>
      <c r="L292" s="10" t="s">
        <v>440</v>
      </c>
      <c r="M292" s="10" t="s">
        <v>318</v>
      </c>
      <c r="N292" s="10">
        <f t="shared" si="12"/>
        <v>3853587.51</v>
      </c>
      <c r="O292" s="10">
        <f t="shared" si="13"/>
        <v>0</v>
      </c>
      <c r="P292" s="10">
        <f t="shared" si="14"/>
        <v>3853587.51</v>
      </c>
      <c r="Q292" s="10" t="s">
        <v>927</v>
      </c>
      <c r="R292" s="11">
        <v>0</v>
      </c>
      <c r="S292" s="11"/>
      <c r="T292" s="11"/>
      <c r="U292" s="11">
        <v>0</v>
      </c>
      <c r="V292" s="11"/>
      <c r="W292" s="11">
        <v>0</v>
      </c>
      <c r="X292" s="11"/>
      <c r="Y292" s="11">
        <v>0</v>
      </c>
      <c r="Z292" s="11"/>
      <c r="AA292" s="11">
        <v>153587.51</v>
      </c>
      <c r="AB292" s="11"/>
      <c r="AC292" s="11">
        <v>153587.51</v>
      </c>
      <c r="AD292">
        <v>2500000</v>
      </c>
      <c r="AE292">
        <v>2500000</v>
      </c>
      <c r="AF292">
        <v>1200000</v>
      </c>
      <c r="AG292">
        <v>1200000</v>
      </c>
      <c r="AH292">
        <v>0</v>
      </c>
    </row>
    <row r="293" spans="1:34" x14ac:dyDescent="0.25">
      <c r="A293" s="10" t="s">
        <v>36</v>
      </c>
      <c r="B293" s="10" t="s">
        <v>455</v>
      </c>
      <c r="C293" s="10" t="s">
        <v>456</v>
      </c>
      <c r="D293" s="10">
        <v>2494</v>
      </c>
      <c r="E293" s="10" t="s">
        <v>928</v>
      </c>
      <c r="F293" s="10" t="s">
        <v>929</v>
      </c>
      <c r="G293" s="10" t="s">
        <v>58</v>
      </c>
      <c r="H293" s="10"/>
      <c r="I293" s="10">
        <v>1027</v>
      </c>
      <c r="J293" s="10">
        <v>56</v>
      </c>
      <c r="K293" s="10" t="s">
        <v>463</v>
      </c>
      <c r="L293" s="10" t="s">
        <v>38</v>
      </c>
      <c r="M293" s="10" t="s">
        <v>318</v>
      </c>
      <c r="N293" s="10">
        <f t="shared" si="12"/>
        <v>0</v>
      </c>
      <c r="O293" s="10">
        <f t="shared" si="13"/>
        <v>0</v>
      </c>
      <c r="P293" s="10">
        <f t="shared" si="14"/>
        <v>0</v>
      </c>
      <c r="Q293" s="10" t="s">
        <v>930</v>
      </c>
      <c r="R293" s="11">
        <v>0</v>
      </c>
      <c r="S293" s="11"/>
      <c r="T293" s="11"/>
      <c r="U293" s="11">
        <v>0</v>
      </c>
      <c r="V293" s="11"/>
      <c r="W293" s="11">
        <v>0</v>
      </c>
      <c r="X293" s="11"/>
      <c r="Y293" s="11">
        <v>0</v>
      </c>
      <c r="Z293" s="11"/>
      <c r="AA293" s="11">
        <v>0</v>
      </c>
      <c r="AB293" s="11"/>
      <c r="AC293" s="11"/>
      <c r="AD293">
        <v>0</v>
      </c>
      <c r="AF293">
        <v>0</v>
      </c>
      <c r="AH293">
        <v>0</v>
      </c>
    </row>
    <row r="294" spans="1:34" x14ac:dyDescent="0.25">
      <c r="A294" s="10" t="s">
        <v>36</v>
      </c>
      <c r="B294" s="10" t="s">
        <v>455</v>
      </c>
      <c r="C294" s="10" t="s">
        <v>456</v>
      </c>
      <c r="D294" s="10">
        <v>2495</v>
      </c>
      <c r="E294" s="10" t="s">
        <v>931</v>
      </c>
      <c r="F294" s="10" t="s">
        <v>932</v>
      </c>
      <c r="G294" s="10" t="s">
        <v>58</v>
      </c>
      <c r="H294" s="10"/>
      <c r="I294" s="10">
        <v>1027</v>
      </c>
      <c r="J294" s="10">
        <v>56</v>
      </c>
      <c r="K294" s="10"/>
      <c r="L294" s="10"/>
      <c r="M294" s="10" t="s">
        <v>318</v>
      </c>
      <c r="N294" s="10">
        <f t="shared" si="12"/>
        <v>0</v>
      </c>
      <c r="O294" s="10">
        <f t="shared" si="13"/>
        <v>0</v>
      </c>
      <c r="P294" s="10">
        <f t="shared" si="14"/>
        <v>0</v>
      </c>
      <c r="Q294" s="10" t="s">
        <v>933</v>
      </c>
      <c r="R294" s="11">
        <v>0</v>
      </c>
      <c r="S294" s="11"/>
      <c r="T294" s="11"/>
      <c r="U294" s="11">
        <v>0</v>
      </c>
      <c r="V294" s="11"/>
      <c r="W294" s="11">
        <v>0</v>
      </c>
      <c r="X294" s="11"/>
      <c r="Y294" s="11">
        <v>0</v>
      </c>
      <c r="Z294" s="11"/>
      <c r="AA294" s="11">
        <v>0</v>
      </c>
      <c r="AB294" s="11"/>
      <c r="AC294" s="11"/>
      <c r="AD294">
        <v>0</v>
      </c>
      <c r="AF294">
        <v>0</v>
      </c>
      <c r="AH294">
        <v>0</v>
      </c>
    </row>
    <row r="295" spans="1:34" x14ac:dyDescent="0.25">
      <c r="A295" s="10" t="s">
        <v>36</v>
      </c>
      <c r="B295" s="10" t="s">
        <v>455</v>
      </c>
      <c r="C295" s="10" t="s">
        <v>456</v>
      </c>
      <c r="D295" s="10">
        <v>2500</v>
      </c>
      <c r="E295" s="10" t="s">
        <v>934</v>
      </c>
      <c r="F295" s="10" t="s">
        <v>935</v>
      </c>
      <c r="G295" s="10" t="s">
        <v>58</v>
      </c>
      <c r="H295" s="10"/>
      <c r="I295" s="10">
        <v>1027</v>
      </c>
      <c r="J295" s="10">
        <v>56</v>
      </c>
      <c r="K295" s="10" t="s">
        <v>543</v>
      </c>
      <c r="L295" s="10" t="s">
        <v>536</v>
      </c>
      <c r="M295" s="10" t="s">
        <v>318</v>
      </c>
      <c r="N295" s="10">
        <f t="shared" si="12"/>
        <v>0</v>
      </c>
      <c r="O295" s="10">
        <f t="shared" si="13"/>
        <v>0</v>
      </c>
      <c r="P295" s="10">
        <f t="shared" si="14"/>
        <v>0</v>
      </c>
      <c r="Q295" s="10" t="s">
        <v>936</v>
      </c>
      <c r="R295" s="11">
        <v>0</v>
      </c>
      <c r="S295" s="11"/>
      <c r="T295" s="11"/>
      <c r="U295" s="11">
        <v>0</v>
      </c>
      <c r="V295" s="11"/>
      <c r="W295" s="11">
        <v>0</v>
      </c>
      <c r="X295" s="11"/>
      <c r="Y295" s="11">
        <v>0</v>
      </c>
      <c r="Z295" s="11"/>
      <c r="AA295" s="11">
        <v>0</v>
      </c>
      <c r="AB295" s="11"/>
      <c r="AC295" s="11"/>
      <c r="AD295">
        <v>0</v>
      </c>
      <c r="AF295">
        <v>0</v>
      </c>
      <c r="AH295">
        <v>0</v>
      </c>
    </row>
    <row r="296" spans="1:34" x14ac:dyDescent="0.25">
      <c r="A296" s="10" t="s">
        <v>36</v>
      </c>
      <c r="B296" s="10" t="s">
        <v>455</v>
      </c>
      <c r="C296" s="10" t="s">
        <v>456</v>
      </c>
      <c r="D296" s="10">
        <v>2508</v>
      </c>
      <c r="E296" s="10" t="s">
        <v>937</v>
      </c>
      <c r="F296" s="10" t="s">
        <v>938</v>
      </c>
      <c r="G296" s="10" t="s">
        <v>58</v>
      </c>
      <c r="H296" s="10"/>
      <c r="I296" s="10">
        <v>1027</v>
      </c>
      <c r="J296" s="10">
        <v>56</v>
      </c>
      <c r="K296" s="10" t="s">
        <v>555</v>
      </c>
      <c r="L296" s="10" t="s">
        <v>402</v>
      </c>
      <c r="M296" s="10" t="s">
        <v>318</v>
      </c>
      <c r="N296" s="10">
        <f t="shared" si="12"/>
        <v>0</v>
      </c>
      <c r="O296" s="10">
        <f t="shared" si="13"/>
        <v>0</v>
      </c>
      <c r="P296" s="10">
        <f t="shared" si="14"/>
        <v>0</v>
      </c>
      <c r="Q296" s="10" t="s">
        <v>939</v>
      </c>
      <c r="R296" s="11">
        <v>0</v>
      </c>
      <c r="S296" s="11"/>
      <c r="T296" s="11"/>
      <c r="U296" s="11">
        <v>0</v>
      </c>
      <c r="V296" s="11"/>
      <c r="W296" s="11">
        <v>0</v>
      </c>
      <c r="X296" s="11"/>
      <c r="Y296" s="11">
        <v>0</v>
      </c>
      <c r="Z296" s="11"/>
      <c r="AA296" s="11">
        <v>0</v>
      </c>
      <c r="AB296" s="11"/>
      <c r="AC296" s="11"/>
      <c r="AD296">
        <v>0</v>
      </c>
      <c r="AF296">
        <v>0</v>
      </c>
      <c r="AH296">
        <v>0</v>
      </c>
    </row>
    <row r="297" spans="1:34" x14ac:dyDescent="0.25">
      <c r="A297" s="10" t="s">
        <v>58</v>
      </c>
      <c r="B297" s="10" t="s">
        <v>455</v>
      </c>
      <c r="C297" s="10" t="s">
        <v>456</v>
      </c>
      <c r="D297" s="10">
        <v>2525</v>
      </c>
      <c r="E297" s="10" t="s">
        <v>940</v>
      </c>
      <c r="F297" s="10" t="s">
        <v>941</v>
      </c>
      <c r="G297" s="10" t="s">
        <v>58</v>
      </c>
      <c r="H297" s="10"/>
      <c r="I297" s="10">
        <v>1027</v>
      </c>
      <c r="J297" s="10">
        <v>56</v>
      </c>
      <c r="K297" s="10" t="s">
        <v>37</v>
      </c>
      <c r="L297" s="10" t="s">
        <v>38</v>
      </c>
      <c r="M297" s="10" t="s">
        <v>318</v>
      </c>
      <c r="N297" s="10">
        <f t="shared" si="12"/>
        <v>160773.23000000001</v>
      </c>
      <c r="O297" s="10">
        <f t="shared" si="13"/>
        <v>0</v>
      </c>
      <c r="P297" s="10">
        <f t="shared" si="14"/>
        <v>160773.23000000001</v>
      </c>
      <c r="Q297" s="10" t="s">
        <v>942</v>
      </c>
      <c r="R297" s="11">
        <v>0</v>
      </c>
      <c r="S297" s="11"/>
      <c r="T297" s="11"/>
      <c r="U297" s="11">
        <v>0</v>
      </c>
      <c r="V297" s="11"/>
      <c r="W297" s="11">
        <v>0</v>
      </c>
      <c r="X297" s="11"/>
      <c r="Y297" s="11">
        <v>0</v>
      </c>
      <c r="Z297" s="11"/>
      <c r="AA297" s="11">
        <v>160773.23000000001</v>
      </c>
      <c r="AB297" s="11">
        <v>200000</v>
      </c>
      <c r="AC297" s="11">
        <v>160773.23000000001</v>
      </c>
      <c r="AD297">
        <v>0</v>
      </c>
      <c r="AF297">
        <v>0</v>
      </c>
      <c r="AH297">
        <v>0</v>
      </c>
    </row>
    <row r="298" spans="1:34" x14ac:dyDescent="0.25">
      <c r="A298" s="10" t="s">
        <v>36</v>
      </c>
      <c r="B298" s="10" t="s">
        <v>455</v>
      </c>
      <c r="C298" s="10" t="s">
        <v>456</v>
      </c>
      <c r="D298" s="10">
        <v>2542</v>
      </c>
      <c r="E298" s="10" t="s">
        <v>943</v>
      </c>
      <c r="F298" s="10" t="s">
        <v>944</v>
      </c>
      <c r="G298" s="10" t="s">
        <v>58</v>
      </c>
      <c r="H298" s="10"/>
      <c r="I298" s="10">
        <v>1027</v>
      </c>
      <c r="J298" s="10">
        <v>56</v>
      </c>
      <c r="K298" s="10" t="s">
        <v>271</v>
      </c>
      <c r="L298" s="10" t="s">
        <v>38</v>
      </c>
      <c r="M298" s="10" t="s">
        <v>318</v>
      </c>
      <c r="N298" s="10">
        <f t="shared" si="12"/>
        <v>0</v>
      </c>
      <c r="O298" s="10">
        <f t="shared" si="13"/>
        <v>0</v>
      </c>
      <c r="P298" s="10">
        <f t="shared" si="14"/>
        <v>0</v>
      </c>
      <c r="Q298" s="10" t="s">
        <v>945</v>
      </c>
      <c r="R298" s="11">
        <v>0</v>
      </c>
      <c r="S298" s="11"/>
      <c r="T298" s="11"/>
      <c r="U298" s="11">
        <v>0</v>
      </c>
      <c r="V298" s="11"/>
      <c r="W298" s="11">
        <v>0</v>
      </c>
      <c r="X298" s="11"/>
      <c r="Y298" s="11">
        <v>0</v>
      </c>
      <c r="Z298" s="11"/>
      <c r="AA298" s="11">
        <v>0</v>
      </c>
      <c r="AB298" s="11"/>
      <c r="AC298" s="11"/>
      <c r="AD298">
        <v>0</v>
      </c>
      <c r="AF298">
        <v>0</v>
      </c>
      <c r="AH298">
        <v>0</v>
      </c>
    </row>
    <row r="299" spans="1:34" x14ac:dyDescent="0.25">
      <c r="A299" s="10" t="s">
        <v>58</v>
      </c>
      <c r="B299" s="10" t="s">
        <v>455</v>
      </c>
      <c r="C299" s="10" t="s">
        <v>456</v>
      </c>
      <c r="D299" s="10">
        <v>2544</v>
      </c>
      <c r="E299" s="10" t="s">
        <v>946</v>
      </c>
      <c r="F299" s="10" t="s">
        <v>947</v>
      </c>
      <c r="G299" s="10" t="s">
        <v>58</v>
      </c>
      <c r="H299" s="10"/>
      <c r="I299" s="10">
        <v>1027</v>
      </c>
      <c r="J299" s="10">
        <v>56</v>
      </c>
      <c r="K299" s="10" t="s">
        <v>948</v>
      </c>
      <c r="L299" s="10" t="s">
        <v>402</v>
      </c>
      <c r="M299" s="10" t="s">
        <v>318</v>
      </c>
      <c r="N299" s="10">
        <f t="shared" si="12"/>
        <v>3483461.6100000003</v>
      </c>
      <c r="O299" s="10">
        <f t="shared" si="13"/>
        <v>0</v>
      </c>
      <c r="P299" s="10">
        <f t="shared" si="14"/>
        <v>3483461.6100000003</v>
      </c>
      <c r="Q299" s="10" t="s">
        <v>949</v>
      </c>
      <c r="R299" s="11">
        <v>0</v>
      </c>
      <c r="S299" s="11"/>
      <c r="T299" s="11"/>
      <c r="U299" s="11">
        <v>0</v>
      </c>
      <c r="V299" s="11"/>
      <c r="W299" s="11">
        <v>0</v>
      </c>
      <c r="X299" s="11"/>
      <c r="Y299" s="11">
        <v>0</v>
      </c>
      <c r="Z299" s="11"/>
      <c r="AA299" s="11">
        <v>150000</v>
      </c>
      <c r="AB299" s="11"/>
      <c r="AC299" s="11"/>
      <c r="AD299">
        <v>1666730.8</v>
      </c>
      <c r="AF299">
        <v>1666730.81</v>
      </c>
      <c r="AH299">
        <v>0</v>
      </c>
    </row>
    <row r="300" spans="1:34" x14ac:dyDescent="0.25">
      <c r="A300" s="10" t="s">
        <v>58</v>
      </c>
      <c r="B300" s="10" t="s">
        <v>455</v>
      </c>
      <c r="C300" s="10" t="s">
        <v>456</v>
      </c>
      <c r="D300" s="10">
        <v>2557</v>
      </c>
      <c r="E300" s="10" t="s">
        <v>950</v>
      </c>
      <c r="F300" s="10" t="s">
        <v>951</v>
      </c>
      <c r="G300" s="10" t="s">
        <v>58</v>
      </c>
      <c r="H300" s="10"/>
      <c r="I300" s="10">
        <v>1027</v>
      </c>
      <c r="J300" s="10">
        <v>56</v>
      </c>
      <c r="K300" s="10" t="s">
        <v>37</v>
      </c>
      <c r="L300" s="10" t="s">
        <v>38</v>
      </c>
      <c r="M300" s="10" t="s">
        <v>318</v>
      </c>
      <c r="N300" s="10">
        <f t="shared" si="12"/>
        <v>6421139.6800000006</v>
      </c>
      <c r="O300" s="10">
        <f t="shared" si="13"/>
        <v>0</v>
      </c>
      <c r="P300" s="10">
        <f t="shared" si="14"/>
        <v>6421139.6800000006</v>
      </c>
      <c r="Q300" s="10" t="s">
        <v>952</v>
      </c>
      <c r="R300" s="11">
        <v>0</v>
      </c>
      <c r="S300" s="11"/>
      <c r="T300" s="11"/>
      <c r="U300" s="11">
        <v>0</v>
      </c>
      <c r="V300" s="11"/>
      <c r="W300" s="11">
        <v>0</v>
      </c>
      <c r="X300" s="11"/>
      <c r="Y300" s="11">
        <v>0</v>
      </c>
      <c r="Z300" s="11"/>
      <c r="AA300" s="11">
        <v>5720666.9000000004</v>
      </c>
      <c r="AB300" s="11">
        <v>1000000</v>
      </c>
      <c r="AC300" s="11">
        <v>5720666.9000000004</v>
      </c>
      <c r="AD300">
        <v>700472.78</v>
      </c>
      <c r="AE300">
        <v>700472.78</v>
      </c>
      <c r="AF300">
        <v>0</v>
      </c>
      <c r="AH300">
        <v>0</v>
      </c>
    </row>
    <row r="301" spans="1:34" x14ac:dyDescent="0.25">
      <c r="A301" s="10" t="s">
        <v>36</v>
      </c>
      <c r="B301" s="10" t="s">
        <v>455</v>
      </c>
      <c r="C301" s="10" t="s">
        <v>456</v>
      </c>
      <c r="D301" s="10">
        <v>2570</v>
      </c>
      <c r="E301" s="10" t="s">
        <v>953</v>
      </c>
      <c r="F301" s="10" t="s">
        <v>954</v>
      </c>
      <c r="G301" s="10" t="s">
        <v>58</v>
      </c>
      <c r="H301" s="10"/>
      <c r="I301" s="10">
        <v>1141</v>
      </c>
      <c r="J301" s="10">
        <v>56</v>
      </c>
      <c r="K301" s="10" t="s">
        <v>955</v>
      </c>
      <c r="L301" s="10" t="s">
        <v>560</v>
      </c>
      <c r="M301" s="10" t="s">
        <v>318</v>
      </c>
      <c r="N301" s="10">
        <f t="shared" si="12"/>
        <v>0</v>
      </c>
      <c r="O301" s="10">
        <f t="shared" si="13"/>
        <v>0</v>
      </c>
      <c r="P301" s="10">
        <f t="shared" si="14"/>
        <v>0</v>
      </c>
      <c r="Q301" s="10" t="s">
        <v>956</v>
      </c>
      <c r="R301" s="11">
        <v>0</v>
      </c>
      <c r="S301" s="11"/>
      <c r="T301" s="11"/>
      <c r="U301" s="11">
        <v>0</v>
      </c>
      <c r="V301" s="11"/>
      <c r="W301" s="11">
        <v>0</v>
      </c>
      <c r="X301" s="11"/>
      <c r="Y301" s="11">
        <v>0</v>
      </c>
      <c r="Z301" s="11"/>
      <c r="AA301" s="11">
        <v>0</v>
      </c>
      <c r="AB301" s="11"/>
      <c r="AC301" s="11"/>
      <c r="AD301">
        <v>0</v>
      </c>
      <c r="AF301">
        <v>0</v>
      </c>
      <c r="AH301">
        <v>0</v>
      </c>
    </row>
    <row r="302" spans="1:34" x14ac:dyDescent="0.25">
      <c r="A302" s="10" t="s">
        <v>58</v>
      </c>
      <c r="B302" s="10" t="s">
        <v>455</v>
      </c>
      <c r="C302" s="10" t="s">
        <v>456</v>
      </c>
      <c r="D302" s="10">
        <v>2576</v>
      </c>
      <c r="E302" s="10" t="s">
        <v>957</v>
      </c>
      <c r="F302" s="10" t="s">
        <v>958</v>
      </c>
      <c r="G302" s="10" t="s">
        <v>58</v>
      </c>
      <c r="H302" s="10"/>
      <c r="I302" s="10">
        <v>2103</v>
      </c>
      <c r="J302" s="10">
        <v>56</v>
      </c>
      <c r="K302" s="10" t="s">
        <v>83</v>
      </c>
      <c r="L302" s="10" t="s">
        <v>75</v>
      </c>
      <c r="M302" s="10" t="s">
        <v>318</v>
      </c>
      <c r="N302" s="10">
        <f t="shared" si="12"/>
        <v>1200000</v>
      </c>
      <c r="O302" s="10">
        <f t="shared" si="13"/>
        <v>600000</v>
      </c>
      <c r="P302" s="10">
        <f t="shared" si="14"/>
        <v>600000</v>
      </c>
      <c r="Q302" s="10" t="s">
        <v>959</v>
      </c>
      <c r="R302" s="11">
        <v>300000</v>
      </c>
      <c r="S302" s="11"/>
      <c r="T302" s="11">
        <v>300000</v>
      </c>
      <c r="U302" s="11">
        <v>300000</v>
      </c>
      <c r="V302" s="11">
        <v>300000</v>
      </c>
      <c r="W302" s="11">
        <v>0</v>
      </c>
      <c r="X302" s="11"/>
      <c r="Y302" s="11">
        <v>0</v>
      </c>
      <c r="Z302" s="11"/>
      <c r="AA302" s="11">
        <v>600000</v>
      </c>
      <c r="AB302" s="11"/>
      <c r="AC302" s="11">
        <v>600000</v>
      </c>
      <c r="AD302">
        <v>0</v>
      </c>
      <c r="AF302">
        <v>0</v>
      </c>
      <c r="AH302">
        <v>0</v>
      </c>
    </row>
    <row r="303" spans="1:34" x14ac:dyDescent="0.25">
      <c r="A303" s="10" t="s">
        <v>58</v>
      </c>
      <c r="B303" s="10" t="s">
        <v>455</v>
      </c>
      <c r="C303" s="10" t="s">
        <v>456</v>
      </c>
      <c r="D303" s="10">
        <v>2577</v>
      </c>
      <c r="E303" s="10" t="s">
        <v>960</v>
      </c>
      <c r="F303" s="10" t="s">
        <v>961</v>
      </c>
      <c r="G303" s="10" t="s">
        <v>58</v>
      </c>
      <c r="H303" s="10"/>
      <c r="I303" s="10">
        <v>2103</v>
      </c>
      <c r="J303" s="10">
        <v>56</v>
      </c>
      <c r="K303" s="10" t="s">
        <v>83</v>
      </c>
      <c r="L303" s="10" t="s">
        <v>75</v>
      </c>
      <c r="M303" s="10" t="s">
        <v>318</v>
      </c>
      <c r="N303" s="10">
        <f t="shared" si="12"/>
        <v>195212.5</v>
      </c>
      <c r="O303" s="10">
        <f t="shared" si="13"/>
        <v>195212.5</v>
      </c>
      <c r="P303" s="10">
        <f t="shared" si="14"/>
        <v>0</v>
      </c>
      <c r="Q303" s="10" t="s">
        <v>962</v>
      </c>
      <c r="R303" s="11">
        <v>195212.5</v>
      </c>
      <c r="S303" s="11"/>
      <c r="T303" s="11"/>
      <c r="U303" s="11">
        <v>0</v>
      </c>
      <c r="V303" s="11"/>
      <c r="W303" s="11">
        <v>0</v>
      </c>
      <c r="X303" s="11"/>
      <c r="Y303" s="11">
        <v>0</v>
      </c>
      <c r="Z303" s="11"/>
      <c r="AA303" s="11">
        <v>0</v>
      </c>
      <c r="AB303" s="11"/>
      <c r="AC303" s="11"/>
      <c r="AD303">
        <v>0</v>
      </c>
      <c r="AF303">
        <v>0</v>
      </c>
      <c r="AH303">
        <v>0</v>
      </c>
    </row>
    <row r="304" spans="1:34" x14ac:dyDescent="0.25">
      <c r="A304" s="10" t="s">
        <v>58</v>
      </c>
      <c r="B304" s="10" t="s">
        <v>455</v>
      </c>
      <c r="C304" s="10" t="s">
        <v>456</v>
      </c>
      <c r="D304" s="10">
        <v>2585</v>
      </c>
      <c r="E304" s="10" t="s">
        <v>963</v>
      </c>
      <c r="F304" s="10" t="s">
        <v>964</v>
      </c>
      <c r="G304" s="10" t="s">
        <v>58</v>
      </c>
      <c r="H304" s="10"/>
      <c r="I304" s="10">
        <v>1027</v>
      </c>
      <c r="J304" s="10">
        <v>56</v>
      </c>
      <c r="K304" s="10" t="s">
        <v>37</v>
      </c>
      <c r="L304" s="10" t="s">
        <v>38</v>
      </c>
      <c r="M304" s="10" t="s">
        <v>318</v>
      </c>
      <c r="N304" s="10">
        <f t="shared" si="12"/>
        <v>240951.65000000011</v>
      </c>
      <c r="O304" s="10">
        <f t="shared" si="13"/>
        <v>0</v>
      </c>
      <c r="P304" s="10">
        <f t="shared" si="14"/>
        <v>240951.65000000011</v>
      </c>
      <c r="Q304" s="10" t="s">
        <v>965</v>
      </c>
      <c r="R304" s="11">
        <v>0</v>
      </c>
      <c r="S304" s="11"/>
      <c r="T304" s="11"/>
      <c r="U304" s="11">
        <v>0</v>
      </c>
      <c r="V304" s="11"/>
      <c r="W304" s="11">
        <v>0</v>
      </c>
      <c r="X304" s="11"/>
      <c r="Y304" s="11">
        <v>0</v>
      </c>
      <c r="Z304" s="11"/>
      <c r="AA304" s="11">
        <v>240951.65000000011</v>
      </c>
      <c r="AB304" s="11">
        <v>212973.1100000001</v>
      </c>
      <c r="AC304" s="11">
        <v>240951.65000000011</v>
      </c>
      <c r="AD304">
        <v>0</v>
      </c>
      <c r="AF304">
        <v>0</v>
      </c>
      <c r="AH304">
        <v>0</v>
      </c>
    </row>
    <row r="305" spans="1:35" x14ac:dyDescent="0.25">
      <c r="A305" s="10" t="s">
        <v>58</v>
      </c>
      <c r="B305" s="10" t="s">
        <v>455</v>
      </c>
      <c r="C305" s="10" t="s">
        <v>456</v>
      </c>
      <c r="D305" s="10">
        <v>2587</v>
      </c>
      <c r="E305" s="10" t="s">
        <v>966</v>
      </c>
      <c r="F305" s="10" t="s">
        <v>967</v>
      </c>
      <c r="G305" s="10" t="s">
        <v>58</v>
      </c>
      <c r="H305" s="10"/>
      <c r="I305" s="10">
        <v>2070</v>
      </c>
      <c r="J305" s="10">
        <v>800</v>
      </c>
      <c r="K305" s="10" t="s">
        <v>83</v>
      </c>
      <c r="L305" s="10" t="s">
        <v>75</v>
      </c>
      <c r="M305" s="10" t="s">
        <v>76</v>
      </c>
      <c r="N305" s="10">
        <f t="shared" si="12"/>
        <v>250000</v>
      </c>
      <c r="O305" s="10">
        <f t="shared" si="13"/>
        <v>250000</v>
      </c>
      <c r="P305" s="10">
        <f t="shared" si="14"/>
        <v>0</v>
      </c>
      <c r="Q305" s="10"/>
      <c r="R305" s="11">
        <v>250000</v>
      </c>
      <c r="S305" s="11"/>
      <c r="T305" s="11">
        <v>250000</v>
      </c>
      <c r="U305" s="11">
        <v>0</v>
      </c>
      <c r="V305" s="11"/>
      <c r="W305" s="11">
        <v>0</v>
      </c>
      <c r="X305" s="11"/>
      <c r="Y305" s="11">
        <v>0</v>
      </c>
      <c r="Z305" s="11"/>
      <c r="AA305" s="11">
        <v>0</v>
      </c>
      <c r="AB305" s="11"/>
      <c r="AC305" s="11"/>
      <c r="AD305">
        <v>0</v>
      </c>
      <c r="AF305">
        <v>0</v>
      </c>
      <c r="AH305">
        <v>0</v>
      </c>
    </row>
    <row r="306" spans="1:35" x14ac:dyDescent="0.25">
      <c r="A306" s="10" t="s">
        <v>58</v>
      </c>
      <c r="B306" s="10" t="s">
        <v>455</v>
      </c>
      <c r="C306" s="10" t="s">
        <v>456</v>
      </c>
      <c r="D306" s="10">
        <v>2597</v>
      </c>
      <c r="E306" s="10" t="s">
        <v>968</v>
      </c>
      <c r="F306" s="10" t="s">
        <v>969</v>
      </c>
      <c r="G306" s="10" t="s">
        <v>58</v>
      </c>
      <c r="H306" s="10"/>
      <c r="I306" s="10">
        <v>1141</v>
      </c>
      <c r="J306" s="10">
        <v>56</v>
      </c>
      <c r="K306" s="10" t="s">
        <v>83</v>
      </c>
      <c r="L306" s="10" t="s">
        <v>75</v>
      </c>
      <c r="M306" s="10" t="s">
        <v>318</v>
      </c>
      <c r="N306" s="10">
        <f t="shared" si="12"/>
        <v>47949336.060000002</v>
      </c>
      <c r="O306" s="10">
        <f t="shared" si="13"/>
        <v>47949336.060000002</v>
      </c>
      <c r="P306" s="10">
        <f t="shared" si="14"/>
        <v>0</v>
      </c>
      <c r="Q306" s="10"/>
      <c r="R306" s="11">
        <v>17949336.059999999</v>
      </c>
      <c r="S306" s="11"/>
      <c r="T306" s="11"/>
      <c r="U306" s="11">
        <v>10000000</v>
      </c>
      <c r="V306" s="11"/>
      <c r="W306" s="11">
        <v>10000000</v>
      </c>
      <c r="X306" s="11"/>
      <c r="Y306" s="11">
        <v>10000000</v>
      </c>
      <c r="Z306" s="11"/>
      <c r="AA306" s="11">
        <v>0</v>
      </c>
      <c r="AB306" s="11"/>
      <c r="AC306" s="11"/>
      <c r="AD306">
        <v>0</v>
      </c>
      <c r="AF306">
        <v>0</v>
      </c>
      <c r="AH306">
        <v>0</v>
      </c>
    </row>
    <row r="307" spans="1:35" x14ac:dyDescent="0.25">
      <c r="A307" s="10" t="s">
        <v>58</v>
      </c>
      <c r="B307" s="10" t="s">
        <v>455</v>
      </c>
      <c r="C307" s="10" t="s">
        <v>456</v>
      </c>
      <c r="D307" s="10">
        <v>2598</v>
      </c>
      <c r="E307" s="10" t="s">
        <v>970</v>
      </c>
      <c r="F307" s="10" t="s">
        <v>971</v>
      </c>
      <c r="G307" s="10" t="s">
        <v>58</v>
      </c>
      <c r="H307" s="10"/>
      <c r="I307" s="10">
        <v>1027</v>
      </c>
      <c r="J307" s="10">
        <v>56</v>
      </c>
      <c r="K307" s="10" t="s">
        <v>972</v>
      </c>
      <c r="L307" s="10" t="s">
        <v>402</v>
      </c>
      <c r="M307" s="10" t="s">
        <v>318</v>
      </c>
      <c r="N307" s="10">
        <f t="shared" si="12"/>
        <v>776455.89</v>
      </c>
      <c r="O307" s="10">
        <f t="shared" si="13"/>
        <v>0</v>
      </c>
      <c r="P307" s="10">
        <f t="shared" si="14"/>
        <v>776455.89</v>
      </c>
      <c r="Q307" s="10" t="s">
        <v>973</v>
      </c>
      <c r="R307" s="11">
        <v>0</v>
      </c>
      <c r="S307" s="11"/>
      <c r="T307" s="11"/>
      <c r="U307" s="11">
        <v>0</v>
      </c>
      <c r="V307" s="11"/>
      <c r="W307" s="11">
        <v>0</v>
      </c>
      <c r="X307" s="11"/>
      <c r="Y307" s="11">
        <v>0</v>
      </c>
      <c r="Z307" s="11"/>
      <c r="AA307" s="11">
        <v>776455.89</v>
      </c>
      <c r="AB307" s="11">
        <v>300000</v>
      </c>
      <c r="AC307" s="11">
        <v>776455.89</v>
      </c>
      <c r="AD307">
        <v>0</v>
      </c>
      <c r="AF307">
        <v>0</v>
      </c>
      <c r="AH307">
        <v>0</v>
      </c>
    </row>
    <row r="308" spans="1:35" x14ac:dyDescent="0.25">
      <c r="A308" s="10" t="s">
        <v>36</v>
      </c>
      <c r="B308" s="10" t="s">
        <v>455</v>
      </c>
      <c r="C308" s="10" t="s">
        <v>456</v>
      </c>
      <c r="D308" s="10">
        <v>2600</v>
      </c>
      <c r="E308" s="10" t="s">
        <v>974</v>
      </c>
      <c r="F308" s="10" t="s">
        <v>975</v>
      </c>
      <c r="G308" s="10" t="s">
        <v>58</v>
      </c>
      <c r="H308" s="10"/>
      <c r="I308" s="10">
        <v>3457</v>
      </c>
      <c r="J308" s="10">
        <v>56</v>
      </c>
      <c r="K308" s="10" t="s">
        <v>499</v>
      </c>
      <c r="L308" s="10" t="s">
        <v>303</v>
      </c>
      <c r="M308" s="10" t="s">
        <v>318</v>
      </c>
      <c r="N308" s="10">
        <f t="shared" si="12"/>
        <v>0</v>
      </c>
      <c r="O308" s="10">
        <f t="shared" si="13"/>
        <v>0</v>
      </c>
      <c r="P308" s="10">
        <f t="shared" si="14"/>
        <v>0</v>
      </c>
      <c r="Q308" s="10" t="s">
        <v>976</v>
      </c>
      <c r="R308" s="11">
        <v>0</v>
      </c>
      <c r="S308" s="11"/>
      <c r="T308" s="11"/>
      <c r="U308" s="11">
        <v>0</v>
      </c>
      <c r="V308" s="11"/>
      <c r="W308" s="11">
        <v>0</v>
      </c>
      <c r="X308" s="11"/>
      <c r="Y308" s="11">
        <v>0</v>
      </c>
      <c r="Z308" s="11"/>
      <c r="AA308" s="11">
        <v>0</v>
      </c>
      <c r="AB308" s="11"/>
      <c r="AC308" s="11"/>
      <c r="AD308">
        <v>0</v>
      </c>
      <c r="AF308">
        <v>0</v>
      </c>
      <c r="AH308">
        <v>0</v>
      </c>
    </row>
    <row r="309" spans="1:35" x14ac:dyDescent="0.25">
      <c r="A309" s="10" t="s">
        <v>58</v>
      </c>
      <c r="B309" s="10" t="s">
        <v>455</v>
      </c>
      <c r="C309" s="10" t="s">
        <v>456</v>
      </c>
      <c r="D309" s="10">
        <v>2604</v>
      </c>
      <c r="E309" s="10" t="s">
        <v>977</v>
      </c>
      <c r="F309" s="10" t="s">
        <v>978</v>
      </c>
      <c r="G309" s="10" t="s">
        <v>58</v>
      </c>
      <c r="H309" s="10"/>
      <c r="I309" s="10">
        <v>1027</v>
      </c>
      <c r="J309" s="10">
        <v>56</v>
      </c>
      <c r="K309" s="10" t="s">
        <v>707</v>
      </c>
      <c r="L309" s="10" t="s">
        <v>491</v>
      </c>
      <c r="M309" s="10" t="s">
        <v>318</v>
      </c>
      <c r="N309" s="10">
        <f t="shared" si="12"/>
        <v>430601.15</v>
      </c>
      <c r="O309" s="10">
        <f t="shared" si="13"/>
        <v>0</v>
      </c>
      <c r="P309" s="10">
        <f t="shared" si="14"/>
        <v>430601.15</v>
      </c>
      <c r="Q309" s="10" t="s">
        <v>979</v>
      </c>
      <c r="R309" s="11">
        <v>0</v>
      </c>
      <c r="S309" s="11"/>
      <c r="T309" s="11"/>
      <c r="U309" s="11">
        <v>0</v>
      </c>
      <c r="V309" s="11"/>
      <c r="W309" s="11">
        <v>0</v>
      </c>
      <c r="X309" s="11"/>
      <c r="Y309" s="11">
        <v>0</v>
      </c>
      <c r="Z309" s="11"/>
      <c r="AA309" s="11">
        <v>430601.15</v>
      </c>
      <c r="AB309" s="11">
        <v>300000</v>
      </c>
      <c r="AC309" s="11">
        <v>430601.15</v>
      </c>
      <c r="AD309">
        <v>0</v>
      </c>
      <c r="AF309">
        <v>0</v>
      </c>
      <c r="AH309">
        <v>0</v>
      </c>
    </row>
    <row r="310" spans="1:35" x14ac:dyDescent="0.25">
      <c r="A310" s="10" t="s">
        <v>58</v>
      </c>
      <c r="B310" s="10" t="s">
        <v>455</v>
      </c>
      <c r="C310" s="10" t="s">
        <v>456</v>
      </c>
      <c r="D310" s="10">
        <v>2612</v>
      </c>
      <c r="E310" s="10" t="s">
        <v>980</v>
      </c>
      <c r="F310" s="10" t="s">
        <v>981</v>
      </c>
      <c r="G310" s="10" t="s">
        <v>58</v>
      </c>
      <c r="H310" s="10"/>
      <c r="I310" s="10">
        <v>2103</v>
      </c>
      <c r="J310" s="10">
        <v>56</v>
      </c>
      <c r="K310" s="10" t="s">
        <v>83</v>
      </c>
      <c r="L310" s="10" t="s">
        <v>75</v>
      </c>
      <c r="M310" s="10" t="s">
        <v>318</v>
      </c>
      <c r="N310" s="10">
        <f t="shared" si="12"/>
        <v>3627176.6199999992</v>
      </c>
      <c r="O310" s="10">
        <f t="shared" si="13"/>
        <v>3627176.6199999992</v>
      </c>
      <c r="P310" s="10">
        <f t="shared" si="14"/>
        <v>0</v>
      </c>
      <c r="Q310" s="10" t="s">
        <v>982</v>
      </c>
      <c r="R310" s="11">
        <v>2968867.5899999989</v>
      </c>
      <c r="S310" s="11"/>
      <c r="T310" s="11">
        <v>2968867.5899999989</v>
      </c>
      <c r="U310" s="11">
        <v>658309.03</v>
      </c>
      <c r="V310" s="11">
        <v>658309.03</v>
      </c>
      <c r="W310" s="11">
        <v>0</v>
      </c>
      <c r="X310" s="11"/>
      <c r="Y310" s="11">
        <v>0</v>
      </c>
      <c r="Z310" s="11"/>
      <c r="AA310" s="11">
        <v>0</v>
      </c>
      <c r="AB310" s="11"/>
      <c r="AC310" s="11"/>
      <c r="AD310">
        <v>0</v>
      </c>
      <c r="AF310">
        <v>0</v>
      </c>
      <c r="AH310">
        <v>0</v>
      </c>
    </row>
    <row r="311" spans="1:35" x14ac:dyDescent="0.25">
      <c r="A311" s="10" t="s">
        <v>58</v>
      </c>
      <c r="B311" s="10" t="s">
        <v>455</v>
      </c>
      <c r="C311" s="10" t="s">
        <v>456</v>
      </c>
      <c r="D311" s="10">
        <v>2639</v>
      </c>
      <c r="E311" s="10" t="s">
        <v>983</v>
      </c>
      <c r="F311" s="10" t="s">
        <v>984</v>
      </c>
      <c r="G311" s="10" t="s">
        <v>58</v>
      </c>
      <c r="H311" s="10"/>
      <c r="I311" s="10">
        <v>1141</v>
      </c>
      <c r="J311" s="10">
        <v>56</v>
      </c>
      <c r="K311" s="10" t="s">
        <v>734</v>
      </c>
      <c r="L311" s="10" t="s">
        <v>75</v>
      </c>
      <c r="M311" s="10" t="s">
        <v>318</v>
      </c>
      <c r="N311" s="10">
        <f t="shared" si="12"/>
        <v>40000000</v>
      </c>
      <c r="O311" s="10">
        <f t="shared" si="13"/>
        <v>40000000</v>
      </c>
      <c r="P311" s="10">
        <f t="shared" si="14"/>
        <v>0</v>
      </c>
      <c r="Q311" s="10" t="s">
        <v>985</v>
      </c>
      <c r="R311" s="11">
        <v>0</v>
      </c>
      <c r="S311" s="11"/>
      <c r="T311" s="11"/>
      <c r="U311" s="11">
        <v>25000000</v>
      </c>
      <c r="V311" s="11"/>
      <c r="W311" s="11">
        <v>15000000</v>
      </c>
      <c r="X311" s="11"/>
      <c r="Y311" s="11">
        <v>0</v>
      </c>
      <c r="Z311" s="11"/>
      <c r="AA311" s="11">
        <v>0</v>
      </c>
      <c r="AB311" s="11"/>
      <c r="AC311" s="11"/>
      <c r="AD311">
        <v>0</v>
      </c>
      <c r="AF311">
        <v>0</v>
      </c>
      <c r="AH311">
        <v>0</v>
      </c>
    </row>
    <row r="312" spans="1:35" x14ac:dyDescent="0.25">
      <c r="A312" s="10" t="s">
        <v>58</v>
      </c>
      <c r="B312" s="10" t="s">
        <v>455</v>
      </c>
      <c r="C312" s="10" t="s">
        <v>456</v>
      </c>
      <c r="D312" s="10">
        <v>2640</v>
      </c>
      <c r="E312" s="10" t="s">
        <v>986</v>
      </c>
      <c r="F312" s="10" t="s">
        <v>987</v>
      </c>
      <c r="G312" s="10" t="s">
        <v>58</v>
      </c>
      <c r="H312" s="10"/>
      <c r="I312" s="10">
        <v>1141</v>
      </c>
      <c r="J312" s="10">
        <v>56</v>
      </c>
      <c r="K312" s="10" t="s">
        <v>745</v>
      </c>
      <c r="L312" s="10" t="s">
        <v>75</v>
      </c>
      <c r="M312" s="10" t="s">
        <v>318</v>
      </c>
      <c r="N312" s="10">
        <f t="shared" si="12"/>
        <v>40000000</v>
      </c>
      <c r="O312" s="10">
        <f t="shared" si="13"/>
        <v>40000000</v>
      </c>
      <c r="P312" s="10">
        <f t="shared" si="14"/>
        <v>0</v>
      </c>
      <c r="Q312" s="10" t="s">
        <v>988</v>
      </c>
      <c r="R312" s="11">
        <v>0</v>
      </c>
      <c r="S312" s="11"/>
      <c r="T312" s="11"/>
      <c r="U312" s="11">
        <v>25000000</v>
      </c>
      <c r="V312" s="11"/>
      <c r="W312" s="11">
        <v>15000000</v>
      </c>
      <c r="X312" s="11"/>
      <c r="Y312" s="11">
        <v>0</v>
      </c>
      <c r="Z312" s="11"/>
      <c r="AA312" s="11">
        <v>0</v>
      </c>
      <c r="AB312" s="11"/>
      <c r="AC312" s="11"/>
      <c r="AD312">
        <v>0</v>
      </c>
      <c r="AF312">
        <v>0</v>
      </c>
      <c r="AH312">
        <v>0</v>
      </c>
    </row>
    <row r="313" spans="1:35" x14ac:dyDescent="0.25">
      <c r="A313" s="10" t="s">
        <v>58</v>
      </c>
      <c r="B313" s="10" t="s">
        <v>455</v>
      </c>
      <c r="C313" s="10" t="s">
        <v>456</v>
      </c>
      <c r="D313" s="10">
        <v>2641</v>
      </c>
      <c r="E313" s="10" t="s">
        <v>989</v>
      </c>
      <c r="F313" s="10" t="s">
        <v>990</v>
      </c>
      <c r="G313" s="10" t="s">
        <v>58</v>
      </c>
      <c r="H313" s="10"/>
      <c r="I313" s="10">
        <v>1141</v>
      </c>
      <c r="J313" s="10">
        <v>56</v>
      </c>
      <c r="K313" s="10" t="s">
        <v>757</v>
      </c>
      <c r="L313" s="10" t="s">
        <v>75</v>
      </c>
      <c r="M313" s="10" t="s">
        <v>318</v>
      </c>
      <c r="N313" s="10">
        <f t="shared" si="12"/>
        <v>50000000</v>
      </c>
      <c r="O313" s="10">
        <f t="shared" si="13"/>
        <v>50000000</v>
      </c>
      <c r="P313" s="10">
        <f t="shared" si="14"/>
        <v>0</v>
      </c>
      <c r="Q313" s="10" t="s">
        <v>991</v>
      </c>
      <c r="R313" s="11">
        <v>10000000</v>
      </c>
      <c r="S313" s="11"/>
      <c r="T313" s="11">
        <v>10000000</v>
      </c>
      <c r="U313" s="11">
        <v>25000000</v>
      </c>
      <c r="V313" s="11"/>
      <c r="W313" s="11">
        <v>15000000</v>
      </c>
      <c r="X313" s="11"/>
      <c r="Y313" s="11">
        <v>0</v>
      </c>
      <c r="Z313" s="11"/>
      <c r="AA313" s="11">
        <v>0</v>
      </c>
      <c r="AB313" s="11"/>
      <c r="AC313" s="11"/>
      <c r="AD313">
        <v>0</v>
      </c>
      <c r="AF313">
        <v>0</v>
      </c>
      <c r="AH313">
        <v>0</v>
      </c>
    </row>
    <row r="314" spans="1:35" x14ac:dyDescent="0.25">
      <c r="A314" s="10" t="s">
        <v>58</v>
      </c>
      <c r="B314" s="10" t="s">
        <v>455</v>
      </c>
      <c r="C314" s="10" t="s">
        <v>456</v>
      </c>
      <c r="D314" s="10">
        <v>2642</v>
      </c>
      <c r="E314" s="10" t="s">
        <v>992</v>
      </c>
      <c r="F314" s="10" t="s">
        <v>993</v>
      </c>
      <c r="G314" s="10" t="s">
        <v>58</v>
      </c>
      <c r="H314" s="10"/>
      <c r="I314" s="10">
        <v>1141</v>
      </c>
      <c r="J314" s="10">
        <v>56</v>
      </c>
      <c r="K314" s="10" t="s">
        <v>764</v>
      </c>
      <c r="L314" s="10" t="s">
        <v>75</v>
      </c>
      <c r="M314" s="10" t="s">
        <v>318</v>
      </c>
      <c r="N314" s="10">
        <f t="shared" si="12"/>
        <v>55000000</v>
      </c>
      <c r="O314" s="10">
        <f t="shared" si="13"/>
        <v>55000000</v>
      </c>
      <c r="P314" s="10">
        <f t="shared" si="14"/>
        <v>0</v>
      </c>
      <c r="Q314" s="10" t="s">
        <v>994</v>
      </c>
      <c r="R314" s="11">
        <v>15000000</v>
      </c>
      <c r="S314" s="11"/>
      <c r="T314" s="11">
        <v>15000000</v>
      </c>
      <c r="U314" s="11">
        <v>25000000</v>
      </c>
      <c r="V314" s="11"/>
      <c r="W314" s="11">
        <v>15000000</v>
      </c>
      <c r="X314" s="11"/>
      <c r="Y314" s="11">
        <v>0</v>
      </c>
      <c r="Z314" s="11"/>
      <c r="AA314" s="11">
        <v>0</v>
      </c>
      <c r="AB314" s="11"/>
      <c r="AC314" s="11"/>
      <c r="AD314">
        <v>0</v>
      </c>
      <c r="AF314">
        <v>0</v>
      </c>
      <c r="AH314">
        <v>0</v>
      </c>
    </row>
    <row r="315" spans="1:35" x14ac:dyDescent="0.25">
      <c r="A315" s="10" t="s">
        <v>58</v>
      </c>
      <c r="B315" s="10" t="s">
        <v>455</v>
      </c>
      <c r="C315" s="10" t="s">
        <v>456</v>
      </c>
      <c r="D315" s="10">
        <v>2643</v>
      </c>
      <c r="E315" s="10" t="s">
        <v>995</v>
      </c>
      <c r="F315" s="10" t="s">
        <v>996</v>
      </c>
      <c r="G315" s="10" t="s">
        <v>58</v>
      </c>
      <c r="H315" s="10"/>
      <c r="I315" s="10">
        <v>1141</v>
      </c>
      <c r="J315" s="10">
        <v>56</v>
      </c>
      <c r="K315" s="10" t="s">
        <v>734</v>
      </c>
      <c r="L315" s="10" t="s">
        <v>75</v>
      </c>
      <c r="M315" s="10" t="s">
        <v>318</v>
      </c>
      <c r="N315" s="10">
        <f t="shared" si="12"/>
        <v>25000000</v>
      </c>
      <c r="O315" s="10">
        <f t="shared" si="13"/>
        <v>25000000</v>
      </c>
      <c r="P315" s="10">
        <f t="shared" si="14"/>
        <v>0</v>
      </c>
      <c r="Q315" s="10" t="s">
        <v>997</v>
      </c>
      <c r="R315" s="11">
        <v>25000000</v>
      </c>
      <c r="S315" s="11"/>
      <c r="T315" s="11">
        <v>25000000</v>
      </c>
      <c r="U315" s="11">
        <v>0</v>
      </c>
      <c r="V315" s="11"/>
      <c r="W315" s="11">
        <v>0</v>
      </c>
      <c r="X315" s="11"/>
      <c r="Y315" s="11">
        <v>0</v>
      </c>
      <c r="Z315" s="11"/>
      <c r="AA315" s="11">
        <v>0</v>
      </c>
      <c r="AB315" s="11"/>
      <c r="AC315" s="11"/>
      <c r="AD315">
        <v>0</v>
      </c>
      <c r="AF315">
        <v>0</v>
      </c>
      <c r="AH315">
        <v>0</v>
      </c>
      <c r="AI315">
        <v>0</v>
      </c>
    </row>
    <row r="316" spans="1:35" x14ac:dyDescent="0.25">
      <c r="A316" s="10" t="s">
        <v>58</v>
      </c>
      <c r="B316" s="10" t="s">
        <v>455</v>
      </c>
      <c r="C316" s="10" t="s">
        <v>456</v>
      </c>
      <c r="D316" s="10">
        <v>2644</v>
      </c>
      <c r="E316" s="10" t="s">
        <v>998</v>
      </c>
      <c r="F316" s="10" t="s">
        <v>999</v>
      </c>
      <c r="G316" s="10" t="s">
        <v>58</v>
      </c>
      <c r="H316" s="10"/>
      <c r="I316" s="10">
        <v>1141</v>
      </c>
      <c r="J316" s="10">
        <v>56</v>
      </c>
      <c r="K316" s="10" t="s">
        <v>745</v>
      </c>
      <c r="L316" s="10" t="s">
        <v>75</v>
      </c>
      <c r="M316" s="10" t="s">
        <v>318</v>
      </c>
      <c r="N316" s="10">
        <f t="shared" si="12"/>
        <v>25000000</v>
      </c>
      <c r="O316" s="10">
        <f t="shared" si="13"/>
        <v>25000000</v>
      </c>
      <c r="P316" s="10">
        <f t="shared" si="14"/>
        <v>0</v>
      </c>
      <c r="Q316" s="10" t="s">
        <v>1000</v>
      </c>
      <c r="R316" s="11">
        <v>25000000</v>
      </c>
      <c r="S316" s="11"/>
      <c r="T316" s="11">
        <v>25000000</v>
      </c>
      <c r="U316" s="11">
        <v>0</v>
      </c>
      <c r="V316" s="11"/>
      <c r="W316" s="11">
        <v>0</v>
      </c>
      <c r="X316" s="11"/>
      <c r="Y316" s="11">
        <v>0</v>
      </c>
      <c r="Z316" s="11"/>
      <c r="AA316" s="11">
        <v>0</v>
      </c>
      <c r="AB316" s="11"/>
      <c r="AC316" s="11"/>
      <c r="AD316">
        <v>0</v>
      </c>
      <c r="AF316">
        <v>0</v>
      </c>
      <c r="AH316">
        <v>0</v>
      </c>
      <c r="AI316">
        <v>0</v>
      </c>
    </row>
    <row r="317" spans="1:35" x14ac:dyDescent="0.25">
      <c r="A317" s="10" t="s">
        <v>58</v>
      </c>
      <c r="B317" s="10" t="s">
        <v>455</v>
      </c>
      <c r="C317" s="10" t="s">
        <v>456</v>
      </c>
      <c r="D317" s="10">
        <v>2645</v>
      </c>
      <c r="E317" s="10" t="s">
        <v>1001</v>
      </c>
      <c r="F317" s="10" t="s">
        <v>1002</v>
      </c>
      <c r="G317" s="10" t="s">
        <v>58</v>
      </c>
      <c r="H317" s="10"/>
      <c r="I317" s="10">
        <v>1141</v>
      </c>
      <c r="J317" s="10">
        <v>56</v>
      </c>
      <c r="K317" s="10" t="s">
        <v>757</v>
      </c>
      <c r="L317" s="10" t="s">
        <v>75</v>
      </c>
      <c r="M317" s="10" t="s">
        <v>318</v>
      </c>
      <c r="N317" s="10">
        <f t="shared" si="12"/>
        <v>5000000</v>
      </c>
      <c r="O317" s="10">
        <f t="shared" si="13"/>
        <v>5000000</v>
      </c>
      <c r="P317" s="10">
        <f t="shared" si="14"/>
        <v>0</v>
      </c>
      <c r="Q317" s="10" t="s">
        <v>1003</v>
      </c>
      <c r="R317" s="11">
        <v>5000000</v>
      </c>
      <c r="S317" s="11"/>
      <c r="T317" s="11">
        <v>5000000</v>
      </c>
      <c r="U317" s="11">
        <v>0</v>
      </c>
      <c r="V317" s="11"/>
      <c r="W317" s="11">
        <v>0</v>
      </c>
      <c r="X317" s="11"/>
      <c r="Y317" s="11">
        <v>0</v>
      </c>
      <c r="Z317" s="11"/>
      <c r="AA317" s="11">
        <v>0</v>
      </c>
      <c r="AB317" s="11"/>
      <c r="AC317" s="11"/>
      <c r="AD317">
        <v>0</v>
      </c>
      <c r="AF317">
        <v>0</v>
      </c>
      <c r="AH317">
        <v>0</v>
      </c>
      <c r="AI317">
        <v>0</v>
      </c>
    </row>
    <row r="318" spans="1:35" x14ac:dyDescent="0.25">
      <c r="A318" s="10" t="s">
        <v>58</v>
      </c>
      <c r="B318" s="10" t="s">
        <v>455</v>
      </c>
      <c r="C318" s="10" t="s">
        <v>456</v>
      </c>
      <c r="D318" s="10">
        <v>2646</v>
      </c>
      <c r="E318" s="10" t="s">
        <v>1004</v>
      </c>
      <c r="F318" s="10" t="s">
        <v>1005</v>
      </c>
      <c r="G318" s="10" t="s">
        <v>58</v>
      </c>
      <c r="H318" s="10"/>
      <c r="I318" s="10">
        <v>1141</v>
      </c>
      <c r="J318" s="10">
        <v>56</v>
      </c>
      <c r="K318" s="10" t="s">
        <v>764</v>
      </c>
      <c r="L318" s="10" t="s">
        <v>75</v>
      </c>
      <c r="M318" s="10" t="s">
        <v>318</v>
      </c>
      <c r="N318" s="10">
        <f t="shared" si="12"/>
        <v>500000</v>
      </c>
      <c r="O318" s="10">
        <f t="shared" si="13"/>
        <v>500000</v>
      </c>
      <c r="P318" s="10">
        <f t="shared" si="14"/>
        <v>0</v>
      </c>
      <c r="Q318" s="10" t="s">
        <v>1006</v>
      </c>
      <c r="R318" s="11">
        <v>500000</v>
      </c>
      <c r="S318" s="11"/>
      <c r="T318" s="11">
        <v>500000</v>
      </c>
      <c r="U318" s="11">
        <v>0</v>
      </c>
      <c r="V318" s="11"/>
      <c r="W318" s="11">
        <v>0</v>
      </c>
      <c r="X318" s="11"/>
      <c r="Y318" s="11">
        <v>0</v>
      </c>
      <c r="Z318" s="11"/>
      <c r="AA318" s="11">
        <v>0</v>
      </c>
      <c r="AB318" s="11"/>
      <c r="AC318" s="11"/>
      <c r="AD318">
        <v>0</v>
      </c>
      <c r="AF318">
        <v>0</v>
      </c>
      <c r="AH318">
        <v>0</v>
      </c>
      <c r="AI318">
        <v>0</v>
      </c>
    </row>
    <row r="319" spans="1:35" x14ac:dyDescent="0.25">
      <c r="A319" s="10" t="s">
        <v>58</v>
      </c>
      <c r="B319" s="10" t="s">
        <v>455</v>
      </c>
      <c r="C319" s="10" t="s">
        <v>456</v>
      </c>
      <c r="D319" s="10">
        <v>2649</v>
      </c>
      <c r="E319" s="10" t="s">
        <v>1007</v>
      </c>
      <c r="F319" s="10" t="s">
        <v>1008</v>
      </c>
      <c r="G319" s="10" t="s">
        <v>58</v>
      </c>
      <c r="H319" s="10"/>
      <c r="I319" s="10">
        <v>1141</v>
      </c>
      <c r="J319" s="10">
        <v>56</v>
      </c>
      <c r="K319" s="10" t="s">
        <v>463</v>
      </c>
      <c r="L319" s="10" t="s">
        <v>38</v>
      </c>
      <c r="M319" s="10" t="s">
        <v>318</v>
      </c>
      <c r="N319" s="10">
        <f t="shared" si="12"/>
        <v>1204147.1453</v>
      </c>
      <c r="O319" s="10">
        <f t="shared" si="13"/>
        <v>1204147.1453</v>
      </c>
      <c r="P319" s="10">
        <f t="shared" si="14"/>
        <v>0</v>
      </c>
      <c r="Q319" s="10" t="s">
        <v>1009</v>
      </c>
      <c r="R319" s="11">
        <v>1204147.1453</v>
      </c>
      <c r="S319" s="11"/>
      <c r="T319" s="11">
        <v>1204147.1453</v>
      </c>
      <c r="U319" s="11">
        <v>0</v>
      </c>
      <c r="V319" s="11"/>
      <c r="W319" s="11">
        <v>0</v>
      </c>
      <c r="X319" s="11"/>
      <c r="Y319" s="11">
        <v>0</v>
      </c>
      <c r="Z319" s="11"/>
      <c r="AA319" s="11">
        <v>0</v>
      </c>
      <c r="AB319" s="11"/>
      <c r="AC319" s="11"/>
      <c r="AD319">
        <v>0</v>
      </c>
      <c r="AF319">
        <v>0</v>
      </c>
      <c r="AH319">
        <v>0</v>
      </c>
    </row>
    <row r="320" spans="1:35" x14ac:dyDescent="0.25">
      <c r="A320" s="10" t="s">
        <v>58</v>
      </c>
      <c r="B320" s="10" t="s">
        <v>455</v>
      </c>
      <c r="C320" s="10" t="s">
        <v>456</v>
      </c>
      <c r="D320" s="10">
        <v>2655</v>
      </c>
      <c r="E320" s="10" t="s">
        <v>1010</v>
      </c>
      <c r="F320" s="10" t="s">
        <v>1011</v>
      </c>
      <c r="G320" s="10" t="s">
        <v>58</v>
      </c>
      <c r="H320" s="10"/>
      <c r="I320" s="10">
        <v>1141</v>
      </c>
      <c r="J320" s="10">
        <v>56</v>
      </c>
      <c r="K320" s="10" t="s">
        <v>1012</v>
      </c>
      <c r="L320" s="10" t="s">
        <v>330</v>
      </c>
      <c r="M320" s="10" t="s">
        <v>318</v>
      </c>
      <c r="N320" s="10">
        <f t="shared" si="12"/>
        <v>54120180.335999995</v>
      </c>
      <c r="O320" s="10">
        <f t="shared" si="13"/>
        <v>54120180.335999995</v>
      </c>
      <c r="P320" s="10">
        <f t="shared" si="14"/>
        <v>0</v>
      </c>
      <c r="Q320" s="10" t="s">
        <v>1013</v>
      </c>
      <c r="R320" s="11">
        <v>26096878.127999999</v>
      </c>
      <c r="S320" s="11"/>
      <c r="T320" s="11">
        <v>26096878.127999999</v>
      </c>
      <c r="U320" s="11">
        <v>28023302.208000001</v>
      </c>
      <c r="V320" s="11">
        <v>28023302.208000001</v>
      </c>
      <c r="W320" s="11">
        <v>0</v>
      </c>
      <c r="X320" s="11"/>
      <c r="Y320" s="11">
        <v>0</v>
      </c>
      <c r="Z320" s="11"/>
      <c r="AA320" s="11">
        <v>0</v>
      </c>
      <c r="AB320" s="11"/>
      <c r="AC320" s="11"/>
      <c r="AD320">
        <v>0</v>
      </c>
      <c r="AF320">
        <v>0</v>
      </c>
      <c r="AH320">
        <v>0</v>
      </c>
    </row>
    <row r="321" spans="1:34" x14ac:dyDescent="0.25">
      <c r="A321" s="10" t="s">
        <v>58</v>
      </c>
      <c r="B321" s="10" t="s">
        <v>455</v>
      </c>
      <c r="C321" s="10" t="s">
        <v>456</v>
      </c>
      <c r="D321" s="10">
        <v>2773</v>
      </c>
      <c r="E321" s="10" t="s">
        <v>1014</v>
      </c>
      <c r="F321" s="10" t="s">
        <v>1015</v>
      </c>
      <c r="G321" s="10" t="s">
        <v>58</v>
      </c>
      <c r="H321" s="10"/>
      <c r="I321" s="10">
        <v>1141</v>
      </c>
      <c r="J321" s="10">
        <v>56</v>
      </c>
      <c r="K321" s="10" t="s">
        <v>83</v>
      </c>
      <c r="L321" s="10" t="s">
        <v>75</v>
      </c>
      <c r="M321" s="10" t="s">
        <v>318</v>
      </c>
      <c r="N321" s="10">
        <f t="shared" si="12"/>
        <v>395000000</v>
      </c>
      <c r="O321" s="10">
        <f t="shared" si="13"/>
        <v>395000000</v>
      </c>
      <c r="P321" s="10">
        <f t="shared" si="14"/>
        <v>0</v>
      </c>
      <c r="Q321" s="10"/>
      <c r="R321" s="11">
        <v>95000000</v>
      </c>
      <c r="S321" s="11"/>
      <c r="T321" s="11">
        <v>95000000</v>
      </c>
      <c r="U321" s="11">
        <v>100000000</v>
      </c>
      <c r="V321" s="11"/>
      <c r="W321" s="11">
        <v>100000000</v>
      </c>
      <c r="X321" s="11"/>
      <c r="Y321" s="11">
        <v>100000000</v>
      </c>
      <c r="Z321" s="11"/>
      <c r="AA321" s="11">
        <v>0</v>
      </c>
      <c r="AB321" s="11"/>
      <c r="AC321" s="11"/>
      <c r="AD321">
        <v>0</v>
      </c>
      <c r="AF321">
        <v>0</v>
      </c>
      <c r="AH321">
        <v>0</v>
      </c>
    </row>
    <row r="322" spans="1:34" x14ac:dyDescent="0.25">
      <c r="A322" s="10" t="s">
        <v>58</v>
      </c>
      <c r="B322" s="10" t="s">
        <v>455</v>
      </c>
      <c r="C322" s="10" t="s">
        <v>456</v>
      </c>
      <c r="D322" s="10">
        <v>2777</v>
      </c>
      <c r="E322" s="10" t="s">
        <v>1016</v>
      </c>
      <c r="F322" s="10" t="s">
        <v>1017</v>
      </c>
      <c r="G322" s="10" t="s">
        <v>58</v>
      </c>
      <c r="H322" s="10"/>
      <c r="I322" s="10">
        <v>2103</v>
      </c>
      <c r="J322" s="10">
        <v>56</v>
      </c>
      <c r="K322" s="10" t="s">
        <v>83</v>
      </c>
      <c r="L322" s="10" t="s">
        <v>75</v>
      </c>
      <c r="M322" s="10" t="s">
        <v>318</v>
      </c>
      <c r="N322" s="10">
        <f t="shared" ref="N322:N385" si="15">O322+P322</f>
        <v>22276216.800000001</v>
      </c>
      <c r="O322" s="10">
        <f t="shared" ref="O322:O385" si="16">R322+U322+W322+Y322</f>
        <v>22276216.800000001</v>
      </c>
      <c r="P322" s="10">
        <f t="shared" ref="P322:P385" si="17">AA322+AD322+AF322+AH322</f>
        <v>0</v>
      </c>
      <c r="Q322" s="10"/>
      <c r="R322" s="11">
        <v>5569054.2000000002</v>
      </c>
      <c r="S322" s="11"/>
      <c r="T322" s="11">
        <v>5569054.2000000002</v>
      </c>
      <c r="U322" s="11">
        <v>5569054.2000000002</v>
      </c>
      <c r="V322" s="11">
        <v>5569054.2000000002</v>
      </c>
      <c r="W322" s="11">
        <v>5569054.2000000002</v>
      </c>
      <c r="X322" s="11">
        <v>5569054.2000000002</v>
      </c>
      <c r="Y322" s="11">
        <v>5569054.2000000002</v>
      </c>
      <c r="Z322" s="11">
        <v>5569054.2000000002</v>
      </c>
      <c r="AA322" s="11">
        <v>0</v>
      </c>
      <c r="AB322" s="11"/>
      <c r="AC322" s="11"/>
      <c r="AD322">
        <v>0</v>
      </c>
      <c r="AF322">
        <v>0</v>
      </c>
      <c r="AH322">
        <v>0</v>
      </c>
    </row>
    <row r="323" spans="1:34" x14ac:dyDescent="0.25">
      <c r="A323" s="10" t="s">
        <v>36</v>
      </c>
      <c r="B323" s="10" t="s">
        <v>455</v>
      </c>
      <c r="C323" s="10" t="s">
        <v>456</v>
      </c>
      <c r="D323" s="10">
        <v>2777</v>
      </c>
      <c r="E323" s="10" t="s">
        <v>1018</v>
      </c>
      <c r="F323" s="10" t="s">
        <v>1019</v>
      </c>
      <c r="G323" s="10" t="s">
        <v>58</v>
      </c>
      <c r="H323" s="10" t="s">
        <v>36</v>
      </c>
      <c r="I323" s="10">
        <v>2103</v>
      </c>
      <c r="J323" s="10">
        <v>56</v>
      </c>
      <c r="K323" s="10" t="s">
        <v>1020</v>
      </c>
      <c r="L323" s="10" t="s">
        <v>75</v>
      </c>
      <c r="M323" s="10" t="s">
        <v>318</v>
      </c>
      <c r="N323" s="10">
        <f t="shared" si="15"/>
        <v>0</v>
      </c>
      <c r="O323" s="10">
        <f t="shared" si="16"/>
        <v>0</v>
      </c>
      <c r="P323" s="10">
        <f t="shared" si="17"/>
        <v>0</v>
      </c>
      <c r="Q323" s="10"/>
      <c r="R323" s="11">
        <v>0</v>
      </c>
      <c r="S323" s="11"/>
      <c r="T323" s="11"/>
      <c r="U323" s="11">
        <v>0</v>
      </c>
      <c r="V323" s="11"/>
      <c r="W323" s="11">
        <v>0</v>
      </c>
      <c r="X323" s="11"/>
      <c r="Y323" s="11">
        <v>0</v>
      </c>
      <c r="Z323" s="11"/>
      <c r="AA323" s="11">
        <v>0</v>
      </c>
      <c r="AB323" s="11"/>
      <c r="AC323" s="11"/>
      <c r="AD323">
        <v>0</v>
      </c>
      <c r="AF323">
        <v>0</v>
      </c>
      <c r="AH323">
        <v>0</v>
      </c>
    </row>
    <row r="324" spans="1:34" x14ac:dyDescent="0.25">
      <c r="A324" s="10" t="s">
        <v>58</v>
      </c>
      <c r="B324" s="10" t="s">
        <v>455</v>
      </c>
      <c r="C324" s="10" t="s">
        <v>456</v>
      </c>
      <c r="D324" s="10">
        <v>2782</v>
      </c>
      <c r="E324" s="10" t="s">
        <v>1021</v>
      </c>
      <c r="F324" s="10" t="s">
        <v>1022</v>
      </c>
      <c r="G324" s="10" t="s">
        <v>58</v>
      </c>
      <c r="H324" s="10"/>
      <c r="I324" s="10">
        <v>2070</v>
      </c>
      <c r="J324" s="10">
        <v>800</v>
      </c>
      <c r="K324" s="10" t="s">
        <v>37</v>
      </c>
      <c r="L324" s="10" t="s">
        <v>38</v>
      </c>
      <c r="M324" s="10" t="s">
        <v>318</v>
      </c>
      <c r="N324" s="10">
        <f t="shared" si="15"/>
        <v>9100000</v>
      </c>
      <c r="O324" s="10">
        <f t="shared" si="16"/>
        <v>9100000</v>
      </c>
      <c r="P324" s="10">
        <f t="shared" si="17"/>
        <v>0</v>
      </c>
      <c r="Q324" s="10"/>
      <c r="R324" s="11">
        <v>1600000</v>
      </c>
      <c r="S324" s="11"/>
      <c r="T324" s="11">
        <v>1600000</v>
      </c>
      <c r="U324" s="11">
        <v>2000000</v>
      </c>
      <c r="V324" s="11">
        <v>2000000</v>
      </c>
      <c r="W324" s="11">
        <v>2500000</v>
      </c>
      <c r="X324" s="11">
        <v>2500000</v>
      </c>
      <c r="Y324" s="11">
        <v>3000000</v>
      </c>
      <c r="Z324" s="11">
        <v>3000000</v>
      </c>
      <c r="AA324" s="11">
        <v>0</v>
      </c>
      <c r="AB324" s="11"/>
      <c r="AC324" s="11"/>
      <c r="AD324">
        <v>0</v>
      </c>
      <c r="AF324">
        <v>0</v>
      </c>
      <c r="AH324">
        <v>0</v>
      </c>
    </row>
    <row r="325" spans="1:34" x14ac:dyDescent="0.25">
      <c r="A325" s="10" t="s">
        <v>58</v>
      </c>
      <c r="B325" s="10" t="s">
        <v>455</v>
      </c>
      <c r="C325" s="10" t="s">
        <v>456</v>
      </c>
      <c r="D325" s="10">
        <v>2786</v>
      </c>
      <c r="E325" s="10" t="s">
        <v>1023</v>
      </c>
      <c r="F325" s="10" t="s">
        <v>1024</v>
      </c>
      <c r="G325" s="10" t="s">
        <v>58</v>
      </c>
      <c r="H325" s="10"/>
      <c r="I325" s="10">
        <v>1141</v>
      </c>
      <c r="J325" s="10">
        <v>56</v>
      </c>
      <c r="K325" s="10" t="s">
        <v>463</v>
      </c>
      <c r="L325" s="10" t="s">
        <v>38</v>
      </c>
      <c r="M325" s="10" t="s">
        <v>318</v>
      </c>
      <c r="N325" s="10">
        <f t="shared" si="15"/>
        <v>1464269.22</v>
      </c>
      <c r="O325" s="10">
        <f t="shared" si="16"/>
        <v>1464269.22</v>
      </c>
      <c r="P325" s="10">
        <f t="shared" si="17"/>
        <v>0</v>
      </c>
      <c r="Q325" s="10" t="s">
        <v>1025</v>
      </c>
      <c r="R325" s="11">
        <v>1464269.22</v>
      </c>
      <c r="S325" s="11"/>
      <c r="T325" s="11">
        <v>1464269.22</v>
      </c>
      <c r="U325" s="11">
        <v>0</v>
      </c>
      <c r="V325" s="11"/>
      <c r="W325" s="11">
        <v>0</v>
      </c>
      <c r="X325" s="11"/>
      <c r="Y325" s="11">
        <v>0</v>
      </c>
      <c r="Z325" s="11"/>
      <c r="AA325" s="11">
        <v>0</v>
      </c>
      <c r="AB325" s="11"/>
      <c r="AC325" s="11"/>
      <c r="AD325">
        <v>0</v>
      </c>
      <c r="AF325">
        <v>0</v>
      </c>
      <c r="AH325">
        <v>0</v>
      </c>
    </row>
    <row r="326" spans="1:34" x14ac:dyDescent="0.25">
      <c r="A326" s="10" t="s">
        <v>58</v>
      </c>
      <c r="B326" s="10" t="s">
        <v>455</v>
      </c>
      <c r="C326" s="10" t="s">
        <v>456</v>
      </c>
      <c r="D326" s="10">
        <v>2787</v>
      </c>
      <c r="E326" s="10" t="s">
        <v>1026</v>
      </c>
      <c r="F326" s="10" t="s">
        <v>1027</v>
      </c>
      <c r="G326" s="10" t="s">
        <v>58</v>
      </c>
      <c r="H326" s="10"/>
      <c r="I326" s="10">
        <v>1141</v>
      </c>
      <c r="J326" s="10">
        <v>56</v>
      </c>
      <c r="K326" s="10" t="s">
        <v>463</v>
      </c>
      <c r="L326" s="10" t="s">
        <v>38</v>
      </c>
      <c r="M326" s="10" t="s">
        <v>318</v>
      </c>
      <c r="N326" s="10">
        <f t="shared" si="15"/>
        <v>400000</v>
      </c>
      <c r="O326" s="10">
        <f t="shared" si="16"/>
        <v>400000</v>
      </c>
      <c r="P326" s="10">
        <f t="shared" si="17"/>
        <v>0</v>
      </c>
      <c r="Q326" s="10" t="s">
        <v>1028</v>
      </c>
      <c r="R326" s="11">
        <v>400000</v>
      </c>
      <c r="S326" s="11"/>
      <c r="T326" s="11">
        <v>400000</v>
      </c>
      <c r="U326" s="11">
        <v>0</v>
      </c>
      <c r="V326" s="11"/>
      <c r="W326" s="11">
        <v>0</v>
      </c>
      <c r="X326" s="11"/>
      <c r="Y326" s="11">
        <v>0</v>
      </c>
      <c r="Z326" s="11"/>
      <c r="AA326" s="11">
        <v>0</v>
      </c>
      <c r="AB326" s="11"/>
      <c r="AC326" s="11"/>
      <c r="AD326">
        <v>0</v>
      </c>
      <c r="AF326">
        <v>0</v>
      </c>
      <c r="AH326">
        <v>0</v>
      </c>
    </row>
    <row r="327" spans="1:34" x14ac:dyDescent="0.25">
      <c r="A327" s="10" t="s">
        <v>58</v>
      </c>
      <c r="B327" s="10" t="s">
        <v>455</v>
      </c>
      <c r="C327" s="10" t="s">
        <v>456</v>
      </c>
      <c r="D327" s="10">
        <v>2788</v>
      </c>
      <c r="E327" s="10" t="s">
        <v>1029</v>
      </c>
      <c r="F327" s="10" t="s">
        <v>1030</v>
      </c>
      <c r="G327" s="10" t="s">
        <v>58</v>
      </c>
      <c r="H327" s="10"/>
      <c r="I327" s="10">
        <v>1141</v>
      </c>
      <c r="J327" s="10">
        <v>56</v>
      </c>
      <c r="K327" s="10" t="s">
        <v>463</v>
      </c>
      <c r="L327" s="10" t="s">
        <v>38</v>
      </c>
      <c r="M327" s="10" t="s">
        <v>318</v>
      </c>
      <c r="N327" s="10">
        <f t="shared" si="15"/>
        <v>350000</v>
      </c>
      <c r="O327" s="10">
        <f t="shared" si="16"/>
        <v>350000</v>
      </c>
      <c r="P327" s="10">
        <f t="shared" si="17"/>
        <v>0</v>
      </c>
      <c r="Q327" s="10" t="s">
        <v>1031</v>
      </c>
      <c r="R327" s="11">
        <v>350000</v>
      </c>
      <c r="S327" s="11"/>
      <c r="T327" s="11">
        <v>350000</v>
      </c>
      <c r="U327" s="11">
        <v>0</v>
      </c>
      <c r="V327" s="11"/>
      <c r="W327" s="11">
        <v>0</v>
      </c>
      <c r="X327" s="11"/>
      <c r="Y327" s="11">
        <v>0</v>
      </c>
      <c r="Z327" s="11"/>
      <c r="AA327" s="11">
        <v>0</v>
      </c>
      <c r="AB327" s="11"/>
      <c r="AC327" s="11"/>
      <c r="AD327">
        <v>0</v>
      </c>
      <c r="AF327">
        <v>0</v>
      </c>
      <c r="AH327">
        <v>0</v>
      </c>
    </row>
    <row r="328" spans="1:34" x14ac:dyDescent="0.25">
      <c r="A328" s="10" t="s">
        <v>58</v>
      </c>
      <c r="B328" s="10" t="s">
        <v>455</v>
      </c>
      <c r="C328" s="10" t="s">
        <v>456</v>
      </c>
      <c r="D328" s="10">
        <v>2789</v>
      </c>
      <c r="E328" s="10" t="s">
        <v>1032</v>
      </c>
      <c r="F328" s="10" t="s">
        <v>1033</v>
      </c>
      <c r="G328" s="10" t="s">
        <v>58</v>
      </c>
      <c r="H328" s="10"/>
      <c r="I328" s="10">
        <v>1141</v>
      </c>
      <c r="J328" s="10">
        <v>56</v>
      </c>
      <c r="K328" s="10" t="s">
        <v>463</v>
      </c>
      <c r="L328" s="10" t="s">
        <v>38</v>
      </c>
      <c r="M328" s="10" t="s">
        <v>318</v>
      </c>
      <c r="N328" s="10">
        <f t="shared" si="15"/>
        <v>1163971.996</v>
      </c>
      <c r="O328" s="10">
        <f t="shared" si="16"/>
        <v>1163971.996</v>
      </c>
      <c r="P328" s="10">
        <f t="shared" si="17"/>
        <v>0</v>
      </c>
      <c r="Q328" s="10" t="s">
        <v>1034</v>
      </c>
      <c r="R328" s="11">
        <v>1163971.996</v>
      </c>
      <c r="S328" s="11"/>
      <c r="T328" s="11">
        <v>1163971.996</v>
      </c>
      <c r="U328" s="11">
        <v>0</v>
      </c>
      <c r="V328" s="11"/>
      <c r="W328" s="11">
        <v>0</v>
      </c>
      <c r="X328" s="11"/>
      <c r="Y328" s="11">
        <v>0</v>
      </c>
      <c r="Z328" s="11"/>
      <c r="AA328" s="11">
        <v>0</v>
      </c>
      <c r="AB328" s="11"/>
      <c r="AC328" s="11"/>
      <c r="AD328">
        <v>0</v>
      </c>
      <c r="AF328">
        <v>0</v>
      </c>
      <c r="AH328">
        <v>0</v>
      </c>
    </row>
    <row r="329" spans="1:34" x14ac:dyDescent="0.25">
      <c r="A329" s="10" t="s">
        <v>58</v>
      </c>
      <c r="B329" s="10" t="s">
        <v>455</v>
      </c>
      <c r="C329" s="10" t="s">
        <v>456</v>
      </c>
      <c r="D329" s="10">
        <v>2790</v>
      </c>
      <c r="E329" s="10" t="s">
        <v>1035</v>
      </c>
      <c r="F329" s="10" t="s">
        <v>1036</v>
      </c>
      <c r="G329" s="10" t="s">
        <v>58</v>
      </c>
      <c r="H329" s="10"/>
      <c r="I329" s="10">
        <v>1141</v>
      </c>
      <c r="J329" s="10">
        <v>56</v>
      </c>
      <c r="K329" s="10" t="s">
        <v>463</v>
      </c>
      <c r="L329" s="10" t="s">
        <v>38</v>
      </c>
      <c r="M329" s="10" t="s">
        <v>318</v>
      </c>
      <c r="N329" s="10">
        <f t="shared" si="15"/>
        <v>2010760.56</v>
      </c>
      <c r="O329" s="10">
        <f t="shared" si="16"/>
        <v>2010760.56</v>
      </c>
      <c r="P329" s="10">
        <f t="shared" si="17"/>
        <v>0</v>
      </c>
      <c r="Q329" s="10" t="s">
        <v>1037</v>
      </c>
      <c r="R329" s="11">
        <v>2010760.56</v>
      </c>
      <c r="S329" s="11"/>
      <c r="T329" s="11">
        <v>2010760.56</v>
      </c>
      <c r="U329" s="11">
        <v>0</v>
      </c>
      <c r="V329" s="11"/>
      <c r="W329" s="11">
        <v>0</v>
      </c>
      <c r="X329" s="11"/>
      <c r="Y329" s="11">
        <v>0</v>
      </c>
      <c r="Z329" s="11"/>
      <c r="AA329" s="11">
        <v>0</v>
      </c>
      <c r="AB329" s="11"/>
      <c r="AC329" s="11"/>
      <c r="AD329">
        <v>0</v>
      </c>
      <c r="AF329">
        <v>0</v>
      </c>
      <c r="AH329">
        <v>0</v>
      </c>
    </row>
    <row r="330" spans="1:34" x14ac:dyDescent="0.25">
      <c r="A330" s="10" t="s">
        <v>58</v>
      </c>
      <c r="B330" s="10" t="s">
        <v>455</v>
      </c>
      <c r="C330" s="10" t="s">
        <v>456</v>
      </c>
      <c r="D330" s="10">
        <v>2791</v>
      </c>
      <c r="E330" s="10" t="s">
        <v>1038</v>
      </c>
      <c r="F330" s="10" t="s">
        <v>1039</v>
      </c>
      <c r="G330" s="10" t="s">
        <v>58</v>
      </c>
      <c r="H330" s="10"/>
      <c r="I330" s="10">
        <v>1141</v>
      </c>
      <c r="J330" s="10">
        <v>56</v>
      </c>
      <c r="K330" s="10" t="s">
        <v>463</v>
      </c>
      <c r="L330" s="10" t="s">
        <v>38</v>
      </c>
      <c r="M330" s="10" t="s">
        <v>318</v>
      </c>
      <c r="N330" s="10">
        <f t="shared" si="15"/>
        <v>1637069.2679999999</v>
      </c>
      <c r="O330" s="10">
        <f t="shared" si="16"/>
        <v>1637069.2679999999</v>
      </c>
      <c r="P330" s="10">
        <f t="shared" si="17"/>
        <v>0</v>
      </c>
      <c r="Q330" s="10" t="s">
        <v>1040</v>
      </c>
      <c r="R330" s="11">
        <v>1637069.2679999999</v>
      </c>
      <c r="S330" s="11"/>
      <c r="T330" s="11">
        <v>1637069.2679999999</v>
      </c>
      <c r="U330" s="11">
        <v>0</v>
      </c>
      <c r="V330" s="11"/>
      <c r="W330" s="11">
        <v>0</v>
      </c>
      <c r="X330" s="11"/>
      <c r="Y330" s="11">
        <v>0</v>
      </c>
      <c r="Z330" s="11"/>
      <c r="AA330" s="11">
        <v>0</v>
      </c>
      <c r="AB330" s="11"/>
      <c r="AC330" s="11"/>
      <c r="AD330">
        <v>0</v>
      </c>
      <c r="AF330">
        <v>0</v>
      </c>
      <c r="AH330">
        <v>0</v>
      </c>
    </row>
    <row r="331" spans="1:34" x14ac:dyDescent="0.25">
      <c r="A331" s="10" t="s">
        <v>58</v>
      </c>
      <c r="B331" s="10" t="s">
        <v>455</v>
      </c>
      <c r="C331" s="10" t="s">
        <v>456</v>
      </c>
      <c r="D331" s="10">
        <v>2795</v>
      </c>
      <c r="E331" s="10" t="s">
        <v>1041</v>
      </c>
      <c r="F331" s="10" t="s">
        <v>1042</v>
      </c>
      <c r="G331" s="10" t="s">
        <v>58</v>
      </c>
      <c r="H331" s="10"/>
      <c r="I331" s="10">
        <v>1141</v>
      </c>
      <c r="J331" s="10">
        <v>56</v>
      </c>
      <c r="K331" s="10" t="s">
        <v>499</v>
      </c>
      <c r="L331" s="10" t="s">
        <v>303</v>
      </c>
      <c r="M331" s="10" t="s">
        <v>318</v>
      </c>
      <c r="N331" s="10">
        <f t="shared" si="15"/>
        <v>51883207.509999998</v>
      </c>
      <c r="O331" s="10">
        <f t="shared" si="16"/>
        <v>400000</v>
      </c>
      <c r="P331" s="10">
        <f t="shared" si="17"/>
        <v>51483207.509999998</v>
      </c>
      <c r="Q331" s="10" t="s">
        <v>1043</v>
      </c>
      <c r="R331" s="11">
        <v>400000</v>
      </c>
      <c r="S331" s="11"/>
      <c r="T331" s="11">
        <v>400000</v>
      </c>
      <c r="U331" s="11">
        <v>0</v>
      </c>
      <c r="V331" s="11"/>
      <c r="W331" s="11">
        <v>0</v>
      </c>
      <c r="X331" s="11"/>
      <c r="Y331" s="11">
        <v>0</v>
      </c>
      <c r="Z331" s="11"/>
      <c r="AA331" s="11">
        <v>10934638.35</v>
      </c>
      <c r="AB331" s="11"/>
      <c r="AC331" s="11">
        <v>10934638.35</v>
      </c>
      <c r="AD331">
        <v>40548569.159999996</v>
      </c>
      <c r="AE331">
        <v>40548569.159999996</v>
      </c>
      <c r="AF331">
        <v>0</v>
      </c>
      <c r="AH331">
        <v>0</v>
      </c>
    </row>
    <row r="332" spans="1:34" x14ac:dyDescent="0.25">
      <c r="A332" s="10" t="s">
        <v>58</v>
      </c>
      <c r="B332" s="10" t="s">
        <v>455</v>
      </c>
      <c r="C332" s="10" t="s">
        <v>456</v>
      </c>
      <c r="D332" s="10">
        <v>2796</v>
      </c>
      <c r="E332" s="10" t="s">
        <v>1044</v>
      </c>
      <c r="F332" s="10" t="s">
        <v>1045</v>
      </c>
      <c r="G332" s="10" t="s">
        <v>58</v>
      </c>
      <c r="H332" s="10"/>
      <c r="I332" s="10">
        <v>1141</v>
      </c>
      <c r="J332" s="10">
        <v>56</v>
      </c>
      <c r="K332" s="10" t="s">
        <v>439</v>
      </c>
      <c r="L332" s="10" t="s">
        <v>440</v>
      </c>
      <c r="M332" s="10" t="s">
        <v>318</v>
      </c>
      <c r="N332" s="10">
        <f t="shared" si="15"/>
        <v>39844277.818000004</v>
      </c>
      <c r="O332" s="10">
        <f t="shared" si="16"/>
        <v>39844277.818000004</v>
      </c>
      <c r="P332" s="10">
        <f t="shared" si="17"/>
        <v>0</v>
      </c>
      <c r="Q332" s="10" t="s">
        <v>1046</v>
      </c>
      <c r="R332" s="11">
        <v>3453588.094000001</v>
      </c>
      <c r="S332" s="11"/>
      <c r="T332" s="11">
        <v>3453588.094000001</v>
      </c>
      <c r="U332" s="11">
        <v>36390689.723999999</v>
      </c>
      <c r="V332" s="11">
        <v>36390689.723999999</v>
      </c>
      <c r="W332" s="11">
        <v>0</v>
      </c>
      <c r="X332" s="11"/>
      <c r="Y332" s="11">
        <v>0</v>
      </c>
      <c r="Z332" s="11"/>
      <c r="AA332" s="11">
        <v>0</v>
      </c>
      <c r="AB332" s="11"/>
      <c r="AC332" s="11"/>
      <c r="AD332">
        <v>0</v>
      </c>
      <c r="AF332">
        <v>0</v>
      </c>
      <c r="AH332">
        <v>0</v>
      </c>
    </row>
    <row r="333" spans="1:34" x14ac:dyDescent="0.25">
      <c r="A333" s="10" t="s">
        <v>58</v>
      </c>
      <c r="B333" s="10" t="s">
        <v>455</v>
      </c>
      <c r="C333" s="10" t="s">
        <v>456</v>
      </c>
      <c r="D333" s="10">
        <v>2797</v>
      </c>
      <c r="E333" s="10" t="s">
        <v>1047</v>
      </c>
      <c r="F333" s="10" t="s">
        <v>1048</v>
      </c>
      <c r="G333" s="10" t="s">
        <v>58</v>
      </c>
      <c r="H333" s="10" t="s">
        <v>36</v>
      </c>
      <c r="I333" s="10">
        <v>1141</v>
      </c>
      <c r="J333" s="10">
        <v>56</v>
      </c>
      <c r="K333" s="10" t="s">
        <v>1049</v>
      </c>
      <c r="L333" s="10" t="s">
        <v>440</v>
      </c>
      <c r="M333" s="10" t="s">
        <v>318</v>
      </c>
      <c r="N333" s="10">
        <f t="shared" si="15"/>
        <v>27922336.789999999</v>
      </c>
      <c r="O333" s="10">
        <f t="shared" si="16"/>
        <v>27922336.789999999</v>
      </c>
      <c r="P333" s="10">
        <f t="shared" si="17"/>
        <v>0</v>
      </c>
      <c r="Q333" s="10" t="s">
        <v>1050</v>
      </c>
      <c r="R333" s="11">
        <v>10486476.810000001</v>
      </c>
      <c r="S333" s="11"/>
      <c r="T333" s="11"/>
      <c r="U333" s="11">
        <v>17435859.98</v>
      </c>
      <c r="V333" s="11"/>
      <c r="W333" s="11">
        <v>0</v>
      </c>
      <c r="X333" s="11"/>
      <c r="Y333" s="11">
        <v>0</v>
      </c>
      <c r="Z333" s="11"/>
      <c r="AA333" s="11">
        <v>0</v>
      </c>
      <c r="AB333" s="11"/>
      <c r="AC333" s="11"/>
      <c r="AD333">
        <v>0</v>
      </c>
      <c r="AF333">
        <v>0</v>
      </c>
      <c r="AH333">
        <v>0</v>
      </c>
    </row>
    <row r="334" spans="1:34" x14ac:dyDescent="0.25">
      <c r="A334" s="10" t="s">
        <v>58</v>
      </c>
      <c r="B334" s="10" t="s">
        <v>455</v>
      </c>
      <c r="C334" s="10" t="s">
        <v>456</v>
      </c>
      <c r="D334" s="10">
        <v>2798</v>
      </c>
      <c r="E334" s="10" t="s">
        <v>1051</v>
      </c>
      <c r="F334" s="10" t="s">
        <v>1052</v>
      </c>
      <c r="G334" s="10" t="s">
        <v>58</v>
      </c>
      <c r="H334" s="10" t="s">
        <v>36</v>
      </c>
      <c r="I334" s="10">
        <v>1141</v>
      </c>
      <c r="J334" s="10">
        <v>56</v>
      </c>
      <c r="K334" s="10" t="s">
        <v>955</v>
      </c>
      <c r="L334" s="10" t="s">
        <v>560</v>
      </c>
      <c r="M334" s="10" t="s">
        <v>318</v>
      </c>
      <c r="N334" s="10">
        <f t="shared" si="15"/>
        <v>5150000</v>
      </c>
      <c r="O334" s="10">
        <f t="shared" si="16"/>
        <v>5150000</v>
      </c>
      <c r="P334" s="10">
        <f t="shared" si="17"/>
        <v>0</v>
      </c>
      <c r="Q334" s="10" t="s">
        <v>1053</v>
      </c>
      <c r="R334" s="11">
        <v>250000</v>
      </c>
      <c r="S334" s="11"/>
      <c r="T334" s="11"/>
      <c r="U334" s="11">
        <v>4900000</v>
      </c>
      <c r="V334" s="11"/>
      <c r="W334" s="11">
        <v>0</v>
      </c>
      <c r="X334" s="11"/>
      <c r="Y334" s="11">
        <v>0</v>
      </c>
      <c r="Z334" s="11"/>
      <c r="AA334" s="11">
        <v>0</v>
      </c>
      <c r="AB334" s="11"/>
      <c r="AC334" s="11"/>
      <c r="AD334">
        <v>0</v>
      </c>
      <c r="AF334">
        <v>0</v>
      </c>
      <c r="AH334">
        <v>0</v>
      </c>
    </row>
    <row r="335" spans="1:34" x14ac:dyDescent="0.25">
      <c r="A335" s="10" t="s">
        <v>58</v>
      </c>
      <c r="B335" s="10" t="s">
        <v>455</v>
      </c>
      <c r="C335" s="10" t="s">
        <v>456</v>
      </c>
      <c r="D335" s="10">
        <v>2799</v>
      </c>
      <c r="E335" s="10" t="s">
        <v>1054</v>
      </c>
      <c r="F335" s="10" t="s">
        <v>805</v>
      </c>
      <c r="G335" s="10" t="s">
        <v>58</v>
      </c>
      <c r="H335" s="10" t="s">
        <v>36</v>
      </c>
      <c r="I335" s="10">
        <v>1141</v>
      </c>
      <c r="J335" s="10">
        <v>56</v>
      </c>
      <c r="K335" s="10" t="s">
        <v>1055</v>
      </c>
      <c r="L335" s="10" t="s">
        <v>440</v>
      </c>
      <c r="M335" s="10" t="s">
        <v>318</v>
      </c>
      <c r="N335" s="10">
        <f t="shared" si="15"/>
        <v>15002174.24</v>
      </c>
      <c r="O335" s="10">
        <f t="shared" si="16"/>
        <v>15002174.24</v>
      </c>
      <c r="P335" s="10">
        <f t="shared" si="17"/>
        <v>0</v>
      </c>
      <c r="Q335" s="10" t="s">
        <v>1056</v>
      </c>
      <c r="R335" s="11">
        <v>4495389.1300000008</v>
      </c>
      <c r="S335" s="11"/>
      <c r="T335" s="11"/>
      <c r="U335" s="11">
        <v>10506785.109999999</v>
      </c>
      <c r="V335" s="11"/>
      <c r="W335" s="11">
        <v>0</v>
      </c>
      <c r="X335" s="11"/>
      <c r="Y335" s="11">
        <v>0</v>
      </c>
      <c r="Z335" s="11"/>
      <c r="AA335" s="11">
        <v>0</v>
      </c>
      <c r="AB335" s="11"/>
      <c r="AC335" s="11"/>
      <c r="AD335">
        <v>0</v>
      </c>
      <c r="AF335">
        <v>0</v>
      </c>
      <c r="AH335">
        <v>0</v>
      </c>
    </row>
    <row r="336" spans="1:34" x14ac:dyDescent="0.25">
      <c r="A336" s="10" t="s">
        <v>58</v>
      </c>
      <c r="B336" s="10" t="s">
        <v>455</v>
      </c>
      <c r="C336" s="10" t="s">
        <v>456</v>
      </c>
      <c r="D336" s="10">
        <v>2800</v>
      </c>
      <c r="E336" s="10" t="s">
        <v>1057</v>
      </c>
      <c r="F336" s="10" t="s">
        <v>1058</v>
      </c>
      <c r="G336" s="10" t="s">
        <v>58</v>
      </c>
      <c r="H336" s="10"/>
      <c r="I336" s="10">
        <v>1141</v>
      </c>
      <c r="J336" s="10">
        <v>56</v>
      </c>
      <c r="K336" s="10" t="s">
        <v>302</v>
      </c>
      <c r="L336" s="10" t="s">
        <v>303</v>
      </c>
      <c r="M336" s="10" t="s">
        <v>318</v>
      </c>
      <c r="N336" s="10">
        <f t="shared" si="15"/>
        <v>155000000</v>
      </c>
      <c r="O336" s="10">
        <f t="shared" si="16"/>
        <v>0</v>
      </c>
      <c r="P336" s="10">
        <f t="shared" si="17"/>
        <v>155000000</v>
      </c>
      <c r="Q336" s="10" t="s">
        <v>1059</v>
      </c>
      <c r="R336" s="11">
        <v>0</v>
      </c>
      <c r="S336" s="11"/>
      <c r="T336" s="11"/>
      <c r="U336" s="11">
        <v>0</v>
      </c>
      <c r="V336" s="11"/>
      <c r="W336" s="11">
        <v>0</v>
      </c>
      <c r="X336" s="11"/>
      <c r="Y336" s="11">
        <v>0</v>
      </c>
      <c r="Z336" s="11"/>
      <c r="AA336" s="11">
        <v>1000000</v>
      </c>
      <c r="AB336" s="11"/>
      <c r="AC336" s="11"/>
      <c r="AD336">
        <v>92000000</v>
      </c>
      <c r="AF336">
        <v>62000000</v>
      </c>
      <c r="AH336">
        <v>0</v>
      </c>
    </row>
    <row r="337" spans="1:35" x14ac:dyDescent="0.25">
      <c r="A337" s="10" t="s">
        <v>58</v>
      </c>
      <c r="B337" s="10" t="s">
        <v>455</v>
      </c>
      <c r="C337" s="10" t="s">
        <v>456</v>
      </c>
      <c r="D337" s="10">
        <v>2801</v>
      </c>
      <c r="E337" s="10" t="s">
        <v>1060</v>
      </c>
      <c r="F337" s="10" t="s">
        <v>805</v>
      </c>
      <c r="G337" s="10" t="s">
        <v>58</v>
      </c>
      <c r="H337" s="10" t="s">
        <v>36</v>
      </c>
      <c r="I337" s="10">
        <v>1141</v>
      </c>
      <c r="J337" s="10">
        <v>56</v>
      </c>
      <c r="K337" s="10" t="s">
        <v>1061</v>
      </c>
      <c r="L337" s="10" t="s">
        <v>536</v>
      </c>
      <c r="M337" s="10" t="s">
        <v>318</v>
      </c>
      <c r="N337" s="10">
        <f t="shared" si="15"/>
        <v>54903116.489999995</v>
      </c>
      <c r="O337" s="10">
        <f t="shared" si="16"/>
        <v>54903116.489999995</v>
      </c>
      <c r="P337" s="10">
        <f t="shared" si="17"/>
        <v>0</v>
      </c>
      <c r="Q337" s="10" t="s">
        <v>1062</v>
      </c>
      <c r="R337" s="11">
        <v>9540019.0899999999</v>
      </c>
      <c r="S337" s="11"/>
      <c r="T337" s="11"/>
      <c r="U337" s="11">
        <v>45363097.399999999</v>
      </c>
      <c r="V337" s="11"/>
      <c r="W337" s="11">
        <v>0</v>
      </c>
      <c r="X337" s="11"/>
      <c r="Y337" s="11">
        <v>0</v>
      </c>
      <c r="Z337" s="11"/>
      <c r="AA337" s="11">
        <v>0</v>
      </c>
      <c r="AB337" s="11"/>
      <c r="AC337" s="11"/>
      <c r="AD337">
        <v>0</v>
      </c>
      <c r="AF337">
        <v>0</v>
      </c>
      <c r="AH337">
        <v>0</v>
      </c>
    </row>
    <row r="338" spans="1:35" x14ac:dyDescent="0.25">
      <c r="A338" s="10" t="s">
        <v>36</v>
      </c>
      <c r="B338" s="10" t="s">
        <v>455</v>
      </c>
      <c r="C338" s="10" t="s">
        <v>456</v>
      </c>
      <c r="D338" s="10">
        <v>2802</v>
      </c>
      <c r="E338" s="10" t="s">
        <v>1063</v>
      </c>
      <c r="F338" s="10" t="s">
        <v>1064</v>
      </c>
      <c r="G338" s="10" t="s">
        <v>58</v>
      </c>
      <c r="H338" s="10"/>
      <c r="I338" s="10">
        <v>1141</v>
      </c>
      <c r="J338" s="10">
        <v>56</v>
      </c>
      <c r="K338" s="10" t="s">
        <v>555</v>
      </c>
      <c r="L338" s="10" t="s">
        <v>402</v>
      </c>
      <c r="M338" s="10" t="s">
        <v>318</v>
      </c>
      <c r="N338" s="10">
        <f t="shared" si="15"/>
        <v>67886485.829999998</v>
      </c>
      <c r="O338" s="10">
        <f t="shared" si="16"/>
        <v>67886485.829999998</v>
      </c>
      <c r="P338" s="10">
        <f t="shared" si="17"/>
        <v>0</v>
      </c>
      <c r="Q338" s="10" t="s">
        <v>1065</v>
      </c>
      <c r="R338" s="11">
        <v>0</v>
      </c>
      <c r="S338" s="11"/>
      <c r="T338" s="11"/>
      <c r="U338" s="11">
        <v>30548918.623500001</v>
      </c>
      <c r="V338" s="11"/>
      <c r="W338" s="11">
        <v>37337567.206500001</v>
      </c>
      <c r="X338" s="11"/>
      <c r="Y338" s="11">
        <v>0</v>
      </c>
      <c r="Z338" s="11"/>
      <c r="AA338" s="11">
        <v>0</v>
      </c>
      <c r="AB338" s="11"/>
      <c r="AC338" s="11"/>
      <c r="AD338">
        <v>0</v>
      </c>
      <c r="AF338">
        <v>0</v>
      </c>
      <c r="AH338">
        <v>0</v>
      </c>
    </row>
    <row r="339" spans="1:35" x14ac:dyDescent="0.25">
      <c r="A339" s="10" t="s">
        <v>36</v>
      </c>
      <c r="B339" s="10" t="s">
        <v>455</v>
      </c>
      <c r="C339" s="10" t="s">
        <v>456</v>
      </c>
      <c r="D339" s="10">
        <v>2803</v>
      </c>
      <c r="E339" s="10" t="s">
        <v>1066</v>
      </c>
      <c r="F339" s="10" t="s">
        <v>1067</v>
      </c>
      <c r="G339" s="10" t="s">
        <v>58</v>
      </c>
      <c r="H339" s="10"/>
      <c r="I339" s="10">
        <v>1141</v>
      </c>
      <c r="J339" s="10">
        <v>56</v>
      </c>
      <c r="K339" s="10" t="s">
        <v>518</v>
      </c>
      <c r="L339" s="10" t="s">
        <v>491</v>
      </c>
      <c r="M339" s="10" t="s">
        <v>318</v>
      </c>
      <c r="N339" s="10">
        <f t="shared" si="15"/>
        <v>186163022.56999999</v>
      </c>
      <c r="O339" s="10">
        <f t="shared" si="16"/>
        <v>186163022.56999999</v>
      </c>
      <c r="P339" s="10">
        <f t="shared" si="17"/>
        <v>0</v>
      </c>
      <c r="Q339" s="10" t="s">
        <v>1068</v>
      </c>
      <c r="R339" s="11">
        <v>0</v>
      </c>
      <c r="S339" s="11"/>
      <c r="T339" s="11"/>
      <c r="U339" s="11">
        <v>83773360.156499997</v>
      </c>
      <c r="V339" s="11"/>
      <c r="W339" s="11">
        <v>102389662.4135</v>
      </c>
      <c r="X339" s="11"/>
      <c r="Y339" s="11">
        <v>0</v>
      </c>
      <c r="Z339" s="11"/>
      <c r="AA339" s="11">
        <v>0</v>
      </c>
      <c r="AB339" s="11"/>
      <c r="AC339" s="11"/>
      <c r="AD339">
        <v>0</v>
      </c>
      <c r="AF339">
        <v>0</v>
      </c>
      <c r="AH339">
        <v>0</v>
      </c>
    </row>
    <row r="340" spans="1:35" x14ac:dyDescent="0.25">
      <c r="A340" s="10" t="s">
        <v>58</v>
      </c>
      <c r="B340" s="10" t="s">
        <v>455</v>
      </c>
      <c r="C340" s="10" t="s">
        <v>456</v>
      </c>
      <c r="D340" s="10">
        <v>2804</v>
      </c>
      <c r="E340" s="10" t="s">
        <v>1069</v>
      </c>
      <c r="F340" s="10" t="s">
        <v>805</v>
      </c>
      <c r="G340" s="10" t="s">
        <v>58</v>
      </c>
      <c r="H340" s="10" t="s">
        <v>36</v>
      </c>
      <c r="I340" s="10">
        <v>5473</v>
      </c>
      <c r="J340" s="10">
        <v>56</v>
      </c>
      <c r="K340" s="10" t="s">
        <v>499</v>
      </c>
      <c r="L340" s="10" t="s">
        <v>303</v>
      </c>
      <c r="M340" s="10" t="s">
        <v>318</v>
      </c>
      <c r="N340" s="10">
        <f t="shared" si="15"/>
        <v>76647065.469999999</v>
      </c>
      <c r="O340" s="10">
        <f t="shared" si="16"/>
        <v>15329413.23</v>
      </c>
      <c r="P340" s="10">
        <f t="shared" si="17"/>
        <v>61317652.240000002</v>
      </c>
      <c r="Q340" s="10" t="s">
        <v>1070</v>
      </c>
      <c r="R340" s="11">
        <v>180887.11</v>
      </c>
      <c r="S340" s="11"/>
      <c r="T340" s="11"/>
      <c r="U340" s="11">
        <v>3502770.95</v>
      </c>
      <c r="V340" s="11"/>
      <c r="W340" s="11">
        <v>11645755.17</v>
      </c>
      <c r="X340" s="11"/>
      <c r="Y340" s="11">
        <v>0</v>
      </c>
      <c r="Z340" s="11"/>
      <c r="AA340" s="11">
        <v>723548.2</v>
      </c>
      <c r="AB340" s="11"/>
      <c r="AC340" s="11"/>
      <c r="AD340">
        <v>14011083.48</v>
      </c>
      <c r="AF340">
        <v>46583020.560000002</v>
      </c>
      <c r="AH340">
        <v>0</v>
      </c>
    </row>
    <row r="341" spans="1:35" x14ac:dyDescent="0.25">
      <c r="A341" s="10" t="s">
        <v>58</v>
      </c>
      <c r="B341" s="10" t="s">
        <v>455</v>
      </c>
      <c r="C341" s="10" t="s">
        <v>456</v>
      </c>
      <c r="D341" s="10">
        <v>2805</v>
      </c>
      <c r="E341" s="10" t="s">
        <v>1071</v>
      </c>
      <c r="F341" s="10" t="s">
        <v>805</v>
      </c>
      <c r="G341" s="10" t="s">
        <v>58</v>
      </c>
      <c r="H341" s="10" t="s">
        <v>36</v>
      </c>
      <c r="I341" s="10">
        <v>5473</v>
      </c>
      <c r="J341" s="10">
        <v>56</v>
      </c>
      <c r="K341" s="10" t="s">
        <v>1072</v>
      </c>
      <c r="L341" s="10" t="s">
        <v>75</v>
      </c>
      <c r="M341" s="10" t="s">
        <v>318</v>
      </c>
      <c r="N341" s="10">
        <f t="shared" si="15"/>
        <v>114936447.84000002</v>
      </c>
      <c r="O341" s="10">
        <f t="shared" si="16"/>
        <v>22987289.5</v>
      </c>
      <c r="P341" s="10">
        <f t="shared" si="17"/>
        <v>91949158.340000018</v>
      </c>
      <c r="Q341" s="10" t="s">
        <v>500</v>
      </c>
      <c r="R341" s="11">
        <v>560858.22</v>
      </c>
      <c r="S341" s="11"/>
      <c r="T341" s="11"/>
      <c r="U341" s="11">
        <v>4469816.2300000004</v>
      </c>
      <c r="V341" s="11"/>
      <c r="W341" s="11">
        <v>16100862.869999999</v>
      </c>
      <c r="X341" s="11"/>
      <c r="Y341" s="11">
        <v>1855752.18</v>
      </c>
      <c r="Z341" s="11"/>
      <c r="AA341" s="11">
        <v>2243432.86</v>
      </c>
      <c r="AB341" s="11"/>
      <c r="AC341" s="11"/>
      <c r="AD341">
        <v>17879265.219999999</v>
      </c>
      <c r="AF341">
        <v>64403451.900000013</v>
      </c>
      <c r="AH341">
        <v>7423008.3600000003</v>
      </c>
    </row>
    <row r="342" spans="1:35" x14ac:dyDescent="0.25">
      <c r="A342" s="10" t="s">
        <v>58</v>
      </c>
      <c r="B342" s="10" t="s">
        <v>455</v>
      </c>
      <c r="C342" s="10" t="s">
        <v>456</v>
      </c>
      <c r="D342" s="10">
        <v>2806</v>
      </c>
      <c r="E342" s="10" t="s">
        <v>1073</v>
      </c>
      <c r="F342" s="10" t="s">
        <v>1074</v>
      </c>
      <c r="G342" s="10" t="s">
        <v>58</v>
      </c>
      <c r="H342" s="10" t="s">
        <v>36</v>
      </c>
      <c r="I342" s="10">
        <v>1141</v>
      </c>
      <c r="J342" s="10">
        <v>56</v>
      </c>
      <c r="K342" s="10" t="s">
        <v>1075</v>
      </c>
      <c r="L342" s="10" t="s">
        <v>75</v>
      </c>
      <c r="M342" s="10" t="s">
        <v>318</v>
      </c>
      <c r="N342" s="10">
        <f t="shared" si="15"/>
        <v>118850893.94999999</v>
      </c>
      <c r="O342" s="10">
        <f t="shared" si="16"/>
        <v>23770178.639999997</v>
      </c>
      <c r="P342" s="10">
        <f t="shared" si="17"/>
        <v>95080715.309999987</v>
      </c>
      <c r="Q342" s="10" t="s">
        <v>1076</v>
      </c>
      <c r="R342" s="11">
        <v>10585193.210000001</v>
      </c>
      <c r="S342" s="11"/>
      <c r="T342" s="11">
        <v>10585193.210000001</v>
      </c>
      <c r="U342" s="11">
        <v>10334065.76</v>
      </c>
      <c r="V342" s="11">
        <v>10334065.76</v>
      </c>
      <c r="W342" s="11">
        <v>934866.39999999991</v>
      </c>
      <c r="X342" s="11">
        <v>934866.39999999991</v>
      </c>
      <c r="Y342" s="11">
        <v>1916053.27</v>
      </c>
      <c r="Z342" s="11">
        <v>1916053.27</v>
      </c>
      <c r="AA342" s="11">
        <v>42637401.380000003</v>
      </c>
      <c r="AB342" s="11"/>
      <c r="AC342" s="11">
        <v>42637401.380000003</v>
      </c>
      <c r="AD342">
        <v>41336263.159999996</v>
      </c>
      <c r="AE342">
        <v>41336263.159999996</v>
      </c>
      <c r="AF342">
        <v>3739466</v>
      </c>
      <c r="AG342">
        <v>3739466</v>
      </c>
      <c r="AH342">
        <v>7367584.7699999996</v>
      </c>
      <c r="AI342">
        <v>7367584.7699999996</v>
      </c>
    </row>
    <row r="343" spans="1:35" x14ac:dyDescent="0.25">
      <c r="A343" s="10" t="s">
        <v>58</v>
      </c>
      <c r="B343" s="10" t="s">
        <v>455</v>
      </c>
      <c r="C343" s="10" t="s">
        <v>456</v>
      </c>
      <c r="D343" s="10">
        <v>2807</v>
      </c>
      <c r="E343" s="10" t="s">
        <v>1077</v>
      </c>
      <c r="F343" s="10" t="s">
        <v>1074</v>
      </c>
      <c r="G343" s="10" t="s">
        <v>58</v>
      </c>
      <c r="H343" s="10" t="s">
        <v>36</v>
      </c>
      <c r="I343" s="10">
        <v>1141</v>
      </c>
      <c r="J343" s="10">
        <v>56</v>
      </c>
      <c r="K343" s="10" t="s">
        <v>1078</v>
      </c>
      <c r="L343" s="10" t="s">
        <v>75</v>
      </c>
      <c r="M343" s="10" t="s">
        <v>318</v>
      </c>
      <c r="N343" s="10">
        <f t="shared" si="15"/>
        <v>94449655.700000003</v>
      </c>
      <c r="O343" s="10">
        <f t="shared" si="16"/>
        <v>18889931.550000001</v>
      </c>
      <c r="P343" s="10">
        <f t="shared" si="17"/>
        <v>75559724.150000006</v>
      </c>
      <c r="Q343" s="10" t="s">
        <v>1079</v>
      </c>
      <c r="R343" s="11">
        <v>10603324.939999999</v>
      </c>
      <c r="S343" s="11"/>
      <c r="T343" s="11">
        <v>10603324.939999999</v>
      </c>
      <c r="U343" s="11">
        <v>3733526.02</v>
      </c>
      <c r="V343" s="11">
        <v>3733526.02</v>
      </c>
      <c r="W343" s="11">
        <v>2185478.64</v>
      </c>
      <c r="X343" s="11">
        <v>2185478.64</v>
      </c>
      <c r="Y343" s="11">
        <v>2367601.9500000002</v>
      </c>
      <c r="Z343" s="11">
        <v>2367601.9500000002</v>
      </c>
      <c r="AA343" s="11">
        <v>42413298.390000001</v>
      </c>
      <c r="AB343" s="11"/>
      <c r="AC343" s="11">
        <v>42413298.390000001</v>
      </c>
      <c r="AD343">
        <v>14934103.15</v>
      </c>
      <c r="AE343">
        <v>14934103.15</v>
      </c>
      <c r="AF343">
        <v>8741914.9199999999</v>
      </c>
      <c r="AG343">
        <v>8741914.9199999999</v>
      </c>
      <c r="AH343">
        <v>9470407.6900000013</v>
      </c>
      <c r="AI343">
        <v>9470407.6900000013</v>
      </c>
    </row>
    <row r="344" spans="1:35" x14ac:dyDescent="0.25">
      <c r="A344" s="10" t="s">
        <v>58</v>
      </c>
      <c r="B344" s="10" t="s">
        <v>455</v>
      </c>
      <c r="C344" s="10" t="s">
        <v>456</v>
      </c>
      <c r="D344" s="10">
        <v>2808</v>
      </c>
      <c r="E344" s="10" t="s">
        <v>1080</v>
      </c>
      <c r="F344" s="10" t="s">
        <v>1081</v>
      </c>
      <c r="G344" s="10" t="s">
        <v>58</v>
      </c>
      <c r="H344" s="10" t="s">
        <v>36</v>
      </c>
      <c r="I344" s="10">
        <v>3457</v>
      </c>
      <c r="J344" s="10">
        <v>56</v>
      </c>
      <c r="K344" s="10" t="s">
        <v>1082</v>
      </c>
      <c r="L344" s="10" t="s">
        <v>75</v>
      </c>
      <c r="M344" s="10" t="s">
        <v>318</v>
      </c>
      <c r="N344" s="10">
        <f t="shared" si="15"/>
        <v>500000</v>
      </c>
      <c r="O344" s="10">
        <f t="shared" si="16"/>
        <v>500000</v>
      </c>
      <c r="P344" s="10">
        <f t="shared" si="17"/>
        <v>0</v>
      </c>
      <c r="Q344" s="10" t="s">
        <v>1083</v>
      </c>
      <c r="R344" s="11">
        <v>500000</v>
      </c>
      <c r="S344" s="11"/>
      <c r="T344" s="11"/>
      <c r="U344" s="11">
        <v>0</v>
      </c>
      <c r="V344" s="11"/>
      <c r="W344" s="11">
        <v>0</v>
      </c>
      <c r="X344" s="11"/>
      <c r="Y344" s="11">
        <v>0</v>
      </c>
      <c r="Z344" s="11"/>
      <c r="AA344" s="11">
        <v>0</v>
      </c>
      <c r="AB344" s="11"/>
      <c r="AC344" s="11"/>
      <c r="AD344">
        <v>0</v>
      </c>
      <c r="AF344">
        <v>0</v>
      </c>
      <c r="AH344">
        <v>0</v>
      </c>
    </row>
    <row r="345" spans="1:35" x14ac:dyDescent="0.25">
      <c r="A345" s="10" t="s">
        <v>58</v>
      </c>
      <c r="B345" s="10" t="s">
        <v>455</v>
      </c>
      <c r="C345" s="10" t="s">
        <v>456</v>
      </c>
      <c r="D345" s="10">
        <v>2809</v>
      </c>
      <c r="E345" s="10" t="s">
        <v>1084</v>
      </c>
      <c r="F345" s="10" t="s">
        <v>1081</v>
      </c>
      <c r="G345" s="10" t="s">
        <v>58</v>
      </c>
      <c r="H345" s="10" t="s">
        <v>36</v>
      </c>
      <c r="I345" s="10">
        <v>3457</v>
      </c>
      <c r="J345" s="10">
        <v>56</v>
      </c>
      <c r="K345" s="10" t="s">
        <v>1085</v>
      </c>
      <c r="L345" s="10" t="s">
        <v>75</v>
      </c>
      <c r="M345" s="10" t="s">
        <v>318</v>
      </c>
      <c r="N345" s="10">
        <f t="shared" si="15"/>
        <v>900000</v>
      </c>
      <c r="O345" s="10">
        <f t="shared" si="16"/>
        <v>900000</v>
      </c>
      <c r="P345" s="10">
        <f t="shared" si="17"/>
        <v>0</v>
      </c>
      <c r="Q345" s="10" t="s">
        <v>1086</v>
      </c>
      <c r="R345" s="11">
        <v>900000</v>
      </c>
      <c r="S345" s="11"/>
      <c r="T345" s="11">
        <v>900000</v>
      </c>
      <c r="U345" s="11">
        <v>0</v>
      </c>
      <c r="V345" s="11"/>
      <c r="W345" s="11">
        <v>0</v>
      </c>
      <c r="X345" s="11"/>
      <c r="Y345" s="11">
        <v>0</v>
      </c>
      <c r="Z345" s="11"/>
      <c r="AA345" s="11">
        <v>0</v>
      </c>
      <c r="AB345" s="11"/>
      <c r="AC345" s="11"/>
      <c r="AD345">
        <v>0</v>
      </c>
      <c r="AF345">
        <v>0</v>
      </c>
      <c r="AH345">
        <v>0</v>
      </c>
    </row>
    <row r="346" spans="1:35" x14ac:dyDescent="0.25">
      <c r="A346" s="10" t="s">
        <v>36</v>
      </c>
      <c r="B346" s="10" t="s">
        <v>455</v>
      </c>
      <c r="C346" s="10" t="s">
        <v>456</v>
      </c>
      <c r="D346" s="10">
        <v>2810</v>
      </c>
      <c r="E346" s="10" t="s">
        <v>1087</v>
      </c>
      <c r="F346" s="10" t="s">
        <v>1081</v>
      </c>
      <c r="G346" s="10" t="s">
        <v>58</v>
      </c>
      <c r="H346" s="10" t="s">
        <v>36</v>
      </c>
      <c r="I346" s="10">
        <v>3457</v>
      </c>
      <c r="J346" s="10">
        <v>56</v>
      </c>
      <c r="K346" s="10" t="s">
        <v>1088</v>
      </c>
      <c r="L346" s="10" t="s">
        <v>369</v>
      </c>
      <c r="M346" s="10" t="s">
        <v>318</v>
      </c>
      <c r="N346" s="10">
        <f t="shared" si="15"/>
        <v>285725.77</v>
      </c>
      <c r="O346" s="10">
        <f t="shared" si="16"/>
        <v>285725.77</v>
      </c>
      <c r="P346" s="10">
        <f t="shared" si="17"/>
        <v>0</v>
      </c>
      <c r="Q346" s="10" t="s">
        <v>1089</v>
      </c>
      <c r="R346" s="11">
        <v>0</v>
      </c>
      <c r="S346" s="11"/>
      <c r="T346" s="11"/>
      <c r="U346" s="11">
        <v>285725.77</v>
      </c>
      <c r="V346" s="11"/>
      <c r="W346" s="11">
        <v>0</v>
      </c>
      <c r="X346" s="11"/>
      <c r="Y346" s="11">
        <v>0</v>
      </c>
      <c r="Z346" s="11"/>
      <c r="AA346" s="11">
        <v>0</v>
      </c>
      <c r="AB346" s="11"/>
      <c r="AC346" s="11"/>
      <c r="AD346">
        <v>0</v>
      </c>
      <c r="AF346">
        <v>0</v>
      </c>
      <c r="AH346">
        <v>0</v>
      </c>
    </row>
    <row r="347" spans="1:35" x14ac:dyDescent="0.25">
      <c r="A347" s="10" t="s">
        <v>58</v>
      </c>
      <c r="B347" s="10" t="s">
        <v>455</v>
      </c>
      <c r="C347" s="10" t="s">
        <v>456</v>
      </c>
      <c r="D347" s="10">
        <v>2811</v>
      </c>
      <c r="E347" s="10" t="s">
        <v>1090</v>
      </c>
      <c r="F347" s="10" t="s">
        <v>1081</v>
      </c>
      <c r="G347" s="10" t="s">
        <v>58</v>
      </c>
      <c r="H347" s="10" t="s">
        <v>36</v>
      </c>
      <c r="I347" s="10">
        <v>3457</v>
      </c>
      <c r="J347" s="10">
        <v>56</v>
      </c>
      <c r="K347" s="10" t="s">
        <v>439</v>
      </c>
      <c r="L347" s="10" t="s">
        <v>440</v>
      </c>
      <c r="M347" s="10" t="s">
        <v>318</v>
      </c>
      <c r="N347" s="10">
        <f t="shared" si="15"/>
        <v>1132989.0899999999</v>
      </c>
      <c r="O347" s="10">
        <f t="shared" si="16"/>
        <v>1132989.0899999999</v>
      </c>
      <c r="P347" s="10">
        <f t="shared" si="17"/>
        <v>0</v>
      </c>
      <c r="Q347" s="10" t="s">
        <v>1091</v>
      </c>
      <c r="R347" s="11">
        <v>753733.62</v>
      </c>
      <c r="S347" s="11"/>
      <c r="T347" s="11">
        <v>753733.62</v>
      </c>
      <c r="U347" s="11">
        <v>379255.47</v>
      </c>
      <c r="V347" s="11">
        <v>379255.47</v>
      </c>
      <c r="W347" s="11">
        <v>0</v>
      </c>
      <c r="X347" s="11"/>
      <c r="Y347" s="11">
        <v>0</v>
      </c>
      <c r="Z347" s="11"/>
      <c r="AA347" s="11">
        <v>0</v>
      </c>
      <c r="AB347" s="11"/>
      <c r="AC347" s="11"/>
      <c r="AD347">
        <v>0</v>
      </c>
      <c r="AF347">
        <v>0</v>
      </c>
      <c r="AH347">
        <v>0</v>
      </c>
      <c r="AI347">
        <v>0</v>
      </c>
    </row>
    <row r="348" spans="1:35" x14ac:dyDescent="0.25">
      <c r="A348" s="10" t="s">
        <v>36</v>
      </c>
      <c r="B348" s="10" t="s">
        <v>455</v>
      </c>
      <c r="C348" s="10" t="s">
        <v>456</v>
      </c>
      <c r="D348" s="10">
        <v>2812</v>
      </c>
      <c r="E348" s="10" t="s">
        <v>1092</v>
      </c>
      <c r="F348" s="10" t="s">
        <v>1019</v>
      </c>
      <c r="G348" s="10" t="s">
        <v>58</v>
      </c>
      <c r="H348" s="10" t="s">
        <v>36</v>
      </c>
      <c r="I348" s="10">
        <v>2103</v>
      </c>
      <c r="J348" s="10">
        <v>56</v>
      </c>
      <c r="K348" s="10" t="s">
        <v>1020</v>
      </c>
      <c r="L348" s="10" t="s">
        <v>75</v>
      </c>
      <c r="M348" s="10" t="s">
        <v>318</v>
      </c>
      <c r="N348" s="10">
        <f t="shared" si="15"/>
        <v>0</v>
      </c>
      <c r="O348" s="10">
        <f t="shared" si="16"/>
        <v>0</v>
      </c>
      <c r="P348" s="10">
        <f t="shared" si="17"/>
        <v>0</v>
      </c>
      <c r="Q348" s="10"/>
      <c r="R348" s="11">
        <v>0</v>
      </c>
      <c r="S348" s="11"/>
      <c r="T348" s="11"/>
      <c r="U348" s="11">
        <v>0</v>
      </c>
      <c r="V348" s="11"/>
      <c r="W348" s="11">
        <v>0</v>
      </c>
      <c r="X348" s="11"/>
      <c r="Y348" s="11">
        <v>0</v>
      </c>
      <c r="Z348" s="11"/>
      <c r="AA348" s="11">
        <v>0</v>
      </c>
      <c r="AB348" s="11"/>
      <c r="AC348" s="11"/>
      <c r="AD348">
        <v>0</v>
      </c>
      <c r="AF348">
        <v>0</v>
      </c>
      <c r="AH348">
        <v>0</v>
      </c>
    </row>
    <row r="349" spans="1:35" x14ac:dyDescent="0.25">
      <c r="A349" s="10" t="s">
        <v>58</v>
      </c>
      <c r="B349" s="10" t="s">
        <v>455</v>
      </c>
      <c r="C349" s="10" t="s">
        <v>456</v>
      </c>
      <c r="D349" s="10">
        <v>2813</v>
      </c>
      <c r="E349" s="10" t="s">
        <v>1093</v>
      </c>
      <c r="F349" s="10" t="s">
        <v>1094</v>
      </c>
      <c r="G349" s="10" t="s">
        <v>58</v>
      </c>
      <c r="H349" s="10" t="s">
        <v>36</v>
      </c>
      <c r="I349" s="10">
        <v>2103</v>
      </c>
      <c r="J349" s="10">
        <v>56</v>
      </c>
      <c r="K349" s="10" t="s">
        <v>1020</v>
      </c>
      <c r="L349" s="10" t="s">
        <v>75</v>
      </c>
      <c r="M349" s="10" t="s">
        <v>318</v>
      </c>
      <c r="N349" s="10">
        <f t="shared" si="15"/>
        <v>1540823.46</v>
      </c>
      <c r="O349" s="10">
        <f t="shared" si="16"/>
        <v>1540823.46</v>
      </c>
      <c r="P349" s="10">
        <f t="shared" si="17"/>
        <v>0</v>
      </c>
      <c r="Q349" s="10" t="s">
        <v>1095</v>
      </c>
      <c r="R349" s="11">
        <v>950910</v>
      </c>
      <c r="S349" s="11"/>
      <c r="T349" s="11">
        <v>950910</v>
      </c>
      <c r="U349" s="11">
        <v>589913.46</v>
      </c>
      <c r="V349" s="11">
        <v>589913.46</v>
      </c>
      <c r="W349" s="11">
        <v>0</v>
      </c>
      <c r="X349" s="11"/>
      <c r="Y349" s="11">
        <v>0</v>
      </c>
      <c r="Z349" s="11"/>
      <c r="AA349" s="11">
        <v>0</v>
      </c>
      <c r="AB349" s="11"/>
      <c r="AC349" s="11"/>
      <c r="AD349">
        <v>0</v>
      </c>
      <c r="AF349">
        <v>0</v>
      </c>
      <c r="AH349">
        <v>0</v>
      </c>
      <c r="AI349">
        <v>0</v>
      </c>
    </row>
    <row r="350" spans="1:35" x14ac:dyDescent="0.25">
      <c r="A350" s="10" t="s">
        <v>58</v>
      </c>
      <c r="B350" s="10" t="s">
        <v>455</v>
      </c>
      <c r="C350" s="10" t="s">
        <v>456</v>
      </c>
      <c r="D350" s="10">
        <v>2814</v>
      </c>
      <c r="E350" s="10" t="s">
        <v>1096</v>
      </c>
      <c r="F350" s="10" t="s">
        <v>1097</v>
      </c>
      <c r="G350" s="10" t="s">
        <v>58</v>
      </c>
      <c r="H350" s="10" t="s">
        <v>36</v>
      </c>
      <c r="I350" s="10">
        <v>2103</v>
      </c>
      <c r="J350" s="10">
        <v>56</v>
      </c>
      <c r="K350" s="10" t="s">
        <v>1098</v>
      </c>
      <c r="L350" s="10" t="s">
        <v>75</v>
      </c>
      <c r="M350" s="10" t="s">
        <v>318</v>
      </c>
      <c r="N350" s="10">
        <f t="shared" si="15"/>
        <v>58895134.811999999</v>
      </c>
      <c r="O350" s="10">
        <f t="shared" si="16"/>
        <v>58895134.811999999</v>
      </c>
      <c r="P350" s="10">
        <f t="shared" si="17"/>
        <v>0</v>
      </c>
      <c r="Q350" s="10" t="s">
        <v>1099</v>
      </c>
      <c r="R350" s="11">
        <v>13443183.359999999</v>
      </c>
      <c r="S350" s="11"/>
      <c r="T350" s="11">
        <v>13443183.359999999</v>
      </c>
      <c r="U350" s="11">
        <v>18854276.022</v>
      </c>
      <c r="V350" s="11">
        <v>18854276.022</v>
      </c>
      <c r="W350" s="11">
        <v>19850448.690000001</v>
      </c>
      <c r="X350" s="11">
        <v>19850448.690000001</v>
      </c>
      <c r="Y350" s="11">
        <v>6747226.7400000002</v>
      </c>
      <c r="Z350" s="11">
        <v>6747226.7400000002</v>
      </c>
      <c r="AA350" s="11">
        <v>0</v>
      </c>
      <c r="AB350" s="11"/>
      <c r="AC350" s="11"/>
      <c r="AD350">
        <v>0</v>
      </c>
      <c r="AF350">
        <v>0</v>
      </c>
      <c r="AH350">
        <v>0</v>
      </c>
    </row>
    <row r="351" spans="1:35" x14ac:dyDescent="0.25">
      <c r="A351" s="10" t="s">
        <v>58</v>
      </c>
      <c r="B351" s="10" t="s">
        <v>455</v>
      </c>
      <c r="C351" s="10" t="s">
        <v>456</v>
      </c>
      <c r="D351" s="10">
        <v>2815</v>
      </c>
      <c r="E351" s="10" t="s">
        <v>1100</v>
      </c>
      <c r="F351" s="10" t="s">
        <v>1101</v>
      </c>
      <c r="G351" s="10" t="s">
        <v>58</v>
      </c>
      <c r="H351" s="10" t="s">
        <v>36</v>
      </c>
      <c r="I351" s="10">
        <v>2103</v>
      </c>
      <c r="J351" s="10">
        <v>56</v>
      </c>
      <c r="K351" s="10" t="s">
        <v>1102</v>
      </c>
      <c r="L351" s="10" t="s">
        <v>75</v>
      </c>
      <c r="M351" s="10" t="s">
        <v>318</v>
      </c>
      <c r="N351" s="10">
        <f t="shared" si="15"/>
        <v>66975695.964000002</v>
      </c>
      <c r="O351" s="10">
        <f t="shared" si="16"/>
        <v>66975695.964000002</v>
      </c>
      <c r="P351" s="10">
        <f t="shared" si="17"/>
        <v>0</v>
      </c>
      <c r="Q351" s="10" t="s">
        <v>1103</v>
      </c>
      <c r="R351" s="11">
        <v>15287622.048</v>
      </c>
      <c r="S351" s="11"/>
      <c r="T351" s="11">
        <v>15287622.048</v>
      </c>
      <c r="U351" s="11">
        <v>21441130.289999999</v>
      </c>
      <c r="V351" s="11">
        <v>21441130.289999999</v>
      </c>
      <c r="W351" s="11">
        <v>22573980.377999999</v>
      </c>
      <c r="X351" s="11">
        <v>22573980.377999999</v>
      </c>
      <c r="Y351" s="11">
        <v>7672963.2479999997</v>
      </c>
      <c r="Z351" s="11">
        <v>7672963.2479999997</v>
      </c>
      <c r="AA351" s="11">
        <v>0</v>
      </c>
      <c r="AB351" s="11"/>
      <c r="AC351" s="11"/>
      <c r="AD351">
        <v>0</v>
      </c>
      <c r="AF351">
        <v>0</v>
      </c>
      <c r="AH351">
        <v>0</v>
      </c>
    </row>
    <row r="352" spans="1:35" x14ac:dyDescent="0.25">
      <c r="A352" s="10" t="s">
        <v>58</v>
      </c>
      <c r="B352" s="10" t="s">
        <v>455</v>
      </c>
      <c r="C352" s="10" t="s">
        <v>456</v>
      </c>
      <c r="D352" s="10">
        <v>2816</v>
      </c>
      <c r="E352" s="10" t="s">
        <v>1104</v>
      </c>
      <c r="F352" s="10" t="s">
        <v>1105</v>
      </c>
      <c r="G352" s="10" t="s">
        <v>58</v>
      </c>
      <c r="H352" s="10" t="s">
        <v>36</v>
      </c>
      <c r="I352" s="10">
        <v>2103</v>
      </c>
      <c r="J352" s="10">
        <v>56</v>
      </c>
      <c r="K352" s="10" t="s">
        <v>1106</v>
      </c>
      <c r="L352" s="10" t="s">
        <v>75</v>
      </c>
      <c r="M352" s="10" t="s">
        <v>318</v>
      </c>
      <c r="N352" s="10">
        <f t="shared" si="15"/>
        <v>63065220.233999997</v>
      </c>
      <c r="O352" s="10">
        <f t="shared" si="16"/>
        <v>63065220.233999997</v>
      </c>
      <c r="P352" s="10">
        <f t="shared" si="17"/>
        <v>0</v>
      </c>
      <c r="Q352" s="10" t="s">
        <v>1107</v>
      </c>
      <c r="R352" s="11">
        <v>14395031.478</v>
      </c>
      <c r="S352" s="11"/>
      <c r="T352" s="11">
        <v>14395031.478</v>
      </c>
      <c r="U352" s="11">
        <v>20189258.015999999</v>
      </c>
      <c r="V352" s="11">
        <v>20189258.015999999</v>
      </c>
      <c r="W352" s="11">
        <v>21255964.932</v>
      </c>
      <c r="X352" s="11">
        <v>21255964.932</v>
      </c>
      <c r="Y352" s="11">
        <v>7224965.8079999993</v>
      </c>
      <c r="Z352" s="11">
        <v>7224965.8079999993</v>
      </c>
      <c r="AA352" s="11">
        <v>0</v>
      </c>
      <c r="AB352" s="11"/>
      <c r="AC352" s="11"/>
      <c r="AD352">
        <v>0</v>
      </c>
      <c r="AF352">
        <v>0</v>
      </c>
      <c r="AH352">
        <v>0</v>
      </c>
    </row>
    <row r="353" spans="1:35" x14ac:dyDescent="0.25">
      <c r="A353" s="10" t="s">
        <v>58</v>
      </c>
      <c r="B353" s="10" t="s">
        <v>455</v>
      </c>
      <c r="C353" s="10" t="s">
        <v>456</v>
      </c>
      <c r="D353" s="10">
        <v>2817</v>
      </c>
      <c r="E353" s="10" t="s">
        <v>1108</v>
      </c>
      <c r="F353" s="10" t="s">
        <v>1109</v>
      </c>
      <c r="G353" s="10" t="s">
        <v>58</v>
      </c>
      <c r="H353" s="10" t="s">
        <v>36</v>
      </c>
      <c r="I353" s="10">
        <v>2103</v>
      </c>
      <c r="J353" s="10">
        <v>56</v>
      </c>
      <c r="K353" s="10" t="s">
        <v>1110</v>
      </c>
      <c r="L353" s="10" t="s">
        <v>75</v>
      </c>
      <c r="M353" s="10" t="s">
        <v>318</v>
      </c>
      <c r="N353" s="10">
        <f t="shared" si="15"/>
        <v>63500000.000000015</v>
      </c>
      <c r="O353" s="10">
        <f t="shared" si="16"/>
        <v>63500000.000000015</v>
      </c>
      <c r="P353" s="10">
        <f t="shared" si="17"/>
        <v>0</v>
      </c>
      <c r="Q353" s="10" t="s">
        <v>1111</v>
      </c>
      <c r="R353" s="11">
        <v>10500000</v>
      </c>
      <c r="S353" s="11"/>
      <c r="T353" s="11">
        <v>8500000</v>
      </c>
      <c r="U353" s="11">
        <v>17666666.666666672</v>
      </c>
      <c r="V353" s="11"/>
      <c r="W353" s="11">
        <v>17666666.666666672</v>
      </c>
      <c r="X353" s="11"/>
      <c r="Y353" s="11">
        <v>17666666.666666672</v>
      </c>
      <c r="Z353" s="11"/>
      <c r="AA353" s="11">
        <v>0</v>
      </c>
      <c r="AB353" s="11"/>
      <c r="AC353" s="11"/>
      <c r="AD353">
        <v>0</v>
      </c>
      <c r="AF353">
        <v>0</v>
      </c>
      <c r="AH353">
        <v>0</v>
      </c>
      <c r="AI353">
        <v>0</v>
      </c>
    </row>
    <row r="354" spans="1:35" x14ac:dyDescent="0.25">
      <c r="A354" s="10" t="s">
        <v>58</v>
      </c>
      <c r="B354" s="10" t="s">
        <v>455</v>
      </c>
      <c r="C354" s="10" t="s">
        <v>456</v>
      </c>
      <c r="D354" s="10">
        <v>2818</v>
      </c>
      <c r="E354" s="10" t="s">
        <v>1112</v>
      </c>
      <c r="F354" s="10" t="s">
        <v>1113</v>
      </c>
      <c r="G354" s="10" t="s">
        <v>58</v>
      </c>
      <c r="H354" s="10" t="s">
        <v>36</v>
      </c>
      <c r="I354" s="10">
        <v>2103</v>
      </c>
      <c r="J354" s="10">
        <v>56</v>
      </c>
      <c r="K354" s="10" t="s">
        <v>68</v>
      </c>
      <c r="L354" s="10" t="s">
        <v>38</v>
      </c>
      <c r="M354" s="10" t="s">
        <v>318</v>
      </c>
      <c r="N354" s="10">
        <f t="shared" si="15"/>
        <v>19700000</v>
      </c>
      <c r="O354" s="10">
        <f t="shared" si="16"/>
        <v>19700000</v>
      </c>
      <c r="P354" s="10">
        <f t="shared" si="17"/>
        <v>0</v>
      </c>
      <c r="Q354" s="10" t="s">
        <v>1114</v>
      </c>
      <c r="R354" s="11">
        <v>4700000</v>
      </c>
      <c r="S354" s="11"/>
      <c r="T354" s="11">
        <v>4100000</v>
      </c>
      <c r="U354" s="11">
        <v>5000000</v>
      </c>
      <c r="V354" s="11"/>
      <c r="W354" s="11">
        <v>5000000</v>
      </c>
      <c r="X354" s="11"/>
      <c r="Y354" s="11">
        <v>5000000</v>
      </c>
      <c r="Z354" s="11"/>
      <c r="AA354" s="11">
        <v>0</v>
      </c>
      <c r="AB354" s="11"/>
      <c r="AC354" s="11"/>
      <c r="AD354">
        <v>0</v>
      </c>
      <c r="AF354">
        <v>0</v>
      </c>
      <c r="AH354">
        <v>0</v>
      </c>
      <c r="AI354">
        <v>0</v>
      </c>
    </row>
    <row r="355" spans="1:35" x14ac:dyDescent="0.25">
      <c r="A355" s="10" t="s">
        <v>36</v>
      </c>
      <c r="B355" s="10" t="s">
        <v>455</v>
      </c>
      <c r="C355" s="10" t="s">
        <v>456</v>
      </c>
      <c r="D355" s="10">
        <v>2819</v>
      </c>
      <c r="E355" s="10" t="s">
        <v>1115</v>
      </c>
      <c r="F355" s="10" t="s">
        <v>1019</v>
      </c>
      <c r="G355" s="10" t="s">
        <v>58</v>
      </c>
      <c r="H355" s="10" t="s">
        <v>36</v>
      </c>
      <c r="I355" s="10">
        <v>2103</v>
      </c>
      <c r="J355" s="10">
        <v>56</v>
      </c>
      <c r="K355" s="10" t="s">
        <v>1098</v>
      </c>
      <c r="L355" s="10" t="s">
        <v>75</v>
      </c>
      <c r="M355" s="10" t="s">
        <v>318</v>
      </c>
      <c r="N355" s="10">
        <f t="shared" si="15"/>
        <v>0</v>
      </c>
      <c r="O355" s="10">
        <f t="shared" si="16"/>
        <v>0</v>
      </c>
      <c r="P355" s="10">
        <f t="shared" si="17"/>
        <v>0</v>
      </c>
      <c r="Q355" s="10"/>
      <c r="R355" s="11">
        <v>0</v>
      </c>
      <c r="S355" s="11"/>
      <c r="T355" s="11"/>
      <c r="U355" s="11">
        <v>0</v>
      </c>
      <c r="V355" s="11"/>
      <c r="W355" s="11">
        <v>0</v>
      </c>
      <c r="X355" s="11"/>
      <c r="Y355" s="11">
        <v>0</v>
      </c>
      <c r="Z355" s="11"/>
      <c r="AA355" s="11">
        <v>0</v>
      </c>
      <c r="AB355" s="11"/>
      <c r="AC355" s="11"/>
      <c r="AD355">
        <v>0</v>
      </c>
      <c r="AF355">
        <v>0</v>
      </c>
      <c r="AH355">
        <v>0</v>
      </c>
      <c r="AI355">
        <v>0</v>
      </c>
    </row>
    <row r="356" spans="1:35" x14ac:dyDescent="0.25">
      <c r="A356" s="10" t="s">
        <v>36</v>
      </c>
      <c r="B356" s="10" t="s">
        <v>455</v>
      </c>
      <c r="C356" s="10" t="s">
        <v>456</v>
      </c>
      <c r="D356" s="10">
        <v>2820</v>
      </c>
      <c r="E356" s="10" t="s">
        <v>1116</v>
      </c>
      <c r="F356" s="10" t="s">
        <v>1019</v>
      </c>
      <c r="G356" s="10" t="s">
        <v>58</v>
      </c>
      <c r="H356" s="10" t="s">
        <v>36</v>
      </c>
      <c r="I356" s="10">
        <v>2103</v>
      </c>
      <c r="J356" s="10">
        <v>56</v>
      </c>
      <c r="K356" s="10" t="s">
        <v>1102</v>
      </c>
      <c r="L356" s="10" t="s">
        <v>75</v>
      </c>
      <c r="M356" s="10" t="s">
        <v>318</v>
      </c>
      <c r="N356" s="10">
        <f t="shared" si="15"/>
        <v>0</v>
      </c>
      <c r="O356" s="10">
        <f t="shared" si="16"/>
        <v>0</v>
      </c>
      <c r="P356" s="10">
        <f t="shared" si="17"/>
        <v>0</v>
      </c>
      <c r="Q356" s="10"/>
      <c r="R356" s="11">
        <v>0</v>
      </c>
      <c r="S356" s="11"/>
      <c r="T356" s="11"/>
      <c r="U356" s="11">
        <v>0</v>
      </c>
      <c r="V356" s="11"/>
      <c r="W356" s="11">
        <v>0</v>
      </c>
      <c r="X356" s="11"/>
      <c r="Y356" s="11">
        <v>0</v>
      </c>
      <c r="Z356" s="11"/>
      <c r="AA356" s="11">
        <v>0</v>
      </c>
      <c r="AB356" s="11"/>
      <c r="AC356" s="11"/>
      <c r="AD356">
        <v>0</v>
      </c>
      <c r="AF356">
        <v>0</v>
      </c>
      <c r="AH356">
        <v>0</v>
      </c>
      <c r="AI356">
        <v>0</v>
      </c>
    </row>
    <row r="357" spans="1:35" x14ac:dyDescent="0.25">
      <c r="A357" s="10" t="s">
        <v>36</v>
      </c>
      <c r="B357" s="10" t="s">
        <v>455</v>
      </c>
      <c r="C357" s="10" t="s">
        <v>456</v>
      </c>
      <c r="D357" s="10">
        <v>2821</v>
      </c>
      <c r="E357" s="10" t="s">
        <v>1117</v>
      </c>
      <c r="F357" s="10" t="s">
        <v>1019</v>
      </c>
      <c r="G357" s="10" t="s">
        <v>58</v>
      </c>
      <c r="H357" s="10" t="s">
        <v>36</v>
      </c>
      <c r="I357" s="10">
        <v>2103</v>
      </c>
      <c r="J357" s="10">
        <v>56</v>
      </c>
      <c r="K357" s="10" t="s">
        <v>1106</v>
      </c>
      <c r="L357" s="10" t="s">
        <v>75</v>
      </c>
      <c r="M357" s="10" t="s">
        <v>318</v>
      </c>
      <c r="N357" s="10">
        <f t="shared" si="15"/>
        <v>0</v>
      </c>
      <c r="O357" s="10">
        <f t="shared" si="16"/>
        <v>0</v>
      </c>
      <c r="P357" s="10">
        <f t="shared" si="17"/>
        <v>0</v>
      </c>
      <c r="Q357" s="10"/>
      <c r="R357" s="11">
        <v>0</v>
      </c>
      <c r="S357" s="11"/>
      <c r="T357" s="11"/>
      <c r="U357" s="11">
        <v>0</v>
      </c>
      <c r="V357" s="11"/>
      <c r="W357" s="11">
        <v>0</v>
      </c>
      <c r="X357" s="11"/>
      <c r="Y357" s="11">
        <v>0</v>
      </c>
      <c r="Z357" s="11"/>
      <c r="AA357" s="11">
        <v>0</v>
      </c>
      <c r="AB357" s="11"/>
      <c r="AC357" s="11"/>
      <c r="AD357">
        <v>0</v>
      </c>
      <c r="AF357">
        <v>0</v>
      </c>
      <c r="AH357">
        <v>0</v>
      </c>
      <c r="AI357">
        <v>0</v>
      </c>
    </row>
    <row r="358" spans="1:35" x14ac:dyDescent="0.25">
      <c r="A358" s="10" t="s">
        <v>36</v>
      </c>
      <c r="B358" s="10" t="s">
        <v>455</v>
      </c>
      <c r="C358" s="10" t="s">
        <v>456</v>
      </c>
      <c r="D358" s="10">
        <v>2822</v>
      </c>
      <c r="E358" s="10" t="s">
        <v>1118</v>
      </c>
      <c r="F358" s="10" t="s">
        <v>1019</v>
      </c>
      <c r="G358" s="10" t="s">
        <v>58</v>
      </c>
      <c r="H358" s="10" t="s">
        <v>36</v>
      </c>
      <c r="I358" s="10">
        <v>2103</v>
      </c>
      <c r="J358" s="10">
        <v>56</v>
      </c>
      <c r="K358" s="10" t="s">
        <v>1110</v>
      </c>
      <c r="L358" s="10" t="s">
        <v>75</v>
      </c>
      <c r="M358" s="10" t="s">
        <v>318</v>
      </c>
      <c r="N358" s="10">
        <f t="shared" si="15"/>
        <v>0</v>
      </c>
      <c r="O358" s="10">
        <f t="shared" si="16"/>
        <v>0</v>
      </c>
      <c r="P358" s="10">
        <f t="shared" si="17"/>
        <v>0</v>
      </c>
      <c r="Q358" s="10"/>
      <c r="R358" s="11">
        <v>0</v>
      </c>
      <c r="S358" s="11"/>
      <c r="T358" s="11"/>
      <c r="U358" s="11">
        <v>0</v>
      </c>
      <c r="V358" s="11"/>
      <c r="W358" s="11">
        <v>0</v>
      </c>
      <c r="X358" s="11"/>
      <c r="Y358" s="11">
        <v>0</v>
      </c>
      <c r="Z358" s="11"/>
      <c r="AA358" s="11">
        <v>0</v>
      </c>
      <c r="AB358" s="11"/>
      <c r="AC358" s="11"/>
      <c r="AD358">
        <v>0</v>
      </c>
      <c r="AF358">
        <v>0</v>
      </c>
      <c r="AH358">
        <v>0</v>
      </c>
      <c r="AI358">
        <v>0</v>
      </c>
    </row>
    <row r="359" spans="1:35" x14ac:dyDescent="0.25">
      <c r="A359" s="10" t="s">
        <v>36</v>
      </c>
      <c r="B359" s="10" t="s">
        <v>455</v>
      </c>
      <c r="C359" s="10" t="s">
        <v>456</v>
      </c>
      <c r="D359" s="10">
        <v>2823</v>
      </c>
      <c r="E359" s="10" t="s">
        <v>1119</v>
      </c>
      <c r="F359" s="10" t="s">
        <v>1019</v>
      </c>
      <c r="G359" s="10" t="s">
        <v>58</v>
      </c>
      <c r="H359" s="10" t="s">
        <v>36</v>
      </c>
      <c r="I359" s="10">
        <v>2103</v>
      </c>
      <c r="J359" s="10">
        <v>56</v>
      </c>
      <c r="K359" s="10" t="s">
        <v>68</v>
      </c>
      <c r="L359" s="10" t="s">
        <v>38</v>
      </c>
      <c r="M359" s="10" t="s">
        <v>318</v>
      </c>
      <c r="N359" s="10">
        <f t="shared" si="15"/>
        <v>0</v>
      </c>
      <c r="O359" s="10">
        <f t="shared" si="16"/>
        <v>0</v>
      </c>
      <c r="P359" s="10">
        <f t="shared" si="17"/>
        <v>0</v>
      </c>
      <c r="Q359" s="10"/>
      <c r="R359" s="11">
        <v>0</v>
      </c>
      <c r="S359" s="11"/>
      <c r="T359" s="11"/>
      <c r="U359" s="11">
        <v>0</v>
      </c>
      <c r="V359" s="11"/>
      <c r="W359" s="11">
        <v>0</v>
      </c>
      <c r="X359" s="11"/>
      <c r="Y359" s="11">
        <v>0</v>
      </c>
      <c r="Z359" s="11"/>
      <c r="AA359" s="11">
        <v>0</v>
      </c>
      <c r="AB359" s="11"/>
      <c r="AC359" s="11"/>
      <c r="AD359">
        <v>0</v>
      </c>
      <c r="AF359">
        <v>0</v>
      </c>
      <c r="AH359">
        <v>0</v>
      </c>
      <c r="AI359">
        <v>0</v>
      </c>
    </row>
    <row r="360" spans="1:35" x14ac:dyDescent="0.25">
      <c r="A360" s="10" t="s">
        <v>58</v>
      </c>
      <c r="B360" s="10" t="s">
        <v>455</v>
      </c>
      <c r="C360" s="10" t="s">
        <v>456</v>
      </c>
      <c r="D360" s="10">
        <v>2824</v>
      </c>
      <c r="E360" s="10" t="s">
        <v>1120</v>
      </c>
      <c r="F360" s="10" t="s">
        <v>1121</v>
      </c>
      <c r="G360" s="10" t="s">
        <v>58</v>
      </c>
      <c r="H360" s="10" t="s">
        <v>36</v>
      </c>
      <c r="I360" s="10">
        <v>1027</v>
      </c>
      <c r="J360" s="10">
        <v>56</v>
      </c>
      <c r="K360" s="10" t="s">
        <v>547</v>
      </c>
      <c r="L360" s="10" t="s">
        <v>402</v>
      </c>
      <c r="M360" s="10" t="s">
        <v>318</v>
      </c>
      <c r="N360" s="10">
        <f t="shared" si="15"/>
        <v>1014328.7565</v>
      </c>
      <c r="O360" s="10">
        <f t="shared" si="16"/>
        <v>0</v>
      </c>
      <c r="P360" s="10">
        <f t="shared" si="17"/>
        <v>1014328.7565</v>
      </c>
      <c r="Q360" s="10" t="s">
        <v>1122</v>
      </c>
      <c r="R360" s="11">
        <v>0</v>
      </c>
      <c r="S360" s="11"/>
      <c r="T360" s="11"/>
      <c r="U360" s="11">
        <v>0</v>
      </c>
      <c r="V360" s="11"/>
      <c r="W360" s="11">
        <v>0</v>
      </c>
      <c r="X360" s="11"/>
      <c r="Y360" s="11">
        <v>0</v>
      </c>
      <c r="Z360" s="11"/>
      <c r="AA360" s="11">
        <v>710030.13</v>
      </c>
      <c r="AB360" s="11">
        <v>400000</v>
      </c>
      <c r="AC360" s="11">
        <v>710030.13</v>
      </c>
      <c r="AD360">
        <v>304298.62650000001</v>
      </c>
      <c r="AE360">
        <v>304298.62650000001</v>
      </c>
      <c r="AF360">
        <v>0</v>
      </c>
      <c r="AH360">
        <v>0</v>
      </c>
    </row>
    <row r="361" spans="1:35" x14ac:dyDescent="0.25">
      <c r="A361" s="10" t="s">
        <v>58</v>
      </c>
      <c r="B361" s="10" t="s">
        <v>455</v>
      </c>
      <c r="C361" s="10" t="s">
        <v>456</v>
      </c>
      <c r="D361" s="10">
        <v>2825</v>
      </c>
      <c r="E361" s="10" t="s">
        <v>1123</v>
      </c>
      <c r="F361" s="10" t="s">
        <v>1121</v>
      </c>
      <c r="G361" s="10" t="s">
        <v>58</v>
      </c>
      <c r="H361" s="10" t="s">
        <v>36</v>
      </c>
      <c r="I361" s="10">
        <v>1027</v>
      </c>
      <c r="J361" s="10">
        <v>56</v>
      </c>
      <c r="K361" s="10" t="s">
        <v>543</v>
      </c>
      <c r="L361" s="10" t="s">
        <v>536</v>
      </c>
      <c r="M361" s="10" t="s">
        <v>318</v>
      </c>
      <c r="N361" s="10">
        <f t="shared" si="15"/>
        <v>781378.18</v>
      </c>
      <c r="O361" s="10">
        <f t="shared" si="16"/>
        <v>0</v>
      </c>
      <c r="P361" s="10">
        <f t="shared" si="17"/>
        <v>781378.18</v>
      </c>
      <c r="Q361" s="10" t="s">
        <v>1124</v>
      </c>
      <c r="R361" s="11">
        <v>0</v>
      </c>
      <c r="S361" s="11"/>
      <c r="T361" s="11"/>
      <c r="U361" s="11">
        <v>0</v>
      </c>
      <c r="V361" s="11"/>
      <c r="W361" s="11">
        <v>0</v>
      </c>
      <c r="X361" s="11"/>
      <c r="Y361" s="11">
        <v>0</v>
      </c>
      <c r="Z361" s="11"/>
      <c r="AA361" s="11">
        <v>390689.09</v>
      </c>
      <c r="AB361" s="11">
        <v>400000</v>
      </c>
      <c r="AC361" s="11">
        <v>390689.09</v>
      </c>
      <c r="AD361">
        <v>390689.09</v>
      </c>
      <c r="AE361">
        <v>390689.09</v>
      </c>
      <c r="AF361">
        <v>0</v>
      </c>
      <c r="AH361">
        <v>0</v>
      </c>
    </row>
    <row r="362" spans="1:35" x14ac:dyDescent="0.25">
      <c r="A362" s="10" t="s">
        <v>58</v>
      </c>
      <c r="B362" s="10" t="s">
        <v>455</v>
      </c>
      <c r="C362" s="10" t="s">
        <v>456</v>
      </c>
      <c r="D362" s="10">
        <v>2826</v>
      </c>
      <c r="E362" s="10" t="s">
        <v>1125</v>
      </c>
      <c r="F362" s="10" t="s">
        <v>1121</v>
      </c>
      <c r="G362" s="10" t="s">
        <v>58</v>
      </c>
      <c r="H362" s="10" t="s">
        <v>36</v>
      </c>
      <c r="I362" s="10">
        <v>1027</v>
      </c>
      <c r="J362" s="10">
        <v>56</v>
      </c>
      <c r="K362" s="10" t="s">
        <v>543</v>
      </c>
      <c r="L362" s="10" t="s">
        <v>536</v>
      </c>
      <c r="M362" s="10" t="s">
        <v>318</v>
      </c>
      <c r="N362" s="10">
        <f t="shared" si="15"/>
        <v>872910</v>
      </c>
      <c r="O362" s="10">
        <f t="shared" si="16"/>
        <v>0</v>
      </c>
      <c r="P362" s="10">
        <f t="shared" si="17"/>
        <v>872910</v>
      </c>
      <c r="Q362" s="10" t="s">
        <v>1126</v>
      </c>
      <c r="R362" s="11">
        <v>0</v>
      </c>
      <c r="S362" s="11"/>
      <c r="T362" s="11"/>
      <c r="U362" s="11">
        <v>0</v>
      </c>
      <c r="V362" s="11"/>
      <c r="W362" s="11">
        <v>0</v>
      </c>
      <c r="X362" s="11"/>
      <c r="Y362" s="11">
        <v>0</v>
      </c>
      <c r="Z362" s="11"/>
      <c r="AA362" s="11">
        <v>611037</v>
      </c>
      <c r="AB362" s="11">
        <v>450000</v>
      </c>
      <c r="AC362" s="11">
        <v>611037</v>
      </c>
      <c r="AD362">
        <v>261873</v>
      </c>
      <c r="AE362">
        <v>261873</v>
      </c>
      <c r="AF362">
        <v>0</v>
      </c>
      <c r="AH362">
        <v>0</v>
      </c>
    </row>
    <row r="363" spans="1:35" x14ac:dyDescent="0.25">
      <c r="A363" s="10" t="s">
        <v>36</v>
      </c>
      <c r="B363" s="10" t="s">
        <v>455</v>
      </c>
      <c r="C363" s="10" t="s">
        <v>456</v>
      </c>
      <c r="D363" s="10">
        <v>2827</v>
      </c>
      <c r="E363" s="10" t="s">
        <v>1127</v>
      </c>
      <c r="F363" s="10" t="s">
        <v>805</v>
      </c>
      <c r="G363" s="10" t="s">
        <v>58</v>
      </c>
      <c r="H363" s="10"/>
      <c r="I363" s="10">
        <v>1141</v>
      </c>
      <c r="J363" s="10">
        <v>56</v>
      </c>
      <c r="K363" s="10" t="s">
        <v>463</v>
      </c>
      <c r="L363" s="10" t="s">
        <v>38</v>
      </c>
      <c r="M363" s="10" t="s">
        <v>318</v>
      </c>
      <c r="N363" s="10">
        <f t="shared" si="15"/>
        <v>0</v>
      </c>
      <c r="O363" s="10">
        <f t="shared" si="16"/>
        <v>0</v>
      </c>
      <c r="P363" s="10">
        <f t="shared" si="17"/>
        <v>0</v>
      </c>
      <c r="Q363" s="10"/>
      <c r="R363" s="11">
        <v>0</v>
      </c>
      <c r="S363" s="11"/>
      <c r="T363" s="11"/>
      <c r="U363" s="11">
        <v>0</v>
      </c>
      <c r="V363" s="11"/>
      <c r="W363" s="11">
        <v>0</v>
      </c>
      <c r="X363" s="11"/>
      <c r="Y363" s="11">
        <v>0</v>
      </c>
      <c r="Z363" s="11"/>
      <c r="AA363" s="11">
        <v>0</v>
      </c>
      <c r="AB363" s="11"/>
      <c r="AC363" s="11"/>
      <c r="AD363">
        <v>0</v>
      </c>
      <c r="AF363">
        <v>0</v>
      </c>
      <c r="AH363">
        <v>0</v>
      </c>
    </row>
    <row r="364" spans="1:35" x14ac:dyDescent="0.25">
      <c r="A364" s="10" t="s">
        <v>58</v>
      </c>
      <c r="B364" s="10" t="s">
        <v>455</v>
      </c>
      <c r="C364" s="10" t="s">
        <v>456</v>
      </c>
      <c r="D364" s="10">
        <v>2828</v>
      </c>
      <c r="E364" s="10" t="s">
        <v>1128</v>
      </c>
      <c r="F364" s="10" t="s">
        <v>1048</v>
      </c>
      <c r="G364" s="10" t="s">
        <v>58</v>
      </c>
      <c r="H364" s="10" t="s">
        <v>36</v>
      </c>
      <c r="I364" s="10">
        <v>1141</v>
      </c>
      <c r="J364" s="10">
        <v>56</v>
      </c>
      <c r="K364" s="10" t="s">
        <v>271</v>
      </c>
      <c r="L364" s="10" t="s">
        <v>38</v>
      </c>
      <c r="M364" s="10" t="s">
        <v>318</v>
      </c>
      <c r="N364" s="10">
        <f t="shared" si="15"/>
        <v>2419867.8790000002</v>
      </c>
      <c r="O364" s="10">
        <f t="shared" si="16"/>
        <v>2419867.8790000002</v>
      </c>
      <c r="P364" s="10">
        <f t="shared" si="17"/>
        <v>0</v>
      </c>
      <c r="Q364" s="10" t="s">
        <v>1129</v>
      </c>
      <c r="R364" s="11">
        <v>2419867.8790000002</v>
      </c>
      <c r="S364" s="11"/>
      <c r="T364" s="11">
        <v>2419867.8790000002</v>
      </c>
      <c r="U364" s="11">
        <v>0</v>
      </c>
      <c r="V364" s="11"/>
      <c r="W364" s="11">
        <v>0</v>
      </c>
      <c r="X364" s="11"/>
      <c r="Y364" s="11">
        <v>0</v>
      </c>
      <c r="Z364" s="11"/>
      <c r="AA364" s="11">
        <v>0</v>
      </c>
      <c r="AB364" s="11"/>
      <c r="AC364" s="11"/>
      <c r="AD364">
        <v>0</v>
      </c>
      <c r="AF364">
        <v>0</v>
      </c>
      <c r="AH364">
        <v>0</v>
      </c>
      <c r="AI364">
        <v>0</v>
      </c>
    </row>
    <row r="365" spans="1:35" x14ac:dyDescent="0.25">
      <c r="A365" s="10" t="s">
        <v>36</v>
      </c>
      <c r="B365" s="10" t="s">
        <v>455</v>
      </c>
      <c r="C365" s="10" t="s">
        <v>456</v>
      </c>
      <c r="D365" s="10">
        <v>2829</v>
      </c>
      <c r="E365" s="10" t="s">
        <v>1130</v>
      </c>
      <c r="F365" s="10" t="s">
        <v>1131</v>
      </c>
      <c r="G365" s="10" t="s">
        <v>58</v>
      </c>
      <c r="H365" s="10" t="s">
        <v>36</v>
      </c>
      <c r="I365" s="10">
        <v>1141</v>
      </c>
      <c r="J365" s="10">
        <v>56</v>
      </c>
      <c r="K365" s="10" t="s">
        <v>271</v>
      </c>
      <c r="L365" s="10" t="s">
        <v>38</v>
      </c>
      <c r="M365" s="10" t="s">
        <v>318</v>
      </c>
      <c r="N365" s="10">
        <f t="shared" si="15"/>
        <v>11000000</v>
      </c>
      <c r="O365" s="10">
        <f t="shared" si="16"/>
        <v>11000000</v>
      </c>
      <c r="P365" s="10">
        <f t="shared" si="17"/>
        <v>0</v>
      </c>
      <c r="Q365" s="10" t="s">
        <v>1132</v>
      </c>
      <c r="R365" s="11">
        <v>0</v>
      </c>
      <c r="S365" s="11"/>
      <c r="T365" s="11"/>
      <c r="U365" s="11">
        <v>4950000</v>
      </c>
      <c r="V365" s="11"/>
      <c r="W365" s="11">
        <v>6050000.0000000009</v>
      </c>
      <c r="X365" s="11"/>
      <c r="Y365" s="11">
        <v>0</v>
      </c>
      <c r="Z365" s="11"/>
      <c r="AA365" s="11">
        <v>0</v>
      </c>
      <c r="AB365" s="11"/>
      <c r="AC365" s="11"/>
      <c r="AD365">
        <v>0</v>
      </c>
      <c r="AF365">
        <v>0</v>
      </c>
      <c r="AH365">
        <v>0</v>
      </c>
    </row>
    <row r="366" spans="1:35" x14ac:dyDescent="0.25">
      <c r="A366" s="10" t="s">
        <v>36</v>
      </c>
      <c r="B366" s="10" t="s">
        <v>455</v>
      </c>
      <c r="C366" s="10" t="s">
        <v>456</v>
      </c>
      <c r="D366" s="10">
        <v>2830</v>
      </c>
      <c r="E366" s="10" t="s">
        <v>1133</v>
      </c>
      <c r="F366" s="10" t="s">
        <v>1134</v>
      </c>
      <c r="G366" s="10" t="s">
        <v>58</v>
      </c>
      <c r="H366" s="10" t="s">
        <v>36</v>
      </c>
      <c r="I366" s="10">
        <v>1141</v>
      </c>
      <c r="J366" s="10">
        <v>56</v>
      </c>
      <c r="K366" s="10" t="s">
        <v>1135</v>
      </c>
      <c r="L366" s="10" t="s">
        <v>38</v>
      </c>
      <c r="M366" s="10" t="s">
        <v>318</v>
      </c>
      <c r="N366" s="10">
        <f t="shared" si="15"/>
        <v>5500000</v>
      </c>
      <c r="O366" s="10">
        <f t="shared" si="16"/>
        <v>5500000</v>
      </c>
      <c r="P366" s="10">
        <f t="shared" si="17"/>
        <v>0</v>
      </c>
      <c r="Q366" s="10" t="s">
        <v>1136</v>
      </c>
      <c r="R366" s="11">
        <v>0</v>
      </c>
      <c r="S366" s="11"/>
      <c r="T366" s="11"/>
      <c r="U366" s="11">
        <v>2475000</v>
      </c>
      <c r="V366" s="11"/>
      <c r="W366" s="11">
        <v>3025000</v>
      </c>
      <c r="X366" s="11"/>
      <c r="Y366" s="11">
        <v>0</v>
      </c>
      <c r="Z366" s="11"/>
      <c r="AA366" s="11">
        <v>0</v>
      </c>
      <c r="AB366" s="11"/>
      <c r="AC366" s="11"/>
      <c r="AD366">
        <v>0</v>
      </c>
      <c r="AF366">
        <v>0</v>
      </c>
      <c r="AH366">
        <v>0</v>
      </c>
    </row>
    <row r="367" spans="1:35" x14ac:dyDescent="0.25">
      <c r="A367" s="10" t="s">
        <v>36</v>
      </c>
      <c r="B367" s="10" t="s">
        <v>455</v>
      </c>
      <c r="C367" s="10" t="s">
        <v>456</v>
      </c>
      <c r="D367" s="10">
        <v>2831</v>
      </c>
      <c r="E367" s="10" t="s">
        <v>1137</v>
      </c>
      <c r="F367" s="10" t="s">
        <v>1048</v>
      </c>
      <c r="G367" s="10" t="s">
        <v>58</v>
      </c>
      <c r="H367" s="10" t="s">
        <v>36</v>
      </c>
      <c r="I367" s="10">
        <v>1141</v>
      </c>
      <c r="J367" s="10">
        <v>56</v>
      </c>
      <c r="K367" s="10" t="s">
        <v>1135</v>
      </c>
      <c r="L367" s="10" t="s">
        <v>38</v>
      </c>
      <c r="M367" s="10" t="s">
        <v>318</v>
      </c>
      <c r="N367" s="10">
        <f t="shared" si="15"/>
        <v>2750000</v>
      </c>
      <c r="O367" s="10">
        <f t="shared" si="16"/>
        <v>2750000</v>
      </c>
      <c r="P367" s="10">
        <f t="shared" si="17"/>
        <v>0</v>
      </c>
      <c r="Q367" s="10" t="s">
        <v>1138</v>
      </c>
      <c r="R367" s="11">
        <v>0</v>
      </c>
      <c r="S367" s="11"/>
      <c r="T367" s="11"/>
      <c r="U367" s="11">
        <v>1237500</v>
      </c>
      <c r="V367" s="11"/>
      <c r="W367" s="11">
        <v>1512500</v>
      </c>
      <c r="X367" s="11"/>
      <c r="Y367" s="11">
        <v>0</v>
      </c>
      <c r="Z367" s="11"/>
      <c r="AA367" s="11">
        <v>0</v>
      </c>
      <c r="AB367" s="11"/>
      <c r="AC367" s="11"/>
      <c r="AD367">
        <v>0</v>
      </c>
      <c r="AF367">
        <v>0</v>
      </c>
      <c r="AH367">
        <v>0</v>
      </c>
    </row>
    <row r="368" spans="1:35" x14ac:dyDescent="0.25">
      <c r="A368" s="10" t="s">
        <v>36</v>
      </c>
      <c r="B368" s="10" t="s">
        <v>455</v>
      </c>
      <c r="C368" s="10" t="s">
        <v>456</v>
      </c>
      <c r="D368" s="10">
        <v>2832</v>
      </c>
      <c r="E368" s="10" t="s">
        <v>1139</v>
      </c>
      <c r="F368" s="10" t="s">
        <v>1074</v>
      </c>
      <c r="G368" s="10" t="s">
        <v>58</v>
      </c>
      <c r="H368" s="10" t="s">
        <v>36</v>
      </c>
      <c r="I368" s="10">
        <v>1141</v>
      </c>
      <c r="J368" s="10">
        <v>56</v>
      </c>
      <c r="K368" s="10" t="s">
        <v>443</v>
      </c>
      <c r="L368" s="10" t="s">
        <v>38</v>
      </c>
      <c r="M368" s="10" t="s">
        <v>318</v>
      </c>
      <c r="N368" s="10">
        <f t="shared" si="15"/>
        <v>1000000</v>
      </c>
      <c r="O368" s="10">
        <f t="shared" si="16"/>
        <v>1000000</v>
      </c>
      <c r="P368" s="10">
        <f t="shared" si="17"/>
        <v>0</v>
      </c>
      <c r="Q368" s="10" t="s">
        <v>1140</v>
      </c>
      <c r="R368" s="11">
        <v>0</v>
      </c>
      <c r="S368" s="11"/>
      <c r="T368" s="11"/>
      <c r="U368" s="11">
        <v>1000000</v>
      </c>
      <c r="V368" s="11"/>
      <c r="W368" s="11">
        <v>0</v>
      </c>
      <c r="X368" s="11"/>
      <c r="Y368" s="11">
        <v>0</v>
      </c>
      <c r="Z368" s="11"/>
      <c r="AA368" s="11">
        <v>0</v>
      </c>
      <c r="AB368" s="11"/>
      <c r="AC368" s="11"/>
      <c r="AD368">
        <v>0</v>
      </c>
      <c r="AF368">
        <v>0</v>
      </c>
      <c r="AH368">
        <v>0</v>
      </c>
    </row>
    <row r="369" spans="1:34" x14ac:dyDescent="0.25">
      <c r="A369" s="10" t="s">
        <v>36</v>
      </c>
      <c r="B369" s="10" t="s">
        <v>455</v>
      </c>
      <c r="C369" s="10" t="s">
        <v>456</v>
      </c>
      <c r="D369" s="10">
        <v>2833</v>
      </c>
      <c r="E369" s="10" t="s">
        <v>1141</v>
      </c>
      <c r="F369" s="10" t="s">
        <v>1081</v>
      </c>
      <c r="G369" s="10" t="s">
        <v>58</v>
      </c>
      <c r="H369" s="10" t="s">
        <v>36</v>
      </c>
      <c r="I369" s="10">
        <v>3457</v>
      </c>
      <c r="J369" s="10">
        <v>56</v>
      </c>
      <c r="K369" s="10" t="s">
        <v>1142</v>
      </c>
      <c r="L369" s="10" t="s">
        <v>38</v>
      </c>
      <c r="M369" s="10" t="s">
        <v>318</v>
      </c>
      <c r="N369" s="10">
        <f t="shared" si="15"/>
        <v>6500000</v>
      </c>
      <c r="O369" s="10">
        <f t="shared" si="16"/>
        <v>6500000</v>
      </c>
      <c r="P369" s="10">
        <f t="shared" si="17"/>
        <v>0</v>
      </c>
      <c r="Q369" s="10" t="s">
        <v>1143</v>
      </c>
      <c r="R369" s="11">
        <v>0</v>
      </c>
      <c r="S369" s="11"/>
      <c r="T369" s="11"/>
      <c r="U369" s="11">
        <v>0</v>
      </c>
      <c r="V369" s="11"/>
      <c r="W369" s="11">
        <v>6500000</v>
      </c>
      <c r="X369" s="11"/>
      <c r="Y369" s="11">
        <v>0</v>
      </c>
      <c r="Z369" s="11"/>
      <c r="AA369" s="11">
        <v>0</v>
      </c>
      <c r="AB369" s="11"/>
      <c r="AC369" s="11"/>
      <c r="AD369">
        <v>0</v>
      </c>
      <c r="AF369">
        <v>0</v>
      </c>
      <c r="AH369">
        <v>0</v>
      </c>
    </row>
    <row r="370" spans="1:34" x14ac:dyDescent="0.25">
      <c r="A370" s="10" t="s">
        <v>36</v>
      </c>
      <c r="B370" s="10" t="s">
        <v>455</v>
      </c>
      <c r="C370" s="10" t="s">
        <v>456</v>
      </c>
      <c r="D370" s="10">
        <v>2834</v>
      </c>
      <c r="E370" s="10" t="s">
        <v>1144</v>
      </c>
      <c r="F370" s="10" t="s">
        <v>1052</v>
      </c>
      <c r="G370" s="10" t="s">
        <v>58</v>
      </c>
      <c r="H370" s="10"/>
      <c r="I370" s="10">
        <v>1141</v>
      </c>
      <c r="J370" s="10">
        <v>56</v>
      </c>
      <c r="K370" s="10" t="s">
        <v>463</v>
      </c>
      <c r="L370" s="10" t="s">
        <v>38</v>
      </c>
      <c r="M370" s="10" t="s">
        <v>318</v>
      </c>
      <c r="N370" s="10">
        <f t="shared" si="15"/>
        <v>0</v>
      </c>
      <c r="O370" s="10">
        <f t="shared" si="16"/>
        <v>0</v>
      </c>
      <c r="P370" s="10">
        <f t="shared" si="17"/>
        <v>0</v>
      </c>
      <c r="Q370" s="10" t="s">
        <v>1145</v>
      </c>
      <c r="R370" s="11">
        <v>0</v>
      </c>
      <c r="S370" s="11"/>
      <c r="T370" s="11"/>
      <c r="U370" s="11">
        <v>0</v>
      </c>
      <c r="V370" s="11"/>
      <c r="W370" s="11">
        <v>0</v>
      </c>
      <c r="X370" s="11"/>
      <c r="Y370" s="11">
        <v>0</v>
      </c>
      <c r="Z370" s="11"/>
      <c r="AA370" s="11">
        <v>0</v>
      </c>
      <c r="AB370" s="11"/>
      <c r="AC370" s="11"/>
      <c r="AD370">
        <v>0</v>
      </c>
      <c r="AF370">
        <v>0</v>
      </c>
      <c r="AH370">
        <v>0</v>
      </c>
    </row>
    <row r="371" spans="1:34" x14ac:dyDescent="0.25">
      <c r="A371" s="10" t="s">
        <v>58</v>
      </c>
      <c r="B371" s="10" t="s">
        <v>455</v>
      </c>
      <c r="C371" s="10" t="s">
        <v>456</v>
      </c>
      <c r="D371" s="10">
        <v>2835</v>
      </c>
      <c r="E371" s="10" t="s">
        <v>1146</v>
      </c>
      <c r="F371" s="10" t="s">
        <v>805</v>
      </c>
      <c r="G371" s="10" t="s">
        <v>58</v>
      </c>
      <c r="H371" s="10" t="s">
        <v>36</v>
      </c>
      <c r="I371" s="10">
        <v>1141</v>
      </c>
      <c r="J371" s="10">
        <v>56</v>
      </c>
      <c r="K371" s="10" t="s">
        <v>649</v>
      </c>
      <c r="L371" s="10" t="s">
        <v>38</v>
      </c>
      <c r="M371" s="10" t="s">
        <v>318</v>
      </c>
      <c r="N371" s="10">
        <f t="shared" si="15"/>
        <v>55000000</v>
      </c>
      <c r="O371" s="10">
        <f t="shared" si="16"/>
        <v>55000000</v>
      </c>
      <c r="P371" s="10">
        <f t="shared" si="17"/>
        <v>0</v>
      </c>
      <c r="Q371" s="10" t="s">
        <v>1147</v>
      </c>
      <c r="R371" s="11">
        <v>1500000</v>
      </c>
      <c r="S371" s="11"/>
      <c r="T371" s="11"/>
      <c r="U371" s="11">
        <v>53500000</v>
      </c>
      <c r="V371" s="11"/>
      <c r="W371" s="11">
        <v>0</v>
      </c>
      <c r="X371" s="11"/>
      <c r="Y371" s="11">
        <v>0</v>
      </c>
      <c r="Z371" s="11"/>
      <c r="AA371" s="11">
        <v>0</v>
      </c>
      <c r="AB371" s="11"/>
      <c r="AC371" s="11"/>
      <c r="AD371">
        <v>0</v>
      </c>
      <c r="AF371">
        <v>0</v>
      </c>
      <c r="AH371">
        <v>0</v>
      </c>
    </row>
    <row r="372" spans="1:34" x14ac:dyDescent="0.25">
      <c r="A372" s="10" t="s">
        <v>58</v>
      </c>
      <c r="B372" s="10" t="s">
        <v>455</v>
      </c>
      <c r="C372" s="10" t="s">
        <v>456</v>
      </c>
      <c r="D372" s="10">
        <v>2836</v>
      </c>
      <c r="E372" s="10" t="s">
        <v>1148</v>
      </c>
      <c r="F372" s="10" t="s">
        <v>805</v>
      </c>
      <c r="G372" s="10" t="s">
        <v>58</v>
      </c>
      <c r="H372" s="10" t="s">
        <v>36</v>
      </c>
      <c r="I372" s="10">
        <v>3457</v>
      </c>
      <c r="J372" s="10">
        <v>56</v>
      </c>
      <c r="K372" s="10" t="s">
        <v>1149</v>
      </c>
      <c r="L372" s="10" t="s">
        <v>75</v>
      </c>
      <c r="M372" s="10" t="s">
        <v>318</v>
      </c>
      <c r="N372" s="10">
        <f t="shared" si="15"/>
        <v>2500000</v>
      </c>
      <c r="O372" s="10">
        <f t="shared" si="16"/>
        <v>2500000</v>
      </c>
      <c r="P372" s="10">
        <f t="shared" si="17"/>
        <v>0</v>
      </c>
      <c r="Q372" s="10" t="s">
        <v>1150</v>
      </c>
      <c r="R372" s="11">
        <v>500000</v>
      </c>
      <c r="S372" s="11"/>
      <c r="T372" s="11"/>
      <c r="U372" s="11">
        <v>2000000</v>
      </c>
      <c r="V372" s="11"/>
      <c r="W372" s="11">
        <v>0</v>
      </c>
      <c r="X372" s="11"/>
      <c r="Y372" s="11">
        <v>0</v>
      </c>
      <c r="Z372" s="11"/>
      <c r="AA372" s="11">
        <v>0</v>
      </c>
      <c r="AB372" s="11"/>
      <c r="AC372" s="11"/>
      <c r="AD372">
        <v>0</v>
      </c>
      <c r="AF372">
        <v>0</v>
      </c>
      <c r="AH372">
        <v>0</v>
      </c>
    </row>
    <row r="373" spans="1:34" x14ac:dyDescent="0.25">
      <c r="A373" s="10" t="s">
        <v>58</v>
      </c>
      <c r="B373" s="10" t="s">
        <v>455</v>
      </c>
      <c r="C373" s="10" t="s">
        <v>456</v>
      </c>
      <c r="D373" s="10">
        <v>2837</v>
      </c>
      <c r="E373" s="10" t="s">
        <v>1151</v>
      </c>
      <c r="F373" s="10" t="s">
        <v>805</v>
      </c>
      <c r="G373" s="10" t="s">
        <v>58</v>
      </c>
      <c r="H373" s="10" t="s">
        <v>36</v>
      </c>
      <c r="I373" s="10">
        <v>1141</v>
      </c>
      <c r="J373" s="10">
        <v>56</v>
      </c>
      <c r="K373" s="10" t="s">
        <v>499</v>
      </c>
      <c r="L373" s="10" t="s">
        <v>303</v>
      </c>
      <c r="M373" s="10" t="s">
        <v>318</v>
      </c>
      <c r="N373" s="10">
        <f t="shared" si="15"/>
        <v>226362671.01999998</v>
      </c>
      <c r="O373" s="10">
        <f t="shared" si="16"/>
        <v>0</v>
      </c>
      <c r="P373" s="10">
        <f t="shared" si="17"/>
        <v>226362671.01999998</v>
      </c>
      <c r="Q373" s="10" t="s">
        <v>1152</v>
      </c>
      <c r="R373" s="11">
        <v>0</v>
      </c>
      <c r="S373" s="11"/>
      <c r="T373" s="11"/>
      <c r="U373" s="11">
        <v>0</v>
      </c>
      <c r="V373" s="11"/>
      <c r="W373" s="11">
        <v>0</v>
      </c>
      <c r="X373" s="11"/>
      <c r="Y373" s="11">
        <v>0</v>
      </c>
      <c r="Z373" s="11"/>
      <c r="AA373" s="11">
        <v>2354171.7599999998</v>
      </c>
      <c r="AB373" s="11"/>
      <c r="AC373" s="11"/>
      <c r="AD373">
        <v>88756803.25</v>
      </c>
      <c r="AF373">
        <v>118840402.25</v>
      </c>
      <c r="AH373">
        <v>16411293.76</v>
      </c>
    </row>
    <row r="374" spans="1:34" x14ac:dyDescent="0.25">
      <c r="A374" s="10" t="s">
        <v>58</v>
      </c>
      <c r="B374" s="10" t="s">
        <v>455</v>
      </c>
      <c r="C374" s="10" t="s">
        <v>456</v>
      </c>
      <c r="D374" s="10">
        <v>2838</v>
      </c>
      <c r="E374" s="10" t="s">
        <v>1153</v>
      </c>
      <c r="F374" s="10" t="s">
        <v>805</v>
      </c>
      <c r="G374" s="10" t="s">
        <v>58</v>
      </c>
      <c r="H374" s="10" t="s">
        <v>36</v>
      </c>
      <c r="I374" s="10">
        <v>1141</v>
      </c>
      <c r="J374" s="10">
        <v>56</v>
      </c>
      <c r="K374" s="10" t="s">
        <v>1154</v>
      </c>
      <c r="L374" s="10" t="s">
        <v>560</v>
      </c>
      <c r="M374" s="10" t="s">
        <v>318</v>
      </c>
      <c r="N374" s="10">
        <f t="shared" si="15"/>
        <v>65330329.299999997</v>
      </c>
      <c r="O374" s="10">
        <f t="shared" si="16"/>
        <v>65330329.299999997</v>
      </c>
      <c r="P374" s="10">
        <f t="shared" si="17"/>
        <v>0</v>
      </c>
      <c r="Q374" s="10" t="s">
        <v>1155</v>
      </c>
      <c r="R374" s="11">
        <v>2234297.19</v>
      </c>
      <c r="S374" s="11"/>
      <c r="T374" s="11"/>
      <c r="U374" s="11">
        <v>62802045.539999999</v>
      </c>
      <c r="V374" s="11"/>
      <c r="W374" s="11">
        <v>293986.57</v>
      </c>
      <c r="X374" s="11"/>
      <c r="Y374" s="11">
        <v>0</v>
      </c>
      <c r="Z374" s="11"/>
      <c r="AA374" s="11">
        <v>0</v>
      </c>
      <c r="AB374" s="11"/>
      <c r="AC374" s="11"/>
      <c r="AD374">
        <v>0</v>
      </c>
      <c r="AF374">
        <v>0</v>
      </c>
      <c r="AH374">
        <v>0</v>
      </c>
    </row>
    <row r="375" spans="1:34" x14ac:dyDescent="0.25">
      <c r="A375" s="10" t="s">
        <v>58</v>
      </c>
      <c r="B375" s="10" t="s">
        <v>455</v>
      </c>
      <c r="C375" s="10" t="s">
        <v>456</v>
      </c>
      <c r="D375" s="10">
        <v>2839</v>
      </c>
      <c r="E375" s="10" t="s">
        <v>1156</v>
      </c>
      <c r="F375" s="10" t="s">
        <v>805</v>
      </c>
      <c r="G375" s="10" t="s">
        <v>58</v>
      </c>
      <c r="H375" s="10" t="s">
        <v>36</v>
      </c>
      <c r="I375" s="10">
        <v>1141</v>
      </c>
      <c r="J375" s="10">
        <v>56</v>
      </c>
      <c r="K375" s="10" t="s">
        <v>306</v>
      </c>
      <c r="L375" s="10" t="s">
        <v>38</v>
      </c>
      <c r="M375" s="10" t="s">
        <v>318</v>
      </c>
      <c r="N375" s="10">
        <f t="shared" si="15"/>
        <v>40050000</v>
      </c>
      <c r="O375" s="10">
        <f t="shared" si="16"/>
        <v>40050000</v>
      </c>
      <c r="P375" s="10">
        <f t="shared" si="17"/>
        <v>0</v>
      </c>
      <c r="Q375" s="10" t="s">
        <v>1157</v>
      </c>
      <c r="R375" s="11">
        <v>300000</v>
      </c>
      <c r="S375" s="11"/>
      <c r="T375" s="11"/>
      <c r="U375" s="11">
        <v>29750000</v>
      </c>
      <c r="V375" s="11"/>
      <c r="W375" s="11">
        <v>10000000</v>
      </c>
      <c r="X375" s="11"/>
      <c r="Y375" s="11">
        <v>0</v>
      </c>
      <c r="Z375" s="11"/>
      <c r="AA375" s="11">
        <v>0</v>
      </c>
      <c r="AB375" s="11"/>
      <c r="AC375" s="11"/>
      <c r="AD375">
        <v>0</v>
      </c>
      <c r="AF375">
        <v>0</v>
      </c>
      <c r="AH375">
        <v>0</v>
      </c>
    </row>
    <row r="376" spans="1:34" x14ac:dyDescent="0.25">
      <c r="A376" s="10" t="s">
        <v>58</v>
      </c>
      <c r="B376" s="10" t="s">
        <v>455</v>
      </c>
      <c r="C376" s="10" t="s">
        <v>456</v>
      </c>
      <c r="D376" s="10">
        <v>2840</v>
      </c>
      <c r="E376" s="10" t="s">
        <v>1158</v>
      </c>
      <c r="F376" s="10" t="s">
        <v>1081</v>
      </c>
      <c r="G376" s="10" t="s">
        <v>58</v>
      </c>
      <c r="H376" s="10" t="s">
        <v>36</v>
      </c>
      <c r="I376" s="10">
        <v>3457</v>
      </c>
      <c r="J376" s="10">
        <v>56</v>
      </c>
      <c r="K376" s="10" t="s">
        <v>1159</v>
      </c>
      <c r="L376" s="10" t="s">
        <v>75</v>
      </c>
      <c r="M376" s="10" t="s">
        <v>318</v>
      </c>
      <c r="N376" s="10">
        <f t="shared" si="15"/>
        <v>1005153.4790000001</v>
      </c>
      <c r="O376" s="10">
        <f t="shared" si="16"/>
        <v>1005153.4790000001</v>
      </c>
      <c r="P376" s="10">
        <f t="shared" si="17"/>
        <v>0</v>
      </c>
      <c r="Q376" s="10" t="s">
        <v>1160</v>
      </c>
      <c r="R376" s="11">
        <v>1005153.4790000001</v>
      </c>
      <c r="S376" s="11"/>
      <c r="T376" s="11">
        <v>1005153.4790000001</v>
      </c>
      <c r="U376" s="11">
        <v>0</v>
      </c>
      <c r="V376" s="11"/>
      <c r="W376" s="11">
        <v>0</v>
      </c>
      <c r="X376" s="11"/>
      <c r="Y376" s="11">
        <v>0</v>
      </c>
      <c r="Z376" s="11"/>
      <c r="AA376" s="11">
        <v>0</v>
      </c>
      <c r="AB376" s="11"/>
      <c r="AC376" s="11"/>
      <c r="AD376">
        <v>0</v>
      </c>
      <c r="AF376">
        <v>0</v>
      </c>
      <c r="AH376">
        <v>0</v>
      </c>
    </row>
    <row r="377" spans="1:34" x14ac:dyDescent="0.25">
      <c r="A377" s="10" t="s">
        <v>58</v>
      </c>
      <c r="B377" s="10" t="s">
        <v>455</v>
      </c>
      <c r="C377" s="10" t="s">
        <v>456</v>
      </c>
      <c r="D377" s="10">
        <v>2841</v>
      </c>
      <c r="E377" s="10" t="s">
        <v>1161</v>
      </c>
      <c r="F377" s="10" t="s">
        <v>1048</v>
      </c>
      <c r="G377" s="10" t="s">
        <v>58</v>
      </c>
      <c r="H377" s="10" t="s">
        <v>36</v>
      </c>
      <c r="I377" s="10">
        <v>1141</v>
      </c>
      <c r="J377" s="10">
        <v>56</v>
      </c>
      <c r="K377" s="10" t="s">
        <v>463</v>
      </c>
      <c r="L377" s="10" t="s">
        <v>38</v>
      </c>
      <c r="M377" s="10" t="s">
        <v>318</v>
      </c>
      <c r="N377" s="10">
        <f t="shared" si="15"/>
        <v>1336138.22</v>
      </c>
      <c r="O377" s="10">
        <f t="shared" si="16"/>
        <v>1336138.22</v>
      </c>
      <c r="P377" s="10">
        <f t="shared" si="17"/>
        <v>0</v>
      </c>
      <c r="Q377" s="10" t="s">
        <v>1162</v>
      </c>
      <c r="R377" s="11">
        <v>1336138.22</v>
      </c>
      <c r="S377" s="11"/>
      <c r="T377" s="11"/>
      <c r="U377" s="11">
        <v>0</v>
      </c>
      <c r="V377" s="11"/>
      <c r="W377" s="11">
        <v>0</v>
      </c>
      <c r="X377" s="11"/>
      <c r="Y377" s="11">
        <v>0</v>
      </c>
      <c r="Z377" s="11"/>
      <c r="AA377" s="11">
        <v>0</v>
      </c>
      <c r="AB377" s="11"/>
      <c r="AC377" s="11"/>
      <c r="AD377">
        <v>0</v>
      </c>
      <c r="AF377">
        <v>0</v>
      </c>
      <c r="AH377">
        <v>0</v>
      </c>
    </row>
    <row r="378" spans="1:34" x14ac:dyDescent="0.25">
      <c r="A378" s="10" t="s">
        <v>36</v>
      </c>
      <c r="B378" s="10" t="s">
        <v>455</v>
      </c>
      <c r="C378" s="10" t="s">
        <v>456</v>
      </c>
      <c r="D378" s="10">
        <v>2842</v>
      </c>
      <c r="E378" s="10" t="s">
        <v>1163</v>
      </c>
      <c r="F378" s="10" t="s">
        <v>1131</v>
      </c>
      <c r="G378" s="10" t="s">
        <v>58</v>
      </c>
      <c r="H378" s="10" t="s">
        <v>36</v>
      </c>
      <c r="I378" s="10">
        <v>1141</v>
      </c>
      <c r="J378" s="10">
        <v>56</v>
      </c>
      <c r="K378" s="10" t="s">
        <v>499</v>
      </c>
      <c r="L378" s="10" t="s">
        <v>303</v>
      </c>
      <c r="M378" s="10" t="s">
        <v>318</v>
      </c>
      <c r="N378" s="10">
        <f t="shared" si="15"/>
        <v>2750000</v>
      </c>
      <c r="O378" s="10">
        <f t="shared" si="16"/>
        <v>2750000</v>
      </c>
      <c r="P378" s="10">
        <f t="shared" si="17"/>
        <v>0</v>
      </c>
      <c r="Q378" s="10"/>
      <c r="R378" s="11">
        <v>0</v>
      </c>
      <c r="S378" s="11"/>
      <c r="T378" s="11"/>
      <c r="U378" s="11">
        <v>2750000</v>
      </c>
      <c r="V378" s="11"/>
      <c r="W378" s="11">
        <v>0</v>
      </c>
      <c r="X378" s="11"/>
      <c r="Y378" s="11">
        <v>0</v>
      </c>
      <c r="Z378" s="11"/>
      <c r="AA378" s="11">
        <v>0</v>
      </c>
      <c r="AB378" s="11"/>
      <c r="AC378" s="11"/>
      <c r="AD378">
        <v>0</v>
      </c>
      <c r="AF378">
        <v>0</v>
      </c>
      <c r="AH378">
        <v>0</v>
      </c>
    </row>
    <row r="379" spans="1:34" x14ac:dyDescent="0.25">
      <c r="A379" s="10" t="s">
        <v>58</v>
      </c>
      <c r="B379" s="10" t="s">
        <v>455</v>
      </c>
      <c r="C379" s="10" t="s">
        <v>456</v>
      </c>
      <c r="D379" s="10">
        <v>2843</v>
      </c>
      <c r="E379" s="10" t="s">
        <v>1164</v>
      </c>
      <c r="F379" s="10" t="s">
        <v>805</v>
      </c>
      <c r="G379" s="10" t="s">
        <v>58</v>
      </c>
      <c r="H379" s="10" t="s">
        <v>36</v>
      </c>
      <c r="I379" s="10">
        <v>1141</v>
      </c>
      <c r="J379" s="10">
        <v>56</v>
      </c>
      <c r="K379" s="10" t="s">
        <v>285</v>
      </c>
      <c r="L379" s="10" t="s">
        <v>536</v>
      </c>
      <c r="M379" s="10" t="s">
        <v>318</v>
      </c>
      <c r="N379" s="10">
        <f t="shared" si="15"/>
        <v>84500000</v>
      </c>
      <c r="O379" s="10">
        <f t="shared" si="16"/>
        <v>84500000</v>
      </c>
      <c r="P379" s="10">
        <f t="shared" si="17"/>
        <v>0</v>
      </c>
      <c r="Q379" s="10" t="s">
        <v>1165</v>
      </c>
      <c r="R379" s="11">
        <v>1000000</v>
      </c>
      <c r="S379" s="11"/>
      <c r="T379" s="11"/>
      <c r="U379" s="11">
        <v>45000000</v>
      </c>
      <c r="V379" s="11"/>
      <c r="W379" s="11">
        <v>38500000</v>
      </c>
      <c r="X379" s="11"/>
      <c r="Y379" s="11">
        <v>0</v>
      </c>
      <c r="Z379" s="11"/>
      <c r="AA379" s="11">
        <v>0</v>
      </c>
      <c r="AB379" s="11"/>
      <c r="AC379" s="11"/>
      <c r="AD379">
        <v>0</v>
      </c>
      <c r="AF379">
        <v>0</v>
      </c>
      <c r="AH379">
        <v>0</v>
      </c>
    </row>
    <row r="380" spans="1:34" x14ac:dyDescent="0.25">
      <c r="A380" s="10" t="s">
        <v>58</v>
      </c>
      <c r="B380" s="10" t="s">
        <v>455</v>
      </c>
      <c r="C380" s="10" t="s">
        <v>456</v>
      </c>
      <c r="D380" s="10">
        <v>2845</v>
      </c>
      <c r="E380" s="10" t="s">
        <v>1166</v>
      </c>
      <c r="F380" s="10" t="s">
        <v>1167</v>
      </c>
      <c r="G380" s="10" t="s">
        <v>58</v>
      </c>
      <c r="H380" s="10" t="s">
        <v>36</v>
      </c>
      <c r="I380" s="10">
        <v>1141</v>
      </c>
      <c r="J380" s="10">
        <v>56</v>
      </c>
      <c r="K380" s="10" t="s">
        <v>1168</v>
      </c>
      <c r="L380" s="10" t="s">
        <v>536</v>
      </c>
      <c r="M380" s="10" t="s">
        <v>318</v>
      </c>
      <c r="N380" s="10">
        <f t="shared" si="15"/>
        <v>43088477.379999995</v>
      </c>
      <c r="O380" s="10">
        <f t="shared" si="16"/>
        <v>43088477.379999995</v>
      </c>
      <c r="P380" s="10">
        <f t="shared" si="17"/>
        <v>0</v>
      </c>
      <c r="Q380" s="10" t="s">
        <v>1169</v>
      </c>
      <c r="R380" s="11">
        <v>2500000</v>
      </c>
      <c r="S380" s="11"/>
      <c r="T380" s="11"/>
      <c r="U380" s="11">
        <v>18264814.820999999</v>
      </c>
      <c r="V380" s="11"/>
      <c r="W380" s="11">
        <v>22323662.559</v>
      </c>
      <c r="X380" s="11"/>
      <c r="Y380" s="11">
        <v>0</v>
      </c>
      <c r="Z380" s="11"/>
      <c r="AA380" s="11">
        <v>0</v>
      </c>
      <c r="AB380" s="11"/>
      <c r="AC380" s="11"/>
      <c r="AD380">
        <v>0</v>
      </c>
      <c r="AF380">
        <v>0</v>
      </c>
      <c r="AH380">
        <v>0</v>
      </c>
    </row>
    <row r="381" spans="1:34" x14ac:dyDescent="0.25">
      <c r="A381" s="10" t="s">
        <v>58</v>
      </c>
      <c r="B381" s="10" t="s">
        <v>455</v>
      </c>
      <c r="C381" s="10" t="s">
        <v>456</v>
      </c>
      <c r="D381" s="10">
        <v>2846</v>
      </c>
      <c r="E381" s="10" t="s">
        <v>1170</v>
      </c>
      <c r="F381" s="10" t="s">
        <v>1167</v>
      </c>
      <c r="G381" s="10" t="s">
        <v>58</v>
      </c>
      <c r="H381" s="10" t="s">
        <v>36</v>
      </c>
      <c r="I381" s="10">
        <v>1141</v>
      </c>
      <c r="J381" s="10">
        <v>56</v>
      </c>
      <c r="K381" s="10" t="s">
        <v>1171</v>
      </c>
      <c r="L381" s="10" t="s">
        <v>303</v>
      </c>
      <c r="M381" s="10" t="s">
        <v>318</v>
      </c>
      <c r="N381" s="10">
        <f t="shared" si="15"/>
        <v>112891225.71000001</v>
      </c>
      <c r="O381" s="10">
        <f t="shared" si="16"/>
        <v>112891225.71000001</v>
      </c>
      <c r="P381" s="10">
        <f t="shared" si="17"/>
        <v>0</v>
      </c>
      <c r="Q381" s="10" t="s">
        <v>1172</v>
      </c>
      <c r="R381" s="11">
        <v>3000000</v>
      </c>
      <c r="S381" s="11"/>
      <c r="T381" s="11"/>
      <c r="U381" s="11">
        <v>49451051.569499999</v>
      </c>
      <c r="V381" s="11"/>
      <c r="W381" s="11">
        <v>60440174.140500002</v>
      </c>
      <c r="X381" s="11"/>
      <c r="Y381" s="11">
        <v>0</v>
      </c>
      <c r="Z381" s="11"/>
      <c r="AA381" s="11">
        <v>0</v>
      </c>
      <c r="AB381" s="11"/>
      <c r="AC381" s="11"/>
      <c r="AD381">
        <v>0</v>
      </c>
      <c r="AF381">
        <v>0</v>
      </c>
      <c r="AH381">
        <v>0</v>
      </c>
    </row>
    <row r="382" spans="1:34" x14ac:dyDescent="0.25">
      <c r="A382" s="10" t="s">
        <v>58</v>
      </c>
      <c r="B382" s="10" t="s">
        <v>455</v>
      </c>
      <c r="C382" s="10" t="s">
        <v>456</v>
      </c>
      <c r="D382" s="10">
        <v>2847</v>
      </c>
      <c r="E382" s="10" t="s">
        <v>1173</v>
      </c>
      <c r="F382" s="10" t="s">
        <v>805</v>
      </c>
      <c r="G382" s="10" t="s">
        <v>58</v>
      </c>
      <c r="H382" s="10" t="s">
        <v>36</v>
      </c>
      <c r="I382" s="10">
        <v>1141</v>
      </c>
      <c r="J382" s="10">
        <v>56</v>
      </c>
      <c r="K382" s="10" t="s">
        <v>1174</v>
      </c>
      <c r="L382" s="10" t="s">
        <v>38</v>
      </c>
      <c r="M382" s="10" t="s">
        <v>318</v>
      </c>
      <c r="N382" s="10">
        <f t="shared" si="15"/>
        <v>24308485.229999997</v>
      </c>
      <c r="O382" s="10">
        <f t="shared" si="16"/>
        <v>24308485.229999997</v>
      </c>
      <c r="P382" s="10">
        <f t="shared" si="17"/>
        <v>0</v>
      </c>
      <c r="Q382" s="10" t="s">
        <v>1175</v>
      </c>
      <c r="R382" s="11">
        <v>500000</v>
      </c>
      <c r="S382" s="11"/>
      <c r="T382" s="11"/>
      <c r="U382" s="11">
        <v>8332969.8304999992</v>
      </c>
      <c r="V382" s="11"/>
      <c r="W382" s="11">
        <v>15475515.399499999</v>
      </c>
      <c r="X382" s="11"/>
      <c r="Y382" s="11">
        <v>0</v>
      </c>
      <c r="Z382" s="11"/>
      <c r="AA382" s="11">
        <v>0</v>
      </c>
      <c r="AB382" s="11"/>
      <c r="AC382" s="11"/>
      <c r="AD382">
        <v>0</v>
      </c>
      <c r="AF382">
        <v>0</v>
      </c>
      <c r="AH382">
        <v>0</v>
      </c>
    </row>
    <row r="383" spans="1:34" x14ac:dyDescent="0.25">
      <c r="A383" s="10" t="s">
        <v>58</v>
      </c>
      <c r="B383" s="10" t="s">
        <v>455</v>
      </c>
      <c r="C383" s="10" t="s">
        <v>456</v>
      </c>
      <c r="D383" s="10">
        <v>2848</v>
      </c>
      <c r="E383" s="10" t="s">
        <v>1176</v>
      </c>
      <c r="F383" s="10" t="s">
        <v>805</v>
      </c>
      <c r="G383" s="10" t="s">
        <v>58</v>
      </c>
      <c r="H383" s="10" t="s">
        <v>36</v>
      </c>
      <c r="I383" s="10">
        <v>1141</v>
      </c>
      <c r="J383" s="10">
        <v>56</v>
      </c>
      <c r="K383" s="10" t="s">
        <v>499</v>
      </c>
      <c r="L383" s="10" t="s">
        <v>303</v>
      </c>
      <c r="M383" s="10" t="s">
        <v>318</v>
      </c>
      <c r="N383" s="10">
        <f t="shared" si="15"/>
        <v>25250000</v>
      </c>
      <c r="O383" s="10">
        <f t="shared" si="16"/>
        <v>25250000</v>
      </c>
      <c r="P383" s="10">
        <f t="shared" si="17"/>
        <v>0</v>
      </c>
      <c r="Q383" s="10" t="s">
        <v>1177</v>
      </c>
      <c r="R383" s="11">
        <v>500000</v>
      </c>
      <c r="S383" s="11"/>
      <c r="T383" s="11"/>
      <c r="U383" s="11">
        <v>17750000</v>
      </c>
      <c r="V383" s="11"/>
      <c r="W383" s="11">
        <v>7000000</v>
      </c>
      <c r="X383" s="11"/>
      <c r="Y383" s="11">
        <v>0</v>
      </c>
      <c r="Z383" s="11"/>
      <c r="AA383" s="11">
        <v>0</v>
      </c>
      <c r="AB383" s="11"/>
      <c r="AC383" s="11"/>
      <c r="AD383">
        <v>0</v>
      </c>
      <c r="AF383">
        <v>0</v>
      </c>
      <c r="AH383">
        <v>0</v>
      </c>
    </row>
    <row r="384" spans="1:34" x14ac:dyDescent="0.25">
      <c r="A384" s="10" t="s">
        <v>58</v>
      </c>
      <c r="B384" s="10" t="s">
        <v>455</v>
      </c>
      <c r="C384" s="10" t="s">
        <v>456</v>
      </c>
      <c r="D384" s="10">
        <v>2849</v>
      </c>
      <c r="E384" s="10" t="s">
        <v>1178</v>
      </c>
      <c r="F384" s="10" t="s">
        <v>805</v>
      </c>
      <c r="G384" s="10" t="s">
        <v>58</v>
      </c>
      <c r="H384" s="10" t="s">
        <v>36</v>
      </c>
      <c r="I384" s="10">
        <v>1141</v>
      </c>
      <c r="J384" s="10">
        <v>56</v>
      </c>
      <c r="K384" s="10" t="s">
        <v>1179</v>
      </c>
      <c r="L384" s="10" t="s">
        <v>536</v>
      </c>
      <c r="M384" s="10" t="s">
        <v>318</v>
      </c>
      <c r="N384" s="10">
        <f t="shared" si="15"/>
        <v>30500000</v>
      </c>
      <c r="O384" s="10">
        <f t="shared" si="16"/>
        <v>30500000</v>
      </c>
      <c r="P384" s="10">
        <f t="shared" si="17"/>
        <v>0</v>
      </c>
      <c r="Q384" s="10" t="s">
        <v>1180</v>
      </c>
      <c r="R384" s="11">
        <v>500000</v>
      </c>
      <c r="S384" s="11"/>
      <c r="T384" s="11"/>
      <c r="U384" s="11">
        <v>14500000</v>
      </c>
      <c r="V384" s="11"/>
      <c r="W384" s="11">
        <v>15500000</v>
      </c>
      <c r="X384" s="11"/>
      <c r="Y384" s="11">
        <v>0</v>
      </c>
      <c r="Z384" s="11"/>
      <c r="AA384" s="11">
        <v>0</v>
      </c>
      <c r="AB384" s="11"/>
      <c r="AC384" s="11"/>
      <c r="AD384">
        <v>0</v>
      </c>
      <c r="AF384">
        <v>0</v>
      </c>
      <c r="AH384">
        <v>0</v>
      </c>
    </row>
    <row r="385" spans="1:35" x14ac:dyDescent="0.25">
      <c r="A385" s="10" t="s">
        <v>58</v>
      </c>
      <c r="B385" s="10" t="s">
        <v>455</v>
      </c>
      <c r="C385" s="10" t="s">
        <v>456</v>
      </c>
      <c r="D385" s="10">
        <v>2850</v>
      </c>
      <c r="E385" s="10" t="s">
        <v>1181</v>
      </c>
      <c r="F385" s="10" t="s">
        <v>1048</v>
      </c>
      <c r="G385" s="10" t="s">
        <v>58</v>
      </c>
      <c r="H385" s="10" t="s">
        <v>36</v>
      </c>
      <c r="I385" s="10">
        <v>1141</v>
      </c>
      <c r="J385" s="10">
        <v>56</v>
      </c>
      <c r="K385" s="10" t="s">
        <v>1182</v>
      </c>
      <c r="L385" s="10" t="s">
        <v>369</v>
      </c>
      <c r="M385" s="10" t="s">
        <v>318</v>
      </c>
      <c r="N385" s="10">
        <f t="shared" si="15"/>
        <v>4714347.9400000004</v>
      </c>
      <c r="O385" s="10">
        <f t="shared" si="16"/>
        <v>4714347.9400000004</v>
      </c>
      <c r="P385" s="10">
        <f t="shared" si="17"/>
        <v>0</v>
      </c>
      <c r="Q385" s="10" t="s">
        <v>1183</v>
      </c>
      <c r="R385" s="11">
        <v>4714347.9400000004</v>
      </c>
      <c r="S385" s="11"/>
      <c r="T385" s="11">
        <v>4714347.9400000004</v>
      </c>
      <c r="U385" s="11">
        <v>0</v>
      </c>
      <c r="V385" s="11"/>
      <c r="W385" s="11">
        <v>0</v>
      </c>
      <c r="X385" s="11"/>
      <c r="Y385" s="11">
        <v>0</v>
      </c>
      <c r="Z385" s="11"/>
      <c r="AA385" s="11">
        <v>0</v>
      </c>
      <c r="AB385" s="11"/>
      <c r="AC385" s="11"/>
      <c r="AD385">
        <v>0</v>
      </c>
      <c r="AF385">
        <v>0</v>
      </c>
      <c r="AH385">
        <v>0</v>
      </c>
      <c r="AI385">
        <v>0</v>
      </c>
    </row>
    <row r="386" spans="1:35" x14ac:dyDescent="0.25">
      <c r="A386" s="10" t="s">
        <v>58</v>
      </c>
      <c r="B386" s="10" t="s">
        <v>455</v>
      </c>
      <c r="C386" s="10" t="s">
        <v>456</v>
      </c>
      <c r="D386" s="10">
        <v>2851</v>
      </c>
      <c r="E386" s="10" t="s">
        <v>1184</v>
      </c>
      <c r="F386" s="10" t="s">
        <v>1048</v>
      </c>
      <c r="G386" s="10" t="s">
        <v>58</v>
      </c>
      <c r="H386" s="10" t="s">
        <v>36</v>
      </c>
      <c r="I386" s="10">
        <v>1141</v>
      </c>
      <c r="J386" s="10">
        <v>56</v>
      </c>
      <c r="K386" s="10" t="s">
        <v>1179</v>
      </c>
      <c r="L386" s="10" t="s">
        <v>536</v>
      </c>
      <c r="M386" s="10" t="s">
        <v>318</v>
      </c>
      <c r="N386" s="10">
        <f t="shared" ref="N386:N449" si="18">O386+P386</f>
        <v>10373711.557</v>
      </c>
      <c r="O386" s="10">
        <f t="shared" ref="O386:O449" si="19">R386+U386+W386+Y386</f>
        <v>10373711.557</v>
      </c>
      <c r="P386" s="10">
        <f t="shared" ref="P386:P449" si="20">AA386+AD386+AF386+AH386</f>
        <v>0</v>
      </c>
      <c r="Q386" s="10" t="s">
        <v>1185</v>
      </c>
      <c r="R386" s="11">
        <v>10373711.557</v>
      </c>
      <c r="S386" s="11"/>
      <c r="T386" s="11">
        <v>10373711.557</v>
      </c>
      <c r="U386" s="11">
        <v>0</v>
      </c>
      <c r="V386" s="11"/>
      <c r="W386" s="11">
        <v>0</v>
      </c>
      <c r="X386" s="11"/>
      <c r="Y386" s="11">
        <v>0</v>
      </c>
      <c r="Z386" s="11"/>
      <c r="AA386" s="11">
        <v>0</v>
      </c>
      <c r="AB386" s="11"/>
      <c r="AC386" s="11"/>
      <c r="AD386">
        <v>0</v>
      </c>
      <c r="AF386">
        <v>0</v>
      </c>
      <c r="AH386">
        <v>0</v>
      </c>
      <c r="AI386">
        <v>0</v>
      </c>
    </row>
    <row r="387" spans="1:35" x14ac:dyDescent="0.25">
      <c r="A387" s="10" t="s">
        <v>36</v>
      </c>
      <c r="B387" s="10" t="s">
        <v>455</v>
      </c>
      <c r="C387" s="10" t="s">
        <v>456</v>
      </c>
      <c r="D387" s="10">
        <v>2852</v>
      </c>
      <c r="E387" s="10" t="s">
        <v>1186</v>
      </c>
      <c r="F387" s="10" t="s">
        <v>1048</v>
      </c>
      <c r="G387" s="10" t="s">
        <v>58</v>
      </c>
      <c r="H387" s="10" t="s">
        <v>36</v>
      </c>
      <c r="I387" s="10">
        <v>1141</v>
      </c>
      <c r="J387" s="10">
        <v>56</v>
      </c>
      <c r="K387" s="10" t="s">
        <v>653</v>
      </c>
      <c r="L387" s="10" t="s">
        <v>369</v>
      </c>
      <c r="M387" s="10" t="s">
        <v>318</v>
      </c>
      <c r="N387" s="10">
        <f t="shared" si="18"/>
        <v>0</v>
      </c>
      <c r="O387" s="10">
        <f t="shared" si="19"/>
        <v>0</v>
      </c>
      <c r="P387" s="10">
        <f t="shared" si="20"/>
        <v>0</v>
      </c>
      <c r="Q387" s="10"/>
      <c r="R387" s="11">
        <v>0</v>
      </c>
      <c r="S387" s="11"/>
      <c r="T387" s="11"/>
      <c r="U387" s="11">
        <v>0</v>
      </c>
      <c r="V387" s="11"/>
      <c r="W387" s="11">
        <v>0</v>
      </c>
      <c r="X387" s="11"/>
      <c r="Y387" s="11">
        <v>0</v>
      </c>
      <c r="Z387" s="11"/>
      <c r="AA387" s="11">
        <v>0</v>
      </c>
      <c r="AB387" s="11"/>
      <c r="AC387" s="11"/>
      <c r="AD387">
        <v>0</v>
      </c>
      <c r="AF387">
        <v>0</v>
      </c>
      <c r="AH387">
        <v>0</v>
      </c>
    </row>
    <row r="388" spans="1:35" x14ac:dyDescent="0.25">
      <c r="A388" s="10" t="s">
        <v>36</v>
      </c>
      <c r="B388" s="10" t="s">
        <v>455</v>
      </c>
      <c r="C388" s="10" t="s">
        <v>456</v>
      </c>
      <c r="D388" s="10">
        <v>2853</v>
      </c>
      <c r="E388" s="10" t="s">
        <v>1187</v>
      </c>
      <c r="F388" s="10" t="s">
        <v>1048</v>
      </c>
      <c r="G388" s="10" t="s">
        <v>58</v>
      </c>
      <c r="H388" s="10" t="s">
        <v>36</v>
      </c>
      <c r="I388" s="10">
        <v>1141</v>
      </c>
      <c r="J388" s="10">
        <v>56</v>
      </c>
      <c r="K388" s="10" t="s">
        <v>588</v>
      </c>
      <c r="L388" s="10" t="s">
        <v>560</v>
      </c>
      <c r="M388" s="10" t="s">
        <v>318</v>
      </c>
      <c r="N388" s="10">
        <f t="shared" si="18"/>
        <v>1613648.88</v>
      </c>
      <c r="O388" s="10">
        <f t="shared" si="19"/>
        <v>1613648.88</v>
      </c>
      <c r="P388" s="10">
        <f t="shared" si="20"/>
        <v>0</v>
      </c>
      <c r="Q388" s="10" t="s">
        <v>1188</v>
      </c>
      <c r="R388" s="11">
        <v>0</v>
      </c>
      <c r="S388" s="11"/>
      <c r="T388" s="11"/>
      <c r="U388" s="11">
        <v>1613648.88</v>
      </c>
      <c r="V388" s="11"/>
      <c r="W388" s="11">
        <v>0</v>
      </c>
      <c r="X388" s="11"/>
      <c r="Y388" s="11">
        <v>0</v>
      </c>
      <c r="Z388" s="11"/>
      <c r="AA388" s="11">
        <v>0</v>
      </c>
      <c r="AB388" s="11"/>
      <c r="AC388" s="11"/>
      <c r="AD388">
        <v>0</v>
      </c>
      <c r="AF388">
        <v>0</v>
      </c>
      <c r="AH388">
        <v>0</v>
      </c>
    </row>
    <row r="389" spans="1:35" x14ac:dyDescent="0.25">
      <c r="A389" s="10" t="s">
        <v>58</v>
      </c>
      <c r="B389" s="10" t="s">
        <v>455</v>
      </c>
      <c r="C389" s="10" t="s">
        <v>456</v>
      </c>
      <c r="D389" s="10">
        <v>2854</v>
      </c>
      <c r="E389" s="10" t="s">
        <v>1189</v>
      </c>
      <c r="F389" s="10" t="s">
        <v>805</v>
      </c>
      <c r="G389" s="10" t="s">
        <v>58</v>
      </c>
      <c r="H389" s="10" t="s">
        <v>36</v>
      </c>
      <c r="I389" s="10">
        <v>1141</v>
      </c>
      <c r="J389" s="10">
        <v>56</v>
      </c>
      <c r="K389" s="10" t="s">
        <v>580</v>
      </c>
      <c r="L389" s="10" t="s">
        <v>369</v>
      </c>
      <c r="M389" s="10" t="s">
        <v>318</v>
      </c>
      <c r="N389" s="10">
        <f t="shared" si="18"/>
        <v>5982751.4800000004</v>
      </c>
      <c r="O389" s="10">
        <f t="shared" si="19"/>
        <v>5982751.4800000004</v>
      </c>
      <c r="P389" s="10">
        <f t="shared" si="20"/>
        <v>0</v>
      </c>
      <c r="Q389" s="10" t="s">
        <v>1190</v>
      </c>
      <c r="R389" s="11">
        <v>3732751.48</v>
      </c>
      <c r="S389" s="11"/>
      <c r="T389" s="11">
        <v>3732751.48</v>
      </c>
      <c r="U389" s="11">
        <v>2250000</v>
      </c>
      <c r="V389" s="11"/>
      <c r="W389" s="11">
        <v>0</v>
      </c>
      <c r="X389" s="11"/>
      <c r="Y389" s="11">
        <v>0</v>
      </c>
      <c r="Z389" s="11"/>
      <c r="AA389" s="11">
        <v>0</v>
      </c>
      <c r="AB389" s="11"/>
      <c r="AC389" s="11"/>
      <c r="AD389">
        <v>0</v>
      </c>
      <c r="AF389">
        <v>0</v>
      </c>
      <c r="AH389">
        <v>0</v>
      </c>
    </row>
    <row r="390" spans="1:35" x14ac:dyDescent="0.25">
      <c r="A390" s="10" t="s">
        <v>36</v>
      </c>
      <c r="B390" s="10" t="s">
        <v>455</v>
      </c>
      <c r="C390" s="10" t="s">
        <v>456</v>
      </c>
      <c r="D390" s="10">
        <v>2855</v>
      </c>
      <c r="E390" s="10" t="s">
        <v>1191</v>
      </c>
      <c r="F390" s="10" t="s">
        <v>1052</v>
      </c>
      <c r="G390" s="10" t="s">
        <v>58</v>
      </c>
      <c r="H390" s="10" t="s">
        <v>36</v>
      </c>
      <c r="I390" s="10">
        <v>1141</v>
      </c>
      <c r="J390" s="10">
        <v>56</v>
      </c>
      <c r="K390" s="10" t="s">
        <v>1192</v>
      </c>
      <c r="L390" s="10" t="s">
        <v>536</v>
      </c>
      <c r="M390" s="10" t="s">
        <v>318</v>
      </c>
      <c r="N390" s="10">
        <f t="shared" si="18"/>
        <v>5750000</v>
      </c>
      <c r="O390" s="10">
        <f t="shared" si="19"/>
        <v>5750000</v>
      </c>
      <c r="P390" s="10">
        <f t="shared" si="20"/>
        <v>0</v>
      </c>
      <c r="Q390" s="10" t="s">
        <v>1193</v>
      </c>
      <c r="R390" s="11">
        <v>0</v>
      </c>
      <c r="S390" s="11"/>
      <c r="T390" s="11"/>
      <c r="U390" s="11">
        <v>5750000</v>
      </c>
      <c r="V390" s="11"/>
      <c r="W390" s="11">
        <v>0</v>
      </c>
      <c r="X390" s="11"/>
      <c r="Y390" s="11">
        <v>0</v>
      </c>
      <c r="Z390" s="11"/>
      <c r="AA390" s="11">
        <v>0</v>
      </c>
      <c r="AB390" s="11"/>
      <c r="AC390" s="11"/>
      <c r="AD390">
        <v>0</v>
      </c>
      <c r="AF390">
        <v>0</v>
      </c>
      <c r="AH390">
        <v>0</v>
      </c>
    </row>
    <row r="391" spans="1:35" x14ac:dyDescent="0.25">
      <c r="A391" s="10" t="s">
        <v>36</v>
      </c>
      <c r="B391" s="10" t="s">
        <v>455</v>
      </c>
      <c r="C391" s="10" t="s">
        <v>456</v>
      </c>
      <c r="D391" s="10">
        <v>2856</v>
      </c>
      <c r="E391" s="10" t="s">
        <v>1194</v>
      </c>
      <c r="F391" s="10" t="s">
        <v>1048</v>
      </c>
      <c r="G391" s="10" t="s">
        <v>58</v>
      </c>
      <c r="H391" s="10" t="s">
        <v>36</v>
      </c>
      <c r="I391" s="10">
        <v>1141</v>
      </c>
      <c r="J391" s="10">
        <v>56</v>
      </c>
      <c r="K391" s="10" t="s">
        <v>459</v>
      </c>
      <c r="L391" s="10" t="s">
        <v>440</v>
      </c>
      <c r="M391" s="10" t="s">
        <v>318</v>
      </c>
      <c r="N391" s="10">
        <f t="shared" si="18"/>
        <v>5750000</v>
      </c>
      <c r="O391" s="10">
        <f t="shared" si="19"/>
        <v>5750000</v>
      </c>
      <c r="P391" s="10">
        <f t="shared" si="20"/>
        <v>0</v>
      </c>
      <c r="Q391" s="10"/>
      <c r="R391" s="11">
        <v>0</v>
      </c>
      <c r="S391" s="11"/>
      <c r="T391" s="11"/>
      <c r="U391" s="11">
        <v>5750000</v>
      </c>
      <c r="V391" s="11"/>
      <c r="W391" s="11">
        <v>0</v>
      </c>
      <c r="X391" s="11"/>
      <c r="Y391" s="11">
        <v>0</v>
      </c>
      <c r="Z391" s="11"/>
      <c r="AA391" s="11">
        <v>0</v>
      </c>
      <c r="AB391" s="11"/>
      <c r="AC391" s="11"/>
      <c r="AD391">
        <v>0</v>
      </c>
      <c r="AF391">
        <v>0</v>
      </c>
      <c r="AH391">
        <v>0</v>
      </c>
    </row>
    <row r="392" spans="1:35" x14ac:dyDescent="0.25">
      <c r="A392" s="10" t="s">
        <v>36</v>
      </c>
      <c r="B392" s="10" t="s">
        <v>455</v>
      </c>
      <c r="C392" s="10" t="s">
        <v>456</v>
      </c>
      <c r="D392" s="10">
        <v>2857</v>
      </c>
      <c r="E392" s="10" t="s">
        <v>1195</v>
      </c>
      <c r="F392" s="10" t="s">
        <v>1048</v>
      </c>
      <c r="G392" s="10" t="s">
        <v>58</v>
      </c>
      <c r="H392" s="10" t="s">
        <v>36</v>
      </c>
      <c r="I392" s="10">
        <v>1141</v>
      </c>
      <c r="J392" s="10">
        <v>56</v>
      </c>
      <c r="K392" s="10" t="s">
        <v>1055</v>
      </c>
      <c r="L392" s="10" t="s">
        <v>440</v>
      </c>
      <c r="M392" s="10" t="s">
        <v>318</v>
      </c>
      <c r="N392" s="10">
        <f t="shared" si="18"/>
        <v>0</v>
      </c>
      <c r="O392" s="10">
        <f t="shared" si="19"/>
        <v>0</v>
      </c>
      <c r="P392" s="10">
        <f t="shared" si="20"/>
        <v>0</v>
      </c>
      <c r="Q392" s="10"/>
      <c r="R392" s="11">
        <v>0</v>
      </c>
      <c r="S392" s="11"/>
      <c r="T392" s="11"/>
      <c r="U392" s="11">
        <v>0</v>
      </c>
      <c r="V392" s="11"/>
      <c r="W392" s="11">
        <v>0</v>
      </c>
      <c r="X392" s="11"/>
      <c r="Y392" s="11">
        <v>0</v>
      </c>
      <c r="Z392" s="11"/>
      <c r="AA392" s="11">
        <v>0</v>
      </c>
      <c r="AB392" s="11"/>
      <c r="AC392" s="11"/>
      <c r="AD392">
        <v>0</v>
      </c>
      <c r="AF392">
        <v>0</v>
      </c>
      <c r="AH392">
        <v>0</v>
      </c>
    </row>
    <row r="393" spans="1:35" x14ac:dyDescent="0.25">
      <c r="A393" s="10" t="s">
        <v>58</v>
      </c>
      <c r="B393" s="10" t="s">
        <v>455</v>
      </c>
      <c r="C393" s="10" t="s">
        <v>456</v>
      </c>
      <c r="D393" s="10">
        <v>2858</v>
      </c>
      <c r="E393" s="10" t="s">
        <v>1196</v>
      </c>
      <c r="F393" s="10" t="s">
        <v>805</v>
      </c>
      <c r="G393" s="10" t="s">
        <v>58</v>
      </c>
      <c r="H393" s="10" t="s">
        <v>36</v>
      </c>
      <c r="I393" s="10">
        <v>1141</v>
      </c>
      <c r="J393" s="10">
        <v>56</v>
      </c>
      <c r="K393" s="10" t="s">
        <v>439</v>
      </c>
      <c r="L393" s="10" t="s">
        <v>440</v>
      </c>
      <c r="M393" s="10" t="s">
        <v>318</v>
      </c>
      <c r="N393" s="10">
        <f t="shared" si="18"/>
        <v>24750000</v>
      </c>
      <c r="O393" s="10">
        <f t="shared" si="19"/>
        <v>24750000</v>
      </c>
      <c r="P393" s="10">
        <f t="shared" si="20"/>
        <v>0</v>
      </c>
      <c r="Q393" s="10" t="s">
        <v>1197</v>
      </c>
      <c r="R393" s="11">
        <v>17750000</v>
      </c>
      <c r="S393" s="11"/>
      <c r="T393" s="11"/>
      <c r="U393" s="11">
        <v>7000000</v>
      </c>
      <c r="V393" s="11"/>
      <c r="W393" s="11">
        <v>0</v>
      </c>
      <c r="X393" s="11"/>
      <c r="Y393" s="11">
        <v>0</v>
      </c>
      <c r="Z393" s="11"/>
      <c r="AA393" s="11">
        <v>0</v>
      </c>
      <c r="AB393" s="11"/>
      <c r="AC393" s="11"/>
      <c r="AD393">
        <v>0</v>
      </c>
      <c r="AF393">
        <v>0</v>
      </c>
      <c r="AH393">
        <v>0</v>
      </c>
    </row>
    <row r="394" spans="1:35" x14ac:dyDescent="0.25">
      <c r="A394" s="10" t="s">
        <v>36</v>
      </c>
      <c r="B394" s="10" t="s">
        <v>455</v>
      </c>
      <c r="C394" s="10" t="s">
        <v>456</v>
      </c>
      <c r="D394" s="10">
        <v>2859</v>
      </c>
      <c r="E394" s="10" t="s">
        <v>1198</v>
      </c>
      <c r="F394" s="10" t="s">
        <v>805</v>
      </c>
      <c r="G394" s="10" t="s">
        <v>58</v>
      </c>
      <c r="H394" s="10" t="s">
        <v>36</v>
      </c>
      <c r="I394" s="10">
        <v>1141</v>
      </c>
      <c r="J394" s="10">
        <v>56</v>
      </c>
      <c r="K394" s="10" t="s">
        <v>1199</v>
      </c>
      <c r="L394" s="10" t="s">
        <v>440</v>
      </c>
      <c r="M394" s="10" t="s">
        <v>318</v>
      </c>
      <c r="N394" s="10">
        <f t="shared" si="18"/>
        <v>62775609.049999997</v>
      </c>
      <c r="O394" s="10">
        <f t="shared" si="19"/>
        <v>62775609.049999997</v>
      </c>
      <c r="P394" s="10">
        <f t="shared" si="20"/>
        <v>0</v>
      </c>
      <c r="Q394" s="10" t="s">
        <v>1200</v>
      </c>
      <c r="R394" s="11">
        <v>0</v>
      </c>
      <c r="S394" s="11"/>
      <c r="T394" s="11"/>
      <c r="U394" s="11">
        <v>59575609.049999997</v>
      </c>
      <c r="V394" s="11"/>
      <c r="W394" s="11">
        <v>3200000</v>
      </c>
      <c r="X394" s="11"/>
      <c r="Y394" s="11">
        <v>0</v>
      </c>
      <c r="Z394" s="11"/>
      <c r="AA394" s="11">
        <v>0</v>
      </c>
      <c r="AB394" s="11"/>
      <c r="AC394" s="11"/>
      <c r="AD394">
        <v>0</v>
      </c>
      <c r="AF394">
        <v>0</v>
      </c>
      <c r="AH394">
        <v>0</v>
      </c>
    </row>
    <row r="395" spans="1:35" x14ac:dyDescent="0.25">
      <c r="A395" s="10" t="s">
        <v>36</v>
      </c>
      <c r="B395" s="10" t="s">
        <v>455</v>
      </c>
      <c r="C395" s="10" t="s">
        <v>456</v>
      </c>
      <c r="D395" s="10">
        <v>2860</v>
      </c>
      <c r="E395" s="10" t="s">
        <v>1201</v>
      </c>
      <c r="F395" s="10" t="s">
        <v>805</v>
      </c>
      <c r="G395" s="10" t="s">
        <v>58</v>
      </c>
      <c r="H395" s="10" t="s">
        <v>36</v>
      </c>
      <c r="I395" s="10">
        <v>1141</v>
      </c>
      <c r="J395" s="10">
        <v>56</v>
      </c>
      <c r="K395" s="10" t="s">
        <v>459</v>
      </c>
      <c r="L395" s="10" t="s">
        <v>440</v>
      </c>
      <c r="M395" s="10" t="s">
        <v>318</v>
      </c>
      <c r="N395" s="10">
        <f t="shared" si="18"/>
        <v>24750000</v>
      </c>
      <c r="O395" s="10">
        <f t="shared" si="19"/>
        <v>24750000</v>
      </c>
      <c r="P395" s="10">
        <f t="shared" si="20"/>
        <v>0</v>
      </c>
      <c r="Q395" s="10" t="s">
        <v>1202</v>
      </c>
      <c r="R395" s="11">
        <v>0</v>
      </c>
      <c r="S395" s="11"/>
      <c r="T395" s="11"/>
      <c r="U395" s="11">
        <v>17750000</v>
      </c>
      <c r="V395" s="11"/>
      <c r="W395" s="11">
        <v>7000000</v>
      </c>
      <c r="X395" s="11"/>
      <c r="Y395" s="11">
        <v>0</v>
      </c>
      <c r="Z395" s="11"/>
      <c r="AA395" s="11">
        <v>0</v>
      </c>
      <c r="AB395" s="11"/>
      <c r="AC395" s="11"/>
      <c r="AD395">
        <v>0</v>
      </c>
      <c r="AF395">
        <v>0</v>
      </c>
      <c r="AH395">
        <v>0</v>
      </c>
    </row>
    <row r="396" spans="1:35" x14ac:dyDescent="0.25">
      <c r="A396" s="10" t="s">
        <v>58</v>
      </c>
      <c r="B396" s="10" t="s">
        <v>455</v>
      </c>
      <c r="C396" s="10" t="s">
        <v>456</v>
      </c>
      <c r="D396" s="10">
        <v>2861</v>
      </c>
      <c r="E396" s="10" t="s">
        <v>1203</v>
      </c>
      <c r="F396" s="10" t="s">
        <v>805</v>
      </c>
      <c r="G396" s="10" t="s">
        <v>58</v>
      </c>
      <c r="H396" s="10" t="s">
        <v>36</v>
      </c>
      <c r="I396" s="10">
        <v>1141</v>
      </c>
      <c r="J396" s="10">
        <v>56</v>
      </c>
      <c r="K396" s="10" t="s">
        <v>341</v>
      </c>
      <c r="L396" s="10" t="s">
        <v>286</v>
      </c>
      <c r="M396" s="10" t="s">
        <v>318</v>
      </c>
      <c r="N396" s="10">
        <f t="shared" si="18"/>
        <v>17300000</v>
      </c>
      <c r="O396" s="10">
        <f t="shared" si="19"/>
        <v>17300000</v>
      </c>
      <c r="P396" s="10">
        <f t="shared" si="20"/>
        <v>0</v>
      </c>
      <c r="Q396" s="10" t="s">
        <v>1204</v>
      </c>
      <c r="R396" s="11">
        <v>300000</v>
      </c>
      <c r="S396" s="11"/>
      <c r="T396" s="11">
        <v>300000</v>
      </c>
      <c r="U396" s="11">
        <v>2000000</v>
      </c>
      <c r="V396" s="11"/>
      <c r="W396" s="11">
        <v>15000000</v>
      </c>
      <c r="X396" s="11"/>
      <c r="Y396" s="11">
        <v>0</v>
      </c>
      <c r="Z396" s="11"/>
      <c r="AA396" s="11">
        <v>0</v>
      </c>
      <c r="AB396" s="11"/>
      <c r="AC396" s="11"/>
      <c r="AD396">
        <v>0</v>
      </c>
      <c r="AF396">
        <v>0</v>
      </c>
      <c r="AH396">
        <v>0</v>
      </c>
    </row>
    <row r="397" spans="1:35" x14ac:dyDescent="0.25">
      <c r="A397" s="10" t="s">
        <v>58</v>
      </c>
      <c r="B397" s="10" t="s">
        <v>455</v>
      </c>
      <c r="C397" s="10" t="s">
        <v>456</v>
      </c>
      <c r="D397" s="10">
        <v>2862</v>
      </c>
      <c r="E397" s="10" t="s">
        <v>1205</v>
      </c>
      <c r="F397" s="10" t="s">
        <v>805</v>
      </c>
      <c r="G397" s="10" t="s">
        <v>58</v>
      </c>
      <c r="H397" s="10" t="s">
        <v>36</v>
      </c>
      <c r="I397" s="10">
        <v>1141</v>
      </c>
      <c r="J397" s="10">
        <v>56</v>
      </c>
      <c r="K397" s="10" t="s">
        <v>1055</v>
      </c>
      <c r="L397" s="10" t="s">
        <v>440</v>
      </c>
      <c r="M397" s="10" t="s">
        <v>318</v>
      </c>
      <c r="N397" s="10">
        <f t="shared" si="18"/>
        <v>25364265.68</v>
      </c>
      <c r="O397" s="10">
        <f t="shared" si="19"/>
        <v>25364265.68</v>
      </c>
      <c r="P397" s="10">
        <f t="shared" si="20"/>
        <v>0</v>
      </c>
      <c r="Q397" s="10" t="s">
        <v>1206</v>
      </c>
      <c r="R397" s="11">
        <v>12014294.07</v>
      </c>
      <c r="S397" s="11"/>
      <c r="T397" s="11"/>
      <c r="U397" s="11">
        <v>13349971.609999999</v>
      </c>
      <c r="V397" s="11"/>
      <c r="W397" s="11">
        <v>0</v>
      </c>
      <c r="X397" s="11"/>
      <c r="Y397" s="11">
        <v>0</v>
      </c>
      <c r="Z397" s="11"/>
      <c r="AA397" s="11">
        <v>0</v>
      </c>
      <c r="AB397" s="11"/>
      <c r="AC397" s="11"/>
      <c r="AD397">
        <v>0</v>
      </c>
      <c r="AF397">
        <v>0</v>
      </c>
      <c r="AH397">
        <v>0</v>
      </c>
    </row>
    <row r="398" spans="1:35" x14ac:dyDescent="0.25">
      <c r="A398" s="10" t="s">
        <v>58</v>
      </c>
      <c r="B398" s="10" t="s">
        <v>455</v>
      </c>
      <c r="C398" s="10" t="s">
        <v>456</v>
      </c>
      <c r="D398" s="10">
        <v>2863</v>
      </c>
      <c r="E398" s="10" t="s">
        <v>1207</v>
      </c>
      <c r="F398" s="10" t="s">
        <v>1074</v>
      </c>
      <c r="G398" s="10" t="s">
        <v>58</v>
      </c>
      <c r="H398" s="10" t="s">
        <v>36</v>
      </c>
      <c r="I398" s="10">
        <v>1141</v>
      </c>
      <c r="J398" s="10">
        <v>56</v>
      </c>
      <c r="K398" s="10" t="s">
        <v>439</v>
      </c>
      <c r="L398" s="10" t="s">
        <v>440</v>
      </c>
      <c r="M398" s="10" t="s">
        <v>318</v>
      </c>
      <c r="N398" s="10">
        <f t="shared" si="18"/>
        <v>291000000</v>
      </c>
      <c r="O398" s="10">
        <f t="shared" si="19"/>
        <v>291000000</v>
      </c>
      <c r="P398" s="10">
        <f t="shared" si="20"/>
        <v>0</v>
      </c>
      <c r="Q398" s="10" t="s">
        <v>1208</v>
      </c>
      <c r="R398" s="11">
        <v>1000000</v>
      </c>
      <c r="S398" s="11"/>
      <c r="T398" s="11"/>
      <c r="U398" s="11">
        <v>90000000</v>
      </c>
      <c r="V398" s="11"/>
      <c r="W398" s="11">
        <v>100000000</v>
      </c>
      <c r="X398" s="11"/>
      <c r="Y398" s="11">
        <v>100000000</v>
      </c>
      <c r="Z398" s="11"/>
      <c r="AA398" s="11">
        <v>0</v>
      </c>
      <c r="AB398" s="11"/>
      <c r="AC398" s="11"/>
      <c r="AD398">
        <v>0</v>
      </c>
      <c r="AF398">
        <v>0</v>
      </c>
      <c r="AH398">
        <v>0</v>
      </c>
    </row>
    <row r="399" spans="1:35" x14ac:dyDescent="0.25">
      <c r="A399" s="10" t="s">
        <v>58</v>
      </c>
      <c r="B399" s="10" t="s">
        <v>455</v>
      </c>
      <c r="C399" s="10" t="s">
        <v>456</v>
      </c>
      <c r="D399" s="10">
        <v>2864</v>
      </c>
      <c r="E399" s="10" t="s">
        <v>1209</v>
      </c>
      <c r="F399" s="10" t="s">
        <v>1074</v>
      </c>
      <c r="G399" s="10" t="s">
        <v>58</v>
      </c>
      <c r="H399" s="10" t="s">
        <v>36</v>
      </c>
      <c r="I399" s="10">
        <v>1141</v>
      </c>
      <c r="J399" s="10">
        <v>56</v>
      </c>
      <c r="K399" s="10" t="s">
        <v>439</v>
      </c>
      <c r="L399" s="10" t="s">
        <v>440</v>
      </c>
      <c r="M399" s="10" t="s">
        <v>318</v>
      </c>
      <c r="N399" s="10">
        <f t="shared" si="18"/>
        <v>90250000</v>
      </c>
      <c r="O399" s="10">
        <f t="shared" si="19"/>
        <v>90250000</v>
      </c>
      <c r="P399" s="10">
        <f t="shared" si="20"/>
        <v>0</v>
      </c>
      <c r="Q399" s="10" t="s">
        <v>1210</v>
      </c>
      <c r="R399" s="11">
        <v>500000</v>
      </c>
      <c r="S399" s="11"/>
      <c r="T399" s="11"/>
      <c r="U399" s="11">
        <v>54750000</v>
      </c>
      <c r="V399" s="11"/>
      <c r="W399" s="11">
        <v>35000000</v>
      </c>
      <c r="X399" s="11"/>
      <c r="Y399" s="11">
        <v>0</v>
      </c>
      <c r="Z399" s="11"/>
      <c r="AA399" s="11">
        <v>0</v>
      </c>
      <c r="AB399" s="11"/>
      <c r="AC399" s="11"/>
      <c r="AD399">
        <v>0</v>
      </c>
      <c r="AF399">
        <v>0</v>
      </c>
      <c r="AH399">
        <v>0</v>
      </c>
    </row>
    <row r="400" spans="1:35" x14ac:dyDescent="0.25">
      <c r="A400" s="10" t="s">
        <v>58</v>
      </c>
      <c r="B400" s="10" t="s">
        <v>455</v>
      </c>
      <c r="C400" s="10" t="s">
        <v>456</v>
      </c>
      <c r="D400" s="10">
        <v>2865</v>
      </c>
      <c r="E400" s="10" t="s">
        <v>1211</v>
      </c>
      <c r="F400" s="10" t="s">
        <v>1074</v>
      </c>
      <c r="G400" s="10" t="s">
        <v>58</v>
      </c>
      <c r="H400" s="10" t="s">
        <v>36</v>
      </c>
      <c r="I400" s="10">
        <v>1141</v>
      </c>
      <c r="J400" s="10">
        <v>56</v>
      </c>
      <c r="K400" s="10" t="s">
        <v>673</v>
      </c>
      <c r="L400" s="10" t="s">
        <v>440</v>
      </c>
      <c r="M400" s="10" t="s">
        <v>318</v>
      </c>
      <c r="N400" s="10">
        <f t="shared" si="18"/>
        <v>100000000</v>
      </c>
      <c r="O400" s="10">
        <f t="shared" si="19"/>
        <v>0</v>
      </c>
      <c r="P400" s="10">
        <f t="shared" si="20"/>
        <v>100000000</v>
      </c>
      <c r="Q400" s="10" t="s">
        <v>1212</v>
      </c>
      <c r="R400" s="11">
        <v>0</v>
      </c>
      <c r="S400" s="11"/>
      <c r="T400" s="11"/>
      <c r="U400" s="11">
        <v>0</v>
      </c>
      <c r="V400" s="11"/>
      <c r="W400" s="11">
        <v>0</v>
      </c>
      <c r="X400" s="11"/>
      <c r="Y400" s="11">
        <v>0</v>
      </c>
      <c r="Z400" s="11"/>
      <c r="AA400" s="11">
        <v>3000000</v>
      </c>
      <c r="AB400" s="11"/>
      <c r="AC400" s="11"/>
      <c r="AD400">
        <v>42000000</v>
      </c>
      <c r="AF400">
        <v>55000000</v>
      </c>
      <c r="AH400">
        <v>0</v>
      </c>
    </row>
    <row r="401" spans="1:35" x14ac:dyDescent="0.25">
      <c r="A401" s="10" t="s">
        <v>36</v>
      </c>
      <c r="B401" s="10" t="s">
        <v>455</v>
      </c>
      <c r="C401" s="10" t="s">
        <v>456</v>
      </c>
      <c r="D401" s="10">
        <v>2866</v>
      </c>
      <c r="E401" s="10" t="s">
        <v>1213</v>
      </c>
      <c r="F401" s="10" t="s">
        <v>1074</v>
      </c>
      <c r="G401" s="10" t="s">
        <v>58</v>
      </c>
      <c r="H401" s="10" t="s">
        <v>36</v>
      </c>
      <c r="I401" s="10">
        <v>1141</v>
      </c>
      <c r="J401" s="10">
        <v>56</v>
      </c>
      <c r="K401" s="10" t="s">
        <v>1214</v>
      </c>
      <c r="L401" s="10" t="s">
        <v>402</v>
      </c>
      <c r="M401" s="10" t="s">
        <v>318</v>
      </c>
      <c r="N401" s="10">
        <f t="shared" si="18"/>
        <v>0</v>
      </c>
      <c r="O401" s="10">
        <f t="shared" si="19"/>
        <v>0</v>
      </c>
      <c r="P401" s="10">
        <f t="shared" si="20"/>
        <v>0</v>
      </c>
      <c r="Q401" s="10"/>
      <c r="R401" s="11">
        <v>0</v>
      </c>
      <c r="S401" s="11"/>
      <c r="T401" s="11"/>
      <c r="U401" s="11">
        <v>0</v>
      </c>
      <c r="V401" s="11"/>
      <c r="W401" s="11">
        <v>0</v>
      </c>
      <c r="X401" s="11"/>
      <c r="Y401" s="11">
        <v>0</v>
      </c>
      <c r="Z401" s="11"/>
      <c r="AA401" s="11">
        <v>0</v>
      </c>
      <c r="AB401" s="11"/>
      <c r="AC401" s="11"/>
      <c r="AD401">
        <v>0</v>
      </c>
      <c r="AF401">
        <v>0</v>
      </c>
      <c r="AH401">
        <v>0</v>
      </c>
    </row>
    <row r="402" spans="1:35" x14ac:dyDescent="0.25">
      <c r="A402" s="10" t="s">
        <v>36</v>
      </c>
      <c r="B402" s="10" t="s">
        <v>455</v>
      </c>
      <c r="C402" s="10" t="s">
        <v>456</v>
      </c>
      <c r="D402" s="10">
        <v>2867</v>
      </c>
      <c r="E402" s="10" t="s">
        <v>1215</v>
      </c>
      <c r="F402" s="10" t="s">
        <v>1074</v>
      </c>
      <c r="G402" s="10" t="s">
        <v>58</v>
      </c>
      <c r="H402" s="10" t="s">
        <v>36</v>
      </c>
      <c r="I402" s="10">
        <v>1141</v>
      </c>
      <c r="J402" s="10">
        <v>56</v>
      </c>
      <c r="K402" s="10" t="s">
        <v>459</v>
      </c>
      <c r="L402" s="10" t="s">
        <v>440</v>
      </c>
      <c r="M402" s="10" t="s">
        <v>318</v>
      </c>
      <c r="N402" s="10">
        <f t="shared" si="18"/>
        <v>124750000</v>
      </c>
      <c r="O402" s="10">
        <f t="shared" si="19"/>
        <v>124750000</v>
      </c>
      <c r="P402" s="10">
        <f t="shared" si="20"/>
        <v>0</v>
      </c>
      <c r="Q402" s="10" t="s">
        <v>1216</v>
      </c>
      <c r="R402" s="11">
        <v>0</v>
      </c>
      <c r="S402" s="11"/>
      <c r="T402" s="11"/>
      <c r="U402" s="11">
        <v>44750000</v>
      </c>
      <c r="V402" s="11"/>
      <c r="W402" s="11">
        <v>50000000</v>
      </c>
      <c r="X402" s="11"/>
      <c r="Y402" s="11">
        <v>30000000</v>
      </c>
      <c r="Z402" s="11"/>
      <c r="AA402" s="11">
        <v>0</v>
      </c>
      <c r="AB402" s="11"/>
      <c r="AC402" s="11"/>
      <c r="AD402">
        <v>0</v>
      </c>
      <c r="AF402">
        <v>0</v>
      </c>
      <c r="AH402">
        <v>0</v>
      </c>
    </row>
    <row r="403" spans="1:35" x14ac:dyDescent="0.25">
      <c r="A403" s="10" t="s">
        <v>36</v>
      </c>
      <c r="B403" s="10" t="s">
        <v>455</v>
      </c>
      <c r="C403" s="10" t="s">
        <v>456</v>
      </c>
      <c r="D403" s="10">
        <v>2868</v>
      </c>
      <c r="E403" s="10" t="s">
        <v>1217</v>
      </c>
      <c r="F403" s="10" t="s">
        <v>1074</v>
      </c>
      <c r="G403" s="10" t="s">
        <v>58</v>
      </c>
      <c r="H403" s="10" t="s">
        <v>36</v>
      </c>
      <c r="I403" s="10">
        <v>1141</v>
      </c>
      <c r="J403" s="10">
        <v>56</v>
      </c>
      <c r="K403" s="10" t="s">
        <v>1218</v>
      </c>
      <c r="L403" s="10" t="s">
        <v>369</v>
      </c>
      <c r="M403" s="10" t="s">
        <v>318</v>
      </c>
      <c r="N403" s="10">
        <f t="shared" si="18"/>
        <v>99750000</v>
      </c>
      <c r="O403" s="10">
        <f t="shared" si="19"/>
        <v>99750000</v>
      </c>
      <c r="P403" s="10">
        <f t="shared" si="20"/>
        <v>0</v>
      </c>
      <c r="Q403" s="10" t="s">
        <v>1219</v>
      </c>
      <c r="R403" s="11">
        <v>0</v>
      </c>
      <c r="S403" s="11"/>
      <c r="T403" s="11"/>
      <c r="U403" s="11">
        <v>34750000</v>
      </c>
      <c r="V403" s="11"/>
      <c r="W403" s="11">
        <v>40000000</v>
      </c>
      <c r="X403" s="11"/>
      <c r="Y403" s="11">
        <v>25000000</v>
      </c>
      <c r="Z403" s="11"/>
      <c r="AA403" s="11">
        <v>0</v>
      </c>
      <c r="AB403" s="11"/>
      <c r="AC403" s="11"/>
      <c r="AD403">
        <v>0</v>
      </c>
      <c r="AF403">
        <v>0</v>
      </c>
      <c r="AH403">
        <v>0</v>
      </c>
    </row>
    <row r="404" spans="1:35" x14ac:dyDescent="0.25">
      <c r="A404" s="10" t="s">
        <v>36</v>
      </c>
      <c r="B404" s="10" t="s">
        <v>455</v>
      </c>
      <c r="C404" s="10" t="s">
        <v>456</v>
      </c>
      <c r="D404" s="10">
        <v>2869</v>
      </c>
      <c r="E404" s="10" t="s">
        <v>1220</v>
      </c>
      <c r="F404" s="10" t="s">
        <v>1074</v>
      </c>
      <c r="G404" s="10" t="s">
        <v>58</v>
      </c>
      <c r="H404" s="10" t="s">
        <v>36</v>
      </c>
      <c r="I404" s="10">
        <v>1141</v>
      </c>
      <c r="J404" s="10">
        <v>56</v>
      </c>
      <c r="K404" s="10" t="s">
        <v>551</v>
      </c>
      <c r="L404" s="10" t="s">
        <v>286</v>
      </c>
      <c r="M404" s="10" t="s">
        <v>318</v>
      </c>
      <c r="N404" s="10">
        <f t="shared" si="18"/>
        <v>259750000</v>
      </c>
      <c r="O404" s="10">
        <f t="shared" si="19"/>
        <v>259750000</v>
      </c>
      <c r="P404" s="10">
        <f t="shared" si="20"/>
        <v>0</v>
      </c>
      <c r="Q404" s="10" t="s">
        <v>1221</v>
      </c>
      <c r="R404" s="11">
        <v>0</v>
      </c>
      <c r="S404" s="11"/>
      <c r="T404" s="11"/>
      <c r="U404" s="11">
        <v>84750000</v>
      </c>
      <c r="V404" s="11"/>
      <c r="W404" s="11">
        <v>100000000</v>
      </c>
      <c r="X404" s="11"/>
      <c r="Y404" s="11">
        <v>75000000</v>
      </c>
      <c r="Z404" s="11"/>
      <c r="AA404" s="11">
        <v>0</v>
      </c>
      <c r="AB404" s="11"/>
      <c r="AC404" s="11"/>
      <c r="AD404">
        <v>0</v>
      </c>
      <c r="AF404">
        <v>0</v>
      </c>
      <c r="AH404">
        <v>0</v>
      </c>
    </row>
    <row r="405" spans="1:35" x14ac:dyDescent="0.25">
      <c r="A405" s="10" t="s">
        <v>58</v>
      </c>
      <c r="B405" s="10" t="s">
        <v>455</v>
      </c>
      <c r="C405" s="10" t="s">
        <v>456</v>
      </c>
      <c r="D405" s="10">
        <v>2870</v>
      </c>
      <c r="E405" s="10" t="s">
        <v>1222</v>
      </c>
      <c r="F405" s="10" t="s">
        <v>1074</v>
      </c>
      <c r="G405" s="10" t="s">
        <v>58</v>
      </c>
      <c r="H405" s="10" t="s">
        <v>36</v>
      </c>
      <c r="I405" s="10">
        <v>1141</v>
      </c>
      <c r="J405" s="10">
        <v>56</v>
      </c>
      <c r="K405" s="10" t="s">
        <v>955</v>
      </c>
      <c r="L405" s="10" t="s">
        <v>560</v>
      </c>
      <c r="M405" s="10" t="s">
        <v>318</v>
      </c>
      <c r="N405" s="10">
        <f t="shared" si="18"/>
        <v>501000000</v>
      </c>
      <c r="O405" s="10">
        <f t="shared" si="19"/>
        <v>501000000</v>
      </c>
      <c r="P405" s="10">
        <f t="shared" si="20"/>
        <v>0</v>
      </c>
      <c r="Q405" s="10" t="s">
        <v>1223</v>
      </c>
      <c r="R405" s="11">
        <v>1000000</v>
      </c>
      <c r="S405" s="11"/>
      <c r="T405" s="11"/>
      <c r="U405" s="11">
        <v>175000000</v>
      </c>
      <c r="V405" s="11"/>
      <c r="W405" s="11">
        <v>175000000</v>
      </c>
      <c r="X405" s="11"/>
      <c r="Y405" s="11">
        <v>150000000</v>
      </c>
      <c r="Z405" s="11"/>
      <c r="AA405" s="11">
        <v>0</v>
      </c>
      <c r="AB405" s="11"/>
      <c r="AC405" s="11"/>
      <c r="AD405">
        <v>0</v>
      </c>
      <c r="AF405">
        <v>0</v>
      </c>
      <c r="AH405">
        <v>0</v>
      </c>
    </row>
    <row r="406" spans="1:35" x14ac:dyDescent="0.25">
      <c r="A406" s="10" t="s">
        <v>36</v>
      </c>
      <c r="B406" s="10" t="s">
        <v>455</v>
      </c>
      <c r="C406" s="10" t="s">
        <v>456</v>
      </c>
      <c r="D406" s="10">
        <v>2871</v>
      </c>
      <c r="E406" s="10" t="s">
        <v>1224</v>
      </c>
      <c r="F406" s="10" t="s">
        <v>1074</v>
      </c>
      <c r="G406" s="10" t="s">
        <v>58</v>
      </c>
      <c r="H406" s="10" t="s">
        <v>36</v>
      </c>
      <c r="I406" s="10">
        <v>1141</v>
      </c>
      <c r="J406" s="10">
        <v>56</v>
      </c>
      <c r="K406" s="10" t="s">
        <v>543</v>
      </c>
      <c r="L406" s="10" t="s">
        <v>536</v>
      </c>
      <c r="M406" s="10" t="s">
        <v>318</v>
      </c>
      <c r="N406" s="10">
        <f t="shared" si="18"/>
        <v>0</v>
      </c>
      <c r="O406" s="10">
        <f t="shared" si="19"/>
        <v>0</v>
      </c>
      <c r="P406" s="10">
        <f t="shared" si="20"/>
        <v>0</v>
      </c>
      <c r="Q406" s="10"/>
      <c r="R406" s="11">
        <v>0</v>
      </c>
      <c r="S406" s="11"/>
      <c r="T406" s="11"/>
      <c r="U406" s="11">
        <v>0</v>
      </c>
      <c r="V406" s="11"/>
      <c r="W406" s="11">
        <v>0</v>
      </c>
      <c r="X406" s="11"/>
      <c r="Y406" s="11">
        <v>0</v>
      </c>
      <c r="Z406" s="11"/>
      <c r="AA406" s="11">
        <v>0</v>
      </c>
      <c r="AB406" s="11"/>
      <c r="AC406" s="11"/>
      <c r="AD406">
        <v>0</v>
      </c>
      <c r="AF406">
        <v>0</v>
      </c>
      <c r="AH406">
        <v>0</v>
      </c>
    </row>
    <row r="407" spans="1:35" x14ac:dyDescent="0.25">
      <c r="A407" s="10" t="s">
        <v>58</v>
      </c>
      <c r="B407" s="10" t="s">
        <v>455</v>
      </c>
      <c r="C407" s="10" t="s">
        <v>456</v>
      </c>
      <c r="D407" s="10">
        <v>2872</v>
      </c>
      <c r="E407" s="10" t="s">
        <v>1225</v>
      </c>
      <c r="F407" s="10" t="s">
        <v>805</v>
      </c>
      <c r="G407" s="10" t="s">
        <v>58</v>
      </c>
      <c r="H407" s="10" t="s">
        <v>36</v>
      </c>
      <c r="I407" s="10">
        <v>1141</v>
      </c>
      <c r="J407" s="10">
        <v>56</v>
      </c>
      <c r="K407" s="10" t="s">
        <v>1061</v>
      </c>
      <c r="L407" s="10" t="s">
        <v>536</v>
      </c>
      <c r="M407" s="10" t="s">
        <v>318</v>
      </c>
      <c r="N407" s="10">
        <f t="shared" si="18"/>
        <v>54903116.489999995</v>
      </c>
      <c r="O407" s="10">
        <f t="shared" si="19"/>
        <v>54903116.489999995</v>
      </c>
      <c r="P407" s="10">
        <f t="shared" si="20"/>
        <v>0</v>
      </c>
      <c r="Q407" s="10" t="s">
        <v>1062</v>
      </c>
      <c r="R407" s="11">
        <v>9540019.0899999999</v>
      </c>
      <c r="S407" s="11"/>
      <c r="T407" s="11"/>
      <c r="U407" s="11">
        <v>45363097.399999999</v>
      </c>
      <c r="V407" s="11"/>
      <c r="W407" s="11">
        <v>0</v>
      </c>
      <c r="X407" s="11"/>
      <c r="Y407" s="11">
        <v>0</v>
      </c>
      <c r="Z407" s="11"/>
      <c r="AA407" s="11">
        <v>0</v>
      </c>
      <c r="AB407" s="11"/>
      <c r="AC407" s="11"/>
      <c r="AD407">
        <v>0</v>
      </c>
      <c r="AF407">
        <v>0</v>
      </c>
      <c r="AH407">
        <v>0</v>
      </c>
    </row>
    <row r="408" spans="1:35" x14ac:dyDescent="0.25">
      <c r="A408" s="10" t="s">
        <v>58</v>
      </c>
      <c r="B408" s="10" t="s">
        <v>455</v>
      </c>
      <c r="C408" s="10" t="s">
        <v>456</v>
      </c>
      <c r="D408" s="10">
        <v>2873</v>
      </c>
      <c r="E408" s="10" t="s">
        <v>1226</v>
      </c>
      <c r="F408" s="10" t="s">
        <v>805</v>
      </c>
      <c r="G408" s="10" t="s">
        <v>58</v>
      </c>
      <c r="H408" s="10" t="s">
        <v>36</v>
      </c>
      <c r="I408" s="10">
        <v>1141</v>
      </c>
      <c r="J408" s="10">
        <v>56</v>
      </c>
      <c r="K408" s="10" t="s">
        <v>1227</v>
      </c>
      <c r="L408" s="10" t="s">
        <v>402</v>
      </c>
      <c r="M408" s="10" t="s">
        <v>318</v>
      </c>
      <c r="N408" s="10">
        <f t="shared" si="18"/>
        <v>89153367.629999995</v>
      </c>
      <c r="O408" s="10">
        <f t="shared" si="19"/>
        <v>89153367.629999995</v>
      </c>
      <c r="P408" s="10">
        <f t="shared" si="20"/>
        <v>0</v>
      </c>
      <c r="Q408" s="10" t="s">
        <v>1228</v>
      </c>
      <c r="R408" s="11">
        <v>21052070.489999998</v>
      </c>
      <c r="S408" s="11"/>
      <c r="T408" s="11">
        <v>21052070.489999998</v>
      </c>
      <c r="U408" s="11">
        <v>58546647.049999997</v>
      </c>
      <c r="V408" s="11">
        <v>58546647.049999997</v>
      </c>
      <c r="W408" s="11">
        <v>9554650.0899999999</v>
      </c>
      <c r="X408" s="11">
        <v>9554650.0899999999</v>
      </c>
      <c r="Y408" s="11">
        <v>0</v>
      </c>
      <c r="Z408" s="11"/>
      <c r="AA408" s="11">
        <v>0</v>
      </c>
      <c r="AB408" s="11"/>
      <c r="AC408" s="11"/>
      <c r="AD408">
        <v>0</v>
      </c>
      <c r="AF408">
        <v>0</v>
      </c>
      <c r="AH408">
        <v>0</v>
      </c>
      <c r="AI408">
        <v>0</v>
      </c>
    </row>
    <row r="409" spans="1:35" x14ac:dyDescent="0.25">
      <c r="A409" s="10" t="s">
        <v>58</v>
      </c>
      <c r="B409" s="10" t="s">
        <v>455</v>
      </c>
      <c r="C409" s="10" t="s">
        <v>456</v>
      </c>
      <c r="D409" s="10">
        <v>2874</v>
      </c>
      <c r="E409" s="10" t="s">
        <v>1229</v>
      </c>
      <c r="F409" s="10" t="s">
        <v>805</v>
      </c>
      <c r="G409" s="10" t="s">
        <v>58</v>
      </c>
      <c r="H409" s="10" t="s">
        <v>36</v>
      </c>
      <c r="I409" s="10">
        <v>1141</v>
      </c>
      <c r="J409" s="10">
        <v>56</v>
      </c>
      <c r="K409" s="10" t="s">
        <v>707</v>
      </c>
      <c r="L409" s="10" t="s">
        <v>491</v>
      </c>
      <c r="M409" s="10" t="s">
        <v>318</v>
      </c>
      <c r="N409" s="10">
        <f t="shared" si="18"/>
        <v>205858841.89000002</v>
      </c>
      <c r="O409" s="10">
        <f t="shared" si="19"/>
        <v>205858841.89000002</v>
      </c>
      <c r="P409" s="10">
        <f t="shared" si="20"/>
        <v>0</v>
      </c>
      <c r="Q409" s="10" t="s">
        <v>1230</v>
      </c>
      <c r="R409" s="11">
        <v>1000000</v>
      </c>
      <c r="S409" s="11"/>
      <c r="T409" s="11"/>
      <c r="U409" s="11">
        <v>194088279.21000001</v>
      </c>
      <c r="V409" s="11"/>
      <c r="W409" s="11">
        <v>10770562.68</v>
      </c>
      <c r="X409" s="11"/>
      <c r="Y409" s="11">
        <v>0</v>
      </c>
      <c r="Z409" s="11"/>
      <c r="AA409" s="11">
        <v>0</v>
      </c>
      <c r="AB409" s="11"/>
      <c r="AC409" s="11"/>
      <c r="AD409">
        <v>0</v>
      </c>
      <c r="AF409">
        <v>0</v>
      </c>
      <c r="AH409">
        <v>0</v>
      </c>
    </row>
    <row r="410" spans="1:35" x14ac:dyDescent="0.25">
      <c r="A410" s="10" t="s">
        <v>36</v>
      </c>
      <c r="B410" s="10" t="s">
        <v>455</v>
      </c>
      <c r="C410" s="10" t="s">
        <v>456</v>
      </c>
      <c r="D410" s="10">
        <v>2875</v>
      </c>
      <c r="E410" s="10" t="s">
        <v>1231</v>
      </c>
      <c r="F410" s="10" t="s">
        <v>1048</v>
      </c>
      <c r="G410" s="10" t="s">
        <v>58</v>
      </c>
      <c r="H410" s="10" t="s">
        <v>36</v>
      </c>
      <c r="I410" s="10">
        <v>1141</v>
      </c>
      <c r="J410" s="10">
        <v>56</v>
      </c>
      <c r="K410" s="10" t="s">
        <v>555</v>
      </c>
      <c r="L410" s="10" t="s">
        <v>402</v>
      </c>
      <c r="M410" s="10" t="s">
        <v>318</v>
      </c>
      <c r="N410" s="10">
        <f t="shared" si="18"/>
        <v>35000000</v>
      </c>
      <c r="O410" s="10">
        <f t="shared" si="19"/>
        <v>35000000</v>
      </c>
      <c r="P410" s="10">
        <f t="shared" si="20"/>
        <v>0</v>
      </c>
      <c r="Q410" s="10" t="s">
        <v>1232</v>
      </c>
      <c r="R410" s="11">
        <v>0</v>
      </c>
      <c r="S410" s="11"/>
      <c r="T410" s="11"/>
      <c r="U410" s="11">
        <v>21000000</v>
      </c>
      <c r="V410" s="11"/>
      <c r="W410" s="11">
        <v>14000000</v>
      </c>
      <c r="X410" s="11"/>
      <c r="Y410" s="11">
        <v>0</v>
      </c>
      <c r="Z410" s="11"/>
      <c r="AA410" s="11">
        <v>0</v>
      </c>
      <c r="AB410" s="11"/>
      <c r="AC410" s="11"/>
      <c r="AD410">
        <v>0</v>
      </c>
      <c r="AF410">
        <v>0</v>
      </c>
      <c r="AH410">
        <v>0</v>
      </c>
    </row>
    <row r="411" spans="1:35" x14ac:dyDescent="0.25">
      <c r="A411" s="10" t="s">
        <v>58</v>
      </c>
      <c r="B411" s="10" t="s">
        <v>455</v>
      </c>
      <c r="C411" s="10" t="s">
        <v>456</v>
      </c>
      <c r="D411" s="10">
        <v>2876</v>
      </c>
      <c r="E411" s="10" t="s">
        <v>1233</v>
      </c>
      <c r="F411" s="10" t="s">
        <v>805</v>
      </c>
      <c r="G411" s="10" t="s">
        <v>58</v>
      </c>
      <c r="H411" s="10" t="s">
        <v>36</v>
      </c>
      <c r="I411" s="10">
        <v>1141</v>
      </c>
      <c r="J411" s="10">
        <v>56</v>
      </c>
      <c r="K411" s="10" t="s">
        <v>761</v>
      </c>
      <c r="L411" s="10" t="s">
        <v>402</v>
      </c>
      <c r="M411" s="10" t="s">
        <v>318</v>
      </c>
      <c r="N411" s="10">
        <f t="shared" si="18"/>
        <v>76837448.820000008</v>
      </c>
      <c r="O411" s="10">
        <f t="shared" si="19"/>
        <v>76837448.820000008</v>
      </c>
      <c r="P411" s="10">
        <f t="shared" si="20"/>
        <v>0</v>
      </c>
      <c r="Q411" s="10" t="s">
        <v>1234</v>
      </c>
      <c r="R411" s="11">
        <v>6608020.5599999996</v>
      </c>
      <c r="S411" s="11"/>
      <c r="T411" s="11"/>
      <c r="U411" s="11">
        <v>50000000</v>
      </c>
      <c r="V411" s="11"/>
      <c r="W411" s="11">
        <v>20229428.260000002</v>
      </c>
      <c r="X411" s="11"/>
      <c r="Y411" s="11">
        <v>0</v>
      </c>
      <c r="Z411" s="11"/>
      <c r="AA411" s="11">
        <v>0</v>
      </c>
      <c r="AB411" s="11"/>
      <c r="AC411" s="11"/>
      <c r="AD411">
        <v>0</v>
      </c>
      <c r="AF411">
        <v>0</v>
      </c>
      <c r="AH411">
        <v>0</v>
      </c>
    </row>
    <row r="412" spans="1:35" x14ac:dyDescent="0.25">
      <c r="A412" s="10" t="s">
        <v>58</v>
      </c>
      <c r="B412" s="10" t="s">
        <v>455</v>
      </c>
      <c r="C412" s="10" t="s">
        <v>456</v>
      </c>
      <c r="D412" s="10">
        <v>2877</v>
      </c>
      <c r="E412" s="10" t="s">
        <v>1235</v>
      </c>
      <c r="F412" s="10" t="s">
        <v>805</v>
      </c>
      <c r="G412" s="10" t="s">
        <v>58</v>
      </c>
      <c r="H412" s="10" t="s">
        <v>36</v>
      </c>
      <c r="I412" s="10">
        <v>1141</v>
      </c>
      <c r="J412" s="10">
        <v>56</v>
      </c>
      <c r="K412" s="10" t="s">
        <v>547</v>
      </c>
      <c r="L412" s="10" t="s">
        <v>402</v>
      </c>
      <c r="M412" s="10" t="s">
        <v>318</v>
      </c>
      <c r="N412" s="10">
        <f t="shared" si="18"/>
        <v>25500000</v>
      </c>
      <c r="O412" s="10">
        <f t="shared" si="19"/>
        <v>25500000</v>
      </c>
      <c r="P412" s="10">
        <f t="shared" si="20"/>
        <v>0</v>
      </c>
      <c r="Q412" s="10" t="s">
        <v>1236</v>
      </c>
      <c r="R412" s="11">
        <v>500000</v>
      </c>
      <c r="S412" s="11"/>
      <c r="T412" s="11"/>
      <c r="U412" s="11">
        <v>25000000</v>
      </c>
      <c r="V412" s="11"/>
      <c r="W412" s="11">
        <v>0</v>
      </c>
      <c r="X412" s="11"/>
      <c r="Y412" s="11">
        <v>0</v>
      </c>
      <c r="Z412" s="11"/>
      <c r="AA412" s="11">
        <v>0</v>
      </c>
      <c r="AB412" s="11"/>
      <c r="AC412" s="11"/>
      <c r="AD412">
        <v>0</v>
      </c>
      <c r="AF412">
        <v>0</v>
      </c>
      <c r="AH412">
        <v>0</v>
      </c>
    </row>
    <row r="413" spans="1:35" x14ac:dyDescent="0.25">
      <c r="A413" s="10" t="s">
        <v>58</v>
      </c>
      <c r="B413" s="10" t="s">
        <v>455</v>
      </c>
      <c r="C413" s="10" t="s">
        <v>456</v>
      </c>
      <c r="D413" s="10">
        <v>2878</v>
      </c>
      <c r="E413" s="10" t="s">
        <v>1237</v>
      </c>
      <c r="F413" s="10" t="s">
        <v>805</v>
      </c>
      <c r="G413" s="10" t="s">
        <v>58</v>
      </c>
      <c r="H413" s="10" t="s">
        <v>36</v>
      </c>
      <c r="I413" s="10">
        <v>1141</v>
      </c>
      <c r="J413" s="10">
        <v>56</v>
      </c>
      <c r="K413" s="10" t="s">
        <v>555</v>
      </c>
      <c r="L413" s="10" t="s">
        <v>402</v>
      </c>
      <c r="M413" s="10" t="s">
        <v>318</v>
      </c>
      <c r="N413" s="10">
        <f t="shared" si="18"/>
        <v>157150392.44999999</v>
      </c>
      <c r="O413" s="10">
        <f t="shared" si="19"/>
        <v>157150392.44999999</v>
      </c>
      <c r="P413" s="10">
        <f t="shared" si="20"/>
        <v>0</v>
      </c>
      <c r="Q413" s="10"/>
      <c r="R413" s="11">
        <v>1500000</v>
      </c>
      <c r="S413" s="11"/>
      <c r="T413" s="11"/>
      <c r="U413" s="11">
        <v>71652900.090000004</v>
      </c>
      <c r="V413" s="11"/>
      <c r="W413" s="11">
        <v>83997492.359999999</v>
      </c>
      <c r="X413" s="11"/>
      <c r="Y413" s="11">
        <v>0</v>
      </c>
      <c r="Z413" s="11"/>
      <c r="AA413" s="11">
        <v>0</v>
      </c>
      <c r="AB413" s="11"/>
      <c r="AC413" s="11"/>
      <c r="AD413">
        <v>0</v>
      </c>
      <c r="AF413">
        <v>0</v>
      </c>
      <c r="AH413">
        <v>0</v>
      </c>
    </row>
    <row r="414" spans="1:35" x14ac:dyDescent="0.25">
      <c r="A414" s="10" t="s">
        <v>58</v>
      </c>
      <c r="B414" s="10" t="s">
        <v>455</v>
      </c>
      <c r="C414" s="10" t="s">
        <v>456</v>
      </c>
      <c r="D414" s="10">
        <v>2879</v>
      </c>
      <c r="E414" s="10" t="s">
        <v>1238</v>
      </c>
      <c r="F414" s="10" t="s">
        <v>805</v>
      </c>
      <c r="G414" s="10" t="s">
        <v>58</v>
      </c>
      <c r="H414" s="10" t="s">
        <v>36</v>
      </c>
      <c r="I414" s="10">
        <v>1141</v>
      </c>
      <c r="J414" s="10">
        <v>56</v>
      </c>
      <c r="K414" s="10" t="s">
        <v>761</v>
      </c>
      <c r="L414" s="10" t="s">
        <v>402</v>
      </c>
      <c r="M414" s="10" t="s">
        <v>318</v>
      </c>
      <c r="N414" s="10">
        <f t="shared" si="18"/>
        <v>21420756.850000001</v>
      </c>
      <c r="O414" s="10">
        <f t="shared" si="19"/>
        <v>21420756.850000001</v>
      </c>
      <c r="P414" s="10">
        <f t="shared" si="20"/>
        <v>0</v>
      </c>
      <c r="Q414" s="10" t="s">
        <v>1236</v>
      </c>
      <c r="R414" s="11">
        <v>0</v>
      </c>
      <c r="S414" s="11"/>
      <c r="T414" s="11"/>
      <c r="U414" s="11">
        <v>21420756.850000001</v>
      </c>
      <c r="V414" s="11"/>
      <c r="W414" s="11">
        <v>0</v>
      </c>
      <c r="X414" s="11"/>
      <c r="Y414" s="11">
        <v>0</v>
      </c>
      <c r="Z414" s="11"/>
      <c r="AA414" s="11">
        <v>0</v>
      </c>
      <c r="AB414" s="11"/>
      <c r="AC414" s="11"/>
      <c r="AD414">
        <v>0</v>
      </c>
      <c r="AF414">
        <v>0</v>
      </c>
      <c r="AH414">
        <v>0</v>
      </c>
    </row>
    <row r="415" spans="1:35" x14ac:dyDescent="0.25">
      <c r="A415" s="10" t="s">
        <v>58</v>
      </c>
      <c r="B415" s="10" t="s">
        <v>455</v>
      </c>
      <c r="C415" s="10" t="s">
        <v>456</v>
      </c>
      <c r="D415" s="10">
        <v>2880</v>
      </c>
      <c r="E415" s="10" t="s">
        <v>1239</v>
      </c>
      <c r="F415" s="10" t="s">
        <v>805</v>
      </c>
      <c r="G415" s="10" t="s">
        <v>58</v>
      </c>
      <c r="H415" s="10" t="s">
        <v>36</v>
      </c>
      <c r="I415" s="10">
        <v>1141</v>
      </c>
      <c r="J415" s="10">
        <v>56</v>
      </c>
      <c r="K415" s="10" t="s">
        <v>761</v>
      </c>
      <c r="L415" s="10" t="s">
        <v>402</v>
      </c>
      <c r="M415" s="10" t="s">
        <v>318</v>
      </c>
      <c r="N415" s="10">
        <f t="shared" si="18"/>
        <v>25021961.32</v>
      </c>
      <c r="O415" s="10">
        <f t="shared" si="19"/>
        <v>25021961.32</v>
      </c>
      <c r="P415" s="10">
        <f t="shared" si="20"/>
        <v>0</v>
      </c>
      <c r="Q415" s="10" t="s">
        <v>1240</v>
      </c>
      <c r="R415" s="11">
        <v>0</v>
      </c>
      <c r="S415" s="11"/>
      <c r="T415" s="11"/>
      <c r="U415" s="11">
        <v>13762078.726</v>
      </c>
      <c r="V415" s="11"/>
      <c r="W415" s="11">
        <v>11259882.594000001</v>
      </c>
      <c r="X415" s="11"/>
      <c r="Y415" s="11">
        <v>0</v>
      </c>
      <c r="Z415" s="11"/>
      <c r="AA415" s="11">
        <v>0</v>
      </c>
      <c r="AB415" s="11"/>
      <c r="AC415" s="11"/>
      <c r="AD415">
        <v>0</v>
      </c>
      <c r="AF415">
        <v>0</v>
      </c>
      <c r="AH415">
        <v>0</v>
      </c>
    </row>
    <row r="416" spans="1:35" x14ac:dyDescent="0.25">
      <c r="A416" s="10" t="s">
        <v>58</v>
      </c>
      <c r="B416" s="10" t="s">
        <v>455</v>
      </c>
      <c r="C416" s="10" t="s">
        <v>456</v>
      </c>
      <c r="D416" s="10">
        <v>2881</v>
      </c>
      <c r="E416" s="10" t="s">
        <v>1241</v>
      </c>
      <c r="F416" s="10" t="s">
        <v>805</v>
      </c>
      <c r="G416" s="10" t="s">
        <v>58</v>
      </c>
      <c r="H416" s="10" t="s">
        <v>36</v>
      </c>
      <c r="I416" s="10">
        <v>1141</v>
      </c>
      <c r="J416" s="10">
        <v>56</v>
      </c>
      <c r="K416" s="10" t="s">
        <v>1242</v>
      </c>
      <c r="L416" s="10" t="s">
        <v>75</v>
      </c>
      <c r="M416" s="10" t="s">
        <v>318</v>
      </c>
      <c r="N416" s="10">
        <f t="shared" si="18"/>
        <v>179496665.60000002</v>
      </c>
      <c r="O416" s="10">
        <f t="shared" si="19"/>
        <v>179496665.60000002</v>
      </c>
      <c r="P416" s="10">
        <f t="shared" si="20"/>
        <v>0</v>
      </c>
      <c r="Q416" s="10" t="s">
        <v>1243</v>
      </c>
      <c r="R416" s="11">
        <v>750000</v>
      </c>
      <c r="S416" s="11"/>
      <c r="T416" s="11"/>
      <c r="U416" s="11">
        <v>84725125.069999993</v>
      </c>
      <c r="V416" s="11"/>
      <c r="W416" s="11">
        <v>94021540.530000016</v>
      </c>
      <c r="X416" s="11"/>
      <c r="Y416" s="11">
        <v>0</v>
      </c>
      <c r="Z416" s="11"/>
      <c r="AA416" s="11">
        <v>0</v>
      </c>
      <c r="AB416" s="11"/>
      <c r="AC416" s="11"/>
      <c r="AD416">
        <v>0</v>
      </c>
      <c r="AF416">
        <v>0</v>
      </c>
      <c r="AH416">
        <v>0</v>
      </c>
    </row>
    <row r="417" spans="1:35" x14ac:dyDescent="0.25">
      <c r="A417" s="10" t="s">
        <v>58</v>
      </c>
      <c r="B417" s="10" t="s">
        <v>455</v>
      </c>
      <c r="C417" s="10" t="s">
        <v>456</v>
      </c>
      <c r="D417" s="10">
        <v>2882</v>
      </c>
      <c r="E417" s="10" t="s">
        <v>1244</v>
      </c>
      <c r="F417" s="10" t="s">
        <v>1074</v>
      </c>
      <c r="G417" s="10" t="s">
        <v>58</v>
      </c>
      <c r="H417" s="10" t="s">
        <v>36</v>
      </c>
      <c r="I417" s="10">
        <v>1141</v>
      </c>
      <c r="J417" s="10">
        <v>56</v>
      </c>
      <c r="K417" s="10" t="s">
        <v>486</v>
      </c>
      <c r="L417" s="10" t="s">
        <v>402</v>
      </c>
      <c r="M417" s="10" t="s">
        <v>318</v>
      </c>
      <c r="N417" s="10">
        <f t="shared" si="18"/>
        <v>20250000</v>
      </c>
      <c r="O417" s="10">
        <f t="shared" si="19"/>
        <v>20250000</v>
      </c>
      <c r="P417" s="10">
        <f t="shared" si="20"/>
        <v>0</v>
      </c>
      <c r="Q417" s="10" t="s">
        <v>1245</v>
      </c>
      <c r="R417" s="11">
        <v>500000</v>
      </c>
      <c r="S417" s="11"/>
      <c r="T417" s="11"/>
      <c r="U417" s="11">
        <v>13750000</v>
      </c>
      <c r="V417" s="11"/>
      <c r="W417" s="11">
        <v>6000000</v>
      </c>
      <c r="X417" s="11"/>
      <c r="Y417" s="11">
        <v>0</v>
      </c>
      <c r="Z417" s="11"/>
      <c r="AA417" s="11">
        <v>0</v>
      </c>
      <c r="AB417" s="11"/>
      <c r="AC417" s="11"/>
      <c r="AD417">
        <v>0</v>
      </c>
      <c r="AF417">
        <v>0</v>
      </c>
      <c r="AH417">
        <v>0</v>
      </c>
    </row>
    <row r="418" spans="1:35" x14ac:dyDescent="0.25">
      <c r="A418" s="10" t="s">
        <v>36</v>
      </c>
      <c r="B418" s="10" t="s">
        <v>455</v>
      </c>
      <c r="C418" s="10" t="s">
        <v>456</v>
      </c>
      <c r="D418" s="10">
        <v>2883</v>
      </c>
      <c r="E418" s="10" t="s">
        <v>1246</v>
      </c>
      <c r="F418" s="10" t="s">
        <v>1247</v>
      </c>
      <c r="G418" s="10" t="s">
        <v>58</v>
      </c>
      <c r="H418" s="10" t="s">
        <v>36</v>
      </c>
      <c r="I418" s="10">
        <v>1141</v>
      </c>
      <c r="J418" s="10">
        <v>56</v>
      </c>
      <c r="K418" s="10" t="s">
        <v>555</v>
      </c>
      <c r="L418" s="10" t="s">
        <v>402</v>
      </c>
      <c r="M418" s="10" t="s">
        <v>318</v>
      </c>
      <c r="N418" s="10">
        <f t="shared" si="18"/>
        <v>2750000</v>
      </c>
      <c r="O418" s="10">
        <f t="shared" si="19"/>
        <v>2750000</v>
      </c>
      <c r="P418" s="10">
        <f t="shared" si="20"/>
        <v>0</v>
      </c>
      <c r="Q418" s="10" t="s">
        <v>1248</v>
      </c>
      <c r="R418" s="11">
        <v>0</v>
      </c>
      <c r="S418" s="11"/>
      <c r="T418" s="11"/>
      <c r="U418" s="11">
        <v>2750000</v>
      </c>
      <c r="V418" s="11"/>
      <c r="W418" s="11">
        <v>0</v>
      </c>
      <c r="X418" s="11"/>
      <c r="Y418" s="11">
        <v>0</v>
      </c>
      <c r="Z418" s="11"/>
      <c r="AA418" s="11">
        <v>0</v>
      </c>
      <c r="AB418" s="11"/>
      <c r="AC418" s="11"/>
      <c r="AD418">
        <v>0</v>
      </c>
      <c r="AF418">
        <v>0</v>
      </c>
      <c r="AH418">
        <v>0</v>
      </c>
    </row>
    <row r="419" spans="1:35" x14ac:dyDescent="0.25">
      <c r="A419" s="10" t="s">
        <v>36</v>
      </c>
      <c r="B419" s="10" t="s">
        <v>455</v>
      </c>
      <c r="C419" s="10" t="s">
        <v>456</v>
      </c>
      <c r="D419" s="10">
        <v>2884</v>
      </c>
      <c r="E419" s="10" t="s">
        <v>1249</v>
      </c>
      <c r="F419" s="10" t="s">
        <v>1048</v>
      </c>
      <c r="G419" s="10" t="s">
        <v>58</v>
      </c>
      <c r="H419" s="10" t="s">
        <v>36</v>
      </c>
      <c r="I419" s="10">
        <v>1141</v>
      </c>
      <c r="J419" s="10">
        <v>56</v>
      </c>
      <c r="K419" s="10" t="s">
        <v>555</v>
      </c>
      <c r="L419" s="10" t="s">
        <v>402</v>
      </c>
      <c r="M419" s="10" t="s">
        <v>318</v>
      </c>
      <c r="N419" s="10">
        <f t="shared" si="18"/>
        <v>0</v>
      </c>
      <c r="O419" s="10">
        <f t="shared" si="19"/>
        <v>0</v>
      </c>
      <c r="P419" s="10">
        <f t="shared" si="20"/>
        <v>0</v>
      </c>
      <c r="Q419" s="10"/>
      <c r="R419" s="11">
        <v>0</v>
      </c>
      <c r="S419" s="11"/>
      <c r="T419" s="11"/>
      <c r="U419" s="11">
        <v>0</v>
      </c>
      <c r="V419" s="11"/>
      <c r="W419" s="11">
        <v>0</v>
      </c>
      <c r="X419" s="11"/>
      <c r="Y419" s="11">
        <v>0</v>
      </c>
      <c r="Z419" s="11"/>
      <c r="AA419" s="11">
        <v>0</v>
      </c>
      <c r="AB419" s="11"/>
      <c r="AC419" s="11"/>
      <c r="AD419">
        <v>0</v>
      </c>
      <c r="AF419">
        <v>0</v>
      </c>
      <c r="AH419">
        <v>0</v>
      </c>
    </row>
    <row r="420" spans="1:35" x14ac:dyDescent="0.25">
      <c r="A420" s="10" t="s">
        <v>58</v>
      </c>
      <c r="B420" s="10" t="s">
        <v>455</v>
      </c>
      <c r="C420" s="10" t="s">
        <v>456</v>
      </c>
      <c r="D420" s="10">
        <v>3077</v>
      </c>
      <c r="E420" s="10" t="s">
        <v>1250</v>
      </c>
      <c r="F420" s="10" t="s">
        <v>1251</v>
      </c>
      <c r="G420" s="10" t="s">
        <v>58</v>
      </c>
      <c r="H420" s="10"/>
      <c r="I420" s="10">
        <v>1141</v>
      </c>
      <c r="J420" s="10">
        <v>56</v>
      </c>
      <c r="K420" s="10" t="s">
        <v>768</v>
      </c>
      <c r="L420" s="10" t="s">
        <v>560</v>
      </c>
      <c r="M420" s="10" t="s">
        <v>318</v>
      </c>
      <c r="N420" s="10">
        <f t="shared" si="18"/>
        <v>280500000</v>
      </c>
      <c r="O420" s="10">
        <f t="shared" si="19"/>
        <v>280500000</v>
      </c>
      <c r="P420" s="10">
        <f t="shared" si="20"/>
        <v>0</v>
      </c>
      <c r="Q420" s="10" t="s">
        <v>1252</v>
      </c>
      <c r="R420" s="11">
        <v>500000</v>
      </c>
      <c r="S420" s="11"/>
      <c r="T420" s="11"/>
      <c r="U420" s="11">
        <v>28000000</v>
      </c>
      <c r="V420" s="11"/>
      <c r="W420" s="11">
        <v>168000000</v>
      </c>
      <c r="X420" s="11"/>
      <c r="Y420" s="11">
        <v>84000000</v>
      </c>
      <c r="Z420" s="11"/>
      <c r="AA420" s="11">
        <v>0</v>
      </c>
      <c r="AB420" s="11"/>
      <c r="AC420" s="11"/>
      <c r="AD420">
        <v>0</v>
      </c>
      <c r="AF420">
        <v>0</v>
      </c>
      <c r="AH420">
        <v>0</v>
      </c>
    </row>
    <row r="421" spans="1:35" x14ac:dyDescent="0.25">
      <c r="A421" s="10" t="s">
        <v>58</v>
      </c>
      <c r="B421" s="10" t="s">
        <v>455</v>
      </c>
      <c r="C421" s="10" t="s">
        <v>456</v>
      </c>
      <c r="D421" s="10">
        <v>3078</v>
      </c>
      <c r="E421" s="10" t="s">
        <v>1253</v>
      </c>
      <c r="F421" s="10" t="s">
        <v>1254</v>
      </c>
      <c r="G421" s="10" t="s">
        <v>58</v>
      </c>
      <c r="H421" s="10"/>
      <c r="I421" s="10">
        <v>1141</v>
      </c>
      <c r="J421" s="10">
        <v>56</v>
      </c>
      <c r="K421" s="10" t="s">
        <v>302</v>
      </c>
      <c r="L421" s="10" t="s">
        <v>303</v>
      </c>
      <c r="M421" s="10" t="s">
        <v>318</v>
      </c>
      <c r="N421" s="10">
        <f t="shared" si="18"/>
        <v>92387780.450000003</v>
      </c>
      <c r="O421" s="10">
        <f t="shared" si="19"/>
        <v>92387780.450000003</v>
      </c>
      <c r="P421" s="10">
        <f t="shared" si="20"/>
        <v>0</v>
      </c>
      <c r="Q421" s="10" t="s">
        <v>1255</v>
      </c>
      <c r="R421" s="11">
        <v>10860769.83</v>
      </c>
      <c r="S421" s="11"/>
      <c r="T421" s="11"/>
      <c r="U421" s="11">
        <v>50000000</v>
      </c>
      <c r="V421" s="11"/>
      <c r="W421" s="11">
        <v>31527010.620000001</v>
      </c>
      <c r="X421" s="11"/>
      <c r="Y421" s="11">
        <v>0</v>
      </c>
      <c r="Z421" s="11"/>
      <c r="AA421" s="11">
        <v>0</v>
      </c>
      <c r="AB421" s="11"/>
      <c r="AC421" s="11"/>
      <c r="AD421">
        <v>0</v>
      </c>
      <c r="AF421">
        <v>0</v>
      </c>
      <c r="AH421">
        <v>0</v>
      </c>
    </row>
    <row r="422" spans="1:35" x14ac:dyDescent="0.25">
      <c r="A422" s="10" t="s">
        <v>58</v>
      </c>
      <c r="B422" s="10" t="s">
        <v>455</v>
      </c>
      <c r="C422" s="10" t="s">
        <v>456</v>
      </c>
      <c r="D422" s="10">
        <v>3080</v>
      </c>
      <c r="E422" s="10" t="s">
        <v>1256</v>
      </c>
      <c r="F422" s="10" t="s">
        <v>1167</v>
      </c>
      <c r="G422" s="10" t="s">
        <v>58</v>
      </c>
      <c r="H422" s="10"/>
      <c r="I422" s="10">
        <v>1141</v>
      </c>
      <c r="J422" s="10">
        <v>56</v>
      </c>
      <c r="K422" s="10" t="s">
        <v>1257</v>
      </c>
      <c r="L422" s="10" t="s">
        <v>303</v>
      </c>
      <c r="M422" s="10" t="s">
        <v>318</v>
      </c>
      <c r="N422" s="10">
        <f t="shared" si="18"/>
        <v>55259117.140000001</v>
      </c>
      <c r="O422" s="10">
        <f t="shared" si="19"/>
        <v>55259117.140000001</v>
      </c>
      <c r="P422" s="10">
        <f t="shared" si="20"/>
        <v>0</v>
      </c>
      <c r="Q422" s="10" t="s">
        <v>1258</v>
      </c>
      <c r="R422" s="11">
        <v>2000000</v>
      </c>
      <c r="S422" s="11"/>
      <c r="T422" s="11"/>
      <c r="U422" s="11">
        <v>23966602.713</v>
      </c>
      <c r="V422" s="11"/>
      <c r="W422" s="11">
        <v>29292514.427000001</v>
      </c>
      <c r="X422" s="11"/>
      <c r="Y422" s="11">
        <v>0</v>
      </c>
      <c r="Z422" s="11"/>
      <c r="AA422" s="11">
        <v>0</v>
      </c>
      <c r="AB422" s="11"/>
      <c r="AC422" s="11"/>
      <c r="AD422">
        <v>0</v>
      </c>
      <c r="AF422">
        <v>0</v>
      </c>
      <c r="AH422">
        <v>0</v>
      </c>
    </row>
    <row r="423" spans="1:35" x14ac:dyDescent="0.25">
      <c r="A423" s="10" t="s">
        <v>58</v>
      </c>
      <c r="B423" s="10" t="s">
        <v>455</v>
      </c>
      <c r="C423" s="10" t="s">
        <v>456</v>
      </c>
      <c r="D423" s="10">
        <v>3081</v>
      </c>
      <c r="E423" s="10" t="s">
        <v>1259</v>
      </c>
      <c r="F423" s="10" t="s">
        <v>1260</v>
      </c>
      <c r="G423" s="10" t="s">
        <v>58</v>
      </c>
      <c r="H423" s="10"/>
      <c r="I423" s="10">
        <v>1141</v>
      </c>
      <c r="J423" s="10">
        <v>56</v>
      </c>
      <c r="K423" s="10" t="s">
        <v>463</v>
      </c>
      <c r="L423" s="10" t="s">
        <v>38</v>
      </c>
      <c r="M423" s="10" t="s">
        <v>318</v>
      </c>
      <c r="N423" s="10">
        <f t="shared" si="18"/>
        <v>161504811</v>
      </c>
      <c r="O423" s="10">
        <f t="shared" si="19"/>
        <v>161504811</v>
      </c>
      <c r="P423" s="10">
        <f t="shared" si="20"/>
        <v>0</v>
      </c>
      <c r="Q423" s="10" t="s">
        <v>1261</v>
      </c>
      <c r="R423" s="11">
        <v>1000000</v>
      </c>
      <c r="S423" s="11"/>
      <c r="T423" s="11"/>
      <c r="U423" s="11">
        <v>16050481.1</v>
      </c>
      <c r="V423" s="11"/>
      <c r="W423" s="11">
        <v>96302886.599999994</v>
      </c>
      <c r="X423" s="11"/>
      <c r="Y423" s="11">
        <v>48151443.299999997</v>
      </c>
      <c r="Z423" s="11"/>
      <c r="AA423" s="11">
        <v>0</v>
      </c>
      <c r="AB423" s="11"/>
      <c r="AC423" s="11"/>
      <c r="AD423">
        <v>0</v>
      </c>
      <c r="AF423">
        <v>0</v>
      </c>
      <c r="AH423">
        <v>0</v>
      </c>
    </row>
    <row r="424" spans="1:35" x14ac:dyDescent="0.25">
      <c r="A424" s="10" t="s">
        <v>36</v>
      </c>
      <c r="B424" s="10" t="s">
        <v>455</v>
      </c>
      <c r="C424" s="10" t="s">
        <v>456</v>
      </c>
      <c r="D424" s="10">
        <v>3082</v>
      </c>
      <c r="E424" s="10" t="s">
        <v>1262</v>
      </c>
      <c r="F424" s="10" t="s">
        <v>1263</v>
      </c>
      <c r="G424" s="10" t="s">
        <v>58</v>
      </c>
      <c r="H424" s="10"/>
      <c r="I424" s="10">
        <v>1141</v>
      </c>
      <c r="J424" s="10">
        <v>56</v>
      </c>
      <c r="K424" s="10" t="s">
        <v>566</v>
      </c>
      <c r="L424" s="10" t="s">
        <v>440</v>
      </c>
      <c r="M424" s="10" t="s">
        <v>318</v>
      </c>
      <c r="N424" s="10">
        <f t="shared" si="18"/>
        <v>0</v>
      </c>
      <c r="O424" s="10">
        <f t="shared" si="19"/>
        <v>0</v>
      </c>
      <c r="P424" s="10">
        <f t="shared" si="20"/>
        <v>0</v>
      </c>
      <c r="Q424" s="10" t="s">
        <v>1264</v>
      </c>
      <c r="R424" s="11">
        <v>0</v>
      </c>
      <c r="S424" s="11"/>
      <c r="T424" s="11"/>
      <c r="U424" s="11">
        <v>0</v>
      </c>
      <c r="V424" s="11"/>
      <c r="W424" s="11">
        <v>0</v>
      </c>
      <c r="X424" s="11"/>
      <c r="Y424" s="11">
        <v>0</v>
      </c>
      <c r="Z424" s="11"/>
      <c r="AA424" s="11">
        <v>0</v>
      </c>
      <c r="AB424" s="11"/>
      <c r="AC424" s="11"/>
      <c r="AD424">
        <v>0</v>
      </c>
      <c r="AF424">
        <v>0</v>
      </c>
      <c r="AH424">
        <v>0</v>
      </c>
    </row>
    <row r="425" spans="1:35" x14ac:dyDescent="0.25">
      <c r="A425" s="10" t="s">
        <v>58</v>
      </c>
      <c r="B425" s="10" t="s">
        <v>455</v>
      </c>
      <c r="C425" s="10" t="s">
        <v>456</v>
      </c>
      <c r="D425" s="10">
        <v>3083</v>
      </c>
      <c r="E425" s="10" t="s">
        <v>1265</v>
      </c>
      <c r="F425" s="10" t="s">
        <v>1266</v>
      </c>
      <c r="G425" s="10" t="s">
        <v>58</v>
      </c>
      <c r="H425" s="10"/>
      <c r="I425" s="10">
        <v>1141</v>
      </c>
      <c r="J425" s="10">
        <v>56</v>
      </c>
      <c r="K425" s="10" t="s">
        <v>1267</v>
      </c>
      <c r="L425" s="10" t="s">
        <v>440</v>
      </c>
      <c r="M425" s="10" t="s">
        <v>318</v>
      </c>
      <c r="N425" s="10">
        <f t="shared" si="18"/>
        <v>3727043.41</v>
      </c>
      <c r="O425" s="10">
        <f t="shared" si="19"/>
        <v>3727043.41</v>
      </c>
      <c r="P425" s="10">
        <f t="shared" si="20"/>
        <v>0</v>
      </c>
      <c r="Q425" s="10" t="s">
        <v>1268</v>
      </c>
      <c r="R425" s="11">
        <v>250000</v>
      </c>
      <c r="S425" s="11"/>
      <c r="T425" s="11"/>
      <c r="U425" s="11">
        <v>2433930.3870000001</v>
      </c>
      <c r="V425" s="11"/>
      <c r="W425" s="11">
        <v>1043113.023</v>
      </c>
      <c r="X425" s="11"/>
      <c r="Y425" s="11">
        <v>0</v>
      </c>
      <c r="Z425" s="11"/>
      <c r="AA425" s="11">
        <v>0</v>
      </c>
      <c r="AB425" s="11"/>
      <c r="AC425" s="11"/>
      <c r="AD425">
        <v>0</v>
      </c>
      <c r="AF425">
        <v>0</v>
      </c>
      <c r="AH425">
        <v>0</v>
      </c>
    </row>
    <row r="426" spans="1:35" x14ac:dyDescent="0.25">
      <c r="A426" s="10" t="s">
        <v>36</v>
      </c>
      <c r="B426" s="10" t="s">
        <v>455</v>
      </c>
      <c r="C426" s="10" t="s">
        <v>456</v>
      </c>
      <c r="D426" s="10">
        <v>3084</v>
      </c>
      <c r="E426" s="10" t="s">
        <v>1269</v>
      </c>
      <c r="F426" s="10" t="s">
        <v>1269</v>
      </c>
      <c r="G426" s="10" t="s">
        <v>58</v>
      </c>
      <c r="H426" s="10"/>
      <c r="I426" s="10">
        <v>1141</v>
      </c>
      <c r="J426" s="10">
        <v>56</v>
      </c>
      <c r="K426" s="10" t="s">
        <v>1270</v>
      </c>
      <c r="L426" s="10" t="s">
        <v>369</v>
      </c>
      <c r="M426" s="10" t="s">
        <v>318</v>
      </c>
      <c r="N426" s="10">
        <f t="shared" si="18"/>
        <v>91132943.019999996</v>
      </c>
      <c r="O426" s="10">
        <f t="shared" si="19"/>
        <v>91132943.019999996</v>
      </c>
      <c r="P426" s="10">
        <f t="shared" si="20"/>
        <v>0</v>
      </c>
      <c r="Q426" s="10" t="s">
        <v>1271</v>
      </c>
      <c r="R426" s="11">
        <v>0</v>
      </c>
      <c r="S426" s="11"/>
      <c r="T426" s="11"/>
      <c r="U426" s="11">
        <v>27339882.905999999</v>
      </c>
      <c r="V426" s="11"/>
      <c r="W426" s="11">
        <v>63793060.113999993</v>
      </c>
      <c r="X426" s="11"/>
      <c r="Y426" s="11">
        <v>0</v>
      </c>
      <c r="Z426" s="11"/>
      <c r="AA426" s="11">
        <v>0</v>
      </c>
      <c r="AB426" s="11"/>
      <c r="AC426" s="11"/>
      <c r="AD426">
        <v>0</v>
      </c>
      <c r="AF426">
        <v>0</v>
      </c>
      <c r="AH426">
        <v>0</v>
      </c>
    </row>
    <row r="427" spans="1:35" x14ac:dyDescent="0.25">
      <c r="A427" s="10" t="s">
        <v>36</v>
      </c>
      <c r="B427" s="10" t="s">
        <v>455</v>
      </c>
      <c r="C427" s="10" t="s">
        <v>456</v>
      </c>
      <c r="D427" s="10">
        <v>3085</v>
      </c>
      <c r="E427" s="10" t="s">
        <v>1272</v>
      </c>
      <c r="F427" s="10" t="s">
        <v>1273</v>
      </c>
      <c r="G427" s="10" t="s">
        <v>58</v>
      </c>
      <c r="H427" s="10"/>
      <c r="I427" s="10">
        <v>3457</v>
      </c>
      <c r="J427" s="10">
        <v>56</v>
      </c>
      <c r="K427" s="10" t="s">
        <v>1274</v>
      </c>
      <c r="L427" s="10" t="s">
        <v>440</v>
      </c>
      <c r="M427" s="10" t="s">
        <v>318</v>
      </c>
      <c r="N427" s="10">
        <f t="shared" si="18"/>
        <v>5000000</v>
      </c>
      <c r="O427" s="10">
        <f t="shared" si="19"/>
        <v>5000000</v>
      </c>
      <c r="P427" s="10">
        <f t="shared" si="20"/>
        <v>0</v>
      </c>
      <c r="Q427" s="10" t="s">
        <v>1275</v>
      </c>
      <c r="R427" s="11">
        <v>0</v>
      </c>
      <c r="S427" s="11"/>
      <c r="T427" s="11"/>
      <c r="U427" s="11">
        <v>1000000</v>
      </c>
      <c r="V427" s="11"/>
      <c r="W427" s="11">
        <v>4000000</v>
      </c>
      <c r="X427" s="11"/>
      <c r="Y427" s="11">
        <v>0</v>
      </c>
      <c r="Z427" s="11"/>
      <c r="AA427" s="11">
        <v>0</v>
      </c>
      <c r="AB427" s="11"/>
      <c r="AC427" s="11"/>
      <c r="AD427">
        <v>0</v>
      </c>
      <c r="AF427">
        <v>0</v>
      </c>
      <c r="AH427">
        <v>0</v>
      </c>
    </row>
    <row r="428" spans="1:35" x14ac:dyDescent="0.25">
      <c r="A428" s="10" t="s">
        <v>58</v>
      </c>
      <c r="B428" s="10" t="s">
        <v>455</v>
      </c>
      <c r="C428" s="10" t="s">
        <v>456</v>
      </c>
      <c r="D428" s="10">
        <v>3087</v>
      </c>
      <c r="E428" s="10" t="s">
        <v>1276</v>
      </c>
      <c r="F428" s="10" t="s">
        <v>1277</v>
      </c>
      <c r="G428" s="10" t="s">
        <v>58</v>
      </c>
      <c r="H428" s="10"/>
      <c r="I428" s="10">
        <v>1141</v>
      </c>
      <c r="J428" s="10">
        <v>56</v>
      </c>
      <c r="K428" s="10" t="s">
        <v>302</v>
      </c>
      <c r="L428" s="10" t="s">
        <v>303</v>
      </c>
      <c r="M428" s="10" t="s">
        <v>318</v>
      </c>
      <c r="N428" s="10">
        <f t="shared" si="18"/>
        <v>310232487.75999999</v>
      </c>
      <c r="O428" s="10">
        <f t="shared" si="19"/>
        <v>310232487.75999999</v>
      </c>
      <c r="P428" s="10">
        <f t="shared" si="20"/>
        <v>0</v>
      </c>
      <c r="Q428" s="10" t="s">
        <v>1278</v>
      </c>
      <c r="R428" s="11">
        <v>1000000</v>
      </c>
      <c r="S428" s="11"/>
      <c r="T428" s="11"/>
      <c r="U428" s="11">
        <v>139154619.49200001</v>
      </c>
      <c r="V428" s="11"/>
      <c r="W428" s="11">
        <v>170077868.26800001</v>
      </c>
      <c r="X428" s="11"/>
      <c r="Y428" s="11">
        <v>0</v>
      </c>
      <c r="Z428" s="11"/>
      <c r="AA428" s="11">
        <v>0</v>
      </c>
      <c r="AB428" s="11"/>
      <c r="AC428" s="11"/>
      <c r="AD428">
        <v>0</v>
      </c>
      <c r="AF428">
        <v>0</v>
      </c>
      <c r="AH428">
        <v>0</v>
      </c>
    </row>
    <row r="429" spans="1:35" x14ac:dyDescent="0.25">
      <c r="A429" s="10"/>
      <c r="B429" s="10" t="s">
        <v>455</v>
      </c>
      <c r="C429" s="10" t="s">
        <v>456</v>
      </c>
      <c r="D429" s="10">
        <v>2197</v>
      </c>
      <c r="E429" s="10" t="s">
        <v>1279</v>
      </c>
      <c r="F429" s="10" t="s">
        <v>1280</v>
      </c>
      <c r="G429" s="10" t="s">
        <v>58</v>
      </c>
      <c r="H429" s="10"/>
      <c r="I429" s="10">
        <v>1141</v>
      </c>
      <c r="J429" s="10">
        <v>56</v>
      </c>
      <c r="K429" s="10" t="s">
        <v>499</v>
      </c>
      <c r="L429" s="10" t="s">
        <v>2124</v>
      </c>
      <c r="M429" s="10" t="s">
        <v>318</v>
      </c>
      <c r="N429" s="10">
        <f t="shared" si="18"/>
        <v>81597142.640000001</v>
      </c>
      <c r="O429" s="10">
        <f t="shared" si="19"/>
        <v>16319428.49</v>
      </c>
      <c r="P429" s="10">
        <f t="shared" si="20"/>
        <v>65277714.149999999</v>
      </c>
      <c r="Q429" s="10" t="s">
        <v>1281</v>
      </c>
      <c r="R429" s="11">
        <v>176078.22</v>
      </c>
      <c r="S429" s="11"/>
      <c r="T429" s="11"/>
      <c r="U429" s="11">
        <v>14374385.68</v>
      </c>
      <c r="V429" s="11"/>
      <c r="W429" s="11">
        <v>1768964.59</v>
      </c>
      <c r="X429" s="11"/>
      <c r="Y429" s="11">
        <v>0</v>
      </c>
      <c r="Z429" s="11"/>
      <c r="AA429" s="11">
        <v>704313.11</v>
      </c>
      <c r="AB429" s="11"/>
      <c r="AC429" s="11"/>
      <c r="AD429">
        <v>57497542.920000002</v>
      </c>
      <c r="AF429">
        <v>7075858.1199999992</v>
      </c>
      <c r="AH429">
        <v>0</v>
      </c>
    </row>
    <row r="430" spans="1:35" x14ac:dyDescent="0.25">
      <c r="A430" s="10"/>
      <c r="B430" s="10" t="s">
        <v>455</v>
      </c>
      <c r="C430" s="10" t="s">
        <v>456</v>
      </c>
      <c r="D430" s="10">
        <v>2400</v>
      </c>
      <c r="E430" s="10" t="s">
        <v>1282</v>
      </c>
      <c r="F430" s="10" t="s">
        <v>1283</v>
      </c>
      <c r="G430" s="10" t="s">
        <v>58</v>
      </c>
      <c r="H430" s="10"/>
      <c r="I430" s="10">
        <v>1141</v>
      </c>
      <c r="J430" s="10">
        <v>56</v>
      </c>
      <c r="K430" s="10" t="s">
        <v>2289</v>
      </c>
      <c r="L430" s="10" t="s">
        <v>2290</v>
      </c>
      <c r="M430" s="10" t="s">
        <v>318</v>
      </c>
      <c r="N430" s="10">
        <f t="shared" si="18"/>
        <v>215075278.37</v>
      </c>
      <c r="O430" s="10">
        <f t="shared" si="19"/>
        <v>43171196.68</v>
      </c>
      <c r="P430" s="10">
        <f t="shared" si="20"/>
        <v>171904081.69</v>
      </c>
      <c r="Q430" s="10" t="s">
        <v>1284</v>
      </c>
      <c r="R430" s="11">
        <v>38357869.75</v>
      </c>
      <c r="S430" s="11"/>
      <c r="T430" s="11">
        <v>38357869.75</v>
      </c>
      <c r="U430" s="11">
        <v>1630760.38</v>
      </c>
      <c r="V430" s="11">
        <v>1630760.38</v>
      </c>
      <c r="W430" s="11">
        <v>971290.57000000007</v>
      </c>
      <c r="X430" s="11">
        <v>971290.57000000007</v>
      </c>
      <c r="Y430" s="11">
        <v>2211275.98</v>
      </c>
      <c r="Z430" s="11">
        <v>2211275.98</v>
      </c>
      <c r="AA430" s="11">
        <v>153711847.13</v>
      </c>
      <c r="AB430" s="11"/>
      <c r="AC430" s="11">
        <v>153711847.13</v>
      </c>
      <c r="AD430">
        <v>6523041.4100000001</v>
      </c>
      <c r="AE430">
        <v>6523041.4100000001</v>
      </c>
      <c r="AF430">
        <v>3885163.05</v>
      </c>
      <c r="AG430">
        <v>3885163.05</v>
      </c>
      <c r="AH430">
        <v>7784030.1000000006</v>
      </c>
      <c r="AI430">
        <v>7784030.1000000006</v>
      </c>
    </row>
    <row r="431" spans="1:35" x14ac:dyDescent="0.25">
      <c r="A431" s="10"/>
      <c r="B431" s="10" t="s">
        <v>455</v>
      </c>
      <c r="C431" s="10" t="s">
        <v>456</v>
      </c>
      <c r="D431" s="10">
        <v>2401</v>
      </c>
      <c r="E431" s="10" t="s">
        <v>1285</v>
      </c>
      <c r="F431" s="10" t="s">
        <v>1286</v>
      </c>
      <c r="G431" s="10" t="s">
        <v>58</v>
      </c>
      <c r="H431" s="10"/>
      <c r="I431" s="10">
        <v>1141</v>
      </c>
      <c r="J431" s="10">
        <v>56</v>
      </c>
      <c r="K431" s="10" t="s">
        <v>2291</v>
      </c>
      <c r="L431" s="10" t="s">
        <v>2291</v>
      </c>
      <c r="M431" s="10" t="s">
        <v>318</v>
      </c>
      <c r="N431" s="10">
        <f t="shared" si="18"/>
        <v>24909251.559999999</v>
      </c>
      <c r="O431" s="10">
        <f t="shared" si="19"/>
        <v>9963700.629999999</v>
      </c>
      <c r="P431" s="10">
        <f t="shared" si="20"/>
        <v>14945550.93</v>
      </c>
      <c r="Q431" s="10" t="s">
        <v>1287</v>
      </c>
      <c r="R431" s="11">
        <v>7970960.5</v>
      </c>
      <c r="S431" s="11"/>
      <c r="T431" s="11"/>
      <c r="U431" s="11">
        <v>1992740.13</v>
      </c>
      <c r="V431" s="11"/>
      <c r="W431" s="11">
        <v>0</v>
      </c>
      <c r="X431" s="11"/>
      <c r="Y431" s="11">
        <v>0</v>
      </c>
      <c r="Z431" s="11"/>
      <c r="AA431" s="11">
        <v>11956440.75</v>
      </c>
      <c r="AB431" s="11"/>
      <c r="AC431" s="11"/>
      <c r="AD431">
        <v>2989110.18</v>
      </c>
      <c r="AF431">
        <v>0</v>
      </c>
      <c r="AH431">
        <v>0</v>
      </c>
    </row>
    <row r="432" spans="1:35" x14ac:dyDescent="0.25">
      <c r="A432" s="10"/>
      <c r="B432" s="10" t="s">
        <v>455</v>
      </c>
      <c r="C432" s="10" t="s">
        <v>456</v>
      </c>
      <c r="D432" s="10">
        <v>2726</v>
      </c>
      <c r="E432" s="10" t="s">
        <v>1288</v>
      </c>
      <c r="F432" s="10" t="s">
        <v>1289</v>
      </c>
      <c r="G432" s="10" t="s">
        <v>58</v>
      </c>
      <c r="H432" s="10"/>
      <c r="I432" s="10">
        <v>1207</v>
      </c>
      <c r="J432" s="10">
        <v>56</v>
      </c>
      <c r="K432" s="10" t="s">
        <v>2291</v>
      </c>
      <c r="L432" s="10" t="s">
        <v>2291</v>
      </c>
      <c r="M432" s="10" t="s">
        <v>318</v>
      </c>
      <c r="N432" s="10">
        <f t="shared" si="18"/>
        <v>592795.92000000004</v>
      </c>
      <c r="O432" s="10">
        <f t="shared" si="19"/>
        <v>0</v>
      </c>
      <c r="P432" s="10">
        <f t="shared" si="20"/>
        <v>592795.92000000004</v>
      </c>
      <c r="Q432" s="10" t="s">
        <v>1290</v>
      </c>
      <c r="R432" s="11">
        <v>0</v>
      </c>
      <c r="S432" s="11"/>
      <c r="T432" s="11"/>
      <c r="U432" s="11">
        <v>0</v>
      </c>
      <c r="V432" s="11"/>
      <c r="W432" s="11">
        <v>0</v>
      </c>
      <c r="X432" s="11"/>
      <c r="Y432" s="11">
        <v>0</v>
      </c>
      <c r="Z432" s="11"/>
      <c r="AA432" s="11">
        <v>592795.92000000004</v>
      </c>
      <c r="AB432" s="11"/>
      <c r="AC432" s="11"/>
      <c r="AD432">
        <v>0</v>
      </c>
      <c r="AF432">
        <v>0</v>
      </c>
      <c r="AH432">
        <v>0</v>
      </c>
    </row>
    <row r="433" spans="1:35" x14ac:dyDescent="0.25">
      <c r="A433" s="10"/>
      <c r="B433" s="10" t="s">
        <v>455</v>
      </c>
      <c r="C433" s="10" t="s">
        <v>456</v>
      </c>
      <c r="D433" s="10">
        <v>2784</v>
      </c>
      <c r="E433" s="10" t="s">
        <v>1291</v>
      </c>
      <c r="F433" s="10" t="s">
        <v>1292</v>
      </c>
      <c r="G433" s="10" t="s">
        <v>58</v>
      </c>
      <c r="H433" s="10"/>
      <c r="I433" s="10">
        <v>1141</v>
      </c>
      <c r="J433" s="10">
        <v>56</v>
      </c>
      <c r="K433" s="10" t="s">
        <v>2292</v>
      </c>
      <c r="L433" s="10" t="s">
        <v>2293</v>
      </c>
      <c r="M433" s="10" t="s">
        <v>318</v>
      </c>
      <c r="N433" s="10">
        <f t="shared" si="18"/>
        <v>69900671.340000004</v>
      </c>
      <c r="O433" s="10">
        <f t="shared" si="19"/>
        <v>69900671.340000004</v>
      </c>
      <c r="P433" s="10">
        <f t="shared" si="20"/>
        <v>0</v>
      </c>
      <c r="Q433" s="10" t="s">
        <v>1293</v>
      </c>
      <c r="R433" s="11">
        <v>25700000</v>
      </c>
      <c r="S433" s="11"/>
      <c r="T433" s="11">
        <v>25700000</v>
      </c>
      <c r="U433" s="11">
        <v>44200671.340000004</v>
      </c>
      <c r="V433" s="11">
        <v>44200671.340000004</v>
      </c>
      <c r="W433" s="11">
        <v>0</v>
      </c>
      <c r="X433" s="11"/>
      <c r="Y433" s="11">
        <v>0</v>
      </c>
      <c r="Z433" s="11"/>
      <c r="AA433" s="11">
        <v>0</v>
      </c>
      <c r="AB433" s="11"/>
      <c r="AC433" s="11"/>
      <c r="AD433">
        <v>0</v>
      </c>
      <c r="AF433">
        <v>0</v>
      </c>
      <c r="AH433">
        <v>0</v>
      </c>
    </row>
    <row r="434" spans="1:35" x14ac:dyDescent="0.25">
      <c r="A434" s="10"/>
      <c r="B434" s="10" t="s">
        <v>455</v>
      </c>
      <c r="C434" s="10" t="s">
        <v>456</v>
      </c>
      <c r="D434" s="10">
        <v>2793</v>
      </c>
      <c r="E434" s="10" t="s">
        <v>1294</v>
      </c>
      <c r="F434" s="10" t="s">
        <v>1295</v>
      </c>
      <c r="G434" s="10" t="s">
        <v>58</v>
      </c>
      <c r="H434" s="10"/>
      <c r="I434" s="10">
        <v>1141</v>
      </c>
      <c r="J434" s="10">
        <v>56</v>
      </c>
      <c r="K434" s="10" t="s">
        <v>2294</v>
      </c>
      <c r="L434" s="10" t="s">
        <v>2293</v>
      </c>
      <c r="M434" s="10" t="s">
        <v>318</v>
      </c>
      <c r="N434" s="10">
        <f t="shared" si="18"/>
        <v>205096111.19</v>
      </c>
      <c r="O434" s="10">
        <f t="shared" si="19"/>
        <v>500000</v>
      </c>
      <c r="P434" s="10">
        <f t="shared" si="20"/>
        <v>204596111.19</v>
      </c>
      <c r="Q434" s="10" t="s">
        <v>1297</v>
      </c>
      <c r="R434" s="11">
        <v>500000</v>
      </c>
      <c r="S434" s="11"/>
      <c r="T434" s="11">
        <v>500000</v>
      </c>
      <c r="U434" s="11">
        <v>0</v>
      </c>
      <c r="V434" s="11"/>
      <c r="W434" s="11">
        <v>0</v>
      </c>
      <c r="X434" s="11"/>
      <c r="Y434" s="11">
        <v>0</v>
      </c>
      <c r="Z434" s="11"/>
      <c r="AA434" s="11">
        <v>3348427.96</v>
      </c>
      <c r="AB434" s="11"/>
      <c r="AC434" s="11">
        <v>3348427.96</v>
      </c>
      <c r="AD434">
        <v>82670534.109999999</v>
      </c>
      <c r="AE434">
        <v>82670534.109999999</v>
      </c>
      <c r="AF434">
        <v>53756944.659999996</v>
      </c>
      <c r="AG434">
        <v>53756944.659999996</v>
      </c>
      <c r="AH434">
        <v>64820204.460000001</v>
      </c>
      <c r="AI434">
        <v>64820204.460000001</v>
      </c>
    </row>
    <row r="435" spans="1:35" x14ac:dyDescent="0.25">
      <c r="A435" s="10"/>
      <c r="B435" s="10" t="s">
        <v>455</v>
      </c>
      <c r="C435" s="10" t="s">
        <v>456</v>
      </c>
      <c r="D435" s="10">
        <v>3086</v>
      </c>
      <c r="E435" s="10" t="s">
        <v>1298</v>
      </c>
      <c r="F435" s="10" t="s">
        <v>1299</v>
      </c>
      <c r="G435" s="10" t="s">
        <v>58</v>
      </c>
      <c r="H435" s="10"/>
      <c r="I435" s="10">
        <v>2103</v>
      </c>
      <c r="J435" s="10">
        <v>56</v>
      </c>
      <c r="K435" s="10" t="s">
        <v>2295</v>
      </c>
      <c r="L435" s="10" t="s">
        <v>2293</v>
      </c>
      <c r="M435" s="10" t="s">
        <v>318</v>
      </c>
      <c r="N435" s="10">
        <f t="shared" si="18"/>
        <v>2864642.35</v>
      </c>
      <c r="O435" s="10">
        <f t="shared" si="19"/>
        <v>2864642.35</v>
      </c>
      <c r="P435" s="10">
        <f t="shared" si="20"/>
        <v>0</v>
      </c>
      <c r="Q435" s="10" t="s">
        <v>1300</v>
      </c>
      <c r="R435" s="11">
        <v>1812108.36</v>
      </c>
      <c r="S435" s="11"/>
      <c r="T435" s="11">
        <v>1812108.36</v>
      </c>
      <c r="U435" s="11">
        <v>1052533.99</v>
      </c>
      <c r="V435" s="11">
        <v>1052533.99</v>
      </c>
      <c r="W435" s="11">
        <v>0</v>
      </c>
      <c r="X435" s="11"/>
      <c r="Y435" s="11">
        <v>0</v>
      </c>
      <c r="Z435" s="11"/>
      <c r="AA435" s="11">
        <v>0</v>
      </c>
      <c r="AB435" s="11"/>
      <c r="AC435" s="11"/>
      <c r="AD435">
        <v>0</v>
      </c>
      <c r="AF435">
        <v>0</v>
      </c>
      <c r="AH435">
        <v>0</v>
      </c>
    </row>
    <row r="436" spans="1:35" x14ac:dyDescent="0.25">
      <c r="A436" s="10"/>
      <c r="B436" s="10" t="s">
        <v>455</v>
      </c>
      <c r="C436" s="10" t="s">
        <v>456</v>
      </c>
      <c r="D436" s="10"/>
      <c r="E436" s="10" t="s">
        <v>1302</v>
      </c>
      <c r="F436" s="10" t="s">
        <v>1302</v>
      </c>
      <c r="G436" s="10" t="s">
        <v>58</v>
      </c>
      <c r="H436" s="10"/>
      <c r="I436" s="10">
        <v>1141</v>
      </c>
      <c r="J436" s="10">
        <v>56</v>
      </c>
      <c r="K436" s="10" t="s">
        <v>2296</v>
      </c>
      <c r="L436" s="10" t="s">
        <v>2293</v>
      </c>
      <c r="M436" s="10" t="s">
        <v>318</v>
      </c>
      <c r="N436" s="10">
        <f t="shared" si="18"/>
        <v>24447500.009999998</v>
      </c>
      <c r="O436" s="10">
        <f t="shared" si="19"/>
        <v>4889500.0199999996</v>
      </c>
      <c r="P436" s="10">
        <f t="shared" si="20"/>
        <v>19557999.989999998</v>
      </c>
      <c r="Q436" s="10"/>
      <c r="R436" s="11">
        <v>0</v>
      </c>
      <c r="S436" s="11"/>
      <c r="T436" s="11"/>
      <c r="U436" s="11">
        <v>2935620.12</v>
      </c>
      <c r="V436" s="11"/>
      <c r="W436" s="11">
        <v>1953879.9</v>
      </c>
      <c r="X436" s="11"/>
      <c r="Y436" s="11">
        <v>0</v>
      </c>
      <c r="Z436" s="11"/>
      <c r="AA436" s="11">
        <v>0</v>
      </c>
      <c r="AB436" s="11"/>
      <c r="AC436" s="11"/>
      <c r="AD436">
        <v>11742480.119999999</v>
      </c>
      <c r="AF436">
        <v>7815519.8700000001</v>
      </c>
      <c r="AH436">
        <v>0</v>
      </c>
    </row>
    <row r="437" spans="1:35" x14ac:dyDescent="0.25">
      <c r="A437" s="10"/>
      <c r="B437" s="10" t="s">
        <v>455</v>
      </c>
      <c r="C437" s="10" t="s">
        <v>456</v>
      </c>
      <c r="D437" s="10"/>
      <c r="E437" s="10" t="s">
        <v>2297</v>
      </c>
      <c r="F437" s="10" t="s">
        <v>1304</v>
      </c>
      <c r="G437" s="10" t="s">
        <v>58</v>
      </c>
      <c r="H437" s="10"/>
      <c r="I437" s="10">
        <v>1141</v>
      </c>
      <c r="J437" s="10">
        <v>56</v>
      </c>
      <c r="K437" s="10" t="s">
        <v>2298</v>
      </c>
      <c r="L437" s="10" t="s">
        <v>2299</v>
      </c>
      <c r="M437" s="10" t="s">
        <v>318</v>
      </c>
      <c r="N437" s="10">
        <f t="shared" si="18"/>
        <v>180802981.97</v>
      </c>
      <c r="O437" s="10">
        <f t="shared" si="19"/>
        <v>180802981.97</v>
      </c>
      <c r="P437" s="10">
        <f t="shared" si="20"/>
        <v>0</v>
      </c>
      <c r="Q437" s="10"/>
      <c r="R437" s="11">
        <v>0</v>
      </c>
      <c r="S437" s="11"/>
      <c r="T437" s="11"/>
      <c r="U437" s="11">
        <v>25675283.260000002</v>
      </c>
      <c r="V437" s="11"/>
      <c r="W437" s="11">
        <v>75127698.709999993</v>
      </c>
      <c r="X437" s="11"/>
      <c r="Y437" s="11">
        <v>80000000</v>
      </c>
      <c r="Z437" s="11"/>
      <c r="AA437" s="11">
        <v>0</v>
      </c>
      <c r="AB437" s="11"/>
      <c r="AC437" s="11"/>
      <c r="AD437">
        <v>0</v>
      </c>
      <c r="AF437">
        <v>0</v>
      </c>
      <c r="AH437">
        <v>0</v>
      </c>
    </row>
    <row r="438" spans="1:35" x14ac:dyDescent="0.25">
      <c r="A438" s="10"/>
      <c r="B438" s="10" t="s">
        <v>455</v>
      </c>
      <c r="C438" s="10" t="s">
        <v>456</v>
      </c>
      <c r="D438" s="10"/>
      <c r="E438" s="10" t="s">
        <v>2300</v>
      </c>
      <c r="F438" s="10" t="s">
        <v>1306</v>
      </c>
      <c r="G438" s="10" t="s">
        <v>58</v>
      </c>
      <c r="H438" s="10"/>
      <c r="I438" s="10">
        <v>1141</v>
      </c>
      <c r="J438" s="10">
        <v>56</v>
      </c>
      <c r="K438" s="10" t="s">
        <v>2301</v>
      </c>
      <c r="L438" s="10" t="s">
        <v>2302</v>
      </c>
      <c r="M438" s="10" t="s">
        <v>318</v>
      </c>
      <c r="N438" s="10">
        <f t="shared" si="18"/>
        <v>230000000</v>
      </c>
      <c r="O438" s="10">
        <f t="shared" si="19"/>
        <v>230000000</v>
      </c>
      <c r="P438" s="10">
        <f t="shared" si="20"/>
        <v>0</v>
      </c>
      <c r="Q438" s="10"/>
      <c r="R438" s="11">
        <v>1000000</v>
      </c>
      <c r="S438" s="11"/>
      <c r="T438" s="11"/>
      <c r="U438" s="11">
        <v>94000000</v>
      </c>
      <c r="V438" s="11"/>
      <c r="W438" s="11">
        <v>100000000</v>
      </c>
      <c r="X438" s="11"/>
      <c r="Y438" s="11">
        <v>35000000</v>
      </c>
      <c r="Z438" s="11"/>
      <c r="AA438" s="11">
        <v>0</v>
      </c>
      <c r="AB438" s="11"/>
      <c r="AC438" s="11"/>
      <c r="AD438">
        <v>0</v>
      </c>
      <c r="AF438">
        <v>0</v>
      </c>
      <c r="AH438">
        <v>0</v>
      </c>
    </row>
    <row r="439" spans="1:35" x14ac:dyDescent="0.25">
      <c r="A439" s="10"/>
      <c r="B439" s="10" t="s">
        <v>455</v>
      </c>
      <c r="C439" s="10" t="s">
        <v>456</v>
      </c>
      <c r="D439" s="10"/>
      <c r="E439" s="10" t="s">
        <v>2303</v>
      </c>
      <c r="F439" s="10" t="s">
        <v>1308</v>
      </c>
      <c r="G439" s="10" t="s">
        <v>58</v>
      </c>
      <c r="H439" s="10"/>
      <c r="I439" s="10">
        <v>1141</v>
      </c>
      <c r="J439" s="10">
        <v>56</v>
      </c>
      <c r="K439" s="10" t="s">
        <v>2304</v>
      </c>
      <c r="L439" s="10" t="s">
        <v>2305</v>
      </c>
      <c r="M439" s="10" t="s">
        <v>318</v>
      </c>
      <c r="N439" s="10">
        <f t="shared" si="18"/>
        <v>281673521.63999999</v>
      </c>
      <c r="O439" s="10">
        <f t="shared" si="19"/>
        <v>281673521.63999999</v>
      </c>
      <c r="P439" s="10">
        <f t="shared" si="20"/>
        <v>0</v>
      </c>
      <c r="Q439" s="10"/>
      <c r="R439" s="11">
        <v>6000000</v>
      </c>
      <c r="S439" s="11"/>
      <c r="T439" s="11"/>
      <c r="U439" s="11">
        <v>60000000</v>
      </c>
      <c r="V439" s="11"/>
      <c r="W439" s="11">
        <v>100000000</v>
      </c>
      <c r="X439" s="11"/>
      <c r="Y439" s="11">
        <v>115673521.64</v>
      </c>
      <c r="Z439" s="11"/>
      <c r="AA439" s="11">
        <v>0</v>
      </c>
      <c r="AB439" s="11"/>
      <c r="AC439" s="11"/>
      <c r="AD439">
        <v>0</v>
      </c>
      <c r="AF439">
        <v>0</v>
      </c>
      <c r="AH439">
        <v>0</v>
      </c>
    </row>
    <row r="440" spans="1:35" x14ac:dyDescent="0.25">
      <c r="A440" s="10"/>
      <c r="B440" s="10" t="s">
        <v>455</v>
      </c>
      <c r="C440" s="10" t="s">
        <v>456</v>
      </c>
      <c r="D440" s="10"/>
      <c r="E440" s="10" t="s">
        <v>2306</v>
      </c>
      <c r="F440" s="10" t="s">
        <v>1310</v>
      </c>
      <c r="G440" s="10" t="s">
        <v>58</v>
      </c>
      <c r="H440" s="10"/>
      <c r="I440" s="10">
        <v>1141</v>
      </c>
      <c r="J440" s="10">
        <v>56</v>
      </c>
      <c r="K440" s="10" t="s">
        <v>2307</v>
      </c>
      <c r="L440" s="10" t="s">
        <v>2299</v>
      </c>
      <c r="M440" s="10" t="s">
        <v>318</v>
      </c>
      <c r="N440" s="10">
        <f t="shared" si="18"/>
        <v>20000000</v>
      </c>
      <c r="O440" s="10">
        <f t="shared" si="19"/>
        <v>20000000</v>
      </c>
      <c r="P440" s="10">
        <f t="shared" si="20"/>
        <v>0</v>
      </c>
      <c r="Q440" s="10"/>
      <c r="R440" s="11">
        <v>1000000</v>
      </c>
      <c r="S440" s="11"/>
      <c r="T440" s="11"/>
      <c r="U440" s="11">
        <v>13000000</v>
      </c>
      <c r="V440" s="11"/>
      <c r="W440" s="11">
        <v>6000000</v>
      </c>
      <c r="X440" s="11"/>
      <c r="Y440" s="11">
        <v>0</v>
      </c>
      <c r="Z440" s="11"/>
      <c r="AA440" s="11">
        <v>0</v>
      </c>
      <c r="AB440" s="11"/>
      <c r="AC440" s="11"/>
      <c r="AD440">
        <v>0</v>
      </c>
      <c r="AF440">
        <v>0</v>
      </c>
      <c r="AH440">
        <v>0</v>
      </c>
    </row>
    <row r="441" spans="1:35" x14ac:dyDescent="0.25">
      <c r="A441" s="10"/>
      <c r="B441" s="10" t="s">
        <v>455</v>
      </c>
      <c r="C441" s="10" t="s">
        <v>456</v>
      </c>
      <c r="D441" s="10"/>
      <c r="E441" s="10" t="s">
        <v>2308</v>
      </c>
      <c r="F441" s="10" t="s">
        <v>1312</v>
      </c>
      <c r="G441" s="10" t="s">
        <v>58</v>
      </c>
      <c r="H441" s="10"/>
      <c r="I441" s="10">
        <v>1141</v>
      </c>
      <c r="J441" s="10">
        <v>56</v>
      </c>
      <c r="K441" s="10" t="s">
        <v>2309</v>
      </c>
      <c r="L441" s="10" t="s">
        <v>2310</v>
      </c>
      <c r="M441" s="10" t="s">
        <v>318</v>
      </c>
      <c r="N441" s="10">
        <f t="shared" si="18"/>
        <v>81594142.640000001</v>
      </c>
      <c r="O441" s="10">
        <f t="shared" si="19"/>
        <v>16316428.49</v>
      </c>
      <c r="P441" s="10">
        <f t="shared" si="20"/>
        <v>65277714.149999999</v>
      </c>
      <c r="Q441" s="10"/>
      <c r="R441" s="11">
        <v>173078.22</v>
      </c>
      <c r="S441" s="11"/>
      <c r="T441" s="11"/>
      <c r="U441" s="11">
        <v>14374385.68</v>
      </c>
      <c r="V441" s="11"/>
      <c r="W441" s="11">
        <v>1768964.59</v>
      </c>
      <c r="X441" s="11"/>
      <c r="Y441" s="11">
        <v>0</v>
      </c>
      <c r="Z441" s="11"/>
      <c r="AA441" s="11">
        <v>704313.11</v>
      </c>
      <c r="AB441" s="11"/>
      <c r="AC441" s="11"/>
      <c r="AD441">
        <v>57497542.920000002</v>
      </c>
      <c r="AF441">
        <v>7075858.1200000001</v>
      </c>
      <c r="AH441">
        <v>0</v>
      </c>
    </row>
    <row r="442" spans="1:35" x14ac:dyDescent="0.25">
      <c r="A442" s="10"/>
      <c r="B442" s="10" t="s">
        <v>455</v>
      </c>
      <c r="C442" s="10" t="s">
        <v>456</v>
      </c>
      <c r="D442" s="10"/>
      <c r="E442" s="10" t="s">
        <v>2311</v>
      </c>
      <c r="F442" s="10" t="s">
        <v>1314</v>
      </c>
      <c r="G442" s="10" t="s">
        <v>58</v>
      </c>
      <c r="H442" s="10"/>
      <c r="I442" s="10">
        <v>3465</v>
      </c>
      <c r="J442" s="10">
        <v>56</v>
      </c>
      <c r="K442" s="10" t="s">
        <v>2292</v>
      </c>
      <c r="L442" s="10" t="s">
        <v>2293</v>
      </c>
      <c r="M442" s="10" t="s">
        <v>318</v>
      </c>
      <c r="N442" s="10">
        <f t="shared" si="18"/>
        <v>40000000</v>
      </c>
      <c r="O442" s="10">
        <f t="shared" si="19"/>
        <v>40000000</v>
      </c>
      <c r="P442" s="10">
        <f t="shared" si="20"/>
        <v>0</v>
      </c>
      <c r="Q442" s="10"/>
      <c r="R442" s="11">
        <v>5000000</v>
      </c>
      <c r="S442" s="11"/>
      <c r="T442" s="11"/>
      <c r="U442" s="11">
        <v>5000000</v>
      </c>
      <c r="V442" s="11"/>
      <c r="W442" s="11">
        <v>30000000</v>
      </c>
      <c r="X442" s="11"/>
      <c r="Y442" s="11">
        <v>0</v>
      </c>
      <c r="Z442" s="11"/>
      <c r="AA442" s="11">
        <v>0</v>
      </c>
      <c r="AB442" s="11"/>
      <c r="AC442" s="11"/>
      <c r="AD442">
        <v>0</v>
      </c>
      <c r="AF442">
        <v>0</v>
      </c>
      <c r="AH442">
        <v>0</v>
      </c>
    </row>
    <row r="443" spans="1:35" x14ac:dyDescent="0.25">
      <c r="A443" s="10"/>
      <c r="B443" s="10" t="s">
        <v>455</v>
      </c>
      <c r="C443" s="10" t="s">
        <v>456</v>
      </c>
      <c r="D443" s="10"/>
      <c r="E443" s="10" t="s">
        <v>2312</v>
      </c>
      <c r="F443" s="10" t="s">
        <v>1316</v>
      </c>
      <c r="G443" s="10" t="s">
        <v>58</v>
      </c>
      <c r="H443" s="10"/>
      <c r="I443" s="10">
        <v>3465</v>
      </c>
      <c r="J443" s="10">
        <v>56</v>
      </c>
      <c r="K443" s="10" t="s">
        <v>2313</v>
      </c>
      <c r="L443" s="10" t="s">
        <v>2305</v>
      </c>
      <c r="M443" s="10" t="s">
        <v>318</v>
      </c>
      <c r="N443" s="10">
        <f t="shared" si="18"/>
        <v>53500000</v>
      </c>
      <c r="O443" s="10">
        <f t="shared" si="19"/>
        <v>53500000</v>
      </c>
      <c r="P443" s="10">
        <f t="shared" si="20"/>
        <v>0</v>
      </c>
      <c r="Q443" s="10"/>
      <c r="R443" s="11">
        <v>500000</v>
      </c>
      <c r="S443" s="11"/>
      <c r="T443" s="11"/>
      <c r="U443" s="11">
        <v>30000000</v>
      </c>
      <c r="V443" s="11"/>
      <c r="W443" s="11">
        <v>23000000</v>
      </c>
      <c r="X443" s="11"/>
      <c r="Y443" s="11">
        <v>0</v>
      </c>
      <c r="Z443" s="11"/>
      <c r="AA443" s="11">
        <v>0</v>
      </c>
      <c r="AB443" s="11"/>
      <c r="AC443" s="11"/>
      <c r="AD443">
        <v>0</v>
      </c>
      <c r="AF443">
        <v>0</v>
      </c>
      <c r="AH443">
        <v>0</v>
      </c>
    </row>
    <row r="444" spans="1:35" x14ac:dyDescent="0.25">
      <c r="A444" s="10"/>
      <c r="B444" s="10" t="s">
        <v>455</v>
      </c>
      <c r="C444" s="10" t="s">
        <v>456</v>
      </c>
      <c r="D444" s="10"/>
      <c r="E444" s="10" t="s">
        <v>2314</v>
      </c>
      <c r="F444" s="10" t="s">
        <v>1318</v>
      </c>
      <c r="G444" s="10" t="s">
        <v>58</v>
      </c>
      <c r="H444" s="10"/>
      <c r="I444" s="10">
        <v>3465</v>
      </c>
      <c r="J444" s="10">
        <v>56</v>
      </c>
      <c r="K444" s="10" t="s">
        <v>2313</v>
      </c>
      <c r="L444" s="10" t="s">
        <v>2305</v>
      </c>
      <c r="M444" s="10" t="s">
        <v>318</v>
      </c>
      <c r="N444" s="10">
        <f t="shared" si="18"/>
        <v>106500000</v>
      </c>
      <c r="O444" s="10">
        <f t="shared" si="19"/>
        <v>106500000</v>
      </c>
      <c r="P444" s="10">
        <f t="shared" si="20"/>
        <v>0</v>
      </c>
      <c r="Q444" s="10"/>
      <c r="R444" s="11">
        <v>500000</v>
      </c>
      <c r="S444" s="11"/>
      <c r="T444" s="11"/>
      <c r="U444" s="11">
        <v>53000000</v>
      </c>
      <c r="V444" s="11"/>
      <c r="W444" s="11">
        <v>53000000</v>
      </c>
      <c r="X444" s="11"/>
      <c r="Y444" s="11">
        <v>0</v>
      </c>
      <c r="Z444" s="11"/>
      <c r="AA444" s="11">
        <v>0</v>
      </c>
      <c r="AB444" s="11"/>
      <c r="AC444" s="11"/>
      <c r="AD444">
        <v>0</v>
      </c>
      <c r="AF444">
        <v>0</v>
      </c>
      <c r="AH444">
        <v>0</v>
      </c>
    </row>
    <row r="445" spans="1:35" x14ac:dyDescent="0.25">
      <c r="A445" s="10"/>
      <c r="B445" s="10" t="s">
        <v>455</v>
      </c>
      <c r="C445" s="10" t="s">
        <v>456</v>
      </c>
      <c r="D445" s="10"/>
      <c r="E445" s="10" t="s">
        <v>2315</v>
      </c>
      <c r="F445" s="10" t="s">
        <v>1320</v>
      </c>
      <c r="G445" s="10" t="s">
        <v>58</v>
      </c>
      <c r="H445" s="10"/>
      <c r="I445" s="10">
        <v>3465</v>
      </c>
      <c r="J445" s="10">
        <v>56</v>
      </c>
      <c r="K445" s="10" t="s">
        <v>2304</v>
      </c>
      <c r="L445" s="10" t="s">
        <v>2305</v>
      </c>
      <c r="M445" s="10" t="s">
        <v>318</v>
      </c>
      <c r="N445" s="10">
        <f t="shared" si="18"/>
        <v>13500000</v>
      </c>
      <c r="O445" s="10">
        <f t="shared" si="19"/>
        <v>13500000</v>
      </c>
      <c r="P445" s="10">
        <f t="shared" si="20"/>
        <v>0</v>
      </c>
      <c r="Q445" s="10"/>
      <c r="R445" s="11">
        <v>500000</v>
      </c>
      <c r="S445" s="11"/>
      <c r="T445" s="11"/>
      <c r="U445" s="11">
        <v>10000000</v>
      </c>
      <c r="V445" s="11"/>
      <c r="W445" s="11">
        <v>3000000</v>
      </c>
      <c r="X445" s="11"/>
      <c r="Y445" s="11">
        <v>0</v>
      </c>
      <c r="Z445" s="11"/>
      <c r="AA445" s="11">
        <v>0</v>
      </c>
      <c r="AB445" s="11"/>
      <c r="AC445" s="11"/>
      <c r="AD445">
        <v>0</v>
      </c>
      <c r="AF445">
        <v>0</v>
      </c>
      <c r="AH445">
        <v>0</v>
      </c>
    </row>
    <row r="446" spans="1:35" x14ac:dyDescent="0.25">
      <c r="A446" s="10"/>
      <c r="B446" s="10" t="s">
        <v>455</v>
      </c>
      <c r="C446" s="10" t="s">
        <v>456</v>
      </c>
      <c r="D446" s="10"/>
      <c r="E446" s="10" t="s">
        <v>2316</v>
      </c>
      <c r="F446" s="10" t="s">
        <v>1322</v>
      </c>
      <c r="G446" s="10" t="s">
        <v>58</v>
      </c>
      <c r="H446" s="10"/>
      <c r="I446" s="10">
        <v>3465</v>
      </c>
      <c r="J446" s="10">
        <v>56</v>
      </c>
      <c r="K446" s="10" t="s">
        <v>2317</v>
      </c>
      <c r="L446" s="10" t="s">
        <v>2318</v>
      </c>
      <c r="M446" s="10" t="s">
        <v>318</v>
      </c>
      <c r="N446" s="10">
        <f t="shared" si="18"/>
        <v>90500000</v>
      </c>
      <c r="O446" s="10">
        <f t="shared" si="19"/>
        <v>90500000</v>
      </c>
      <c r="P446" s="10">
        <f t="shared" si="20"/>
        <v>0</v>
      </c>
      <c r="Q446" s="10"/>
      <c r="R446" s="11">
        <v>500000</v>
      </c>
      <c r="S446" s="11"/>
      <c r="T446" s="11"/>
      <c r="U446" s="11">
        <v>45000000</v>
      </c>
      <c r="V446" s="11"/>
      <c r="W446" s="11">
        <v>45000000</v>
      </c>
      <c r="X446" s="11"/>
      <c r="Y446" s="11">
        <v>0</v>
      </c>
      <c r="Z446" s="11"/>
      <c r="AA446" s="11">
        <v>0</v>
      </c>
      <c r="AB446" s="11"/>
      <c r="AC446" s="11"/>
      <c r="AD446">
        <v>0</v>
      </c>
      <c r="AF446">
        <v>0</v>
      </c>
      <c r="AH446">
        <v>0</v>
      </c>
    </row>
    <row r="447" spans="1:35" x14ac:dyDescent="0.25">
      <c r="A447" s="10"/>
      <c r="B447" s="10" t="s">
        <v>455</v>
      </c>
      <c r="C447" s="10" t="s">
        <v>456</v>
      </c>
      <c r="D447" s="10"/>
      <c r="E447" s="10" t="s">
        <v>2319</v>
      </c>
      <c r="F447" s="10" t="s">
        <v>1324</v>
      </c>
      <c r="G447" s="10" t="s">
        <v>58</v>
      </c>
      <c r="H447" s="10"/>
      <c r="I447" s="10">
        <v>3465</v>
      </c>
      <c r="J447" s="10">
        <v>56</v>
      </c>
      <c r="K447" s="10" t="s">
        <v>2309</v>
      </c>
      <c r="L447" s="10" t="s">
        <v>2310</v>
      </c>
      <c r="M447" s="10" t="s">
        <v>318</v>
      </c>
      <c r="N447" s="10">
        <f t="shared" si="18"/>
        <v>17500000</v>
      </c>
      <c r="O447" s="10">
        <f t="shared" si="19"/>
        <v>17500000</v>
      </c>
      <c r="P447" s="10">
        <f t="shared" si="20"/>
        <v>0</v>
      </c>
      <c r="Q447" s="10"/>
      <c r="R447" s="11">
        <v>0</v>
      </c>
      <c r="S447" s="11"/>
      <c r="T447" s="11"/>
      <c r="U447" s="11">
        <v>8500000</v>
      </c>
      <c r="V447" s="11"/>
      <c r="W447" s="11">
        <v>9000000</v>
      </c>
      <c r="X447" s="11"/>
      <c r="Y447" s="11">
        <v>0</v>
      </c>
      <c r="Z447" s="11"/>
      <c r="AA447" s="11">
        <v>0</v>
      </c>
      <c r="AB447" s="11"/>
      <c r="AC447" s="11"/>
      <c r="AD447">
        <v>0</v>
      </c>
      <c r="AF447">
        <v>0</v>
      </c>
      <c r="AH447">
        <v>0</v>
      </c>
    </row>
    <row r="448" spans="1:35" x14ac:dyDescent="0.25">
      <c r="A448" s="10"/>
      <c r="B448" s="10" t="s">
        <v>455</v>
      </c>
      <c r="C448" s="10" t="s">
        <v>456</v>
      </c>
      <c r="D448" s="10"/>
      <c r="E448" s="10" t="s">
        <v>1326</v>
      </c>
      <c r="F448" s="10" t="s">
        <v>1326</v>
      </c>
      <c r="G448" s="10" t="s">
        <v>58</v>
      </c>
      <c r="H448" s="10"/>
      <c r="I448" s="10">
        <v>2110</v>
      </c>
      <c r="J448" s="10">
        <v>56</v>
      </c>
      <c r="K448" s="10" t="s">
        <v>2291</v>
      </c>
      <c r="L448" s="10" t="s">
        <v>2291</v>
      </c>
      <c r="M448" s="10" t="s">
        <v>318</v>
      </c>
      <c r="N448" s="10">
        <f t="shared" si="18"/>
        <v>941742.92</v>
      </c>
      <c r="O448" s="10">
        <f t="shared" si="19"/>
        <v>95374.290000000008</v>
      </c>
      <c r="P448" s="10">
        <f t="shared" si="20"/>
        <v>846368.63</v>
      </c>
      <c r="Q448" s="10"/>
      <c r="R448" s="11">
        <v>31374.29</v>
      </c>
      <c r="S448" s="11"/>
      <c r="T448" s="11">
        <v>31374.29</v>
      </c>
      <c r="U448" s="11">
        <v>32000</v>
      </c>
      <c r="V448" s="11">
        <v>32000</v>
      </c>
      <c r="W448" s="11">
        <v>32000</v>
      </c>
      <c r="X448" s="11">
        <v>32000</v>
      </c>
      <c r="Y448" s="11">
        <v>0</v>
      </c>
      <c r="Z448" s="11"/>
      <c r="AA448" s="11">
        <v>282368.63</v>
      </c>
      <c r="AB448" s="11"/>
      <c r="AC448" s="11">
        <v>282368.63</v>
      </c>
      <c r="AD448">
        <v>282000</v>
      </c>
      <c r="AE448">
        <v>282000</v>
      </c>
      <c r="AF448">
        <v>282000</v>
      </c>
      <c r="AG448">
        <v>282000</v>
      </c>
      <c r="AH448">
        <v>0</v>
      </c>
    </row>
    <row r="449" spans="1:35" x14ac:dyDescent="0.25">
      <c r="A449" s="10"/>
      <c r="B449" s="10" t="s">
        <v>455</v>
      </c>
      <c r="C449" s="10" t="s">
        <v>456</v>
      </c>
      <c r="D449" s="10"/>
      <c r="E449" s="10" t="s">
        <v>1328</v>
      </c>
      <c r="F449" s="10" t="s">
        <v>1328</v>
      </c>
      <c r="G449" s="10" t="s">
        <v>58</v>
      </c>
      <c r="H449" s="10"/>
      <c r="I449" s="10">
        <v>2070</v>
      </c>
      <c r="J449" s="10">
        <v>800</v>
      </c>
      <c r="K449" s="10" t="s">
        <v>2295</v>
      </c>
      <c r="L449" s="10" t="s">
        <v>2293</v>
      </c>
      <c r="M449" s="10" t="s">
        <v>318</v>
      </c>
      <c r="N449" s="10">
        <f t="shared" si="18"/>
        <v>6893603.1600000001</v>
      </c>
      <c r="O449" s="10">
        <f t="shared" si="19"/>
        <v>6893603.1600000001</v>
      </c>
      <c r="P449" s="10">
        <f t="shared" si="20"/>
        <v>0</v>
      </c>
      <c r="Q449" s="10" t="s">
        <v>1329</v>
      </c>
      <c r="R449" s="11">
        <v>1758108</v>
      </c>
      <c r="S449" s="11"/>
      <c r="T449" s="11">
        <v>1758108</v>
      </c>
      <c r="U449" s="11">
        <v>1758108</v>
      </c>
      <c r="V449" s="11">
        <v>1758108</v>
      </c>
      <c r="W449" s="11">
        <v>1611599</v>
      </c>
      <c r="X449" s="11">
        <v>1611599</v>
      </c>
      <c r="Y449" s="11">
        <v>1765788.16</v>
      </c>
      <c r="Z449" s="11">
        <v>1765788.16</v>
      </c>
      <c r="AA449" s="11">
        <v>0</v>
      </c>
      <c r="AB449" s="11"/>
      <c r="AC449" s="11"/>
      <c r="AD449">
        <v>0</v>
      </c>
      <c r="AF449">
        <v>0</v>
      </c>
      <c r="AH449">
        <v>0</v>
      </c>
    </row>
    <row r="450" spans="1:35" x14ac:dyDescent="0.25">
      <c r="A450" s="10"/>
      <c r="B450" s="10" t="s">
        <v>455</v>
      </c>
      <c r="C450" s="10" t="s">
        <v>456</v>
      </c>
      <c r="D450" s="10"/>
      <c r="E450" s="10" t="s">
        <v>2320</v>
      </c>
      <c r="F450" s="10" t="s">
        <v>1331</v>
      </c>
      <c r="G450" s="10" t="s">
        <v>58</v>
      </c>
      <c r="H450" s="10"/>
      <c r="I450" s="10">
        <v>1141</v>
      </c>
      <c r="J450" s="10">
        <v>56</v>
      </c>
      <c r="K450" s="10" t="s">
        <v>2031</v>
      </c>
      <c r="L450" s="10" t="s">
        <v>2321</v>
      </c>
      <c r="M450" s="10" t="s">
        <v>318</v>
      </c>
      <c r="N450" s="10">
        <f t="shared" ref="N450:N513" si="21">O450+P450</f>
        <v>225798046.45199999</v>
      </c>
      <c r="O450" s="10">
        <f t="shared" ref="O450:O513" si="22">R450+U450+W450+Y450</f>
        <v>225798046.45199999</v>
      </c>
      <c r="P450" s="10">
        <f t="shared" ref="P450:P513" si="23">AA450+AD450+AF450+AH450</f>
        <v>0</v>
      </c>
      <c r="Q450" s="10"/>
      <c r="R450" s="11">
        <v>2672313.2039999999</v>
      </c>
      <c r="S450" s="11"/>
      <c r="T450" s="11"/>
      <c r="U450" s="11">
        <v>89508603.047999993</v>
      </c>
      <c r="V450" s="11"/>
      <c r="W450" s="11">
        <v>133617130.2</v>
      </c>
      <c r="X450" s="11"/>
      <c r="Y450" s="11">
        <v>0</v>
      </c>
      <c r="Z450" s="11"/>
      <c r="AA450" s="11">
        <v>0</v>
      </c>
      <c r="AB450" s="11"/>
      <c r="AC450" s="11"/>
      <c r="AD450">
        <v>0</v>
      </c>
      <c r="AF450">
        <v>0</v>
      </c>
      <c r="AH450">
        <v>0</v>
      </c>
    </row>
    <row r="451" spans="1:35" x14ac:dyDescent="0.25">
      <c r="A451" s="10"/>
      <c r="B451" s="10" t="s">
        <v>455</v>
      </c>
      <c r="C451" s="10" t="s">
        <v>456</v>
      </c>
      <c r="D451" s="10"/>
      <c r="E451" s="10" t="s">
        <v>2322</v>
      </c>
      <c r="F451" s="10" t="s">
        <v>1333</v>
      </c>
      <c r="G451" s="10" t="s">
        <v>58</v>
      </c>
      <c r="H451" s="10"/>
      <c r="I451" s="10">
        <v>1141</v>
      </c>
      <c r="J451" s="10">
        <v>56</v>
      </c>
      <c r="K451" s="10" t="s">
        <v>2323</v>
      </c>
      <c r="L451" s="10" t="s">
        <v>2324</v>
      </c>
      <c r="M451" s="10" t="s">
        <v>318</v>
      </c>
      <c r="N451" s="10">
        <f t="shared" si="21"/>
        <v>3000000</v>
      </c>
      <c r="O451" s="10">
        <f t="shared" si="22"/>
        <v>3000000</v>
      </c>
      <c r="P451" s="10">
        <f t="shared" si="23"/>
        <v>0</v>
      </c>
      <c r="Q451" s="10"/>
      <c r="R451" s="11">
        <v>500000</v>
      </c>
      <c r="S451" s="11"/>
      <c r="T451" s="11"/>
      <c r="U451" s="11">
        <v>2500000</v>
      </c>
      <c r="V451" s="11"/>
      <c r="W451" s="11">
        <v>0</v>
      </c>
      <c r="X451" s="11"/>
      <c r="Y451" s="11">
        <v>0</v>
      </c>
      <c r="Z451" s="11"/>
      <c r="AA451" s="11">
        <v>0</v>
      </c>
      <c r="AB451" s="11"/>
      <c r="AC451" s="11"/>
      <c r="AD451">
        <v>0</v>
      </c>
      <c r="AF451">
        <v>0</v>
      </c>
      <c r="AH451">
        <v>0</v>
      </c>
    </row>
    <row r="452" spans="1:35" x14ac:dyDescent="0.25">
      <c r="A452" s="10"/>
      <c r="B452" s="10" t="s">
        <v>455</v>
      </c>
      <c r="C452" s="10" t="s">
        <v>456</v>
      </c>
      <c r="D452" s="10"/>
      <c r="E452" s="10" t="s">
        <v>980</v>
      </c>
      <c r="F452" s="10" t="s">
        <v>1334</v>
      </c>
      <c r="G452" s="10" t="s">
        <v>58</v>
      </c>
      <c r="H452" s="10"/>
      <c r="I452" s="10">
        <v>2103</v>
      </c>
      <c r="J452" s="10">
        <v>56</v>
      </c>
      <c r="K452" s="10" t="s">
        <v>83</v>
      </c>
      <c r="L452" s="10" t="s">
        <v>2291</v>
      </c>
      <c r="M452" s="10" t="s">
        <v>318</v>
      </c>
      <c r="N452" s="10">
        <f t="shared" si="21"/>
        <v>5000000</v>
      </c>
      <c r="O452" s="10">
        <f t="shared" si="22"/>
        <v>5000000</v>
      </c>
      <c r="P452" s="10">
        <f t="shared" si="23"/>
        <v>0</v>
      </c>
      <c r="Q452" s="10"/>
      <c r="R452" s="11">
        <v>800000</v>
      </c>
      <c r="S452" s="11"/>
      <c r="T452" s="11"/>
      <c r="U452" s="11">
        <v>2100000</v>
      </c>
      <c r="V452" s="11"/>
      <c r="W452" s="11">
        <v>2100000</v>
      </c>
      <c r="X452" s="11"/>
      <c r="Y452" s="11">
        <v>0</v>
      </c>
      <c r="Z452" s="11"/>
      <c r="AA452" s="11">
        <v>0</v>
      </c>
      <c r="AB452" s="11"/>
      <c r="AC452" s="11"/>
      <c r="AD452">
        <v>0</v>
      </c>
      <c r="AF452">
        <v>0</v>
      </c>
      <c r="AH452">
        <v>0</v>
      </c>
    </row>
    <row r="453" spans="1:35" x14ac:dyDescent="0.25">
      <c r="A453" s="10"/>
      <c r="B453" s="10" t="s">
        <v>455</v>
      </c>
      <c r="C453" s="10" t="s">
        <v>456</v>
      </c>
      <c r="D453" s="10"/>
      <c r="E453" s="10" t="s">
        <v>2325</v>
      </c>
      <c r="F453" s="10" t="s">
        <v>1336</v>
      </c>
      <c r="G453" s="10" t="s">
        <v>58</v>
      </c>
      <c r="H453" s="10"/>
      <c r="I453" s="10">
        <v>2341</v>
      </c>
      <c r="J453" s="10">
        <v>56</v>
      </c>
      <c r="K453" s="10" t="s">
        <v>2326</v>
      </c>
      <c r="L453" s="10" t="s">
        <v>2305</v>
      </c>
      <c r="M453" s="10" t="s">
        <v>318</v>
      </c>
      <c r="N453" s="10">
        <f t="shared" si="21"/>
        <v>3932500</v>
      </c>
      <c r="O453" s="10">
        <f t="shared" si="22"/>
        <v>3932500</v>
      </c>
      <c r="P453" s="10">
        <f t="shared" si="23"/>
        <v>0</v>
      </c>
      <c r="Q453" s="10"/>
      <c r="R453" s="11">
        <v>2988700</v>
      </c>
      <c r="S453" s="11"/>
      <c r="T453" s="11">
        <v>2988700</v>
      </c>
      <c r="U453" s="11">
        <v>943800</v>
      </c>
      <c r="V453" s="11">
        <v>943800</v>
      </c>
      <c r="W453" s="11">
        <v>0</v>
      </c>
      <c r="X453" s="11"/>
      <c r="Y453" s="11">
        <v>0</v>
      </c>
      <c r="Z453" s="11"/>
      <c r="AA453" s="11">
        <v>0</v>
      </c>
      <c r="AB453" s="11"/>
      <c r="AC453" s="11"/>
      <c r="AD453">
        <v>0</v>
      </c>
      <c r="AF453">
        <v>0</v>
      </c>
      <c r="AH453">
        <v>0</v>
      </c>
    </row>
    <row r="454" spans="1:35" x14ac:dyDescent="0.25">
      <c r="A454" s="10" t="s">
        <v>58</v>
      </c>
      <c r="B454" s="10" t="s">
        <v>1337</v>
      </c>
      <c r="C454" s="10" t="s">
        <v>1338</v>
      </c>
      <c r="D454" s="10">
        <v>1065</v>
      </c>
      <c r="E454" s="10" t="s">
        <v>1339</v>
      </c>
      <c r="F454" s="10"/>
      <c r="G454" s="10" t="s">
        <v>58</v>
      </c>
      <c r="H454" s="10" t="s">
        <v>36</v>
      </c>
      <c r="I454" s="10">
        <v>5534</v>
      </c>
      <c r="J454" s="10">
        <v>54</v>
      </c>
      <c r="K454" s="10" t="s">
        <v>463</v>
      </c>
      <c r="L454" s="10" t="s">
        <v>38</v>
      </c>
      <c r="M454" s="10" t="s">
        <v>318</v>
      </c>
      <c r="N454" s="10">
        <f t="shared" si="21"/>
        <v>1000000</v>
      </c>
      <c r="O454" s="10">
        <f t="shared" si="22"/>
        <v>1000000</v>
      </c>
      <c r="P454" s="10">
        <f t="shared" si="23"/>
        <v>0</v>
      </c>
      <c r="Q454" s="10"/>
      <c r="R454" s="11">
        <v>1000000</v>
      </c>
      <c r="S454" s="11">
        <v>1000000</v>
      </c>
      <c r="T454" s="11"/>
      <c r="U454" s="11"/>
      <c r="V454" s="11"/>
      <c r="W454" s="11"/>
      <c r="X454" s="11"/>
      <c r="Y454" s="11">
        <v>0</v>
      </c>
      <c r="Z454" s="11"/>
      <c r="AA454" s="11">
        <v>0</v>
      </c>
      <c r="AB454" s="11"/>
      <c r="AC454" s="11"/>
      <c r="AD454">
        <v>0</v>
      </c>
      <c r="AF454">
        <v>0</v>
      </c>
      <c r="AI454">
        <v>0</v>
      </c>
    </row>
    <row r="455" spans="1:35" x14ac:dyDescent="0.25">
      <c r="A455" s="10" t="s">
        <v>36</v>
      </c>
      <c r="B455" s="10" t="s">
        <v>1337</v>
      </c>
      <c r="C455" s="10" t="s">
        <v>1338</v>
      </c>
      <c r="D455" s="10">
        <v>1067</v>
      </c>
      <c r="E455" s="10" t="s">
        <v>1340</v>
      </c>
      <c r="F455" s="10" t="s">
        <v>1341</v>
      </c>
      <c r="G455" s="10" t="s">
        <v>58</v>
      </c>
      <c r="H455" s="10" t="s">
        <v>58</v>
      </c>
      <c r="I455" s="10">
        <v>5534</v>
      </c>
      <c r="J455" s="10">
        <v>54</v>
      </c>
      <c r="K455" s="10" t="s">
        <v>463</v>
      </c>
      <c r="L455" s="10" t="s">
        <v>38</v>
      </c>
      <c r="M455" s="10" t="s">
        <v>318</v>
      </c>
      <c r="N455" s="10">
        <f t="shared" si="21"/>
        <v>0</v>
      </c>
      <c r="O455" s="10">
        <f t="shared" si="22"/>
        <v>0</v>
      </c>
      <c r="P455" s="10">
        <f t="shared" si="23"/>
        <v>0</v>
      </c>
      <c r="Q455" s="10"/>
      <c r="R455" s="11">
        <v>0</v>
      </c>
      <c r="S455" s="11"/>
      <c r="T455" s="11"/>
      <c r="U455" s="11">
        <v>0</v>
      </c>
      <c r="V455" s="11"/>
      <c r="W455" s="11">
        <v>0</v>
      </c>
      <c r="X455" s="11"/>
      <c r="Y455" s="11">
        <v>0</v>
      </c>
      <c r="Z455" s="11"/>
      <c r="AA455" s="11">
        <v>0</v>
      </c>
      <c r="AB455" s="11"/>
      <c r="AC455" s="11"/>
      <c r="AD455">
        <v>0</v>
      </c>
      <c r="AF455">
        <v>0</v>
      </c>
      <c r="AI455">
        <v>0</v>
      </c>
    </row>
    <row r="456" spans="1:35" x14ac:dyDescent="0.25">
      <c r="A456" s="10" t="s">
        <v>58</v>
      </c>
      <c r="B456" s="10" t="s">
        <v>1337</v>
      </c>
      <c r="C456" s="10" t="s">
        <v>1338</v>
      </c>
      <c r="D456" s="10">
        <v>1068</v>
      </c>
      <c r="E456" s="10" t="s">
        <v>1342</v>
      </c>
      <c r="F456" s="10" t="s">
        <v>1343</v>
      </c>
      <c r="G456" s="10" t="s">
        <v>58</v>
      </c>
      <c r="H456" s="10" t="s">
        <v>58</v>
      </c>
      <c r="I456" s="10">
        <v>5534</v>
      </c>
      <c r="J456" s="10">
        <v>54</v>
      </c>
      <c r="K456" s="10" t="s">
        <v>463</v>
      </c>
      <c r="L456" s="10" t="s">
        <v>38</v>
      </c>
      <c r="M456" s="10" t="s">
        <v>318</v>
      </c>
      <c r="N456" s="10">
        <f t="shared" si="21"/>
        <v>21316175.350000001</v>
      </c>
      <c r="O456" s="10">
        <f t="shared" si="22"/>
        <v>20999447.170000002</v>
      </c>
      <c r="P456" s="10">
        <f t="shared" si="23"/>
        <v>316728.17999999988</v>
      </c>
      <c r="Q456" s="10"/>
      <c r="R456" s="11">
        <v>20999447.170000002</v>
      </c>
      <c r="S456" s="11">
        <v>590000</v>
      </c>
      <c r="T456" s="11"/>
      <c r="U456" s="11">
        <v>0</v>
      </c>
      <c r="V456" s="11"/>
      <c r="W456" s="11">
        <v>0</v>
      </c>
      <c r="X456" s="11"/>
      <c r="Y456" s="11">
        <v>0</v>
      </c>
      <c r="Z456" s="11"/>
      <c r="AA456" s="11">
        <v>316728.17999999988</v>
      </c>
      <c r="AB456" s="11"/>
      <c r="AC456" s="11"/>
      <c r="AD456">
        <v>0</v>
      </c>
      <c r="AF456">
        <v>0</v>
      </c>
      <c r="AI456">
        <v>0</v>
      </c>
    </row>
    <row r="457" spans="1:35" x14ac:dyDescent="0.25">
      <c r="A457" s="10" t="s">
        <v>58</v>
      </c>
      <c r="B457" s="10" t="s">
        <v>1337</v>
      </c>
      <c r="C457" s="10" t="s">
        <v>1338</v>
      </c>
      <c r="D457" s="10">
        <v>1071</v>
      </c>
      <c r="E457" s="10" t="s">
        <v>1345</v>
      </c>
      <c r="F457" s="10" t="s">
        <v>1346</v>
      </c>
      <c r="G457" s="10" t="s">
        <v>58</v>
      </c>
      <c r="H457" s="10" t="s">
        <v>58</v>
      </c>
      <c r="I457" s="10">
        <v>5534</v>
      </c>
      <c r="J457" s="10">
        <v>54</v>
      </c>
      <c r="K457" s="10" t="s">
        <v>463</v>
      </c>
      <c r="L457" s="10" t="s">
        <v>38</v>
      </c>
      <c r="M457" s="10" t="s">
        <v>318</v>
      </c>
      <c r="N457" s="10">
        <f t="shared" si="21"/>
        <v>71982455.450000003</v>
      </c>
      <c r="O457" s="10">
        <f t="shared" si="22"/>
        <v>61138796.469999999</v>
      </c>
      <c r="P457" s="10">
        <f t="shared" si="23"/>
        <v>10843658.98</v>
      </c>
      <c r="Q457" s="10"/>
      <c r="R457" s="11">
        <v>38173655.759999998</v>
      </c>
      <c r="S457" s="11">
        <v>15492914</v>
      </c>
      <c r="T457" s="11"/>
      <c r="U457" s="11">
        <v>22965140.710000001</v>
      </c>
      <c r="V457" s="11"/>
      <c r="W457" s="11">
        <v>0</v>
      </c>
      <c r="X457" s="11"/>
      <c r="Y457" s="11">
        <v>0</v>
      </c>
      <c r="Z457" s="11"/>
      <c r="AA457" s="11">
        <v>10843658.98</v>
      </c>
      <c r="AB457" s="11"/>
      <c r="AC457" s="11"/>
      <c r="AD457">
        <v>0</v>
      </c>
      <c r="AF457">
        <v>0</v>
      </c>
      <c r="AI457">
        <v>0</v>
      </c>
    </row>
    <row r="458" spans="1:35" x14ac:dyDescent="0.25">
      <c r="A458" s="10" t="s">
        <v>36</v>
      </c>
      <c r="B458" s="10" t="s">
        <v>1337</v>
      </c>
      <c r="C458" s="10" t="s">
        <v>1338</v>
      </c>
      <c r="D458" s="10">
        <v>1074</v>
      </c>
      <c r="E458" s="10" t="s">
        <v>1348</v>
      </c>
      <c r="F458" s="10" t="s">
        <v>1349</v>
      </c>
      <c r="G458" s="10" t="s">
        <v>58</v>
      </c>
      <c r="H458" s="10" t="s">
        <v>58</v>
      </c>
      <c r="I458" s="10">
        <v>5534</v>
      </c>
      <c r="J458" s="10">
        <v>54</v>
      </c>
      <c r="K458" s="10" t="s">
        <v>271</v>
      </c>
      <c r="L458" s="10" t="s">
        <v>38</v>
      </c>
      <c r="M458" s="10" t="s">
        <v>318</v>
      </c>
      <c r="N458" s="10">
        <f t="shared" si="21"/>
        <v>0</v>
      </c>
      <c r="O458" s="10">
        <f t="shared" si="22"/>
        <v>0</v>
      </c>
      <c r="P458" s="10">
        <f t="shared" si="23"/>
        <v>0</v>
      </c>
      <c r="Q458" s="10"/>
      <c r="R458" s="11">
        <v>0</v>
      </c>
      <c r="S458" s="11"/>
      <c r="T458" s="11"/>
      <c r="U458" s="11">
        <v>0</v>
      </c>
      <c r="V458" s="11"/>
      <c r="W458" s="11">
        <v>0</v>
      </c>
      <c r="X458" s="11"/>
      <c r="Y458" s="11">
        <v>0</v>
      </c>
      <c r="Z458" s="11"/>
      <c r="AA458" s="11">
        <v>0</v>
      </c>
      <c r="AB458" s="11"/>
      <c r="AC458" s="11"/>
      <c r="AD458">
        <v>0</v>
      </c>
      <c r="AF458">
        <v>0</v>
      </c>
      <c r="AI458">
        <v>0</v>
      </c>
    </row>
    <row r="459" spans="1:35" x14ac:dyDescent="0.25">
      <c r="A459" s="10" t="s">
        <v>58</v>
      </c>
      <c r="B459" s="10" t="s">
        <v>1337</v>
      </c>
      <c r="C459" s="10" t="s">
        <v>1338</v>
      </c>
      <c r="D459" s="10">
        <v>1075</v>
      </c>
      <c r="E459" s="10" t="s">
        <v>1350</v>
      </c>
      <c r="F459" s="10" t="s">
        <v>1351</v>
      </c>
      <c r="G459" s="10" t="s">
        <v>58</v>
      </c>
      <c r="H459" s="10" t="s">
        <v>36</v>
      </c>
      <c r="I459" s="10">
        <v>5534</v>
      </c>
      <c r="J459" s="10">
        <v>54</v>
      </c>
      <c r="K459" s="10" t="s">
        <v>443</v>
      </c>
      <c r="L459" s="10" t="s">
        <v>38</v>
      </c>
      <c r="M459" s="10" t="s">
        <v>318</v>
      </c>
      <c r="N459" s="10">
        <f t="shared" si="21"/>
        <v>21453990.780000001</v>
      </c>
      <c r="O459" s="10">
        <f t="shared" si="22"/>
        <v>11854834.970000001</v>
      </c>
      <c r="P459" s="10">
        <f t="shared" si="23"/>
        <v>9599155.8100000005</v>
      </c>
      <c r="Q459" s="10"/>
      <c r="R459" s="11">
        <v>11854834.970000001</v>
      </c>
      <c r="S459" s="11">
        <v>150000</v>
      </c>
      <c r="T459" s="11"/>
      <c r="U459" s="11">
        <v>0</v>
      </c>
      <c r="V459" s="11"/>
      <c r="W459" s="11">
        <v>0</v>
      </c>
      <c r="X459" s="11"/>
      <c r="Y459" s="11">
        <v>0</v>
      </c>
      <c r="Z459" s="11"/>
      <c r="AA459" s="11">
        <v>9599155.8100000005</v>
      </c>
      <c r="AB459" s="11"/>
      <c r="AC459" s="11"/>
      <c r="AD459">
        <v>0</v>
      </c>
      <c r="AF459">
        <v>0</v>
      </c>
      <c r="AI459">
        <v>0</v>
      </c>
    </row>
    <row r="460" spans="1:35" x14ac:dyDescent="0.25">
      <c r="A460" s="10" t="s">
        <v>58</v>
      </c>
      <c r="B460" s="10" t="s">
        <v>1337</v>
      </c>
      <c r="C460" s="10" t="s">
        <v>1338</v>
      </c>
      <c r="D460" s="10">
        <v>1076</v>
      </c>
      <c r="E460" s="10" t="s">
        <v>1353</v>
      </c>
      <c r="F460" s="10" t="s">
        <v>1354</v>
      </c>
      <c r="G460" s="10" t="s">
        <v>58</v>
      </c>
      <c r="H460" s="10" t="s">
        <v>36</v>
      </c>
      <c r="I460" s="10">
        <v>5534</v>
      </c>
      <c r="J460" s="10">
        <v>54</v>
      </c>
      <c r="K460" s="10" t="s">
        <v>463</v>
      </c>
      <c r="L460" s="10" t="s">
        <v>38</v>
      </c>
      <c r="M460" s="10" t="s">
        <v>318</v>
      </c>
      <c r="N460" s="10">
        <f t="shared" si="21"/>
        <v>30003076.950000003</v>
      </c>
      <c r="O460" s="10">
        <f t="shared" si="22"/>
        <v>30003076.950000003</v>
      </c>
      <c r="P460" s="10">
        <f t="shared" si="23"/>
        <v>0</v>
      </c>
      <c r="Q460" s="10"/>
      <c r="R460" s="11">
        <v>18093863.460000001</v>
      </c>
      <c r="S460" s="11">
        <v>7526086</v>
      </c>
      <c r="T460" s="11"/>
      <c r="U460" s="11">
        <v>11909213.49</v>
      </c>
      <c r="V460" s="11"/>
      <c r="W460" s="11">
        <v>0</v>
      </c>
      <c r="X460" s="11"/>
      <c r="Y460" s="11">
        <v>0</v>
      </c>
      <c r="Z460" s="11"/>
      <c r="AA460" s="11"/>
      <c r="AB460" s="11"/>
      <c r="AC460" s="11"/>
      <c r="AD460">
        <v>0</v>
      </c>
      <c r="AF460">
        <v>0</v>
      </c>
      <c r="AI460">
        <v>0</v>
      </c>
    </row>
    <row r="461" spans="1:35" x14ac:dyDescent="0.25">
      <c r="A461" s="10" t="s">
        <v>58</v>
      </c>
      <c r="B461" s="10" t="s">
        <v>1337</v>
      </c>
      <c r="C461" s="10" t="s">
        <v>1338</v>
      </c>
      <c r="D461" s="10">
        <v>1079</v>
      </c>
      <c r="E461" s="10" t="s">
        <v>1356</v>
      </c>
      <c r="F461" s="10" t="s">
        <v>1357</v>
      </c>
      <c r="G461" s="10" t="s">
        <v>58</v>
      </c>
      <c r="H461" s="10" t="s">
        <v>58</v>
      </c>
      <c r="I461" s="10">
        <v>5534</v>
      </c>
      <c r="J461" s="10">
        <v>54</v>
      </c>
      <c r="K461" s="10" t="s">
        <v>463</v>
      </c>
      <c r="L461" s="10" t="s">
        <v>38</v>
      </c>
      <c r="M461" s="10" t="s">
        <v>318</v>
      </c>
      <c r="N461" s="10">
        <f t="shared" si="21"/>
        <v>15598245.85</v>
      </c>
      <c r="O461" s="10">
        <f t="shared" si="22"/>
        <v>15598245.85</v>
      </c>
      <c r="P461" s="10">
        <f t="shared" si="23"/>
        <v>0</v>
      </c>
      <c r="Q461" s="10"/>
      <c r="R461" s="11">
        <v>15598245.85</v>
      </c>
      <c r="S461" s="11">
        <v>455762.27</v>
      </c>
      <c r="T461" s="11"/>
      <c r="U461" s="11">
        <v>0</v>
      </c>
      <c r="V461" s="11"/>
      <c r="W461" s="11">
        <v>0</v>
      </c>
      <c r="X461" s="11"/>
      <c r="Y461" s="11">
        <v>0</v>
      </c>
      <c r="Z461" s="11"/>
      <c r="AA461" s="11"/>
      <c r="AB461" s="11"/>
      <c r="AC461" s="11"/>
      <c r="AD461">
        <v>0</v>
      </c>
      <c r="AF461">
        <v>0</v>
      </c>
      <c r="AI461">
        <v>0</v>
      </c>
    </row>
    <row r="462" spans="1:35" x14ac:dyDescent="0.25">
      <c r="A462" s="10" t="s">
        <v>58</v>
      </c>
      <c r="B462" s="10" t="s">
        <v>1337</v>
      </c>
      <c r="C462" s="10" t="s">
        <v>1338</v>
      </c>
      <c r="D462" s="10">
        <v>1081</v>
      </c>
      <c r="E462" s="10" t="s">
        <v>1359</v>
      </c>
      <c r="F462" s="10" t="s">
        <v>1360</v>
      </c>
      <c r="G462" s="10" t="s">
        <v>58</v>
      </c>
      <c r="H462" s="10" t="s">
        <v>36</v>
      </c>
      <c r="I462" s="10">
        <v>5534</v>
      </c>
      <c r="J462" s="10">
        <v>54</v>
      </c>
      <c r="K462" s="10" t="s">
        <v>1361</v>
      </c>
      <c r="L462" s="10" t="s">
        <v>38</v>
      </c>
      <c r="M462" s="10" t="s">
        <v>318</v>
      </c>
      <c r="N462" s="10">
        <f t="shared" si="21"/>
        <v>19646285.449999999</v>
      </c>
      <c r="O462" s="10">
        <f t="shared" si="22"/>
        <v>19646285.449999999</v>
      </c>
      <c r="P462" s="10">
        <f t="shared" si="23"/>
        <v>0</v>
      </c>
      <c r="Q462" s="10"/>
      <c r="R462" s="11">
        <v>19646285.449999999</v>
      </c>
      <c r="S462" s="11"/>
      <c r="T462" s="11"/>
      <c r="U462" s="11">
        <v>0</v>
      </c>
      <c r="V462" s="11"/>
      <c r="W462" s="11">
        <v>0</v>
      </c>
      <c r="X462" s="11"/>
      <c r="Y462" s="11">
        <v>0</v>
      </c>
      <c r="Z462" s="11"/>
      <c r="AA462" s="11">
        <v>0</v>
      </c>
      <c r="AB462" s="11"/>
      <c r="AC462" s="11"/>
      <c r="AD462">
        <v>0</v>
      </c>
      <c r="AF462">
        <v>0</v>
      </c>
      <c r="AI462">
        <v>0</v>
      </c>
    </row>
    <row r="463" spans="1:35" x14ac:dyDescent="0.25">
      <c r="A463" s="10" t="s">
        <v>58</v>
      </c>
      <c r="B463" s="10" t="s">
        <v>1337</v>
      </c>
      <c r="C463" s="10" t="s">
        <v>1338</v>
      </c>
      <c r="D463" s="10">
        <v>1082</v>
      </c>
      <c r="E463" s="10" t="s">
        <v>1363</v>
      </c>
      <c r="F463" s="10" t="s">
        <v>1364</v>
      </c>
      <c r="G463" s="10" t="s">
        <v>58</v>
      </c>
      <c r="H463" s="10" t="s">
        <v>36</v>
      </c>
      <c r="I463" s="10">
        <v>5534</v>
      </c>
      <c r="J463" s="10">
        <v>54</v>
      </c>
      <c r="K463" s="10" t="s">
        <v>1365</v>
      </c>
      <c r="L463" s="10" t="s">
        <v>38</v>
      </c>
      <c r="M463" s="10" t="s">
        <v>318</v>
      </c>
      <c r="N463" s="10">
        <f t="shared" si="21"/>
        <v>4375855.6100000003</v>
      </c>
      <c r="O463" s="10">
        <f t="shared" si="22"/>
        <v>4375855.6100000003</v>
      </c>
      <c r="P463" s="10">
        <f t="shared" si="23"/>
        <v>0</v>
      </c>
      <c r="Q463" s="10"/>
      <c r="R463" s="11">
        <v>4375855.6100000003</v>
      </c>
      <c r="S463" s="11"/>
      <c r="T463" s="11"/>
      <c r="U463" s="11">
        <v>0</v>
      </c>
      <c r="V463" s="11"/>
      <c r="W463" s="11">
        <v>0</v>
      </c>
      <c r="X463" s="11"/>
      <c r="Y463" s="11">
        <v>0</v>
      </c>
      <c r="Z463" s="11"/>
      <c r="AA463" s="11">
        <v>0</v>
      </c>
      <c r="AB463" s="11"/>
      <c r="AC463" s="11"/>
      <c r="AD463">
        <v>0</v>
      </c>
      <c r="AF463">
        <v>0</v>
      </c>
      <c r="AI463">
        <v>0</v>
      </c>
    </row>
    <row r="464" spans="1:35" x14ac:dyDescent="0.25">
      <c r="A464" s="10" t="s">
        <v>58</v>
      </c>
      <c r="B464" s="10" t="s">
        <v>1337</v>
      </c>
      <c r="C464" s="10" t="s">
        <v>1338</v>
      </c>
      <c r="D464" s="10">
        <v>1083</v>
      </c>
      <c r="E464" s="10" t="s">
        <v>1367</v>
      </c>
      <c r="F464" s="10" t="s">
        <v>1368</v>
      </c>
      <c r="G464" s="10" t="s">
        <v>58</v>
      </c>
      <c r="H464" s="10" t="s">
        <v>36</v>
      </c>
      <c r="I464" s="10">
        <v>5534</v>
      </c>
      <c r="J464" s="10">
        <v>54</v>
      </c>
      <c r="K464" s="10" t="s">
        <v>1296</v>
      </c>
      <c r="L464" s="10" t="s">
        <v>38</v>
      </c>
      <c r="M464" s="10" t="s">
        <v>318</v>
      </c>
      <c r="N464" s="10">
        <f t="shared" si="21"/>
        <v>113348139.57000001</v>
      </c>
      <c r="O464" s="10">
        <f t="shared" si="22"/>
        <v>113348139.57000001</v>
      </c>
      <c r="P464" s="10">
        <f t="shared" si="23"/>
        <v>0</v>
      </c>
      <c r="Q464" s="10"/>
      <c r="R464" s="11">
        <v>3432230.29</v>
      </c>
      <c r="S464" s="11"/>
      <c r="T464" s="11"/>
      <c r="U464" s="11">
        <v>109915909.28</v>
      </c>
      <c r="V464" s="11"/>
      <c r="W464" s="11">
        <v>0</v>
      </c>
      <c r="X464" s="11"/>
      <c r="Y464" s="11">
        <v>0</v>
      </c>
      <c r="Z464" s="11"/>
      <c r="AA464" s="11">
        <v>0</v>
      </c>
      <c r="AB464" s="11"/>
      <c r="AC464" s="11"/>
      <c r="AD464">
        <v>0</v>
      </c>
      <c r="AF464">
        <v>0</v>
      </c>
      <c r="AI464">
        <v>0</v>
      </c>
    </row>
    <row r="465" spans="1:35" x14ac:dyDescent="0.25">
      <c r="A465" s="10" t="s">
        <v>58</v>
      </c>
      <c r="B465" s="10" t="s">
        <v>1370</v>
      </c>
      <c r="C465" s="10" t="s">
        <v>1371</v>
      </c>
      <c r="D465" s="10">
        <v>1197</v>
      </c>
      <c r="E465" s="10" t="s">
        <v>1372</v>
      </c>
      <c r="F465" s="10" t="s">
        <v>1373</v>
      </c>
      <c r="G465" s="10" t="s">
        <v>58</v>
      </c>
      <c r="H465" s="10" t="s">
        <v>58</v>
      </c>
      <c r="I465" s="10">
        <v>3155</v>
      </c>
      <c r="J465" s="10">
        <v>54</v>
      </c>
      <c r="K465" s="10" t="s">
        <v>83</v>
      </c>
      <c r="L465" s="10" t="s">
        <v>75</v>
      </c>
      <c r="M465" s="10" t="s">
        <v>318</v>
      </c>
      <c r="N465" s="10">
        <f t="shared" si="21"/>
        <v>400000000</v>
      </c>
      <c r="O465" s="10">
        <f t="shared" si="22"/>
        <v>400000000</v>
      </c>
      <c r="P465" s="10">
        <f t="shared" si="23"/>
        <v>0</v>
      </c>
      <c r="Q465" s="10"/>
      <c r="R465" s="11">
        <v>100000000</v>
      </c>
      <c r="S465" s="11">
        <v>10000</v>
      </c>
      <c r="T465" s="11" t="s">
        <v>2327</v>
      </c>
      <c r="U465" s="11">
        <v>100000000</v>
      </c>
      <c r="V465" s="11" t="s">
        <v>41</v>
      </c>
      <c r="W465" s="11">
        <v>100000000</v>
      </c>
      <c r="X465" s="11" t="s">
        <v>41</v>
      </c>
      <c r="Y465" s="11">
        <v>100000000</v>
      </c>
      <c r="Z465" s="11" t="s">
        <v>41</v>
      </c>
      <c r="AA465" s="11">
        <v>0</v>
      </c>
      <c r="AB465" s="11"/>
      <c r="AC465" s="11"/>
      <c r="AD465">
        <v>0</v>
      </c>
      <c r="AF465">
        <v>0</v>
      </c>
      <c r="AI465">
        <v>0</v>
      </c>
    </row>
    <row r="466" spans="1:35" x14ac:dyDescent="0.25">
      <c r="A466" s="10" t="s">
        <v>58</v>
      </c>
      <c r="B466" s="10" t="s">
        <v>1337</v>
      </c>
      <c r="C466" s="10" t="s">
        <v>1375</v>
      </c>
      <c r="D466" s="10">
        <v>1829</v>
      </c>
      <c r="E466" s="10" t="s">
        <v>1376</v>
      </c>
      <c r="F466" s="10" t="s">
        <v>1377</v>
      </c>
      <c r="G466" s="10" t="s">
        <v>58</v>
      </c>
      <c r="H466" s="10" t="s">
        <v>58</v>
      </c>
      <c r="I466" s="10" t="s">
        <v>1378</v>
      </c>
      <c r="J466" s="10">
        <v>54</v>
      </c>
      <c r="K466" s="10" t="s">
        <v>1379</v>
      </c>
      <c r="L466" s="10" t="s">
        <v>75</v>
      </c>
      <c r="M466" s="10" t="s">
        <v>318</v>
      </c>
      <c r="N466" s="10">
        <f t="shared" si="21"/>
        <v>1000000000</v>
      </c>
      <c r="O466" s="10">
        <f t="shared" si="22"/>
        <v>1000000000</v>
      </c>
      <c r="P466" s="10">
        <f t="shared" si="23"/>
        <v>0</v>
      </c>
      <c r="Q466" s="10"/>
      <c r="R466" s="11">
        <v>250000000</v>
      </c>
      <c r="S466" s="11">
        <v>80180000</v>
      </c>
      <c r="T466" s="11"/>
      <c r="U466" s="11">
        <v>250000000</v>
      </c>
      <c r="V466" s="11"/>
      <c r="W466" s="11">
        <v>250000000</v>
      </c>
      <c r="X466" s="11"/>
      <c r="Y466" s="11">
        <v>250000000</v>
      </c>
      <c r="Z466" s="11"/>
      <c r="AA466" s="11">
        <v>0</v>
      </c>
      <c r="AB466" s="11"/>
      <c r="AC466" s="11"/>
      <c r="AD466">
        <v>0</v>
      </c>
      <c r="AF466">
        <v>0</v>
      </c>
      <c r="AI466">
        <v>0</v>
      </c>
    </row>
    <row r="467" spans="1:35" x14ac:dyDescent="0.25">
      <c r="A467" s="10" t="s">
        <v>58</v>
      </c>
      <c r="B467" s="10" t="s">
        <v>1337</v>
      </c>
      <c r="C467" s="10" t="s">
        <v>1338</v>
      </c>
      <c r="D467" s="10">
        <v>1830</v>
      </c>
      <c r="E467" s="10" t="s">
        <v>1380</v>
      </c>
      <c r="F467" s="10" t="s">
        <v>1381</v>
      </c>
      <c r="G467" s="10" t="s">
        <v>58</v>
      </c>
      <c r="H467" s="10" t="s">
        <v>36</v>
      </c>
      <c r="I467" s="10">
        <v>5534</v>
      </c>
      <c r="J467" s="10">
        <v>54</v>
      </c>
      <c r="K467" s="10" t="s">
        <v>543</v>
      </c>
      <c r="L467" s="10" t="s">
        <v>536</v>
      </c>
      <c r="M467" s="10" t="s">
        <v>318</v>
      </c>
      <c r="N467" s="10">
        <f t="shared" si="21"/>
        <v>29434586.760000002</v>
      </c>
      <c r="O467" s="10">
        <f t="shared" si="22"/>
        <v>29434586.760000002</v>
      </c>
      <c r="P467" s="10">
        <f t="shared" si="23"/>
        <v>0</v>
      </c>
      <c r="Q467" s="10"/>
      <c r="R467" s="11">
        <v>29434586.760000002</v>
      </c>
      <c r="S467" s="11">
        <v>4350000</v>
      </c>
      <c r="T467" s="11"/>
      <c r="U467" s="11">
        <v>0</v>
      </c>
      <c r="V467" s="11"/>
      <c r="W467" s="11">
        <v>0</v>
      </c>
      <c r="X467" s="11"/>
      <c r="Y467" s="11">
        <v>0</v>
      </c>
      <c r="Z467" s="11"/>
      <c r="AA467" s="11"/>
      <c r="AB467" s="11"/>
      <c r="AC467" s="11"/>
      <c r="AD467">
        <v>0</v>
      </c>
      <c r="AF467">
        <v>0</v>
      </c>
      <c r="AI467">
        <v>0</v>
      </c>
    </row>
    <row r="468" spans="1:35" x14ac:dyDescent="0.25">
      <c r="A468" s="10" t="s">
        <v>58</v>
      </c>
      <c r="B468" s="10" t="s">
        <v>1337</v>
      </c>
      <c r="C468" s="10" t="s">
        <v>1338</v>
      </c>
      <c r="D468" s="10">
        <v>1948</v>
      </c>
      <c r="E468" s="10" t="s">
        <v>1383</v>
      </c>
      <c r="F468" s="10" t="s">
        <v>1384</v>
      </c>
      <c r="G468" s="10" t="s">
        <v>58</v>
      </c>
      <c r="H468" s="10" t="s">
        <v>36</v>
      </c>
      <c r="I468" s="10">
        <v>5534</v>
      </c>
      <c r="J468" s="10">
        <v>54</v>
      </c>
      <c r="K468" s="10" t="s">
        <v>1361</v>
      </c>
      <c r="L468" s="10" t="s">
        <v>38</v>
      </c>
      <c r="M468" s="10" t="s">
        <v>318</v>
      </c>
      <c r="N468" s="10">
        <f t="shared" si="21"/>
        <v>1166798.02</v>
      </c>
      <c r="O468" s="10">
        <f t="shared" si="22"/>
        <v>751237.45</v>
      </c>
      <c r="P468" s="10">
        <f t="shared" si="23"/>
        <v>415560.57</v>
      </c>
      <c r="Q468" s="10"/>
      <c r="R468" s="11">
        <v>751237.45</v>
      </c>
      <c r="S468" s="11">
        <v>660000</v>
      </c>
      <c r="T468" s="11"/>
      <c r="U468" s="11">
        <v>0</v>
      </c>
      <c r="V468" s="11"/>
      <c r="W468" s="11">
        <v>0</v>
      </c>
      <c r="X468" s="11"/>
      <c r="Y468" s="11">
        <v>0</v>
      </c>
      <c r="Z468" s="11"/>
      <c r="AA468" s="11">
        <v>277040.38</v>
      </c>
      <c r="AB468" s="11"/>
      <c r="AC468" s="11"/>
      <c r="AD468">
        <v>138520.19</v>
      </c>
      <c r="AF468">
        <v>0</v>
      </c>
      <c r="AI468">
        <v>0</v>
      </c>
    </row>
    <row r="469" spans="1:35" x14ac:dyDescent="0.25">
      <c r="A469" s="10" t="s">
        <v>58</v>
      </c>
      <c r="B469" s="10" t="s">
        <v>1337</v>
      </c>
      <c r="C469" s="10" t="s">
        <v>1338</v>
      </c>
      <c r="D469" s="10">
        <v>2107</v>
      </c>
      <c r="E469" s="10" t="s">
        <v>1386</v>
      </c>
      <c r="F469" s="10" t="s">
        <v>1387</v>
      </c>
      <c r="G469" s="10" t="s">
        <v>58</v>
      </c>
      <c r="H469" s="10" t="s">
        <v>36</v>
      </c>
      <c r="I469" s="10">
        <v>5534</v>
      </c>
      <c r="J469" s="10">
        <v>54</v>
      </c>
      <c r="K469" s="10" t="s">
        <v>463</v>
      </c>
      <c r="L469" s="10" t="s">
        <v>38</v>
      </c>
      <c r="M469" s="10" t="s">
        <v>318</v>
      </c>
      <c r="N469" s="10">
        <f t="shared" si="21"/>
        <v>29973894.079999998</v>
      </c>
      <c r="O469" s="10">
        <f t="shared" si="22"/>
        <v>29973894.079999998</v>
      </c>
      <c r="P469" s="10">
        <f t="shared" si="23"/>
        <v>0</v>
      </c>
      <c r="Q469" s="10"/>
      <c r="R469" s="11">
        <v>14986947.039999999</v>
      </c>
      <c r="S469" s="11">
        <v>7231000</v>
      </c>
      <c r="T469" s="11"/>
      <c r="U469" s="11">
        <v>14986947.039999999</v>
      </c>
      <c r="V469" s="11"/>
      <c r="W469" s="11">
        <v>0</v>
      </c>
      <c r="X469" s="11"/>
      <c r="Y469" s="11">
        <v>0</v>
      </c>
      <c r="Z469" s="11"/>
      <c r="AA469" s="11"/>
      <c r="AB469" s="11"/>
      <c r="AC469" s="11"/>
      <c r="AD469">
        <v>0</v>
      </c>
      <c r="AF469">
        <v>0</v>
      </c>
      <c r="AI469">
        <v>0</v>
      </c>
    </row>
    <row r="470" spans="1:35" x14ac:dyDescent="0.25">
      <c r="A470" s="10" t="s">
        <v>58</v>
      </c>
      <c r="B470" s="10" t="s">
        <v>1337</v>
      </c>
      <c r="C470" s="10" t="s">
        <v>1375</v>
      </c>
      <c r="D470" s="10">
        <v>2182</v>
      </c>
      <c r="E470" s="10" t="s">
        <v>327</v>
      </c>
      <c r="F470" s="10" t="s">
        <v>1388</v>
      </c>
      <c r="G470" s="10" t="s">
        <v>58</v>
      </c>
      <c r="H470" s="10" t="s">
        <v>36</v>
      </c>
      <c r="I470" s="10">
        <v>531</v>
      </c>
      <c r="J470" s="10">
        <v>903</v>
      </c>
      <c r="K470" s="10" t="s">
        <v>1389</v>
      </c>
      <c r="L470" s="10" t="s">
        <v>75</v>
      </c>
      <c r="M470" s="10" t="s">
        <v>318</v>
      </c>
      <c r="N470" s="10">
        <f t="shared" si="21"/>
        <v>158373344</v>
      </c>
      <c r="O470" s="10">
        <f t="shared" si="22"/>
        <v>0</v>
      </c>
      <c r="P470" s="10">
        <f t="shared" si="23"/>
        <v>158373344</v>
      </c>
      <c r="Q470" s="10"/>
      <c r="R470" s="11"/>
      <c r="S470" s="11"/>
      <c r="T470" s="11"/>
      <c r="U470" s="11">
        <v>0</v>
      </c>
      <c r="V470" s="11"/>
      <c r="W470" s="11">
        <v>0</v>
      </c>
      <c r="X470" s="11"/>
      <c r="Y470" s="11">
        <v>0</v>
      </c>
      <c r="Z470" s="11"/>
      <c r="AA470" s="11">
        <v>158373344</v>
      </c>
      <c r="AB470" s="11">
        <v>158373344</v>
      </c>
      <c r="AC470" s="11"/>
      <c r="AF470">
        <v>0</v>
      </c>
      <c r="AI470">
        <v>0</v>
      </c>
    </row>
    <row r="471" spans="1:35" x14ac:dyDescent="0.25">
      <c r="A471" s="10" t="s">
        <v>36</v>
      </c>
      <c r="B471" s="10" t="s">
        <v>1337</v>
      </c>
      <c r="C471" s="10" t="s">
        <v>1338</v>
      </c>
      <c r="D471" s="10">
        <v>2282</v>
      </c>
      <c r="E471" s="10" t="s">
        <v>1390</v>
      </c>
      <c r="F471" s="10" t="s">
        <v>1391</v>
      </c>
      <c r="G471" s="10" t="s">
        <v>58</v>
      </c>
      <c r="H471" s="10" t="s">
        <v>36</v>
      </c>
      <c r="I471" s="10">
        <v>5534</v>
      </c>
      <c r="J471" s="10">
        <v>54</v>
      </c>
      <c r="K471" s="10" t="s">
        <v>555</v>
      </c>
      <c r="L471" s="10" t="s">
        <v>402</v>
      </c>
      <c r="M471" s="10" t="s">
        <v>318</v>
      </c>
      <c r="N471" s="10">
        <f t="shared" si="21"/>
        <v>67000000</v>
      </c>
      <c r="O471" s="10">
        <f t="shared" si="22"/>
        <v>0</v>
      </c>
      <c r="P471" s="10">
        <f t="shared" si="23"/>
        <v>67000000</v>
      </c>
      <c r="Q471" s="10"/>
      <c r="R471" s="11"/>
      <c r="S471" s="11"/>
      <c r="T471" s="11"/>
      <c r="U471" s="11"/>
      <c r="V471" s="11"/>
      <c r="W471" s="11">
        <v>0</v>
      </c>
      <c r="X471" s="11"/>
      <c r="Y471" s="11">
        <v>0</v>
      </c>
      <c r="Z471" s="11"/>
      <c r="AA471" s="11">
        <v>67000000</v>
      </c>
      <c r="AB471" s="11">
        <v>67000000</v>
      </c>
      <c r="AC471" s="11"/>
      <c r="AD471">
        <v>0</v>
      </c>
      <c r="AF471">
        <v>0</v>
      </c>
      <c r="AI471">
        <v>0</v>
      </c>
    </row>
    <row r="472" spans="1:35" x14ac:dyDescent="0.25">
      <c r="A472" s="10" t="s">
        <v>58</v>
      </c>
      <c r="B472" s="10" t="s">
        <v>1337</v>
      </c>
      <c r="C472" s="10" t="s">
        <v>1392</v>
      </c>
      <c r="D472" s="10">
        <v>2572</v>
      </c>
      <c r="E472" s="10" t="s">
        <v>1393</v>
      </c>
      <c r="F472" s="10" t="s">
        <v>1394</v>
      </c>
      <c r="G472" s="10" t="s">
        <v>36</v>
      </c>
      <c r="H472" s="10" t="s">
        <v>36</v>
      </c>
      <c r="I472" s="10">
        <v>3532</v>
      </c>
      <c r="J472" s="10">
        <v>54</v>
      </c>
      <c r="K472" s="10" t="s">
        <v>559</v>
      </c>
      <c r="L472" s="10" t="s">
        <v>560</v>
      </c>
      <c r="M472" s="10" t="s">
        <v>318</v>
      </c>
      <c r="N472" s="10">
        <f t="shared" si="21"/>
        <v>27050131.509999998</v>
      </c>
      <c r="O472" s="10">
        <f t="shared" si="22"/>
        <v>27050131.509999998</v>
      </c>
      <c r="P472" s="10">
        <f t="shared" si="23"/>
        <v>0</v>
      </c>
      <c r="Q472" s="10"/>
      <c r="R472" s="11">
        <v>20000000</v>
      </c>
      <c r="S472" s="11"/>
      <c r="T472" s="11">
        <v>9000000</v>
      </c>
      <c r="U472" s="11">
        <v>7050131.5099999998</v>
      </c>
      <c r="V472" s="11"/>
      <c r="W472" s="11">
        <v>0</v>
      </c>
      <c r="X472" s="11"/>
      <c r="Y472" s="11">
        <v>0</v>
      </c>
      <c r="Z472" s="11"/>
      <c r="AA472" s="11">
        <v>0</v>
      </c>
      <c r="AB472" s="11"/>
      <c r="AC472" s="11"/>
      <c r="AD472">
        <v>0</v>
      </c>
      <c r="AF472">
        <v>0</v>
      </c>
      <c r="AI472">
        <v>0</v>
      </c>
    </row>
    <row r="473" spans="1:35" x14ac:dyDescent="0.25">
      <c r="A473" s="10" t="s">
        <v>58</v>
      </c>
      <c r="B473" s="10" t="s">
        <v>1337</v>
      </c>
      <c r="C473" s="10" t="s">
        <v>1375</v>
      </c>
      <c r="D473" s="10">
        <v>2613</v>
      </c>
      <c r="E473" s="10" t="s">
        <v>1396</v>
      </c>
      <c r="F473" s="10" t="s">
        <v>1397</v>
      </c>
      <c r="G473" s="10" t="s">
        <v>36</v>
      </c>
      <c r="H473" s="10" t="s">
        <v>36</v>
      </c>
      <c r="I473" s="10">
        <v>2070</v>
      </c>
      <c r="J473" s="10">
        <v>54</v>
      </c>
      <c r="K473" s="10" t="s">
        <v>372</v>
      </c>
      <c r="L473" s="10" t="s">
        <v>75</v>
      </c>
      <c r="M473" s="10" t="s">
        <v>318</v>
      </c>
      <c r="N473" s="10">
        <f t="shared" si="21"/>
        <v>1400000</v>
      </c>
      <c r="O473" s="10">
        <f t="shared" si="22"/>
        <v>800000</v>
      </c>
      <c r="P473" s="10">
        <f t="shared" si="23"/>
        <v>600000</v>
      </c>
      <c r="Q473" s="10"/>
      <c r="R473" s="11">
        <v>200000</v>
      </c>
      <c r="S473" s="11">
        <v>200000</v>
      </c>
      <c r="T473" s="11"/>
      <c r="U473" s="11">
        <v>200000</v>
      </c>
      <c r="V473" s="11"/>
      <c r="W473" s="11">
        <v>200000</v>
      </c>
      <c r="X473" s="11"/>
      <c r="Y473" s="11">
        <v>200000</v>
      </c>
      <c r="Z473" s="11"/>
      <c r="AA473" s="11">
        <v>200000</v>
      </c>
      <c r="AB473" s="11"/>
      <c r="AC473" s="11"/>
      <c r="AD473">
        <v>200000</v>
      </c>
      <c r="AF473">
        <v>200000</v>
      </c>
      <c r="AI473">
        <v>200000</v>
      </c>
    </row>
    <row r="474" spans="1:35" x14ac:dyDescent="0.25">
      <c r="A474" s="10" t="s">
        <v>58</v>
      </c>
      <c r="B474" s="10" t="s">
        <v>1337</v>
      </c>
      <c r="C474" s="10" t="s">
        <v>1375</v>
      </c>
      <c r="D474" s="10">
        <v>2672</v>
      </c>
      <c r="E474" s="10" t="s">
        <v>1398</v>
      </c>
      <c r="F474" s="10" t="s">
        <v>1399</v>
      </c>
      <c r="G474" s="10" t="s">
        <v>36</v>
      </c>
      <c r="H474" s="10" t="s">
        <v>36</v>
      </c>
      <c r="I474" s="10">
        <v>531</v>
      </c>
      <c r="J474" s="10">
        <v>903</v>
      </c>
      <c r="K474" s="10" t="s">
        <v>1296</v>
      </c>
      <c r="L474" s="10" t="s">
        <v>38</v>
      </c>
      <c r="M474" s="10" t="s">
        <v>318</v>
      </c>
      <c r="N474" s="10">
        <f t="shared" si="21"/>
        <v>78000000</v>
      </c>
      <c r="O474" s="10">
        <f t="shared" si="22"/>
        <v>24000000</v>
      </c>
      <c r="P474" s="10">
        <f t="shared" si="23"/>
        <v>54000000</v>
      </c>
      <c r="Q474" s="10"/>
      <c r="R474" s="11"/>
      <c r="S474" s="11"/>
      <c r="T474" s="11"/>
      <c r="U474" s="11">
        <v>24000000</v>
      </c>
      <c r="V474" s="11"/>
      <c r="W474" s="11">
        <v>0</v>
      </c>
      <c r="X474" s="11"/>
      <c r="Y474" s="11">
        <v>0</v>
      </c>
      <c r="Z474" s="11"/>
      <c r="AA474" s="11">
        <v>30000000</v>
      </c>
      <c r="AB474" s="11">
        <v>30000000</v>
      </c>
      <c r="AC474" s="11"/>
      <c r="AD474">
        <v>24000000</v>
      </c>
      <c r="AF474">
        <v>0</v>
      </c>
      <c r="AI474">
        <v>0</v>
      </c>
    </row>
    <row r="475" spans="1:35" x14ac:dyDescent="0.25">
      <c r="A475" s="10" t="s">
        <v>36</v>
      </c>
      <c r="B475" s="10" t="s">
        <v>1337</v>
      </c>
      <c r="C475" s="10" t="s">
        <v>1400</v>
      </c>
      <c r="D475" s="10">
        <v>2772</v>
      </c>
      <c r="E475" s="10" t="s">
        <v>1401</v>
      </c>
      <c r="F475" s="10" t="s">
        <v>1402</v>
      </c>
      <c r="G475" s="10" t="s">
        <v>36</v>
      </c>
      <c r="H475" s="10" t="s">
        <v>36</v>
      </c>
      <c r="I475" s="10">
        <v>5531</v>
      </c>
      <c r="J475" s="10">
        <v>54</v>
      </c>
      <c r="K475" s="10" t="s">
        <v>1403</v>
      </c>
      <c r="L475" s="10" t="s">
        <v>75</v>
      </c>
      <c r="M475" s="10" t="s">
        <v>318</v>
      </c>
      <c r="N475" s="10">
        <f t="shared" si="21"/>
        <v>0</v>
      </c>
      <c r="O475" s="10">
        <f t="shared" si="22"/>
        <v>0</v>
      </c>
      <c r="P475" s="10">
        <f t="shared" si="23"/>
        <v>0</v>
      </c>
      <c r="Q475" s="10"/>
      <c r="R475" s="11">
        <v>0</v>
      </c>
      <c r="S475" s="11"/>
      <c r="T475" s="11"/>
      <c r="U475" s="11">
        <v>0</v>
      </c>
      <c r="V475" s="11"/>
      <c r="W475" s="11">
        <v>0</v>
      </c>
      <c r="X475" s="11"/>
      <c r="Y475" s="11">
        <v>0</v>
      </c>
      <c r="Z475" s="11"/>
      <c r="AA475" s="11">
        <v>0</v>
      </c>
      <c r="AB475" s="11"/>
      <c r="AC475" s="11"/>
      <c r="AD475">
        <v>0</v>
      </c>
      <c r="AF475">
        <v>0</v>
      </c>
      <c r="AI475">
        <v>0</v>
      </c>
    </row>
    <row r="476" spans="1:35" x14ac:dyDescent="0.25">
      <c r="A476" s="10" t="s">
        <v>58</v>
      </c>
      <c r="B476" s="10" t="s">
        <v>1337</v>
      </c>
      <c r="C476" s="10" t="s">
        <v>1338</v>
      </c>
      <c r="D476" s="10">
        <v>2904</v>
      </c>
      <c r="E476" s="10" t="s">
        <v>1404</v>
      </c>
      <c r="F476" s="10" t="s">
        <v>1405</v>
      </c>
      <c r="G476" s="10" t="s">
        <v>58</v>
      </c>
      <c r="H476" s="10" t="s">
        <v>36</v>
      </c>
      <c r="I476" s="10">
        <v>5534</v>
      </c>
      <c r="J476" s="10">
        <v>54</v>
      </c>
      <c r="K476" s="10" t="s">
        <v>1406</v>
      </c>
      <c r="L476" s="10" t="s">
        <v>303</v>
      </c>
      <c r="M476" s="10" t="s">
        <v>318</v>
      </c>
      <c r="N476" s="10">
        <f t="shared" si="21"/>
        <v>40000000</v>
      </c>
      <c r="O476" s="10">
        <f t="shared" si="22"/>
        <v>40000000</v>
      </c>
      <c r="P476" s="10">
        <f t="shared" si="23"/>
        <v>0</v>
      </c>
      <c r="Q476" s="10"/>
      <c r="R476" s="11">
        <v>15000000</v>
      </c>
      <c r="S476" s="11">
        <v>50000000</v>
      </c>
      <c r="T476" s="11"/>
      <c r="U476" s="11">
        <v>25000000</v>
      </c>
      <c r="V476" s="11"/>
      <c r="W476" s="11"/>
      <c r="X476" s="11"/>
      <c r="Y476" s="11">
        <v>0</v>
      </c>
      <c r="Z476" s="11"/>
      <c r="AA476" s="11">
        <v>0</v>
      </c>
      <c r="AB476" s="11"/>
      <c r="AC476" s="11"/>
      <c r="AD476">
        <v>0</v>
      </c>
      <c r="AF476">
        <v>0</v>
      </c>
      <c r="AI476">
        <v>0</v>
      </c>
    </row>
    <row r="477" spans="1:35" x14ac:dyDescent="0.25">
      <c r="A477" s="10" t="s">
        <v>58</v>
      </c>
      <c r="B477" s="10" t="s">
        <v>1337</v>
      </c>
      <c r="C477" s="10" t="s">
        <v>1338</v>
      </c>
      <c r="D477" s="10">
        <v>3002</v>
      </c>
      <c r="E477" s="10" t="s">
        <v>1407</v>
      </c>
      <c r="F477" s="10" t="s">
        <v>1408</v>
      </c>
      <c r="G477" s="10" t="s">
        <v>58</v>
      </c>
      <c r="H477" s="10" t="s">
        <v>36</v>
      </c>
      <c r="I477" s="10">
        <v>5534</v>
      </c>
      <c r="J477" s="10">
        <v>54</v>
      </c>
      <c r="K477" s="10" t="s">
        <v>271</v>
      </c>
      <c r="L477" s="10" t="s">
        <v>38</v>
      </c>
      <c r="M477" s="10" t="s">
        <v>318</v>
      </c>
      <c r="N477" s="10">
        <f t="shared" si="21"/>
        <v>150000000</v>
      </c>
      <c r="O477" s="10">
        <f t="shared" si="22"/>
        <v>150000000</v>
      </c>
      <c r="P477" s="10">
        <f t="shared" si="23"/>
        <v>0</v>
      </c>
      <c r="Q477" s="10"/>
      <c r="R477" s="11"/>
      <c r="S477" s="11"/>
      <c r="T477" s="11"/>
      <c r="U477" s="11">
        <v>75000000</v>
      </c>
      <c r="V477" s="11"/>
      <c r="W477" s="11">
        <v>75000000</v>
      </c>
      <c r="X477" s="11"/>
      <c r="Y477" s="11">
        <v>0</v>
      </c>
      <c r="Z477" s="11"/>
      <c r="AA477" s="11"/>
      <c r="AB477" s="11"/>
      <c r="AC477" s="11"/>
      <c r="AD477">
        <v>0</v>
      </c>
      <c r="AF477">
        <v>0</v>
      </c>
      <c r="AI477">
        <v>0</v>
      </c>
    </row>
    <row r="478" spans="1:35" x14ac:dyDescent="0.25">
      <c r="A478" s="10" t="s">
        <v>58</v>
      </c>
      <c r="B478" s="10" t="s">
        <v>1337</v>
      </c>
      <c r="C478" s="10" t="s">
        <v>1338</v>
      </c>
      <c r="D478" s="10">
        <v>3003</v>
      </c>
      <c r="E478" s="10" t="s">
        <v>1409</v>
      </c>
      <c r="F478" s="10" t="s">
        <v>1410</v>
      </c>
      <c r="G478" s="10" t="s">
        <v>58</v>
      </c>
      <c r="H478" s="10" t="s">
        <v>36</v>
      </c>
      <c r="I478" s="10">
        <v>5534</v>
      </c>
      <c r="J478" s="10">
        <v>54</v>
      </c>
      <c r="K478" s="10" t="s">
        <v>271</v>
      </c>
      <c r="L478" s="10" t="s">
        <v>38</v>
      </c>
      <c r="M478" s="10" t="s">
        <v>318</v>
      </c>
      <c r="N478" s="10">
        <f t="shared" si="21"/>
        <v>120000000</v>
      </c>
      <c r="O478" s="10">
        <f t="shared" si="22"/>
        <v>120000000</v>
      </c>
      <c r="P478" s="10">
        <f t="shared" si="23"/>
        <v>0</v>
      </c>
      <c r="Q478" s="10"/>
      <c r="R478" s="11">
        <v>0</v>
      </c>
      <c r="S478" s="11"/>
      <c r="T478" s="11"/>
      <c r="U478" s="11">
        <v>60000000</v>
      </c>
      <c r="V478" s="11"/>
      <c r="W478" s="11">
        <v>60000000</v>
      </c>
      <c r="X478" s="11"/>
      <c r="Y478" s="11">
        <v>0</v>
      </c>
      <c r="Z478" s="11"/>
      <c r="AA478" s="11"/>
      <c r="AB478" s="11"/>
      <c r="AC478" s="11"/>
      <c r="AD478">
        <v>0</v>
      </c>
      <c r="AF478">
        <v>0</v>
      </c>
      <c r="AI478">
        <v>0</v>
      </c>
    </row>
    <row r="479" spans="1:35" x14ac:dyDescent="0.25">
      <c r="A479" s="10" t="s">
        <v>58</v>
      </c>
      <c r="B479" s="10" t="s">
        <v>1337</v>
      </c>
      <c r="C479" s="10" t="s">
        <v>1338</v>
      </c>
      <c r="D479" s="10">
        <v>3021</v>
      </c>
      <c r="E479" s="10" t="s">
        <v>1411</v>
      </c>
      <c r="F479" s="10" t="s">
        <v>1412</v>
      </c>
      <c r="G479" s="10" t="s">
        <v>58</v>
      </c>
      <c r="H479" s="10" t="s">
        <v>36</v>
      </c>
      <c r="I479" s="10">
        <v>5534</v>
      </c>
      <c r="J479" s="10">
        <v>54</v>
      </c>
      <c r="K479" s="10" t="s">
        <v>463</v>
      </c>
      <c r="L479" s="10" t="s">
        <v>38</v>
      </c>
      <c r="M479" s="10" t="s">
        <v>318</v>
      </c>
      <c r="N479" s="10">
        <f t="shared" si="21"/>
        <v>167000000</v>
      </c>
      <c r="O479" s="10">
        <f t="shared" si="22"/>
        <v>67000000</v>
      </c>
      <c r="P479" s="10">
        <f t="shared" si="23"/>
        <v>100000000</v>
      </c>
      <c r="Q479" s="10"/>
      <c r="R479" s="11"/>
      <c r="S479" s="11"/>
      <c r="T479" s="11"/>
      <c r="U479" s="11">
        <v>67000000</v>
      </c>
      <c r="V479" s="11"/>
      <c r="W479" s="11">
        <v>0</v>
      </c>
      <c r="X479" s="11"/>
      <c r="Y479" s="11">
        <v>0</v>
      </c>
      <c r="Z479" s="11"/>
      <c r="AA479" s="11">
        <v>100000000</v>
      </c>
      <c r="AB479" s="11">
        <v>100000000</v>
      </c>
      <c r="AC479" s="11"/>
      <c r="AD479">
        <v>0</v>
      </c>
      <c r="AF479">
        <v>0</v>
      </c>
      <c r="AI479">
        <v>0</v>
      </c>
    </row>
    <row r="480" spans="1:35" x14ac:dyDescent="0.25">
      <c r="A480" s="10" t="s">
        <v>58</v>
      </c>
      <c r="B480" s="10" t="s">
        <v>1337</v>
      </c>
      <c r="C480" s="10" t="s">
        <v>1338</v>
      </c>
      <c r="D480" s="10">
        <v>3022</v>
      </c>
      <c r="E480" s="10" t="s">
        <v>1413</v>
      </c>
      <c r="F480" s="10" t="s">
        <v>1414</v>
      </c>
      <c r="G480" s="10" t="s">
        <v>58</v>
      </c>
      <c r="H480" s="10" t="s">
        <v>36</v>
      </c>
      <c r="I480" s="10">
        <v>5534</v>
      </c>
      <c r="J480" s="10">
        <v>54</v>
      </c>
      <c r="K480" s="10" t="s">
        <v>463</v>
      </c>
      <c r="L480" s="10" t="s">
        <v>38</v>
      </c>
      <c r="M480" s="10" t="s">
        <v>318</v>
      </c>
      <c r="N480" s="10">
        <f t="shared" si="21"/>
        <v>175000000</v>
      </c>
      <c r="O480" s="10">
        <f t="shared" si="22"/>
        <v>100000000</v>
      </c>
      <c r="P480" s="10">
        <f t="shared" si="23"/>
        <v>75000000</v>
      </c>
      <c r="Q480" s="10"/>
      <c r="R480" s="11"/>
      <c r="S480" s="11"/>
      <c r="T480" s="11"/>
      <c r="U480" s="11">
        <v>100000000</v>
      </c>
      <c r="V480" s="11"/>
      <c r="W480" s="11">
        <v>0</v>
      </c>
      <c r="X480" s="11"/>
      <c r="Y480" s="11">
        <v>0</v>
      </c>
      <c r="Z480" s="11"/>
      <c r="AA480" s="11">
        <v>75000000</v>
      </c>
      <c r="AB480" s="11">
        <v>75000000</v>
      </c>
      <c r="AC480" s="11"/>
      <c r="AD480">
        <v>0</v>
      </c>
      <c r="AF480">
        <v>0</v>
      </c>
      <c r="AI480">
        <v>0</v>
      </c>
    </row>
    <row r="481" spans="1:35" x14ac:dyDescent="0.25">
      <c r="A481" s="10" t="s">
        <v>41</v>
      </c>
      <c r="B481" s="10" t="s">
        <v>1415</v>
      </c>
      <c r="C481" s="10" t="s">
        <v>1416</v>
      </c>
      <c r="D481" s="10">
        <v>492</v>
      </c>
      <c r="E481" s="10" t="s">
        <v>1417</v>
      </c>
      <c r="F481" s="10" t="s">
        <v>1418</v>
      </c>
      <c r="G481" s="10" t="s">
        <v>58</v>
      </c>
      <c r="H481" s="10" t="s">
        <v>36</v>
      </c>
      <c r="I481" s="10">
        <v>1112</v>
      </c>
      <c r="J481" s="10">
        <v>113</v>
      </c>
      <c r="K481" s="10" t="s">
        <v>37</v>
      </c>
      <c r="L481" s="10" t="s">
        <v>38</v>
      </c>
      <c r="M481" s="10" t="s">
        <v>387</v>
      </c>
      <c r="N481" s="10">
        <f t="shared" si="21"/>
        <v>0</v>
      </c>
      <c r="O481" s="10">
        <f t="shared" si="22"/>
        <v>0</v>
      </c>
      <c r="P481" s="10">
        <f t="shared" si="23"/>
        <v>0</v>
      </c>
      <c r="Q481" s="10"/>
      <c r="R481" s="11"/>
      <c r="S481" s="11"/>
      <c r="T481" s="11"/>
      <c r="U481" s="11"/>
      <c r="V481" s="11"/>
      <c r="W481" s="11"/>
      <c r="X481" s="11"/>
      <c r="Y481" s="11">
        <v>0</v>
      </c>
      <c r="Z481" s="11"/>
      <c r="AA481" s="11">
        <v>0</v>
      </c>
      <c r="AB481" s="11"/>
      <c r="AC481" s="11"/>
      <c r="AD481">
        <v>0</v>
      </c>
      <c r="AF481">
        <v>0</v>
      </c>
      <c r="AI481">
        <v>0</v>
      </c>
    </row>
    <row r="482" spans="1:35" x14ac:dyDescent="0.25">
      <c r="A482" s="10" t="s">
        <v>41</v>
      </c>
      <c r="B482" s="10" t="s">
        <v>1415</v>
      </c>
      <c r="C482" s="10" t="s">
        <v>1419</v>
      </c>
      <c r="D482" s="10">
        <v>493</v>
      </c>
      <c r="E482" s="10" t="s">
        <v>1420</v>
      </c>
      <c r="F482" s="10" t="s">
        <v>1421</v>
      </c>
      <c r="G482" s="10" t="s">
        <v>58</v>
      </c>
      <c r="H482" s="10" t="s">
        <v>36</v>
      </c>
      <c r="I482" s="10">
        <v>1112</v>
      </c>
      <c r="J482" s="10">
        <v>113</v>
      </c>
      <c r="K482" s="10" t="s">
        <v>37</v>
      </c>
      <c r="L482" s="10" t="s">
        <v>38</v>
      </c>
      <c r="M482" s="10" t="s">
        <v>387</v>
      </c>
      <c r="N482" s="10">
        <f t="shared" si="21"/>
        <v>0</v>
      </c>
      <c r="O482" s="10">
        <f t="shared" si="22"/>
        <v>0</v>
      </c>
      <c r="P482" s="10">
        <f t="shared" si="23"/>
        <v>0</v>
      </c>
      <c r="Q482" s="10"/>
      <c r="R482" s="11"/>
      <c r="S482" s="11"/>
      <c r="T482" s="11"/>
      <c r="U482" s="11"/>
      <c r="V482" s="11"/>
      <c r="W482" s="11">
        <v>0</v>
      </c>
      <c r="X482" s="11"/>
      <c r="Y482" s="11">
        <v>0</v>
      </c>
      <c r="Z482" s="11"/>
      <c r="AA482" s="11">
        <v>0</v>
      </c>
      <c r="AB482" s="11"/>
      <c r="AC482" s="11"/>
      <c r="AD482">
        <v>0</v>
      </c>
      <c r="AF482">
        <v>0</v>
      </c>
      <c r="AI482">
        <v>0</v>
      </c>
    </row>
    <row r="483" spans="1:35" x14ac:dyDescent="0.25">
      <c r="A483" s="10" t="s">
        <v>31</v>
      </c>
      <c r="B483" s="10" t="s">
        <v>1415</v>
      </c>
      <c r="C483" s="10" t="s">
        <v>1422</v>
      </c>
      <c r="D483" s="10">
        <v>912</v>
      </c>
      <c r="E483" s="10" t="s">
        <v>1423</v>
      </c>
      <c r="F483" s="10" t="s">
        <v>1424</v>
      </c>
      <c r="G483" s="10" t="s">
        <v>58</v>
      </c>
      <c r="H483" s="10" t="s">
        <v>36</v>
      </c>
      <c r="I483" s="10">
        <v>1112</v>
      </c>
      <c r="J483" s="10">
        <v>113</v>
      </c>
      <c r="K483" s="10" t="s">
        <v>83</v>
      </c>
      <c r="L483" s="10" t="s">
        <v>75</v>
      </c>
      <c r="M483" s="10" t="s">
        <v>387</v>
      </c>
      <c r="N483" s="10">
        <f t="shared" si="21"/>
        <v>15000000</v>
      </c>
      <c r="O483" s="10">
        <f t="shared" si="22"/>
        <v>15000000</v>
      </c>
      <c r="P483" s="10">
        <f t="shared" si="23"/>
        <v>0</v>
      </c>
      <c r="Q483" s="10"/>
      <c r="R483" s="11">
        <v>228864</v>
      </c>
      <c r="S483" s="11"/>
      <c r="T483" s="11"/>
      <c r="U483" s="11">
        <v>4923712</v>
      </c>
      <c r="V483" s="11"/>
      <c r="W483" s="11">
        <v>4923712</v>
      </c>
      <c r="X483" s="11"/>
      <c r="Y483" s="11">
        <v>4923712</v>
      </c>
      <c r="Z483" s="11"/>
      <c r="AA483" s="11">
        <v>0</v>
      </c>
      <c r="AB483" s="11"/>
      <c r="AC483" s="11"/>
      <c r="AD483">
        <v>0</v>
      </c>
      <c r="AF483">
        <v>0</v>
      </c>
      <c r="AI483">
        <v>0</v>
      </c>
    </row>
    <row r="484" spans="1:35" x14ac:dyDescent="0.25">
      <c r="A484" s="10" t="s">
        <v>31</v>
      </c>
      <c r="B484" s="10" t="s">
        <v>1415</v>
      </c>
      <c r="C484" s="10" t="s">
        <v>1422</v>
      </c>
      <c r="D484" s="10">
        <v>2298</v>
      </c>
      <c r="E484" s="10" t="s">
        <v>1425</v>
      </c>
      <c r="F484" s="10" t="s">
        <v>1426</v>
      </c>
      <c r="G484" s="10" t="s">
        <v>58</v>
      </c>
      <c r="H484" s="10" t="s">
        <v>36</v>
      </c>
      <c r="I484" s="10">
        <v>1112</v>
      </c>
      <c r="J484" s="10">
        <v>113</v>
      </c>
      <c r="K484" s="10" t="s">
        <v>1427</v>
      </c>
      <c r="L484" s="10" t="s">
        <v>75</v>
      </c>
      <c r="M484" s="10" t="s">
        <v>387</v>
      </c>
      <c r="N484" s="10">
        <f t="shared" si="21"/>
        <v>35999999.859999999</v>
      </c>
      <c r="O484" s="10">
        <f t="shared" si="22"/>
        <v>35999999.859999999</v>
      </c>
      <c r="P484" s="10">
        <f t="shared" si="23"/>
        <v>0</v>
      </c>
      <c r="Q484" s="10"/>
      <c r="R484" s="11">
        <v>3592723</v>
      </c>
      <c r="S484" s="11"/>
      <c r="T484" s="11"/>
      <c r="U484" s="11">
        <v>10802425.619999999</v>
      </c>
      <c r="V484" s="11"/>
      <c r="W484" s="11">
        <v>10802425.619999999</v>
      </c>
      <c r="X484" s="11"/>
      <c r="Y484" s="11">
        <v>10802425.619999999</v>
      </c>
      <c r="Z484" s="11"/>
      <c r="AA484" s="11">
        <v>0</v>
      </c>
      <c r="AB484" s="11"/>
      <c r="AC484" s="11"/>
      <c r="AD484">
        <v>0</v>
      </c>
      <c r="AF484">
        <v>0</v>
      </c>
      <c r="AI484">
        <v>0</v>
      </c>
    </row>
    <row r="485" spans="1:35" x14ac:dyDescent="0.25">
      <c r="A485" s="10" t="s">
        <v>31</v>
      </c>
      <c r="B485" s="10" t="s">
        <v>1415</v>
      </c>
      <c r="C485" s="10" t="s">
        <v>1422</v>
      </c>
      <c r="D485" s="10">
        <v>2299</v>
      </c>
      <c r="E485" s="10" t="s">
        <v>1428</v>
      </c>
      <c r="F485" s="10" t="s">
        <v>1429</v>
      </c>
      <c r="G485" s="10" t="s">
        <v>58</v>
      </c>
      <c r="H485" s="10" t="s">
        <v>36</v>
      </c>
      <c r="I485" s="10">
        <v>1112</v>
      </c>
      <c r="J485" s="10">
        <v>113</v>
      </c>
      <c r="K485" s="10" t="s">
        <v>37</v>
      </c>
      <c r="L485" s="10" t="s">
        <v>38</v>
      </c>
      <c r="M485" s="10" t="s">
        <v>387</v>
      </c>
      <c r="N485" s="10">
        <f t="shared" si="21"/>
        <v>2948123</v>
      </c>
      <c r="O485" s="10">
        <f t="shared" si="22"/>
        <v>2948123</v>
      </c>
      <c r="P485" s="10">
        <f t="shared" si="23"/>
        <v>0</v>
      </c>
      <c r="Q485" s="10" t="s">
        <v>1430</v>
      </c>
      <c r="R485" s="11">
        <v>2948123</v>
      </c>
      <c r="S485" s="11"/>
      <c r="T485" s="11"/>
      <c r="U485" s="11"/>
      <c r="V485" s="11"/>
      <c r="W485" s="11">
        <v>0</v>
      </c>
      <c r="X485" s="11"/>
      <c r="Y485" s="11">
        <v>0</v>
      </c>
      <c r="Z485" s="11"/>
      <c r="AA485" s="11">
        <v>0</v>
      </c>
      <c r="AB485" s="11"/>
      <c r="AC485" s="11"/>
      <c r="AD485">
        <v>0</v>
      </c>
      <c r="AF485">
        <v>0</v>
      </c>
      <c r="AI485">
        <v>0</v>
      </c>
    </row>
    <row r="486" spans="1:35" x14ac:dyDescent="0.25">
      <c r="A486" s="10" t="s">
        <v>31</v>
      </c>
      <c r="B486" s="10" t="s">
        <v>1415</v>
      </c>
      <c r="C486" s="10"/>
      <c r="D486" s="10">
        <v>2714</v>
      </c>
      <c r="E486" s="10" t="s">
        <v>1431</v>
      </c>
      <c r="F486" s="10" t="s">
        <v>1432</v>
      </c>
      <c r="G486" s="10" t="s">
        <v>58</v>
      </c>
      <c r="H486" s="10" t="s">
        <v>36</v>
      </c>
      <c r="I486" s="10">
        <v>1575</v>
      </c>
      <c r="J486" s="10">
        <v>113</v>
      </c>
      <c r="K486" s="10" t="s">
        <v>1433</v>
      </c>
      <c r="L486" s="10" t="s">
        <v>369</v>
      </c>
      <c r="M486" s="10" t="s">
        <v>387</v>
      </c>
      <c r="N486" s="10">
        <f t="shared" si="21"/>
        <v>0</v>
      </c>
      <c r="O486" s="10">
        <f t="shared" si="22"/>
        <v>0</v>
      </c>
      <c r="P486" s="10">
        <f t="shared" si="23"/>
        <v>0</v>
      </c>
      <c r="Q486" s="10"/>
      <c r="R486" s="11">
        <v>0</v>
      </c>
      <c r="S486" s="11"/>
      <c r="T486" s="11"/>
      <c r="U486" s="11">
        <v>0</v>
      </c>
      <c r="V486" s="11"/>
      <c r="W486" s="11">
        <v>0</v>
      </c>
      <c r="X486" s="11"/>
      <c r="Y486" s="11">
        <v>0</v>
      </c>
      <c r="Z486" s="11"/>
      <c r="AA486" s="11">
        <v>0</v>
      </c>
      <c r="AB486" s="11"/>
      <c r="AC486" s="11"/>
      <c r="AD486">
        <v>0</v>
      </c>
      <c r="AF486">
        <v>0</v>
      </c>
      <c r="AI486">
        <v>0</v>
      </c>
    </row>
    <row r="487" spans="1:35" x14ac:dyDescent="0.25">
      <c r="A487" s="10"/>
      <c r="B487" s="10" t="s">
        <v>1415</v>
      </c>
      <c r="C487" s="10" t="s">
        <v>1422</v>
      </c>
      <c r="D487" s="10" t="s">
        <v>1434</v>
      </c>
      <c r="E487" s="10" t="s">
        <v>1435</v>
      </c>
      <c r="F487" s="10" t="s">
        <v>1436</v>
      </c>
      <c r="G487" s="10" t="s">
        <v>58</v>
      </c>
      <c r="H487" s="10" t="s">
        <v>36</v>
      </c>
      <c r="I487" s="10">
        <v>1112</v>
      </c>
      <c r="J487" s="10">
        <v>113</v>
      </c>
      <c r="K487" s="10" t="s">
        <v>37</v>
      </c>
      <c r="L487" s="10" t="s">
        <v>38</v>
      </c>
      <c r="M487" s="10" t="s">
        <v>387</v>
      </c>
      <c r="N487" s="10">
        <f t="shared" si="21"/>
        <v>162743.67999999999</v>
      </c>
      <c r="O487" s="10">
        <f t="shared" si="22"/>
        <v>162743.67999999999</v>
      </c>
      <c r="P487" s="10">
        <f t="shared" si="23"/>
        <v>0</v>
      </c>
      <c r="Q487" s="10" t="s">
        <v>1437</v>
      </c>
      <c r="R487" s="11">
        <v>162743.67999999999</v>
      </c>
      <c r="S487" s="11"/>
      <c r="T487" s="11"/>
      <c r="U487" s="11">
        <v>0</v>
      </c>
      <c r="V487" s="11"/>
      <c r="W487" s="11">
        <v>0</v>
      </c>
      <c r="X487" s="11"/>
      <c r="Y487" s="11">
        <v>0</v>
      </c>
      <c r="Z487" s="11"/>
      <c r="AA487" s="11">
        <v>0</v>
      </c>
      <c r="AB487" s="11"/>
      <c r="AC487" s="11"/>
      <c r="AD487">
        <v>0</v>
      </c>
      <c r="AF487">
        <v>0</v>
      </c>
      <c r="AI487">
        <v>0</v>
      </c>
    </row>
    <row r="488" spans="1:35" x14ac:dyDescent="0.25">
      <c r="A488" s="10"/>
      <c r="B488" s="10" t="s">
        <v>1415</v>
      </c>
      <c r="C488" s="10" t="s">
        <v>1438</v>
      </c>
      <c r="D488" s="10"/>
      <c r="E488" s="10" t="s">
        <v>2328</v>
      </c>
      <c r="F488" s="10" t="s">
        <v>1440</v>
      </c>
      <c r="G488" s="10" t="s">
        <v>1441</v>
      </c>
      <c r="H488" s="10" t="s">
        <v>36</v>
      </c>
      <c r="I488" s="10">
        <v>2070</v>
      </c>
      <c r="J488" s="10">
        <v>113</v>
      </c>
      <c r="K488" s="10" t="s">
        <v>37</v>
      </c>
      <c r="L488" s="10" t="s">
        <v>2329</v>
      </c>
      <c r="M488" s="10" t="s">
        <v>2330</v>
      </c>
      <c r="N488" s="10">
        <f t="shared" si="21"/>
        <v>0</v>
      </c>
      <c r="O488" s="10">
        <f t="shared" si="22"/>
        <v>0</v>
      </c>
      <c r="P488" s="10">
        <f t="shared" si="23"/>
        <v>0</v>
      </c>
      <c r="Q488" s="10"/>
      <c r="R488" s="11"/>
      <c r="S488" s="11"/>
      <c r="T488" s="11"/>
      <c r="U488" s="11">
        <v>0</v>
      </c>
      <c r="V488" s="11"/>
      <c r="W488" s="11">
        <v>0</v>
      </c>
      <c r="X488" s="11"/>
      <c r="Y488" s="11">
        <v>0</v>
      </c>
      <c r="Z488" s="11"/>
      <c r="AA488" s="11">
        <v>0</v>
      </c>
      <c r="AB488" s="11"/>
      <c r="AC488" s="11"/>
      <c r="AD488">
        <v>0</v>
      </c>
      <c r="AF488">
        <v>0</v>
      </c>
      <c r="AI488">
        <v>0</v>
      </c>
    </row>
    <row r="489" spans="1:35" x14ac:dyDescent="0.25">
      <c r="A489" s="10"/>
      <c r="B489" s="10" t="s">
        <v>1415</v>
      </c>
      <c r="C489" s="10" t="s">
        <v>1422</v>
      </c>
      <c r="D489" s="10"/>
      <c r="E489" s="10" t="s">
        <v>2331</v>
      </c>
      <c r="F489" s="10" t="s">
        <v>1443</v>
      </c>
      <c r="G489" s="10" t="s">
        <v>1441</v>
      </c>
      <c r="H489" s="10" t="s">
        <v>36</v>
      </c>
      <c r="I489" s="10">
        <v>1112</v>
      </c>
      <c r="J489" s="10">
        <v>113</v>
      </c>
      <c r="K489" s="10" t="s">
        <v>449</v>
      </c>
      <c r="L489" s="10" t="s">
        <v>2329</v>
      </c>
      <c r="M489" s="10" t="s">
        <v>2330</v>
      </c>
      <c r="N489" s="10">
        <f t="shared" si="21"/>
        <v>887900.29</v>
      </c>
      <c r="O489" s="10">
        <f t="shared" si="22"/>
        <v>887900.29</v>
      </c>
      <c r="P489" s="10">
        <f t="shared" si="23"/>
        <v>0</v>
      </c>
      <c r="Q489" s="10"/>
      <c r="R489" s="11">
        <v>887900.29</v>
      </c>
      <c r="S489" s="11"/>
      <c r="T489" s="11"/>
      <c r="U489" s="11">
        <v>0</v>
      </c>
      <c r="V489" s="11"/>
      <c r="W489" s="11">
        <v>0</v>
      </c>
      <c r="X489" s="11"/>
      <c r="Y489" s="11">
        <v>0</v>
      </c>
      <c r="Z489" s="11"/>
      <c r="AA489" s="11">
        <v>0</v>
      </c>
      <c r="AB489" s="11"/>
      <c r="AC489" s="11"/>
      <c r="AD489">
        <v>0</v>
      </c>
      <c r="AF489">
        <v>0</v>
      </c>
      <c r="AI489">
        <v>0</v>
      </c>
    </row>
    <row r="490" spans="1:35" x14ac:dyDescent="0.25">
      <c r="A490" s="10"/>
      <c r="B490" s="10"/>
      <c r="C490" s="10"/>
      <c r="D490" s="10"/>
      <c r="E490" s="10"/>
      <c r="F490" s="10"/>
      <c r="G490" s="10"/>
      <c r="H490" s="10"/>
      <c r="I490" s="10"/>
      <c r="J490" s="10"/>
      <c r="K490" s="10"/>
      <c r="L490" s="10"/>
      <c r="M490" s="10"/>
      <c r="N490" s="10">
        <f t="shared" si="21"/>
        <v>0</v>
      </c>
      <c r="O490" s="10">
        <f t="shared" si="22"/>
        <v>0</v>
      </c>
      <c r="P490" s="10">
        <f t="shared" si="23"/>
        <v>0</v>
      </c>
      <c r="Q490" s="10"/>
      <c r="R490" s="11"/>
      <c r="S490" s="11"/>
      <c r="T490" s="11"/>
      <c r="U490" s="11"/>
      <c r="V490" s="11"/>
      <c r="W490" s="11"/>
      <c r="X490" s="11"/>
      <c r="Y490" s="11"/>
      <c r="Z490" s="11"/>
      <c r="AA490" s="11"/>
      <c r="AB490" s="11"/>
      <c r="AC490" s="11"/>
    </row>
    <row r="491" spans="1:35" x14ac:dyDescent="0.25">
      <c r="A491" s="10"/>
      <c r="B491" s="10"/>
      <c r="C491" s="10"/>
      <c r="D491" s="10"/>
      <c r="E491" s="10"/>
      <c r="F491" s="10"/>
      <c r="G491" s="10"/>
      <c r="H491" s="10"/>
      <c r="I491" s="10"/>
      <c r="J491" s="10"/>
      <c r="K491" s="10"/>
      <c r="L491" s="10"/>
      <c r="M491" s="10"/>
      <c r="N491" s="10">
        <f t="shared" si="21"/>
        <v>0</v>
      </c>
      <c r="O491" s="10">
        <f t="shared" si="22"/>
        <v>0</v>
      </c>
      <c r="P491" s="10">
        <f t="shared" si="23"/>
        <v>0</v>
      </c>
      <c r="Q491" s="10"/>
      <c r="R491" s="11"/>
      <c r="S491" s="11"/>
      <c r="T491" s="11"/>
      <c r="U491" s="11"/>
      <c r="V491" s="11"/>
      <c r="W491" s="11"/>
      <c r="X491" s="11"/>
      <c r="Y491" s="11"/>
      <c r="Z491" s="11"/>
      <c r="AA491" s="11"/>
      <c r="AB491" s="11"/>
      <c r="AC491" s="11"/>
    </row>
    <row r="492" spans="1:35" x14ac:dyDescent="0.25">
      <c r="A492" s="10" t="s">
        <v>58</v>
      </c>
      <c r="B492" s="10" t="s">
        <v>1447</v>
      </c>
      <c r="C492" s="10" t="s">
        <v>1448</v>
      </c>
      <c r="D492" s="10">
        <v>1470</v>
      </c>
      <c r="E492" s="10" t="s">
        <v>1449</v>
      </c>
      <c r="F492" s="10" t="s">
        <v>1450</v>
      </c>
      <c r="G492" s="10" t="s">
        <v>58</v>
      </c>
      <c r="H492" s="10" t="s">
        <v>58</v>
      </c>
      <c r="I492" s="10">
        <v>1140</v>
      </c>
      <c r="J492" s="10">
        <v>159</v>
      </c>
      <c r="K492" s="10" t="s">
        <v>271</v>
      </c>
      <c r="L492" s="10" t="s">
        <v>38</v>
      </c>
      <c r="M492" s="10" t="s">
        <v>387</v>
      </c>
      <c r="N492" s="10">
        <f t="shared" si="21"/>
        <v>42595043.009999998</v>
      </c>
      <c r="O492" s="10">
        <f t="shared" si="22"/>
        <v>42595043.009999998</v>
      </c>
      <c r="P492" s="10">
        <f t="shared" si="23"/>
        <v>0</v>
      </c>
      <c r="Q492" s="10"/>
      <c r="R492" s="11">
        <v>15595043.01</v>
      </c>
      <c r="S492" s="11"/>
      <c r="T492" s="11">
        <v>14595043.01</v>
      </c>
      <c r="U492" s="11">
        <v>27000000</v>
      </c>
      <c r="V492" s="11"/>
      <c r="W492" s="11">
        <v>0</v>
      </c>
      <c r="X492" s="11"/>
      <c r="Y492" s="11">
        <v>0</v>
      </c>
      <c r="Z492" s="11"/>
      <c r="AA492" s="11">
        <v>0</v>
      </c>
      <c r="AB492" s="11">
        <v>1000000</v>
      </c>
      <c r="AC492" s="11">
        <v>1000000</v>
      </c>
      <c r="AD492">
        <v>0</v>
      </c>
      <c r="AF492">
        <v>0</v>
      </c>
      <c r="AI492">
        <v>0</v>
      </c>
    </row>
    <row r="493" spans="1:35" x14ac:dyDescent="0.25">
      <c r="A493" s="10" t="s">
        <v>58</v>
      </c>
      <c r="B493" s="10" t="s">
        <v>1447</v>
      </c>
      <c r="C493" s="10" t="s">
        <v>1448</v>
      </c>
      <c r="D493" s="10">
        <v>2118</v>
      </c>
      <c r="E493" s="10" t="s">
        <v>1452</v>
      </c>
      <c r="F493" s="10" t="s">
        <v>1453</v>
      </c>
      <c r="G493" s="10" t="s">
        <v>58</v>
      </c>
      <c r="H493" s="10" t="s">
        <v>36</v>
      </c>
      <c r="I493" s="10">
        <v>1176</v>
      </c>
      <c r="J493" s="10">
        <v>159</v>
      </c>
      <c r="K493" s="10" t="s">
        <v>37</v>
      </c>
      <c r="L493" s="10" t="s">
        <v>38</v>
      </c>
      <c r="M493" s="10" t="s">
        <v>387</v>
      </c>
      <c r="N493" s="10">
        <f t="shared" si="21"/>
        <v>1856310.12</v>
      </c>
      <c r="O493" s="10">
        <f t="shared" si="22"/>
        <v>1856310.12</v>
      </c>
      <c r="P493" s="10">
        <f t="shared" si="23"/>
        <v>0</v>
      </c>
      <c r="Q493" s="10"/>
      <c r="R493" s="11">
        <v>1856310.12</v>
      </c>
      <c r="S493" s="11">
        <v>1856310.12</v>
      </c>
      <c r="T493" s="11">
        <v>1856310.12</v>
      </c>
      <c r="U493" s="11">
        <v>0</v>
      </c>
      <c r="V493" s="11"/>
      <c r="W493" s="11">
        <v>0</v>
      </c>
      <c r="X493" s="11"/>
      <c r="Y493" s="11">
        <v>0</v>
      </c>
      <c r="Z493" s="11"/>
      <c r="AA493" s="11">
        <v>0</v>
      </c>
      <c r="AB493" s="11"/>
      <c r="AC493" s="11">
        <v>0</v>
      </c>
      <c r="AD493">
        <v>0</v>
      </c>
      <c r="AF493">
        <v>0</v>
      </c>
      <c r="AI493">
        <v>0</v>
      </c>
    </row>
    <row r="494" spans="1:35" x14ac:dyDescent="0.25">
      <c r="A494" s="10" t="s">
        <v>58</v>
      </c>
      <c r="B494" s="10" t="s">
        <v>1455</v>
      </c>
      <c r="C494" s="10" t="s">
        <v>1448</v>
      </c>
      <c r="D494" s="10">
        <v>2118</v>
      </c>
      <c r="E494" s="10" t="s">
        <v>1452</v>
      </c>
      <c r="F494" s="10" t="s">
        <v>1453</v>
      </c>
      <c r="G494" s="10" t="s">
        <v>58</v>
      </c>
      <c r="H494" s="10" t="s">
        <v>36</v>
      </c>
      <c r="I494" s="10">
        <v>1176</v>
      </c>
      <c r="J494" s="10">
        <v>159</v>
      </c>
      <c r="K494" s="10" t="s">
        <v>37</v>
      </c>
      <c r="L494" s="10" t="s">
        <v>38</v>
      </c>
      <c r="M494" s="10" t="s">
        <v>387</v>
      </c>
      <c r="N494" s="10">
        <f t="shared" si="21"/>
        <v>1159032.68</v>
      </c>
      <c r="O494" s="10">
        <f t="shared" si="22"/>
        <v>0</v>
      </c>
      <c r="P494" s="10">
        <f t="shared" si="23"/>
        <v>1159032.68</v>
      </c>
      <c r="Q494" s="10"/>
      <c r="R494" s="11">
        <v>0</v>
      </c>
      <c r="S494" s="11"/>
      <c r="T494" s="11">
        <v>0</v>
      </c>
      <c r="U494" s="11"/>
      <c r="V494" s="11"/>
      <c r="W494" s="11"/>
      <c r="X494" s="11"/>
      <c r="Y494" s="11"/>
      <c r="Z494" s="11"/>
      <c r="AA494" s="11">
        <v>1159032.68</v>
      </c>
      <c r="AB494" s="11">
        <v>1159032.68</v>
      </c>
      <c r="AC494" s="11">
        <v>1159032.68</v>
      </c>
    </row>
    <row r="495" spans="1:35" x14ac:dyDescent="0.25">
      <c r="A495" s="10" t="s">
        <v>58</v>
      </c>
      <c r="B495" s="10" t="s">
        <v>1447</v>
      </c>
      <c r="C495" s="10" t="s">
        <v>1448</v>
      </c>
      <c r="D495" s="10">
        <v>2318</v>
      </c>
      <c r="E495" s="10" t="s">
        <v>2332</v>
      </c>
      <c r="F495" s="10" t="s">
        <v>1457</v>
      </c>
      <c r="G495" s="10" t="s">
        <v>58</v>
      </c>
      <c r="H495" s="10" t="s">
        <v>36</v>
      </c>
      <c r="I495" s="10">
        <v>1176</v>
      </c>
      <c r="J495" s="10">
        <v>159</v>
      </c>
      <c r="K495" s="10" t="s">
        <v>83</v>
      </c>
      <c r="L495" s="10" t="s">
        <v>75</v>
      </c>
      <c r="M495" s="10" t="s">
        <v>387</v>
      </c>
      <c r="N495" s="10">
        <f t="shared" si="21"/>
        <v>10029096</v>
      </c>
      <c r="O495" s="10">
        <f t="shared" si="22"/>
        <v>10029096</v>
      </c>
      <c r="P495" s="10">
        <f t="shared" si="23"/>
        <v>0</v>
      </c>
      <c r="Q495" s="10"/>
      <c r="R495" s="11">
        <v>2507274</v>
      </c>
      <c r="S495" s="11">
        <v>2188890</v>
      </c>
      <c r="T495" s="11">
        <v>2507274</v>
      </c>
      <c r="U495" s="11">
        <v>2507274</v>
      </c>
      <c r="V495" s="11"/>
      <c r="W495" s="11">
        <v>2507274</v>
      </c>
      <c r="X495" s="11"/>
      <c r="Y495" s="11">
        <v>2507274</v>
      </c>
      <c r="Z495" s="11"/>
      <c r="AA495" s="11">
        <v>0</v>
      </c>
      <c r="AB495" s="11"/>
      <c r="AC495" s="11"/>
      <c r="AD495">
        <v>0</v>
      </c>
      <c r="AF495">
        <v>0</v>
      </c>
      <c r="AI495">
        <v>0</v>
      </c>
    </row>
    <row r="496" spans="1:35" x14ac:dyDescent="0.25">
      <c r="A496" s="10" t="s">
        <v>58</v>
      </c>
      <c r="B496" s="10" t="s">
        <v>1447</v>
      </c>
      <c r="C496" s="10" t="s">
        <v>1448</v>
      </c>
      <c r="D496" s="10">
        <v>2321</v>
      </c>
      <c r="E496" s="10" t="s">
        <v>1459</v>
      </c>
      <c r="F496" s="10" t="s">
        <v>1460</v>
      </c>
      <c r="G496" s="10" t="s">
        <v>58</v>
      </c>
      <c r="H496" s="10" t="s">
        <v>58</v>
      </c>
      <c r="I496" s="10">
        <v>1176</v>
      </c>
      <c r="J496" s="10">
        <v>159</v>
      </c>
      <c r="K496" s="10" t="s">
        <v>83</v>
      </c>
      <c r="L496" s="10" t="s">
        <v>75</v>
      </c>
      <c r="M496" s="10" t="s">
        <v>387</v>
      </c>
      <c r="N496" s="10">
        <f t="shared" si="21"/>
        <v>93673860.730000004</v>
      </c>
      <c r="O496" s="10">
        <f t="shared" si="22"/>
        <v>93173860.730000004</v>
      </c>
      <c r="P496" s="10">
        <f t="shared" si="23"/>
        <v>500000</v>
      </c>
      <c r="Q496" s="10"/>
      <c r="R496" s="11">
        <v>23173860.73</v>
      </c>
      <c r="S496" s="11">
        <v>2120000</v>
      </c>
      <c r="T496" s="11">
        <v>12673860.73</v>
      </c>
      <c r="U496" s="11">
        <v>30000000</v>
      </c>
      <c r="V496" s="11"/>
      <c r="W496" s="11">
        <v>15000000</v>
      </c>
      <c r="X496" s="11"/>
      <c r="Y496" s="11">
        <v>25000000</v>
      </c>
      <c r="Z496" s="11"/>
      <c r="AA496" s="11">
        <v>500000</v>
      </c>
      <c r="AB496" s="11">
        <v>500000</v>
      </c>
      <c r="AC496" s="11">
        <v>500000</v>
      </c>
      <c r="AD496">
        <v>0</v>
      </c>
      <c r="AF496">
        <v>0</v>
      </c>
      <c r="AI496">
        <v>0</v>
      </c>
    </row>
    <row r="497" spans="1:35" x14ac:dyDescent="0.25">
      <c r="A497" s="10" t="s">
        <v>58</v>
      </c>
      <c r="B497" s="10" t="s">
        <v>1447</v>
      </c>
      <c r="C497" s="10" t="s">
        <v>1448</v>
      </c>
      <c r="D497" s="10">
        <v>2371</v>
      </c>
      <c r="E497" s="10" t="s">
        <v>1462</v>
      </c>
      <c r="F497" s="10" t="s">
        <v>1463</v>
      </c>
      <c r="G497" s="10" t="s">
        <v>58</v>
      </c>
      <c r="H497" s="10" t="s">
        <v>36</v>
      </c>
      <c r="I497" s="10">
        <v>1176</v>
      </c>
      <c r="J497" s="10">
        <v>159</v>
      </c>
      <c r="K497" s="10" t="s">
        <v>83</v>
      </c>
      <c r="L497" s="10" t="s">
        <v>75</v>
      </c>
      <c r="M497" s="10" t="s">
        <v>387</v>
      </c>
      <c r="N497" s="10">
        <f t="shared" si="21"/>
        <v>30086320</v>
      </c>
      <c r="O497" s="10">
        <f t="shared" si="22"/>
        <v>30086320</v>
      </c>
      <c r="P497" s="10">
        <f t="shared" si="23"/>
        <v>0</v>
      </c>
      <c r="Q497" s="10"/>
      <c r="R497" s="11">
        <v>7586320</v>
      </c>
      <c r="S497" s="11">
        <v>4586320</v>
      </c>
      <c r="T497" s="11">
        <v>4586320</v>
      </c>
      <c r="U497" s="11">
        <v>7500000</v>
      </c>
      <c r="V497" s="11"/>
      <c r="W497" s="11">
        <v>7500000</v>
      </c>
      <c r="X497" s="11"/>
      <c r="Y497" s="11">
        <v>7500000</v>
      </c>
      <c r="Z497" s="11"/>
      <c r="AA497" s="11">
        <v>0</v>
      </c>
      <c r="AB497" s="11"/>
      <c r="AC497" s="11"/>
      <c r="AD497">
        <v>0</v>
      </c>
      <c r="AF497">
        <v>0</v>
      </c>
      <c r="AI497">
        <v>0</v>
      </c>
    </row>
    <row r="498" spans="1:35" x14ac:dyDescent="0.25">
      <c r="A498" s="10" t="s">
        <v>58</v>
      </c>
      <c r="B498" s="10" t="s">
        <v>1447</v>
      </c>
      <c r="C498" s="10" t="s">
        <v>1448</v>
      </c>
      <c r="D498" s="10">
        <v>2372</v>
      </c>
      <c r="E498" s="10" t="s">
        <v>1465</v>
      </c>
      <c r="F498" s="10" t="s">
        <v>1463</v>
      </c>
      <c r="G498" s="10" t="s">
        <v>58</v>
      </c>
      <c r="H498" s="10" t="s">
        <v>58</v>
      </c>
      <c r="I498" s="10">
        <v>1176</v>
      </c>
      <c r="J498" s="10">
        <v>159</v>
      </c>
      <c r="K498" s="10" t="s">
        <v>83</v>
      </c>
      <c r="L498" s="10" t="s">
        <v>75</v>
      </c>
      <c r="M498" s="10" t="s">
        <v>387</v>
      </c>
      <c r="N498" s="10">
        <f t="shared" si="21"/>
        <v>13500000</v>
      </c>
      <c r="O498" s="10">
        <f t="shared" si="22"/>
        <v>13500000</v>
      </c>
      <c r="P498" s="10">
        <f t="shared" si="23"/>
        <v>0</v>
      </c>
      <c r="Q498" s="10"/>
      <c r="R498" s="11">
        <v>4500000</v>
      </c>
      <c r="S498" s="11">
        <v>1500000</v>
      </c>
      <c r="T498" s="11">
        <v>1500000</v>
      </c>
      <c r="U498" s="11">
        <v>4500000</v>
      </c>
      <c r="V498" s="11"/>
      <c r="W498" s="11">
        <v>4500000</v>
      </c>
      <c r="X498" s="11"/>
      <c r="Y498" s="11">
        <v>0</v>
      </c>
      <c r="Z498" s="11"/>
      <c r="AA498" s="11">
        <v>0</v>
      </c>
      <c r="AB498" s="11"/>
      <c r="AC498" s="11"/>
      <c r="AD498">
        <v>0</v>
      </c>
      <c r="AF498">
        <v>0</v>
      </c>
      <c r="AI498">
        <v>0</v>
      </c>
    </row>
    <row r="499" spans="1:35" x14ac:dyDescent="0.25">
      <c r="A499" s="10" t="s">
        <v>58</v>
      </c>
      <c r="B499" s="10" t="s">
        <v>1447</v>
      </c>
      <c r="C499" s="10" t="s">
        <v>1448</v>
      </c>
      <c r="D499" s="10">
        <v>2373</v>
      </c>
      <c r="E499" s="10" t="s">
        <v>1466</v>
      </c>
      <c r="F499" s="10" t="s">
        <v>1467</v>
      </c>
      <c r="G499" s="10" t="s">
        <v>58</v>
      </c>
      <c r="H499" s="10" t="s">
        <v>58</v>
      </c>
      <c r="I499" s="10">
        <v>1176</v>
      </c>
      <c r="J499" s="10">
        <v>159</v>
      </c>
      <c r="K499" s="10" t="s">
        <v>83</v>
      </c>
      <c r="L499" s="10" t="s">
        <v>75</v>
      </c>
      <c r="M499" s="10" t="s">
        <v>387</v>
      </c>
      <c r="N499" s="10">
        <f t="shared" si="21"/>
        <v>30842093.390000001</v>
      </c>
      <c r="O499" s="10">
        <f t="shared" si="22"/>
        <v>30342093.390000001</v>
      </c>
      <c r="P499" s="10">
        <f t="shared" si="23"/>
        <v>500000</v>
      </c>
      <c r="Q499" s="10"/>
      <c r="R499" s="11">
        <v>11342093.390000001</v>
      </c>
      <c r="S499" s="11">
        <v>569479.88</v>
      </c>
      <c r="T499" s="11">
        <v>3842093.39</v>
      </c>
      <c r="U499" s="11">
        <v>12000000</v>
      </c>
      <c r="V499" s="11"/>
      <c r="W499" s="11">
        <v>7000000</v>
      </c>
      <c r="X499" s="11"/>
      <c r="Y499" s="11">
        <v>0</v>
      </c>
      <c r="Z499" s="11"/>
      <c r="AA499" s="11">
        <v>500000</v>
      </c>
      <c r="AB499" s="11">
        <v>500000</v>
      </c>
      <c r="AC499" s="11">
        <v>500000</v>
      </c>
      <c r="AD499">
        <v>0</v>
      </c>
      <c r="AF499">
        <v>0</v>
      </c>
      <c r="AI499">
        <v>0</v>
      </c>
    </row>
    <row r="500" spans="1:35" x14ac:dyDescent="0.25">
      <c r="A500" s="10" t="s">
        <v>58</v>
      </c>
      <c r="B500" s="10" t="s">
        <v>1447</v>
      </c>
      <c r="C500" s="10" t="s">
        <v>1448</v>
      </c>
      <c r="D500" s="10">
        <v>2374</v>
      </c>
      <c r="E500" s="10" t="s">
        <v>1469</v>
      </c>
      <c r="F500" s="10" t="s">
        <v>1470</v>
      </c>
      <c r="G500" s="10" t="s">
        <v>36</v>
      </c>
      <c r="H500" s="10" t="s">
        <v>58</v>
      </c>
      <c r="I500" s="10">
        <v>1176</v>
      </c>
      <c r="J500" s="10">
        <v>159</v>
      </c>
      <c r="K500" s="10" t="s">
        <v>1471</v>
      </c>
      <c r="L500" s="10" t="s">
        <v>75</v>
      </c>
      <c r="M500" s="10" t="s">
        <v>387</v>
      </c>
      <c r="N500" s="10">
        <f t="shared" si="21"/>
        <v>21311594.609999999</v>
      </c>
      <c r="O500" s="10">
        <f t="shared" si="22"/>
        <v>21111594.609999999</v>
      </c>
      <c r="P500" s="10">
        <f t="shared" si="23"/>
        <v>200000</v>
      </c>
      <c r="Q500" s="10"/>
      <c r="R500" s="11">
        <v>17479456.890000001</v>
      </c>
      <c r="S500" s="11">
        <v>1100000</v>
      </c>
      <c r="T500" s="11">
        <v>17479456.890000001</v>
      </c>
      <c r="U500" s="11">
        <v>3632137.72</v>
      </c>
      <c r="V500" s="11">
        <v>3632137.72</v>
      </c>
      <c r="W500" s="11">
        <v>0</v>
      </c>
      <c r="X500" s="11"/>
      <c r="Y500" s="11">
        <v>0</v>
      </c>
      <c r="Z500" s="11"/>
      <c r="AA500" s="11">
        <v>200000</v>
      </c>
      <c r="AB500" s="11">
        <v>200000</v>
      </c>
      <c r="AC500" s="11">
        <v>200000</v>
      </c>
      <c r="AD500">
        <v>0</v>
      </c>
      <c r="AF500">
        <v>0</v>
      </c>
      <c r="AI500">
        <v>0</v>
      </c>
    </row>
    <row r="501" spans="1:35" x14ac:dyDescent="0.25">
      <c r="A501" s="10" t="s">
        <v>58</v>
      </c>
      <c r="B501" s="10" t="s">
        <v>1447</v>
      </c>
      <c r="C501" s="10" t="s">
        <v>1448</v>
      </c>
      <c r="D501" s="10">
        <v>2376</v>
      </c>
      <c r="E501" s="10" t="s">
        <v>1472</v>
      </c>
      <c r="F501" s="10" t="s">
        <v>1473</v>
      </c>
      <c r="G501" s="10" t="s">
        <v>58</v>
      </c>
      <c r="H501" s="10" t="s">
        <v>36</v>
      </c>
      <c r="I501" s="10">
        <v>1176</v>
      </c>
      <c r="J501" s="10">
        <v>159</v>
      </c>
      <c r="K501" s="10" t="s">
        <v>37</v>
      </c>
      <c r="L501" s="10" t="s">
        <v>38</v>
      </c>
      <c r="M501" s="10" t="s">
        <v>387</v>
      </c>
      <c r="N501" s="10">
        <f t="shared" si="21"/>
        <v>42398073.210000001</v>
      </c>
      <c r="O501" s="10">
        <f t="shared" si="22"/>
        <v>42398073.210000001</v>
      </c>
      <c r="P501" s="10">
        <f t="shared" si="23"/>
        <v>0</v>
      </c>
      <c r="Q501" s="10"/>
      <c r="R501" s="11">
        <v>27398073.210000001</v>
      </c>
      <c r="S501" s="11">
        <v>1300000</v>
      </c>
      <c r="T501" s="11">
        <v>27398073.210000001</v>
      </c>
      <c r="U501" s="11">
        <v>15000000</v>
      </c>
      <c r="V501" s="11"/>
      <c r="W501" s="11">
        <v>0</v>
      </c>
      <c r="X501" s="11"/>
      <c r="Y501" s="11">
        <v>0</v>
      </c>
      <c r="Z501" s="11"/>
      <c r="AA501" s="11">
        <v>0</v>
      </c>
      <c r="AB501" s="11"/>
      <c r="AC501" s="11"/>
      <c r="AD501">
        <v>0</v>
      </c>
      <c r="AF501">
        <v>0</v>
      </c>
      <c r="AI501">
        <v>0</v>
      </c>
    </row>
    <row r="502" spans="1:35" x14ac:dyDescent="0.25">
      <c r="A502" s="10" t="s">
        <v>58</v>
      </c>
      <c r="B502" s="10" t="s">
        <v>1447</v>
      </c>
      <c r="C502" s="10" t="s">
        <v>1448</v>
      </c>
      <c r="D502" s="10">
        <v>2377</v>
      </c>
      <c r="E502" s="10" t="s">
        <v>1474</v>
      </c>
      <c r="F502" s="10" t="s">
        <v>1475</v>
      </c>
      <c r="G502" s="10" t="s">
        <v>58</v>
      </c>
      <c r="H502" s="10" t="s">
        <v>58</v>
      </c>
      <c r="I502" s="10">
        <v>1176</v>
      </c>
      <c r="J502" s="10">
        <v>159</v>
      </c>
      <c r="K502" s="10" t="s">
        <v>83</v>
      </c>
      <c r="L502" s="10" t="s">
        <v>75</v>
      </c>
      <c r="M502" s="10" t="s">
        <v>387</v>
      </c>
      <c r="N502" s="10">
        <f t="shared" si="21"/>
        <v>67555228.170000002</v>
      </c>
      <c r="O502" s="10">
        <f t="shared" si="22"/>
        <v>67055228.170000002</v>
      </c>
      <c r="P502" s="10">
        <f t="shared" si="23"/>
        <v>500000</v>
      </c>
      <c r="Q502" s="10"/>
      <c r="R502" s="11">
        <v>22074088.969999999</v>
      </c>
      <c r="S502" s="11">
        <v>1925000</v>
      </c>
      <c r="T502" s="11">
        <v>11574088.970000001</v>
      </c>
      <c r="U502" s="11">
        <v>22981139.199999999</v>
      </c>
      <c r="V502" s="11"/>
      <c r="W502" s="11">
        <v>12000000</v>
      </c>
      <c r="X502" s="11"/>
      <c r="Y502" s="11">
        <v>10000000</v>
      </c>
      <c r="Z502" s="11"/>
      <c r="AA502" s="11">
        <v>500000</v>
      </c>
      <c r="AB502" s="11">
        <v>500000</v>
      </c>
      <c r="AC502" s="11">
        <v>500000</v>
      </c>
      <c r="AD502">
        <v>0</v>
      </c>
      <c r="AF502">
        <v>0</v>
      </c>
      <c r="AI502">
        <v>0</v>
      </c>
    </row>
    <row r="503" spans="1:35" x14ac:dyDescent="0.25">
      <c r="A503" s="10" t="s">
        <v>58</v>
      </c>
      <c r="B503" s="10" t="s">
        <v>1447</v>
      </c>
      <c r="C503" s="10" t="s">
        <v>1448</v>
      </c>
      <c r="D503" s="10">
        <v>2743</v>
      </c>
      <c r="E503" s="10" t="s">
        <v>1477</v>
      </c>
      <c r="F503" s="10" t="s">
        <v>1478</v>
      </c>
      <c r="G503" s="10" t="s">
        <v>36</v>
      </c>
      <c r="H503" s="10" t="s">
        <v>36</v>
      </c>
      <c r="I503" s="10">
        <v>1176</v>
      </c>
      <c r="J503" s="10">
        <v>159</v>
      </c>
      <c r="K503" s="10" t="s">
        <v>37</v>
      </c>
      <c r="L503" s="10" t="s">
        <v>38</v>
      </c>
      <c r="M503" s="10" t="s">
        <v>387</v>
      </c>
      <c r="N503" s="10">
        <f t="shared" si="21"/>
        <v>4877580.8</v>
      </c>
      <c r="O503" s="10">
        <f t="shared" si="22"/>
        <v>4877580.8</v>
      </c>
      <c r="P503" s="10">
        <f t="shared" si="23"/>
        <v>0</v>
      </c>
      <c r="Q503" s="10"/>
      <c r="R503" s="11">
        <v>2438790.4</v>
      </c>
      <c r="S503" s="11"/>
      <c r="T503" s="11"/>
      <c r="U503" s="11">
        <v>2438790.4</v>
      </c>
      <c r="V503" s="11"/>
      <c r="W503" s="11">
        <v>0</v>
      </c>
      <c r="X503" s="11"/>
      <c r="Y503" s="11">
        <v>0</v>
      </c>
      <c r="Z503" s="11"/>
      <c r="AA503" s="11">
        <v>0</v>
      </c>
      <c r="AB503" s="11"/>
      <c r="AC503" s="11"/>
      <c r="AD503">
        <v>0</v>
      </c>
      <c r="AF503">
        <v>0</v>
      </c>
    </row>
    <row r="504" spans="1:35" x14ac:dyDescent="0.25">
      <c r="A504" s="10" t="s">
        <v>58</v>
      </c>
      <c r="B504" s="10" t="s">
        <v>1447</v>
      </c>
      <c r="C504" s="10" t="s">
        <v>1448</v>
      </c>
      <c r="D504" s="10">
        <v>2910</v>
      </c>
      <c r="E504" s="10" t="s">
        <v>1479</v>
      </c>
      <c r="F504" s="10" t="s">
        <v>1480</v>
      </c>
      <c r="G504" s="10" t="s">
        <v>36</v>
      </c>
      <c r="H504" s="10" t="s">
        <v>36</v>
      </c>
      <c r="I504" s="10">
        <v>1176</v>
      </c>
      <c r="J504" s="10">
        <v>159</v>
      </c>
      <c r="K504" s="10" t="s">
        <v>37</v>
      </c>
      <c r="L504" s="10" t="s">
        <v>38</v>
      </c>
      <c r="M504" s="10" t="s">
        <v>387</v>
      </c>
      <c r="N504" s="10">
        <f t="shared" si="21"/>
        <v>7000000</v>
      </c>
      <c r="O504" s="10">
        <f t="shared" si="22"/>
        <v>7000000</v>
      </c>
      <c r="P504" s="10">
        <f t="shared" si="23"/>
        <v>0</v>
      </c>
      <c r="Q504" s="10"/>
      <c r="R504" s="11">
        <v>5000000</v>
      </c>
      <c r="S504" s="11"/>
      <c r="T504" s="11"/>
      <c r="U504" s="11">
        <v>2000000</v>
      </c>
      <c r="V504" s="11"/>
      <c r="W504" s="11">
        <v>0</v>
      </c>
      <c r="X504" s="11"/>
      <c r="Y504" s="11">
        <v>0</v>
      </c>
      <c r="Z504" s="11"/>
      <c r="AA504" s="11">
        <v>0</v>
      </c>
      <c r="AB504" s="11"/>
      <c r="AC504" s="11"/>
      <c r="AD504">
        <v>0</v>
      </c>
      <c r="AF504">
        <v>0</v>
      </c>
      <c r="AI504">
        <v>0</v>
      </c>
    </row>
    <row r="505" spans="1:35" x14ac:dyDescent="0.25">
      <c r="A505" s="10" t="s">
        <v>36</v>
      </c>
      <c r="B505" s="10" t="s">
        <v>1447</v>
      </c>
      <c r="C505" s="10" t="s">
        <v>1448</v>
      </c>
      <c r="D505" s="10">
        <v>2911</v>
      </c>
      <c r="E505" s="10" t="s">
        <v>1481</v>
      </c>
      <c r="F505" s="10" t="s">
        <v>1482</v>
      </c>
      <c r="G505" s="10" t="s">
        <v>58</v>
      </c>
      <c r="H505" s="10" t="s">
        <v>36</v>
      </c>
      <c r="I505" s="10">
        <v>1176</v>
      </c>
      <c r="J505" s="10">
        <v>159</v>
      </c>
      <c r="K505" s="10" t="s">
        <v>463</v>
      </c>
      <c r="L505" s="10" t="s">
        <v>38</v>
      </c>
      <c r="M505" s="10" t="s">
        <v>387</v>
      </c>
      <c r="N505" s="10">
        <f t="shared" si="21"/>
        <v>150000000</v>
      </c>
      <c r="O505" s="10">
        <f t="shared" si="22"/>
        <v>150000000</v>
      </c>
      <c r="P505" s="10">
        <f t="shared" si="23"/>
        <v>0</v>
      </c>
      <c r="Q505" s="10"/>
      <c r="R505" s="11">
        <v>0</v>
      </c>
      <c r="S505" s="11"/>
      <c r="T505" s="11">
        <v>0</v>
      </c>
      <c r="U505" s="11">
        <v>50000000</v>
      </c>
      <c r="V505" s="11"/>
      <c r="W505" s="11">
        <v>100000000</v>
      </c>
      <c r="X505" s="11"/>
      <c r="Y505" s="11">
        <v>0</v>
      </c>
      <c r="Z505" s="11"/>
      <c r="AA505" s="11">
        <v>0</v>
      </c>
      <c r="AB505" s="11"/>
      <c r="AC505" s="11"/>
      <c r="AD505">
        <v>0</v>
      </c>
      <c r="AF505">
        <v>0</v>
      </c>
      <c r="AI505">
        <v>0</v>
      </c>
    </row>
    <row r="506" spans="1:35" x14ac:dyDescent="0.25">
      <c r="A506" s="10" t="s">
        <v>58</v>
      </c>
      <c r="B506" s="10" t="s">
        <v>1447</v>
      </c>
      <c r="C506" s="10" t="s">
        <v>1448</v>
      </c>
      <c r="D506" s="10">
        <v>2918</v>
      </c>
      <c r="E506" s="10" t="s">
        <v>1483</v>
      </c>
      <c r="F506" s="10" t="s">
        <v>1484</v>
      </c>
      <c r="G506" s="10" t="s">
        <v>58</v>
      </c>
      <c r="H506" s="10" t="s">
        <v>36</v>
      </c>
      <c r="I506" s="10">
        <v>1176</v>
      </c>
      <c r="J506" s="10">
        <v>159</v>
      </c>
      <c r="K506" s="10" t="s">
        <v>37</v>
      </c>
      <c r="L506" s="10" t="s">
        <v>38</v>
      </c>
      <c r="M506" s="10" t="s">
        <v>387</v>
      </c>
      <c r="N506" s="10">
        <f t="shared" si="21"/>
        <v>6000000</v>
      </c>
      <c r="O506" s="10">
        <f t="shared" si="22"/>
        <v>6000000</v>
      </c>
      <c r="P506" s="10">
        <f t="shared" si="23"/>
        <v>0</v>
      </c>
      <c r="Q506" s="10"/>
      <c r="R506" s="11">
        <v>1500000</v>
      </c>
      <c r="S506" s="11"/>
      <c r="T506" s="11"/>
      <c r="U506" s="11">
        <v>1500000</v>
      </c>
      <c r="V506" s="11"/>
      <c r="W506" s="11">
        <v>1500000</v>
      </c>
      <c r="X506" s="11"/>
      <c r="Y506" s="11">
        <v>1500000</v>
      </c>
      <c r="Z506" s="11"/>
      <c r="AA506" s="11">
        <v>0</v>
      </c>
      <c r="AB506" s="11"/>
      <c r="AC506" s="11"/>
      <c r="AD506">
        <v>0</v>
      </c>
      <c r="AF506">
        <v>0</v>
      </c>
      <c r="AI506">
        <v>0</v>
      </c>
    </row>
    <row r="507" spans="1:35" x14ac:dyDescent="0.25">
      <c r="A507" s="10" t="s">
        <v>58</v>
      </c>
      <c r="B507" s="10" t="s">
        <v>1447</v>
      </c>
      <c r="C507" s="10" t="s">
        <v>1448</v>
      </c>
      <c r="D507" s="10">
        <v>3038</v>
      </c>
      <c r="E507" s="10" t="s">
        <v>1485</v>
      </c>
      <c r="F507" s="10" t="s">
        <v>1486</v>
      </c>
      <c r="G507" s="10" t="s">
        <v>36</v>
      </c>
      <c r="H507" s="10" t="s">
        <v>36</v>
      </c>
      <c r="I507" s="10">
        <v>1176</v>
      </c>
      <c r="J507" s="10">
        <v>159</v>
      </c>
      <c r="K507" s="10" t="s">
        <v>83</v>
      </c>
      <c r="L507" s="10" t="s">
        <v>75</v>
      </c>
      <c r="M507" s="10" t="s">
        <v>387</v>
      </c>
      <c r="N507" s="10">
        <f t="shared" si="21"/>
        <v>60000000</v>
      </c>
      <c r="O507" s="10">
        <f t="shared" si="22"/>
        <v>60000000</v>
      </c>
      <c r="P507" s="10">
        <f t="shared" si="23"/>
        <v>0</v>
      </c>
      <c r="Q507" s="10"/>
      <c r="R507" s="11">
        <v>0</v>
      </c>
      <c r="S507" s="11"/>
      <c r="T507" s="11"/>
      <c r="U507" s="11">
        <v>20000000</v>
      </c>
      <c r="V507" s="11"/>
      <c r="W507" s="11">
        <v>20000000</v>
      </c>
      <c r="X507" s="11"/>
      <c r="Y507" s="11">
        <v>20000000</v>
      </c>
      <c r="Z507" s="11"/>
      <c r="AA507" s="11">
        <v>0</v>
      </c>
      <c r="AB507" s="11"/>
      <c r="AC507" s="11"/>
      <c r="AD507">
        <v>0</v>
      </c>
      <c r="AF507">
        <v>0</v>
      </c>
      <c r="AI507">
        <v>0</v>
      </c>
    </row>
    <row r="508" spans="1:35" x14ac:dyDescent="0.25">
      <c r="A508" s="10" t="s">
        <v>58</v>
      </c>
      <c r="B508" s="10" t="s">
        <v>1447</v>
      </c>
      <c r="C508" s="10" t="s">
        <v>1448</v>
      </c>
      <c r="D508" s="10">
        <v>3039</v>
      </c>
      <c r="E508" s="10" t="s">
        <v>1487</v>
      </c>
      <c r="F508" s="10" t="s">
        <v>1488</v>
      </c>
      <c r="G508" s="10" t="s">
        <v>36</v>
      </c>
      <c r="H508" s="10" t="s">
        <v>36</v>
      </c>
      <c r="I508" s="10">
        <v>1176</v>
      </c>
      <c r="J508" s="10">
        <v>159</v>
      </c>
      <c r="K508" s="10" t="s">
        <v>83</v>
      </c>
      <c r="L508" s="10" t="s">
        <v>75</v>
      </c>
      <c r="M508" s="10" t="s">
        <v>387</v>
      </c>
      <c r="N508" s="10">
        <f t="shared" si="21"/>
        <v>5000000</v>
      </c>
      <c r="O508" s="10">
        <f t="shared" si="22"/>
        <v>5000000</v>
      </c>
      <c r="P508" s="10">
        <f t="shared" si="23"/>
        <v>0</v>
      </c>
      <c r="Q508" s="10"/>
      <c r="R508" s="11">
        <v>0</v>
      </c>
      <c r="S508" s="11"/>
      <c r="T508" s="11"/>
      <c r="U508" s="11">
        <v>5000000</v>
      </c>
      <c r="V508" s="11"/>
      <c r="W508" s="11">
        <v>0</v>
      </c>
      <c r="X508" s="11"/>
      <c r="Y508" s="11">
        <v>0</v>
      </c>
      <c r="Z508" s="11"/>
      <c r="AA508" s="11">
        <v>0</v>
      </c>
      <c r="AB508" s="11"/>
      <c r="AC508" s="11"/>
      <c r="AD508">
        <v>0</v>
      </c>
      <c r="AF508">
        <v>0</v>
      </c>
      <c r="AI508">
        <v>0</v>
      </c>
    </row>
    <row r="509" spans="1:35" x14ac:dyDescent="0.25">
      <c r="A509" s="10" t="s">
        <v>58</v>
      </c>
      <c r="B509" s="10" t="s">
        <v>1447</v>
      </c>
      <c r="C509" s="10" t="s">
        <v>1448</v>
      </c>
      <c r="D509" s="10">
        <v>3040</v>
      </c>
      <c r="E509" s="10" t="s">
        <v>1489</v>
      </c>
      <c r="F509" s="10" t="s">
        <v>1490</v>
      </c>
      <c r="G509" s="10" t="s">
        <v>58</v>
      </c>
      <c r="H509" s="10" t="s">
        <v>36</v>
      </c>
      <c r="I509" s="10">
        <v>1176</v>
      </c>
      <c r="J509" s="10">
        <v>159</v>
      </c>
      <c r="K509" s="10" t="s">
        <v>1491</v>
      </c>
      <c r="L509" s="10" t="s">
        <v>75</v>
      </c>
      <c r="M509" s="10" t="s">
        <v>387</v>
      </c>
      <c r="N509" s="10">
        <f t="shared" si="21"/>
        <v>35000000</v>
      </c>
      <c r="O509" s="10">
        <f t="shared" si="22"/>
        <v>35000000</v>
      </c>
      <c r="P509" s="10">
        <f t="shared" si="23"/>
        <v>0</v>
      </c>
      <c r="Q509" s="10"/>
      <c r="R509" s="11">
        <v>0</v>
      </c>
      <c r="S509" s="11"/>
      <c r="T509" s="11"/>
      <c r="U509" s="11">
        <v>35000000</v>
      </c>
      <c r="V509" s="11"/>
      <c r="W509" s="11">
        <v>0</v>
      </c>
      <c r="X509" s="11"/>
      <c r="Y509" s="11">
        <v>0</v>
      </c>
      <c r="Z509" s="11"/>
      <c r="AA509" s="11">
        <v>0</v>
      </c>
      <c r="AB509" s="11"/>
      <c r="AC509" s="11"/>
      <c r="AD509">
        <v>0</v>
      </c>
      <c r="AF509">
        <v>0</v>
      </c>
      <c r="AI509">
        <v>0</v>
      </c>
    </row>
    <row r="510" spans="1:35" x14ac:dyDescent="0.25">
      <c r="A510" s="10" t="s">
        <v>58</v>
      </c>
      <c r="B510" s="10" t="s">
        <v>1447</v>
      </c>
      <c r="C510" s="10" t="s">
        <v>1448</v>
      </c>
      <c r="D510" s="10">
        <v>3041</v>
      </c>
      <c r="E510" s="10" t="s">
        <v>1492</v>
      </c>
      <c r="F510" s="10" t="s">
        <v>1493</v>
      </c>
      <c r="G510" s="10" t="s">
        <v>58</v>
      </c>
      <c r="H510" s="10" t="s">
        <v>36</v>
      </c>
      <c r="I510" s="10">
        <v>1176</v>
      </c>
      <c r="J510" s="10">
        <v>159</v>
      </c>
      <c r="K510" s="10" t="s">
        <v>83</v>
      </c>
      <c r="L510" s="10" t="s">
        <v>75</v>
      </c>
      <c r="M510" s="10" t="s">
        <v>387</v>
      </c>
      <c r="N510" s="10">
        <f t="shared" si="21"/>
        <v>35000000</v>
      </c>
      <c r="O510" s="10">
        <f t="shared" si="22"/>
        <v>35000000</v>
      </c>
      <c r="P510" s="10">
        <f t="shared" si="23"/>
        <v>0</v>
      </c>
      <c r="Q510" s="10"/>
      <c r="R510" s="11">
        <v>0</v>
      </c>
      <c r="S510" s="11"/>
      <c r="T510" s="11"/>
      <c r="U510" s="11">
        <v>35000000</v>
      </c>
      <c r="V510" s="11"/>
      <c r="W510" s="11">
        <v>0</v>
      </c>
      <c r="X510" s="11"/>
      <c r="Y510" s="11">
        <v>0</v>
      </c>
      <c r="Z510" s="11"/>
      <c r="AA510" s="11">
        <v>0</v>
      </c>
      <c r="AB510" s="11"/>
      <c r="AC510" s="11"/>
      <c r="AD510">
        <v>0</v>
      </c>
      <c r="AF510">
        <v>0</v>
      </c>
      <c r="AI510">
        <v>0</v>
      </c>
    </row>
    <row r="511" spans="1:35" x14ac:dyDescent="0.25">
      <c r="A511" s="10" t="s">
        <v>58</v>
      </c>
      <c r="B511" s="10" t="s">
        <v>1447</v>
      </c>
      <c r="C511" s="10" t="s">
        <v>1448</v>
      </c>
      <c r="D511" s="10">
        <v>3042</v>
      </c>
      <c r="E511" s="10" t="s">
        <v>1494</v>
      </c>
      <c r="F511" s="10" t="s">
        <v>1495</v>
      </c>
      <c r="G511" s="10" t="s">
        <v>58</v>
      </c>
      <c r="H511" s="10" t="s">
        <v>58</v>
      </c>
      <c r="I511" s="10">
        <v>1176</v>
      </c>
      <c r="J511" s="10">
        <v>159</v>
      </c>
      <c r="K511" s="10" t="s">
        <v>83</v>
      </c>
      <c r="L511" s="10" t="s">
        <v>75</v>
      </c>
      <c r="M511" s="10" t="s">
        <v>387</v>
      </c>
      <c r="N511" s="10">
        <f t="shared" si="21"/>
        <v>30249700</v>
      </c>
      <c r="O511" s="10">
        <f t="shared" si="22"/>
        <v>30249700</v>
      </c>
      <c r="P511" s="10">
        <f t="shared" si="23"/>
        <v>0</v>
      </c>
      <c r="Q511" s="10"/>
      <c r="R511" s="11">
        <v>9307600</v>
      </c>
      <c r="S511" s="11"/>
      <c r="T511" s="11"/>
      <c r="U511" s="11">
        <v>6980700</v>
      </c>
      <c r="V511" s="11"/>
      <c r="W511" s="11">
        <v>6980700</v>
      </c>
      <c r="X511" s="11"/>
      <c r="Y511" s="11">
        <v>6980700</v>
      </c>
      <c r="Z511" s="11"/>
      <c r="AA511" s="11">
        <v>0</v>
      </c>
      <c r="AB511" s="11"/>
      <c r="AC511" s="11"/>
      <c r="AD511">
        <v>0</v>
      </c>
      <c r="AF511">
        <v>0</v>
      </c>
      <c r="AI511">
        <v>0</v>
      </c>
    </row>
    <row r="512" spans="1:35" x14ac:dyDescent="0.25">
      <c r="A512" s="10" t="s">
        <v>58</v>
      </c>
      <c r="B512" s="10" t="s">
        <v>1447</v>
      </c>
      <c r="C512" s="10" t="s">
        <v>1448</v>
      </c>
      <c r="D512" s="10">
        <v>3043</v>
      </c>
      <c r="E512" s="10" t="s">
        <v>1496</v>
      </c>
      <c r="F512" s="10" t="s">
        <v>1497</v>
      </c>
      <c r="G512" s="10" t="s">
        <v>58</v>
      </c>
      <c r="H512" s="10" t="s">
        <v>36</v>
      </c>
      <c r="I512" s="10">
        <v>1176</v>
      </c>
      <c r="J512" s="10">
        <v>159</v>
      </c>
      <c r="K512" s="10" t="s">
        <v>37</v>
      </c>
      <c r="L512" s="10" t="s">
        <v>38</v>
      </c>
      <c r="M512" s="10" t="s">
        <v>387</v>
      </c>
      <c r="N512" s="10">
        <f t="shared" si="21"/>
        <v>600000</v>
      </c>
      <c r="O512" s="10">
        <f t="shared" si="22"/>
        <v>600000</v>
      </c>
      <c r="P512" s="10">
        <f t="shared" si="23"/>
        <v>0</v>
      </c>
      <c r="Q512" s="10"/>
      <c r="R512" s="11">
        <v>300000</v>
      </c>
      <c r="S512" s="11"/>
      <c r="T512" s="11"/>
      <c r="U512" s="11">
        <v>150000</v>
      </c>
      <c r="V512" s="11"/>
      <c r="W512" s="11">
        <v>150000</v>
      </c>
      <c r="X512" s="11"/>
      <c r="Y512" s="11">
        <v>0</v>
      </c>
      <c r="Z512" s="11"/>
      <c r="AA512" s="11">
        <v>0</v>
      </c>
      <c r="AB512" s="11"/>
      <c r="AC512" s="11"/>
      <c r="AD512">
        <v>0</v>
      </c>
      <c r="AF512">
        <v>0</v>
      </c>
      <c r="AI512">
        <v>0</v>
      </c>
    </row>
    <row r="513" spans="1:35" x14ac:dyDescent="0.25">
      <c r="A513" s="10" t="s">
        <v>58</v>
      </c>
      <c r="B513" s="10" t="s">
        <v>1447</v>
      </c>
      <c r="C513" s="10" t="s">
        <v>1448</v>
      </c>
      <c r="D513" s="10">
        <v>3044</v>
      </c>
      <c r="E513" s="10" t="s">
        <v>1498</v>
      </c>
      <c r="F513" s="10" t="s">
        <v>1499</v>
      </c>
      <c r="G513" s="10" t="s">
        <v>36</v>
      </c>
      <c r="H513" s="10" t="s">
        <v>36</v>
      </c>
      <c r="I513" s="10">
        <v>1176</v>
      </c>
      <c r="J513" s="10">
        <v>159</v>
      </c>
      <c r="K513" s="10" t="s">
        <v>271</v>
      </c>
      <c r="L513" s="10" t="s">
        <v>38</v>
      </c>
      <c r="M513" s="10" t="s">
        <v>387</v>
      </c>
      <c r="N513" s="10">
        <f t="shared" si="21"/>
        <v>1000000</v>
      </c>
      <c r="O513" s="10">
        <f t="shared" si="22"/>
        <v>1000000</v>
      </c>
      <c r="P513" s="10">
        <f t="shared" si="23"/>
        <v>0</v>
      </c>
      <c r="Q513" s="10"/>
      <c r="R513" s="11">
        <v>1000000</v>
      </c>
      <c r="S513" s="11"/>
      <c r="T513" s="11"/>
      <c r="U513" s="11">
        <v>0</v>
      </c>
      <c r="V513" s="11"/>
      <c r="W513" s="11">
        <v>0</v>
      </c>
      <c r="X513" s="11"/>
      <c r="Y513" s="11">
        <v>0</v>
      </c>
      <c r="Z513" s="11"/>
      <c r="AA513" s="11">
        <v>0</v>
      </c>
      <c r="AB513" s="11"/>
      <c r="AC513" s="11"/>
      <c r="AD513">
        <v>0</v>
      </c>
      <c r="AF513">
        <v>0</v>
      </c>
      <c r="AI513">
        <v>0</v>
      </c>
    </row>
    <row r="514" spans="1:35" x14ac:dyDescent="0.25">
      <c r="A514" s="10"/>
      <c r="B514" s="10" t="s">
        <v>1447</v>
      </c>
      <c r="C514" s="10" t="s">
        <v>1448</v>
      </c>
      <c r="D514" s="10">
        <v>1085</v>
      </c>
      <c r="E514" s="10" t="s">
        <v>1500</v>
      </c>
      <c r="F514" s="10" t="s">
        <v>1501</v>
      </c>
      <c r="G514" s="10" t="s">
        <v>36</v>
      </c>
      <c r="H514" s="10" t="s">
        <v>36</v>
      </c>
      <c r="I514" s="10">
        <v>1176</v>
      </c>
      <c r="J514" s="10">
        <v>159</v>
      </c>
      <c r="K514" s="10" t="s">
        <v>37</v>
      </c>
      <c r="L514" s="10" t="s">
        <v>38</v>
      </c>
      <c r="M514" s="10" t="s">
        <v>387</v>
      </c>
      <c r="N514" s="10">
        <f t="shared" ref="N514:N577" si="24">O514+P514</f>
        <v>7000000</v>
      </c>
      <c r="O514" s="10">
        <f t="shared" ref="O514:O577" si="25">R514+U514+W514+Y514</f>
        <v>7000000</v>
      </c>
      <c r="P514" s="10">
        <f t="shared" ref="P514:P577" si="26">AA514+AD514+AF514+AH514</f>
        <v>0</v>
      </c>
      <c r="Q514" s="10"/>
      <c r="R514" s="11">
        <v>5000000</v>
      </c>
      <c r="S514" s="11"/>
      <c r="T514" s="11"/>
      <c r="U514" s="11">
        <v>2000000</v>
      </c>
      <c r="V514" s="11"/>
      <c r="W514" s="11">
        <v>0</v>
      </c>
      <c r="X514" s="11"/>
      <c r="Y514" s="11">
        <v>0</v>
      </c>
      <c r="Z514" s="11"/>
      <c r="AA514" s="11">
        <v>0</v>
      </c>
      <c r="AB514" s="11"/>
      <c r="AC514" s="11"/>
      <c r="AD514">
        <v>0</v>
      </c>
      <c r="AF514">
        <v>0</v>
      </c>
      <c r="AI514">
        <v>0</v>
      </c>
    </row>
    <row r="515" spans="1:35" x14ac:dyDescent="0.25">
      <c r="A515" s="10"/>
      <c r="B515" s="10" t="s">
        <v>1447</v>
      </c>
      <c r="C515" s="10" t="s">
        <v>1448</v>
      </c>
      <c r="D515" s="10"/>
      <c r="E515" s="10" t="s">
        <v>1502</v>
      </c>
      <c r="F515" s="10" t="s">
        <v>1503</v>
      </c>
      <c r="G515" s="10" t="s">
        <v>58</v>
      </c>
      <c r="H515" s="10" t="s">
        <v>36</v>
      </c>
      <c r="I515" s="10">
        <v>1176</v>
      </c>
      <c r="J515" s="10">
        <v>159</v>
      </c>
      <c r="K515" s="10" t="s">
        <v>315</v>
      </c>
      <c r="L515" s="10" t="s">
        <v>75</v>
      </c>
      <c r="M515" s="10" t="s">
        <v>387</v>
      </c>
      <c r="N515" s="10">
        <f t="shared" si="24"/>
        <v>70000000</v>
      </c>
      <c r="O515" s="10">
        <f t="shared" si="25"/>
        <v>70000000</v>
      </c>
      <c r="P515" s="10">
        <f t="shared" si="26"/>
        <v>0</v>
      </c>
      <c r="Q515" s="10"/>
      <c r="R515" s="11">
        <v>0</v>
      </c>
      <c r="S515" s="11"/>
      <c r="T515" s="11"/>
      <c r="U515" s="11">
        <v>35000000</v>
      </c>
      <c r="V515" s="11"/>
      <c r="W515" s="11">
        <v>35000000</v>
      </c>
      <c r="X515" s="11"/>
      <c r="Y515" s="11">
        <v>0</v>
      </c>
      <c r="Z515" s="11"/>
      <c r="AA515" s="11">
        <v>0</v>
      </c>
      <c r="AB515" s="11"/>
      <c r="AC515" s="11"/>
      <c r="AD515">
        <v>0</v>
      </c>
      <c r="AF515">
        <v>0</v>
      </c>
      <c r="AI515">
        <v>0</v>
      </c>
    </row>
    <row r="516" spans="1:35" x14ac:dyDescent="0.25">
      <c r="A516" s="10"/>
      <c r="B516" s="10" t="s">
        <v>1447</v>
      </c>
      <c r="C516" s="10" t="s">
        <v>1448</v>
      </c>
      <c r="D516" s="10"/>
      <c r="E516" s="10" t="s">
        <v>1502</v>
      </c>
      <c r="F516" s="10" t="s">
        <v>1503</v>
      </c>
      <c r="G516" s="10" t="s">
        <v>58</v>
      </c>
      <c r="H516" s="10" t="s">
        <v>36</v>
      </c>
      <c r="I516" s="10">
        <v>1176</v>
      </c>
      <c r="J516" s="10">
        <v>159</v>
      </c>
      <c r="K516" s="10" t="s">
        <v>315</v>
      </c>
      <c r="L516" s="10" t="s">
        <v>75</v>
      </c>
      <c r="M516" s="10" t="s">
        <v>1789</v>
      </c>
      <c r="N516" s="10">
        <f t="shared" si="24"/>
        <v>30000000</v>
      </c>
      <c r="O516" s="10">
        <f t="shared" si="25"/>
        <v>30000000</v>
      </c>
      <c r="P516" s="10">
        <f t="shared" si="26"/>
        <v>0</v>
      </c>
      <c r="Q516" s="10"/>
      <c r="R516" s="11">
        <v>0</v>
      </c>
      <c r="S516" s="11"/>
      <c r="T516" s="11"/>
      <c r="U516" s="11">
        <v>15000000</v>
      </c>
      <c r="V516" s="11"/>
      <c r="W516" s="11">
        <v>15000000</v>
      </c>
      <c r="X516" s="11"/>
      <c r="Y516" s="11">
        <v>0</v>
      </c>
      <c r="Z516" s="11"/>
      <c r="AA516" s="11">
        <v>0</v>
      </c>
      <c r="AB516" s="11"/>
      <c r="AC516" s="11"/>
      <c r="AD516">
        <v>0</v>
      </c>
      <c r="AF516">
        <v>0</v>
      </c>
      <c r="AI516">
        <v>0</v>
      </c>
    </row>
    <row r="517" spans="1:35" x14ac:dyDescent="0.25">
      <c r="A517" s="10"/>
      <c r="B517" s="10" t="s">
        <v>1447</v>
      </c>
      <c r="C517" s="10" t="s">
        <v>1448</v>
      </c>
      <c r="D517" s="10">
        <v>2374</v>
      </c>
      <c r="E517" s="10" t="s">
        <v>1469</v>
      </c>
      <c r="F517" s="10" t="s">
        <v>1470</v>
      </c>
      <c r="G517" s="10" t="s">
        <v>36</v>
      </c>
      <c r="H517" s="10" t="s">
        <v>58</v>
      </c>
      <c r="I517" s="10">
        <v>1176</v>
      </c>
      <c r="J517" s="10">
        <v>159</v>
      </c>
      <c r="K517" s="10" t="s">
        <v>1471</v>
      </c>
      <c r="L517" s="10" t="s">
        <v>75</v>
      </c>
      <c r="M517" s="10" t="s">
        <v>387</v>
      </c>
      <c r="N517" s="10">
        <f t="shared" si="24"/>
        <v>24532676.57</v>
      </c>
      <c r="O517" s="10">
        <f t="shared" si="25"/>
        <v>24532676.57</v>
      </c>
      <c r="P517" s="10">
        <f t="shared" si="26"/>
        <v>0</v>
      </c>
      <c r="Q517" s="10"/>
      <c r="R517" s="11">
        <v>18788895.719999999</v>
      </c>
      <c r="S517" s="11"/>
      <c r="T517" s="11"/>
      <c r="U517" s="11">
        <v>5743780.8499999996</v>
      </c>
      <c r="V517" s="11"/>
      <c r="W517" s="11">
        <v>0</v>
      </c>
      <c r="X517" s="11"/>
      <c r="Y517" s="11">
        <v>0</v>
      </c>
      <c r="Z517" s="11"/>
      <c r="AA517" s="11">
        <v>0</v>
      </c>
      <c r="AB517" s="11"/>
      <c r="AC517" s="11"/>
      <c r="AD517">
        <v>0</v>
      </c>
      <c r="AF517">
        <v>0</v>
      </c>
      <c r="AI517">
        <v>0</v>
      </c>
    </row>
    <row r="518" spans="1:35" x14ac:dyDescent="0.25">
      <c r="A518" s="10" t="s">
        <v>36</v>
      </c>
      <c r="B518" s="10" t="s">
        <v>1506</v>
      </c>
      <c r="C518" s="10" t="s">
        <v>1507</v>
      </c>
      <c r="D518" s="10">
        <v>798</v>
      </c>
      <c r="E518" s="10" t="s">
        <v>1508</v>
      </c>
      <c r="F518" s="10" t="s">
        <v>1509</v>
      </c>
      <c r="G518" s="10" t="s">
        <v>36</v>
      </c>
      <c r="H518" s="10" t="s">
        <v>36</v>
      </c>
      <c r="I518" s="10">
        <v>2303</v>
      </c>
      <c r="J518" s="10">
        <v>43</v>
      </c>
      <c r="K518" s="10" t="s">
        <v>37</v>
      </c>
      <c r="L518" s="10" t="s">
        <v>38</v>
      </c>
      <c r="M518" s="10" t="s">
        <v>1510</v>
      </c>
      <c r="N518" s="10">
        <f t="shared" si="24"/>
        <v>0</v>
      </c>
      <c r="O518" s="10">
        <f t="shared" si="25"/>
        <v>0</v>
      </c>
      <c r="P518" s="10">
        <f t="shared" si="26"/>
        <v>0</v>
      </c>
      <c r="Q518" s="10"/>
      <c r="R518" s="11">
        <v>0</v>
      </c>
      <c r="S518" s="11"/>
      <c r="T518" s="11"/>
      <c r="U518" s="11">
        <v>0</v>
      </c>
      <c r="V518" s="11"/>
      <c r="W518" s="11">
        <v>0</v>
      </c>
      <c r="X518" s="11"/>
      <c r="Y518" s="11">
        <v>0</v>
      </c>
      <c r="Z518" s="11"/>
      <c r="AA518" s="11">
        <v>0</v>
      </c>
      <c r="AB518" s="11"/>
      <c r="AC518" s="11"/>
      <c r="AD518">
        <v>0</v>
      </c>
      <c r="AF518">
        <v>0</v>
      </c>
      <c r="AI518">
        <v>0</v>
      </c>
    </row>
    <row r="519" spans="1:35" x14ac:dyDescent="0.25">
      <c r="A519" s="10" t="s">
        <v>36</v>
      </c>
      <c r="B519" s="10" t="s">
        <v>1506</v>
      </c>
      <c r="C519" s="10" t="s">
        <v>1511</v>
      </c>
      <c r="D519" s="10">
        <v>802</v>
      </c>
      <c r="E519" s="10" t="s">
        <v>1512</v>
      </c>
      <c r="F519" s="10" t="s">
        <v>1513</v>
      </c>
      <c r="G519" s="10" t="s">
        <v>58</v>
      </c>
      <c r="H519" s="10" t="s">
        <v>36</v>
      </c>
      <c r="I519" s="10">
        <v>2303</v>
      </c>
      <c r="J519" s="10">
        <v>43</v>
      </c>
      <c r="K519" s="10" t="s">
        <v>37</v>
      </c>
      <c r="L519" s="10" t="s">
        <v>38</v>
      </c>
      <c r="M519" s="10" t="s">
        <v>1510</v>
      </c>
      <c r="N519" s="10">
        <f t="shared" si="24"/>
        <v>200000</v>
      </c>
      <c r="O519" s="10">
        <f t="shared" si="25"/>
        <v>200000</v>
      </c>
      <c r="P519" s="10">
        <f t="shared" si="26"/>
        <v>0</v>
      </c>
      <c r="Q519" s="10"/>
      <c r="R519" s="11">
        <v>200000</v>
      </c>
      <c r="S519" s="11"/>
      <c r="T519" s="11"/>
      <c r="U519" s="11">
        <v>0</v>
      </c>
      <c r="V519" s="11"/>
      <c r="W519" s="11">
        <v>0</v>
      </c>
      <c r="X519" s="11"/>
      <c r="Y519" s="11">
        <v>0</v>
      </c>
      <c r="Z519" s="11"/>
      <c r="AA519" s="11">
        <v>0</v>
      </c>
      <c r="AB519" s="11"/>
      <c r="AC519" s="11"/>
      <c r="AD519">
        <v>0</v>
      </c>
      <c r="AF519">
        <v>0</v>
      </c>
      <c r="AI519">
        <v>0</v>
      </c>
    </row>
    <row r="520" spans="1:35" x14ac:dyDescent="0.25">
      <c r="A520" s="10"/>
      <c r="B520" s="10" t="s">
        <v>1506</v>
      </c>
      <c r="C520" s="10" t="s">
        <v>1514</v>
      </c>
      <c r="D520" s="10">
        <v>1204</v>
      </c>
      <c r="E520" s="10" t="s">
        <v>1515</v>
      </c>
      <c r="F520" s="10" t="s">
        <v>1516</v>
      </c>
      <c r="G520" s="10" t="s">
        <v>36</v>
      </c>
      <c r="H520" s="10" t="s">
        <v>36</v>
      </c>
      <c r="I520" s="10">
        <v>1604</v>
      </c>
      <c r="J520" s="10">
        <v>43</v>
      </c>
      <c r="K520" s="10" t="s">
        <v>37</v>
      </c>
      <c r="L520" s="10" t="s">
        <v>38</v>
      </c>
      <c r="M520" s="10" t="s">
        <v>1510</v>
      </c>
      <c r="N520" s="10">
        <f t="shared" si="24"/>
        <v>0</v>
      </c>
      <c r="O520" s="10">
        <f t="shared" si="25"/>
        <v>0</v>
      </c>
      <c r="P520" s="10">
        <f t="shared" si="26"/>
        <v>0</v>
      </c>
      <c r="Q520" s="10"/>
      <c r="R520" s="11">
        <v>0</v>
      </c>
      <c r="S520" s="11" t="s">
        <v>2333</v>
      </c>
      <c r="T520" s="11"/>
      <c r="U520" s="11">
        <v>0</v>
      </c>
      <c r="V520" s="11"/>
      <c r="W520" s="11">
        <v>0</v>
      </c>
      <c r="X520" s="11"/>
      <c r="Y520" s="11">
        <v>0</v>
      </c>
      <c r="Z520" s="11"/>
      <c r="AA520" s="11">
        <v>0</v>
      </c>
      <c r="AB520" s="11"/>
      <c r="AC520" s="11"/>
      <c r="AD520">
        <v>0</v>
      </c>
      <c r="AF520">
        <v>0</v>
      </c>
      <c r="AI520">
        <v>0</v>
      </c>
    </row>
    <row r="521" spans="1:35" x14ac:dyDescent="0.25">
      <c r="A521" s="10" t="s">
        <v>58</v>
      </c>
      <c r="B521" s="10" t="s">
        <v>1506</v>
      </c>
      <c r="C521" s="10" t="s">
        <v>1514</v>
      </c>
      <c r="D521" s="10">
        <v>1204</v>
      </c>
      <c r="E521" s="10" t="s">
        <v>1515</v>
      </c>
      <c r="F521" s="10" t="s">
        <v>1518</v>
      </c>
      <c r="G521" s="10" t="s">
        <v>36</v>
      </c>
      <c r="H521" s="10" t="s">
        <v>36</v>
      </c>
      <c r="I521" s="10">
        <v>1608</v>
      </c>
      <c r="J521" s="10">
        <v>43</v>
      </c>
      <c r="K521" s="10" t="s">
        <v>37</v>
      </c>
      <c r="L521" s="10" t="s">
        <v>38</v>
      </c>
      <c r="M521" s="10" t="s">
        <v>387</v>
      </c>
      <c r="N521" s="10">
        <f t="shared" si="24"/>
        <v>4000000</v>
      </c>
      <c r="O521" s="10">
        <f t="shared" si="25"/>
        <v>4000000</v>
      </c>
      <c r="P521" s="10">
        <f t="shared" si="26"/>
        <v>0</v>
      </c>
      <c r="Q521" s="10"/>
      <c r="R521" s="11"/>
      <c r="S521" s="11" t="s">
        <v>2334</v>
      </c>
      <c r="T521" s="11"/>
      <c r="U521" s="11">
        <v>4000000</v>
      </c>
      <c r="V521" s="11"/>
      <c r="W521" s="11">
        <v>0</v>
      </c>
      <c r="X521" s="11"/>
      <c r="Y521" s="11">
        <v>0</v>
      </c>
      <c r="Z521" s="11"/>
      <c r="AA521" s="11">
        <v>0</v>
      </c>
      <c r="AB521" s="11"/>
      <c r="AC521" s="11"/>
      <c r="AD521">
        <v>0</v>
      </c>
      <c r="AF521">
        <v>0</v>
      </c>
      <c r="AI521">
        <v>0</v>
      </c>
    </row>
    <row r="522" spans="1:35" x14ac:dyDescent="0.25">
      <c r="A522" s="10" t="s">
        <v>58</v>
      </c>
      <c r="B522" s="10" t="s">
        <v>1506</v>
      </c>
      <c r="C522" s="10" t="s">
        <v>1514</v>
      </c>
      <c r="D522" s="10">
        <v>2183</v>
      </c>
      <c r="E522" s="10" t="s">
        <v>1519</v>
      </c>
      <c r="F522" s="10" t="s">
        <v>1520</v>
      </c>
      <c r="G522" s="10" t="s">
        <v>36</v>
      </c>
      <c r="H522" s="10" t="s">
        <v>36</v>
      </c>
      <c r="I522" s="10">
        <v>1604</v>
      </c>
      <c r="J522" s="10">
        <v>43</v>
      </c>
      <c r="K522" s="10" t="s">
        <v>1521</v>
      </c>
      <c r="L522" s="10" t="s">
        <v>75</v>
      </c>
      <c r="M522" s="10" t="s">
        <v>387</v>
      </c>
      <c r="N522" s="10">
        <f t="shared" si="24"/>
        <v>3470722.63</v>
      </c>
      <c r="O522" s="10">
        <f t="shared" si="25"/>
        <v>3470722.63</v>
      </c>
      <c r="P522" s="10">
        <f t="shared" si="26"/>
        <v>0</v>
      </c>
      <c r="Q522" s="10"/>
      <c r="R522" s="11">
        <v>3470722.63</v>
      </c>
      <c r="S522" s="11" t="s">
        <v>2333</v>
      </c>
      <c r="T522" s="11"/>
      <c r="U522" s="11">
        <v>0</v>
      </c>
      <c r="V522" s="11"/>
      <c r="W522" s="11">
        <v>0</v>
      </c>
      <c r="X522" s="11"/>
      <c r="Y522" s="11">
        <v>0</v>
      </c>
      <c r="Z522" s="11"/>
      <c r="AA522" s="11">
        <v>0</v>
      </c>
      <c r="AB522" s="11"/>
      <c r="AC522" s="11"/>
      <c r="AD522">
        <v>0</v>
      </c>
      <c r="AF522">
        <v>0</v>
      </c>
      <c r="AI522">
        <v>0</v>
      </c>
    </row>
    <row r="523" spans="1:35" x14ac:dyDescent="0.25">
      <c r="A523" s="10" t="s">
        <v>58</v>
      </c>
      <c r="B523" s="10" t="s">
        <v>1506</v>
      </c>
      <c r="C523" s="10" t="s">
        <v>1514</v>
      </c>
      <c r="D523" s="10">
        <v>2183</v>
      </c>
      <c r="E523" s="10" t="s">
        <v>1519</v>
      </c>
      <c r="F523" s="10" t="s">
        <v>1522</v>
      </c>
      <c r="G523" s="10" t="s">
        <v>36</v>
      </c>
      <c r="H523" s="10" t="s">
        <v>36</v>
      </c>
      <c r="I523" s="10">
        <v>1608</v>
      </c>
      <c r="J523" s="10">
        <v>43</v>
      </c>
      <c r="K523" s="10" t="s">
        <v>1523</v>
      </c>
      <c r="L523" s="10" t="s">
        <v>75</v>
      </c>
      <c r="M523" s="10" t="s">
        <v>387</v>
      </c>
      <c r="N523" s="10">
        <f t="shared" si="24"/>
        <v>1443648.62</v>
      </c>
      <c r="O523" s="10">
        <f t="shared" si="25"/>
        <v>1443648.62</v>
      </c>
      <c r="P523" s="10">
        <f t="shared" si="26"/>
        <v>0</v>
      </c>
      <c r="Q523" s="10"/>
      <c r="R523" s="11">
        <v>843648.62</v>
      </c>
      <c r="S523" s="11" t="s">
        <v>2334</v>
      </c>
      <c r="T523" s="11"/>
      <c r="U523" s="11">
        <v>600000</v>
      </c>
      <c r="V523" s="11"/>
      <c r="W523" s="11">
        <v>0</v>
      </c>
      <c r="X523" s="11"/>
      <c r="Y523" s="11">
        <v>0</v>
      </c>
      <c r="Z523" s="11"/>
      <c r="AA523" s="11">
        <v>0</v>
      </c>
      <c r="AB523" s="11"/>
      <c r="AC523" s="11"/>
      <c r="AD523">
        <v>0</v>
      </c>
      <c r="AF523">
        <v>0</v>
      </c>
      <c r="AI523">
        <v>0</v>
      </c>
    </row>
    <row r="524" spans="1:35" x14ac:dyDescent="0.25">
      <c r="A524" s="10" t="s">
        <v>58</v>
      </c>
      <c r="B524" s="10" t="s">
        <v>1506</v>
      </c>
      <c r="C524" s="10" t="s">
        <v>1524</v>
      </c>
      <c r="D524" s="10">
        <v>2184</v>
      </c>
      <c r="E524" s="10" t="s">
        <v>1525</v>
      </c>
      <c r="F524" s="10" t="s">
        <v>1526</v>
      </c>
      <c r="G524" s="10" t="s">
        <v>36</v>
      </c>
      <c r="H524" s="10" t="s">
        <v>36</v>
      </c>
      <c r="I524" s="10">
        <v>1017</v>
      </c>
      <c r="J524" s="10">
        <v>43</v>
      </c>
      <c r="K524" s="10" t="s">
        <v>37</v>
      </c>
      <c r="L524" s="10" t="s">
        <v>38</v>
      </c>
      <c r="M524" s="10" t="s">
        <v>387</v>
      </c>
      <c r="N524" s="10">
        <f t="shared" si="24"/>
        <v>200000</v>
      </c>
      <c r="O524" s="10">
        <f t="shared" si="25"/>
        <v>200000</v>
      </c>
      <c r="P524" s="10">
        <f t="shared" si="26"/>
        <v>0</v>
      </c>
      <c r="Q524" s="10"/>
      <c r="R524" s="11">
        <v>200000</v>
      </c>
      <c r="S524" s="11">
        <v>200000</v>
      </c>
      <c r="T524" s="11"/>
      <c r="U524" s="11">
        <v>0</v>
      </c>
      <c r="V524" s="11"/>
      <c r="W524" s="11">
        <v>0</v>
      </c>
      <c r="X524" s="11"/>
      <c r="Y524" s="11">
        <v>0</v>
      </c>
      <c r="Z524" s="11"/>
      <c r="AA524" s="11">
        <v>0</v>
      </c>
      <c r="AB524" s="11"/>
      <c r="AC524" s="11"/>
      <c r="AD524">
        <v>0</v>
      </c>
      <c r="AF524">
        <v>0</v>
      </c>
      <c r="AI524">
        <v>0</v>
      </c>
    </row>
    <row r="525" spans="1:35" x14ac:dyDescent="0.25">
      <c r="A525" s="10" t="s">
        <v>58</v>
      </c>
      <c r="B525" s="10" t="s">
        <v>1506</v>
      </c>
      <c r="C525" s="10" t="s">
        <v>1514</v>
      </c>
      <c r="D525" s="10">
        <v>2184</v>
      </c>
      <c r="E525" s="10" t="s">
        <v>1525</v>
      </c>
      <c r="F525" s="10" t="s">
        <v>1527</v>
      </c>
      <c r="G525" s="10" t="s">
        <v>36</v>
      </c>
      <c r="H525" s="10" t="s">
        <v>36</v>
      </c>
      <c r="I525" s="10">
        <v>1604</v>
      </c>
      <c r="J525" s="10">
        <v>43</v>
      </c>
      <c r="K525" s="10" t="s">
        <v>37</v>
      </c>
      <c r="L525" s="10" t="s">
        <v>38</v>
      </c>
      <c r="M525" s="10" t="s">
        <v>387</v>
      </c>
      <c r="N525" s="10">
        <f t="shared" si="24"/>
        <v>800000</v>
      </c>
      <c r="O525" s="10">
        <f t="shared" si="25"/>
        <v>800000</v>
      </c>
      <c r="P525" s="10">
        <f t="shared" si="26"/>
        <v>0</v>
      </c>
      <c r="Q525" s="10"/>
      <c r="R525" s="11">
        <v>800000</v>
      </c>
      <c r="S525" s="11" t="s">
        <v>2333</v>
      </c>
      <c r="T525" s="11"/>
      <c r="U525" s="11">
        <v>0</v>
      </c>
      <c r="V525" s="11"/>
      <c r="W525" s="11">
        <v>0</v>
      </c>
      <c r="X525" s="11"/>
      <c r="Y525" s="11">
        <v>0</v>
      </c>
      <c r="Z525" s="11"/>
      <c r="AA525" s="11">
        <v>0</v>
      </c>
      <c r="AB525" s="11"/>
      <c r="AC525" s="11"/>
      <c r="AD525">
        <v>0</v>
      </c>
      <c r="AF525">
        <v>0</v>
      </c>
      <c r="AI525">
        <v>0</v>
      </c>
    </row>
    <row r="526" spans="1:35" x14ac:dyDescent="0.25">
      <c r="A526" s="10" t="s">
        <v>58</v>
      </c>
      <c r="B526" s="10" t="s">
        <v>1506</v>
      </c>
      <c r="C526" s="10" t="s">
        <v>1528</v>
      </c>
      <c r="D526" s="10">
        <v>2184</v>
      </c>
      <c r="E526" s="10" t="s">
        <v>1525</v>
      </c>
      <c r="F526" s="10" t="s">
        <v>1529</v>
      </c>
      <c r="G526" s="10" t="s">
        <v>58</v>
      </c>
      <c r="H526" s="10" t="s">
        <v>36</v>
      </c>
      <c r="I526" s="10">
        <v>2303</v>
      </c>
      <c r="J526" s="10">
        <v>43</v>
      </c>
      <c r="K526" s="10" t="s">
        <v>83</v>
      </c>
      <c r="L526" s="10" t="s">
        <v>75</v>
      </c>
      <c r="M526" s="10" t="s">
        <v>387</v>
      </c>
      <c r="N526" s="10">
        <f t="shared" si="24"/>
        <v>6000000</v>
      </c>
      <c r="O526" s="10">
        <f t="shared" si="25"/>
        <v>6000000</v>
      </c>
      <c r="P526" s="10">
        <f t="shared" si="26"/>
        <v>0</v>
      </c>
      <c r="Q526" s="10"/>
      <c r="R526" s="11">
        <v>2000000</v>
      </c>
      <c r="S526" s="11">
        <v>1260000</v>
      </c>
      <c r="T526" s="11"/>
      <c r="U526" s="11">
        <v>2000000</v>
      </c>
      <c r="V526" s="11"/>
      <c r="W526" s="11">
        <v>2000000</v>
      </c>
      <c r="X526" s="11"/>
      <c r="Y526" s="11">
        <v>0</v>
      </c>
      <c r="Z526" s="11"/>
      <c r="AA526" s="11">
        <v>0</v>
      </c>
      <c r="AB526" s="11"/>
      <c r="AC526" s="11"/>
      <c r="AD526">
        <v>0</v>
      </c>
      <c r="AF526">
        <v>0</v>
      </c>
      <c r="AI526">
        <v>0</v>
      </c>
    </row>
    <row r="527" spans="1:35" x14ac:dyDescent="0.25">
      <c r="A527" s="10" t="s">
        <v>58</v>
      </c>
      <c r="B527" s="10" t="s">
        <v>1506</v>
      </c>
      <c r="C527" s="10" t="s">
        <v>1530</v>
      </c>
      <c r="D527" s="10">
        <v>2184</v>
      </c>
      <c r="E527" s="10" t="s">
        <v>1525</v>
      </c>
      <c r="F527" s="10" t="s">
        <v>1531</v>
      </c>
      <c r="G527" s="10" t="s">
        <v>36</v>
      </c>
      <c r="H527" s="10" t="s">
        <v>36</v>
      </c>
      <c r="I527" s="10">
        <v>4603</v>
      </c>
      <c r="J527" s="10">
        <v>43</v>
      </c>
      <c r="K527" s="10" t="s">
        <v>1532</v>
      </c>
      <c r="L527" s="10" t="s">
        <v>38</v>
      </c>
      <c r="M527" s="10" t="s">
        <v>387</v>
      </c>
      <c r="N527" s="10">
        <f t="shared" si="24"/>
        <v>200000</v>
      </c>
      <c r="O527" s="10">
        <f t="shared" si="25"/>
        <v>200000</v>
      </c>
      <c r="P527" s="10">
        <f t="shared" si="26"/>
        <v>0</v>
      </c>
      <c r="Q527" s="10"/>
      <c r="R527" s="11">
        <v>200000</v>
      </c>
      <c r="S527" s="11">
        <v>1260000</v>
      </c>
      <c r="T527" s="11"/>
      <c r="U527" s="11">
        <v>0</v>
      </c>
      <c r="V527" s="11"/>
      <c r="W527" s="11">
        <v>0</v>
      </c>
      <c r="X527" s="11"/>
      <c r="Y527" s="11">
        <v>0</v>
      </c>
      <c r="Z527" s="11"/>
      <c r="AA527" s="11">
        <v>0</v>
      </c>
      <c r="AB527" s="11"/>
      <c r="AC527" s="11"/>
      <c r="AD527">
        <v>0</v>
      </c>
      <c r="AF527">
        <v>0</v>
      </c>
      <c r="AI527">
        <v>0</v>
      </c>
    </row>
    <row r="528" spans="1:35" x14ac:dyDescent="0.25">
      <c r="A528" s="10" t="s">
        <v>58</v>
      </c>
      <c r="B528" s="10" t="s">
        <v>1506</v>
      </c>
      <c r="C528" s="10" t="s">
        <v>1533</v>
      </c>
      <c r="D528" s="10">
        <v>2184</v>
      </c>
      <c r="E528" s="10" t="s">
        <v>1525</v>
      </c>
      <c r="F528" s="10" t="s">
        <v>1534</v>
      </c>
      <c r="G528" s="10" t="s">
        <v>58</v>
      </c>
      <c r="H528" s="10" t="s">
        <v>36</v>
      </c>
      <c r="I528" s="10">
        <v>2070</v>
      </c>
      <c r="J528" s="10">
        <v>43</v>
      </c>
      <c r="K528" s="10" t="s">
        <v>37</v>
      </c>
      <c r="L528" s="10" t="s">
        <v>38</v>
      </c>
      <c r="M528" s="10" t="s">
        <v>387</v>
      </c>
      <c r="N528" s="10">
        <f t="shared" si="24"/>
        <v>200000</v>
      </c>
      <c r="O528" s="10">
        <f t="shared" si="25"/>
        <v>200000</v>
      </c>
      <c r="P528" s="10">
        <f t="shared" si="26"/>
        <v>0</v>
      </c>
      <c r="Q528" s="10"/>
      <c r="R528" s="11">
        <v>200000</v>
      </c>
      <c r="S528" s="11" t="s">
        <v>2334</v>
      </c>
      <c r="T528" s="11"/>
      <c r="U528" s="11">
        <v>0</v>
      </c>
      <c r="V528" s="11"/>
      <c r="W528" s="11">
        <v>0</v>
      </c>
      <c r="X528" s="11"/>
      <c r="Y528" s="11">
        <v>0</v>
      </c>
      <c r="Z528" s="11"/>
      <c r="AA528" s="11">
        <v>0</v>
      </c>
      <c r="AB528" s="11"/>
      <c r="AC528" s="11"/>
      <c r="AD528">
        <v>0</v>
      </c>
      <c r="AF528">
        <v>0</v>
      </c>
      <c r="AI528">
        <v>0</v>
      </c>
    </row>
    <row r="529" spans="1:35" x14ac:dyDescent="0.25">
      <c r="A529" s="10" t="s">
        <v>58</v>
      </c>
      <c r="B529" s="10" t="s">
        <v>1535</v>
      </c>
      <c r="C529" s="10" t="s">
        <v>1536</v>
      </c>
      <c r="D529" s="10">
        <v>2185</v>
      </c>
      <c r="E529" s="10" t="s">
        <v>1537</v>
      </c>
      <c r="F529" s="10" t="s">
        <v>1538</v>
      </c>
      <c r="G529" s="10" t="s">
        <v>58</v>
      </c>
      <c r="H529" s="10" t="s">
        <v>58</v>
      </c>
      <c r="I529" s="10">
        <v>2320</v>
      </c>
      <c r="J529" s="10">
        <v>43</v>
      </c>
      <c r="K529" s="10" t="s">
        <v>83</v>
      </c>
      <c r="L529" s="10" t="s">
        <v>75</v>
      </c>
      <c r="M529" s="10" t="s">
        <v>387</v>
      </c>
      <c r="N529" s="10">
        <f t="shared" si="24"/>
        <v>160000000</v>
      </c>
      <c r="O529" s="10">
        <f t="shared" si="25"/>
        <v>160000000</v>
      </c>
      <c r="P529" s="10">
        <f t="shared" si="26"/>
        <v>0</v>
      </c>
      <c r="Q529" s="10"/>
      <c r="R529" s="11">
        <v>40000000</v>
      </c>
      <c r="S529" s="11">
        <v>0</v>
      </c>
      <c r="T529" s="11"/>
      <c r="U529" s="11">
        <v>40000000</v>
      </c>
      <c r="V529" s="11"/>
      <c r="W529" s="11">
        <v>40000000</v>
      </c>
      <c r="X529" s="11"/>
      <c r="Y529" s="11">
        <v>40000000</v>
      </c>
      <c r="Z529" s="11"/>
      <c r="AA529" s="11">
        <v>0</v>
      </c>
      <c r="AB529" s="11"/>
      <c r="AC529" s="11"/>
      <c r="AD529">
        <v>0</v>
      </c>
      <c r="AF529">
        <v>0</v>
      </c>
      <c r="AI529">
        <v>0</v>
      </c>
    </row>
    <row r="530" spans="1:35" x14ac:dyDescent="0.25">
      <c r="A530" s="10" t="s">
        <v>58</v>
      </c>
      <c r="B530" s="10" t="s">
        <v>1506</v>
      </c>
      <c r="C530" s="10" t="s">
        <v>1540</v>
      </c>
      <c r="D530" s="10">
        <v>2433</v>
      </c>
      <c r="E530" s="10" t="s">
        <v>1541</v>
      </c>
      <c r="F530" s="10" t="s">
        <v>1542</v>
      </c>
      <c r="G530" s="10" t="s">
        <v>58</v>
      </c>
      <c r="H530" s="10" t="s">
        <v>36</v>
      </c>
      <c r="I530" s="10">
        <v>2301</v>
      </c>
      <c r="J530" s="10">
        <v>43</v>
      </c>
      <c r="K530" s="10" t="s">
        <v>83</v>
      </c>
      <c r="L530" s="10" t="s">
        <v>75</v>
      </c>
      <c r="M530" s="10" t="s">
        <v>387</v>
      </c>
      <c r="N530" s="10">
        <f t="shared" si="24"/>
        <v>2045000</v>
      </c>
      <c r="O530" s="10">
        <f t="shared" si="25"/>
        <v>2045000</v>
      </c>
      <c r="P530" s="10">
        <f t="shared" si="26"/>
        <v>0</v>
      </c>
      <c r="Q530" s="10"/>
      <c r="R530" s="11">
        <v>695000</v>
      </c>
      <c r="S530" s="11">
        <v>640000</v>
      </c>
      <c r="T530" s="11"/>
      <c r="U530" s="11">
        <v>950000</v>
      </c>
      <c r="V530" s="11"/>
      <c r="W530" s="11">
        <v>200000</v>
      </c>
      <c r="X530" s="11"/>
      <c r="Y530" s="11">
        <v>200000</v>
      </c>
      <c r="Z530" s="11"/>
      <c r="AA530" s="11">
        <v>0</v>
      </c>
      <c r="AB530" s="11"/>
      <c r="AC530" s="11"/>
      <c r="AD530">
        <v>0</v>
      </c>
      <c r="AF530">
        <v>0</v>
      </c>
      <c r="AI530">
        <v>0</v>
      </c>
    </row>
    <row r="531" spans="1:35" x14ac:dyDescent="0.25">
      <c r="A531" s="10" t="s">
        <v>36</v>
      </c>
      <c r="B531" s="10" t="s">
        <v>1506</v>
      </c>
      <c r="C531" s="10" t="s">
        <v>1544</v>
      </c>
      <c r="D531" s="10">
        <v>2589</v>
      </c>
      <c r="E531" s="10" t="s">
        <v>1545</v>
      </c>
      <c r="F531" s="10" t="s">
        <v>1546</v>
      </c>
      <c r="G531" s="10" t="s">
        <v>36</v>
      </c>
      <c r="H531" s="10" t="s">
        <v>36</v>
      </c>
      <c r="I531" s="10">
        <v>2303</v>
      </c>
      <c r="J531" s="10">
        <v>43</v>
      </c>
      <c r="K531" s="10" t="s">
        <v>83</v>
      </c>
      <c r="L531" s="10" t="s">
        <v>75</v>
      </c>
      <c r="M531" s="10" t="s">
        <v>387</v>
      </c>
      <c r="N531" s="10">
        <f t="shared" si="24"/>
        <v>0</v>
      </c>
      <c r="O531" s="10">
        <f t="shared" si="25"/>
        <v>0</v>
      </c>
      <c r="P531" s="10">
        <f t="shared" si="26"/>
        <v>0</v>
      </c>
      <c r="Q531" s="10"/>
      <c r="R531" s="11">
        <v>0</v>
      </c>
      <c r="S531" s="11"/>
      <c r="T531" s="11"/>
      <c r="U531" s="11">
        <v>0</v>
      </c>
      <c r="V531" s="11"/>
      <c r="W531" s="11">
        <v>0</v>
      </c>
      <c r="X531" s="11"/>
      <c r="Y531" s="11">
        <v>0</v>
      </c>
      <c r="Z531" s="11"/>
      <c r="AA531" s="11">
        <v>0</v>
      </c>
      <c r="AB531" s="11"/>
      <c r="AC531" s="11"/>
      <c r="AD531">
        <v>0</v>
      </c>
      <c r="AF531">
        <v>0</v>
      </c>
      <c r="AI531">
        <v>0</v>
      </c>
    </row>
    <row r="532" spans="1:35" x14ac:dyDescent="0.25">
      <c r="A532" s="10" t="s">
        <v>58</v>
      </c>
      <c r="B532" s="10" t="s">
        <v>1506</v>
      </c>
      <c r="C532" s="10" t="s">
        <v>1547</v>
      </c>
      <c r="D532" s="10">
        <v>1242</v>
      </c>
      <c r="E532" s="10" t="s">
        <v>1548</v>
      </c>
      <c r="F532" s="10" t="s">
        <v>1549</v>
      </c>
      <c r="G532" s="10" t="s">
        <v>58</v>
      </c>
      <c r="H532" s="10" t="s">
        <v>36</v>
      </c>
      <c r="I532" s="10">
        <v>1605</v>
      </c>
      <c r="J532" s="10">
        <v>43</v>
      </c>
      <c r="K532" s="10" t="s">
        <v>37</v>
      </c>
      <c r="L532" s="10" t="s">
        <v>38</v>
      </c>
      <c r="M532" s="10" t="s">
        <v>387</v>
      </c>
      <c r="N532" s="10">
        <f t="shared" si="24"/>
        <v>133559665.12</v>
      </c>
      <c r="O532" s="10">
        <f t="shared" si="25"/>
        <v>133559665.12</v>
      </c>
      <c r="P532" s="10">
        <f t="shared" si="26"/>
        <v>0</v>
      </c>
      <c r="Q532" s="10"/>
      <c r="R532" s="11">
        <v>58925932.140000001</v>
      </c>
      <c r="S532" s="11">
        <v>68000</v>
      </c>
      <c r="T532" s="11"/>
      <c r="U532" s="11">
        <v>74633732.980000004</v>
      </c>
      <c r="V532" s="11"/>
      <c r="W532" s="11">
        <v>0</v>
      </c>
      <c r="X532" s="11"/>
      <c r="Y532" s="11">
        <v>0</v>
      </c>
      <c r="Z532" s="11"/>
      <c r="AA532" s="11">
        <v>0</v>
      </c>
      <c r="AB532" s="11"/>
      <c r="AC532" s="11"/>
      <c r="AD532">
        <v>0</v>
      </c>
      <c r="AF532">
        <v>0</v>
      </c>
      <c r="AI532">
        <v>0</v>
      </c>
    </row>
    <row r="533" spans="1:35" x14ac:dyDescent="0.25">
      <c r="A533" s="10"/>
      <c r="B533" s="10" t="s">
        <v>1551</v>
      </c>
      <c r="C533" s="10" t="s">
        <v>1552</v>
      </c>
      <c r="D533" s="10">
        <v>2896</v>
      </c>
      <c r="E533" s="10" t="s">
        <v>1553</v>
      </c>
      <c r="F533" s="10" t="s">
        <v>1554</v>
      </c>
      <c r="G533" s="10" t="s">
        <v>36</v>
      </c>
      <c r="H533" s="10" t="s">
        <v>36</v>
      </c>
      <c r="I533" s="10">
        <v>1011</v>
      </c>
      <c r="J533" s="10">
        <v>169</v>
      </c>
      <c r="K533" s="10" t="s">
        <v>37</v>
      </c>
      <c r="L533" s="10" t="s">
        <v>38</v>
      </c>
      <c r="M533" s="10" t="s">
        <v>387</v>
      </c>
      <c r="N533" s="10">
        <f t="shared" si="24"/>
        <v>490252.79</v>
      </c>
      <c r="O533" s="10">
        <f t="shared" si="25"/>
        <v>490252.79</v>
      </c>
      <c r="P533" s="10">
        <f t="shared" si="26"/>
        <v>0</v>
      </c>
      <c r="Q533" s="10" t="s">
        <v>1555</v>
      </c>
      <c r="R533" s="11">
        <v>490252.79</v>
      </c>
      <c r="S533" s="11" t="s">
        <v>2335</v>
      </c>
      <c r="T533" s="11" t="s">
        <v>2336</v>
      </c>
      <c r="U533" s="11">
        <v>0</v>
      </c>
      <c r="V533" s="11">
        <v>0</v>
      </c>
      <c r="W533" s="11">
        <v>0</v>
      </c>
      <c r="X533" s="11">
        <v>0</v>
      </c>
      <c r="Y533" s="11">
        <v>0</v>
      </c>
      <c r="Z533" s="11">
        <v>0</v>
      </c>
      <c r="AA533" s="11">
        <v>0</v>
      </c>
      <c r="AB533" s="11">
        <v>0</v>
      </c>
      <c r="AC533" s="11">
        <v>0</v>
      </c>
      <c r="AD533">
        <v>0</v>
      </c>
      <c r="AE533">
        <v>0</v>
      </c>
      <c r="AF533">
        <v>0</v>
      </c>
      <c r="AG533">
        <v>0</v>
      </c>
      <c r="AH533">
        <v>0</v>
      </c>
      <c r="AI533">
        <v>0</v>
      </c>
    </row>
    <row r="534" spans="1:35" x14ac:dyDescent="0.25">
      <c r="A534" s="10"/>
      <c r="B534" s="10" t="s">
        <v>1551</v>
      </c>
      <c r="C534" s="10" t="s">
        <v>1556</v>
      </c>
      <c r="D534" s="10"/>
      <c r="E534" s="10" t="s">
        <v>2337</v>
      </c>
      <c r="F534" s="10" t="s">
        <v>1558</v>
      </c>
      <c r="G534" s="10" t="s">
        <v>58</v>
      </c>
      <c r="H534" s="10" t="s">
        <v>36</v>
      </c>
      <c r="I534" s="10"/>
      <c r="J534" s="10"/>
      <c r="K534" s="10" t="s">
        <v>37</v>
      </c>
      <c r="L534" s="10" t="s">
        <v>38</v>
      </c>
      <c r="M534" s="10" t="s">
        <v>387</v>
      </c>
      <c r="N534" s="10">
        <f t="shared" si="24"/>
        <v>304200</v>
      </c>
      <c r="O534" s="10">
        <f t="shared" si="25"/>
        <v>304200</v>
      </c>
      <c r="P534" s="10">
        <f t="shared" si="26"/>
        <v>0</v>
      </c>
      <c r="Q534" s="10"/>
      <c r="R534" s="11">
        <v>304200</v>
      </c>
      <c r="S534" s="11">
        <v>0</v>
      </c>
      <c r="T534" s="11">
        <v>0</v>
      </c>
      <c r="U534" s="11">
        <v>0</v>
      </c>
      <c r="V534" s="11">
        <v>0</v>
      </c>
      <c r="W534" s="11">
        <v>0</v>
      </c>
      <c r="X534" s="11">
        <v>0</v>
      </c>
      <c r="Y534" s="11">
        <v>0</v>
      </c>
      <c r="Z534" s="11">
        <v>0</v>
      </c>
      <c r="AA534" s="11">
        <v>0</v>
      </c>
      <c r="AB534" s="11">
        <v>0</v>
      </c>
      <c r="AC534" s="11">
        <v>0</v>
      </c>
      <c r="AD534">
        <v>0</v>
      </c>
      <c r="AE534">
        <v>0</v>
      </c>
      <c r="AF534">
        <v>0</v>
      </c>
      <c r="AG534">
        <v>0</v>
      </c>
      <c r="AH534">
        <v>0</v>
      </c>
      <c r="AI534">
        <v>0</v>
      </c>
    </row>
    <row r="535" spans="1:35" x14ac:dyDescent="0.25">
      <c r="A535" s="10" t="s">
        <v>58</v>
      </c>
      <c r="B535" s="10" t="s">
        <v>1559</v>
      </c>
      <c r="C535" s="10" t="s">
        <v>1560</v>
      </c>
      <c r="D535" s="10">
        <v>963</v>
      </c>
      <c r="E535" s="10" t="s">
        <v>1561</v>
      </c>
      <c r="F535" s="10" t="s">
        <v>1562</v>
      </c>
      <c r="G535" s="10" t="s">
        <v>58</v>
      </c>
      <c r="H535" s="10" t="s">
        <v>36</v>
      </c>
      <c r="I535" s="10">
        <v>1090</v>
      </c>
      <c r="J535" s="10">
        <v>1000</v>
      </c>
      <c r="K535" s="10" t="s">
        <v>37</v>
      </c>
      <c r="L535" s="10" t="s">
        <v>38</v>
      </c>
      <c r="M535" s="10" t="s">
        <v>234</v>
      </c>
      <c r="N535" s="10">
        <f t="shared" si="24"/>
        <v>2154347.96</v>
      </c>
      <c r="O535" s="10">
        <f t="shared" si="25"/>
        <v>0</v>
      </c>
      <c r="P535" s="10">
        <f t="shared" si="26"/>
        <v>2154347.96</v>
      </c>
      <c r="Q535" s="10"/>
      <c r="R535" s="11">
        <v>0</v>
      </c>
      <c r="S535" s="11">
        <v>0</v>
      </c>
      <c r="T535" s="11">
        <v>0</v>
      </c>
      <c r="U535" s="11">
        <v>0</v>
      </c>
      <c r="V535" s="11">
        <v>0</v>
      </c>
      <c r="W535" s="11">
        <v>0</v>
      </c>
      <c r="X535" s="11">
        <v>0</v>
      </c>
      <c r="Y535" s="11">
        <v>0</v>
      </c>
      <c r="Z535" s="11">
        <v>0</v>
      </c>
      <c r="AA535" s="11">
        <v>2154347.96</v>
      </c>
      <c r="AB535" s="11">
        <v>11345000</v>
      </c>
      <c r="AC535" s="11">
        <v>0</v>
      </c>
      <c r="AD535">
        <v>0</v>
      </c>
      <c r="AE535">
        <v>0</v>
      </c>
      <c r="AF535">
        <v>0</v>
      </c>
      <c r="AG535">
        <v>0</v>
      </c>
      <c r="AH535">
        <v>0</v>
      </c>
      <c r="AI535">
        <v>0</v>
      </c>
    </row>
    <row r="536" spans="1:35" x14ac:dyDescent="0.25">
      <c r="A536" s="10" t="s">
        <v>58</v>
      </c>
      <c r="B536" s="10" t="s">
        <v>1563</v>
      </c>
      <c r="C536" s="10" t="s">
        <v>1564</v>
      </c>
      <c r="D536" s="10">
        <v>2156</v>
      </c>
      <c r="E536" s="10" t="s">
        <v>1565</v>
      </c>
      <c r="F536" s="10" t="s">
        <v>1566</v>
      </c>
      <c r="G536" s="10" t="s">
        <v>58</v>
      </c>
      <c r="H536" s="10" t="s">
        <v>36</v>
      </c>
      <c r="I536" s="10">
        <v>1107</v>
      </c>
      <c r="J536" s="10">
        <v>18</v>
      </c>
      <c r="K536" s="10" t="s">
        <v>1567</v>
      </c>
      <c r="L536" s="10" t="s">
        <v>75</v>
      </c>
      <c r="M536" s="10" t="s">
        <v>234</v>
      </c>
      <c r="N536" s="10">
        <f t="shared" si="24"/>
        <v>473382.40000000002</v>
      </c>
      <c r="O536" s="10">
        <f t="shared" si="25"/>
        <v>473382.40000000002</v>
      </c>
      <c r="P536" s="10">
        <f t="shared" si="26"/>
        <v>0</v>
      </c>
      <c r="Q536" s="10"/>
      <c r="R536" s="11">
        <v>473382.40000000002</v>
      </c>
      <c r="S536" s="11">
        <v>200000</v>
      </c>
      <c r="T536" s="11" t="s">
        <v>44</v>
      </c>
      <c r="U536" s="11">
        <v>0</v>
      </c>
      <c r="V536" s="11"/>
      <c r="W536" s="11">
        <v>0</v>
      </c>
      <c r="X536" s="11"/>
      <c r="Y536" s="11">
        <v>0</v>
      </c>
      <c r="Z536" s="11"/>
      <c r="AA536" s="11">
        <v>0</v>
      </c>
      <c r="AB536" s="11"/>
      <c r="AC536" s="11"/>
      <c r="AD536">
        <v>0</v>
      </c>
      <c r="AF536">
        <v>0</v>
      </c>
      <c r="AI536">
        <v>0</v>
      </c>
    </row>
    <row r="537" spans="1:35" x14ac:dyDescent="0.25">
      <c r="A537" s="10" t="s">
        <v>58</v>
      </c>
      <c r="B537" s="10" t="s">
        <v>1568</v>
      </c>
      <c r="C537" s="10" t="s">
        <v>1569</v>
      </c>
      <c r="D537" s="10">
        <v>2284</v>
      </c>
      <c r="E537" s="10" t="s">
        <v>1570</v>
      </c>
      <c r="F537" s="10" t="s">
        <v>1571</v>
      </c>
      <c r="G537" s="10" t="s">
        <v>58</v>
      </c>
      <c r="H537" s="10" t="s">
        <v>36</v>
      </c>
      <c r="I537" s="10">
        <v>2168</v>
      </c>
      <c r="J537" s="10">
        <v>18</v>
      </c>
      <c r="K537" s="10" t="s">
        <v>1567</v>
      </c>
      <c r="L537" s="10" t="s">
        <v>75</v>
      </c>
      <c r="M537" s="10" t="s">
        <v>234</v>
      </c>
      <c r="N537" s="10">
        <f t="shared" si="24"/>
        <v>2291584.02</v>
      </c>
      <c r="O537" s="10">
        <f t="shared" si="25"/>
        <v>0</v>
      </c>
      <c r="P537" s="10">
        <f t="shared" si="26"/>
        <v>2291584.02</v>
      </c>
      <c r="Q537" s="10"/>
      <c r="R537" s="11">
        <v>0</v>
      </c>
      <c r="S537" s="11"/>
      <c r="T537" s="11"/>
      <c r="U537" s="11">
        <v>0</v>
      </c>
      <c r="V537" s="11"/>
      <c r="W537" s="11">
        <v>0</v>
      </c>
      <c r="X537" s="11"/>
      <c r="Y537" s="11">
        <v>0</v>
      </c>
      <c r="Z537" s="11"/>
      <c r="AA537" s="11">
        <v>2291584.02</v>
      </c>
      <c r="AB537" s="11">
        <v>7646619.6799999997</v>
      </c>
      <c r="AC537" s="11" t="s">
        <v>44</v>
      </c>
      <c r="AD537">
        <v>0</v>
      </c>
      <c r="AF537">
        <v>0</v>
      </c>
      <c r="AI537">
        <v>0</v>
      </c>
    </row>
    <row r="538" spans="1:35" x14ac:dyDescent="0.25">
      <c r="A538" s="10" t="s">
        <v>36</v>
      </c>
      <c r="B538" s="10" t="s">
        <v>1559</v>
      </c>
      <c r="C538" s="10" t="s">
        <v>1569</v>
      </c>
      <c r="D538" s="10">
        <v>2547</v>
      </c>
      <c r="E538" s="10" t="s">
        <v>1572</v>
      </c>
      <c r="F538" s="10" t="s">
        <v>1573</v>
      </c>
      <c r="G538" s="10" t="s">
        <v>58</v>
      </c>
      <c r="H538" s="10" t="s">
        <v>36</v>
      </c>
      <c r="I538" s="10">
        <v>2958</v>
      </c>
      <c r="J538" s="10">
        <v>800</v>
      </c>
      <c r="K538" s="10" t="s">
        <v>1574</v>
      </c>
      <c r="L538" s="10" t="s">
        <v>75</v>
      </c>
      <c r="M538" s="10" t="s">
        <v>39</v>
      </c>
      <c r="N538" s="10">
        <f t="shared" si="24"/>
        <v>0</v>
      </c>
      <c r="O538" s="10">
        <f t="shared" si="25"/>
        <v>0</v>
      </c>
      <c r="P538" s="10">
        <f t="shared" si="26"/>
        <v>0</v>
      </c>
      <c r="Q538" s="10"/>
      <c r="R538" s="11">
        <v>0</v>
      </c>
      <c r="S538" s="11"/>
      <c r="T538" s="11"/>
      <c r="U538" s="11">
        <v>0</v>
      </c>
      <c r="V538" s="11"/>
      <c r="W538" s="11">
        <v>0</v>
      </c>
      <c r="X538" s="11"/>
      <c r="Y538" s="11">
        <v>0</v>
      </c>
      <c r="Z538" s="11"/>
      <c r="AA538" s="11">
        <v>0</v>
      </c>
      <c r="AB538" s="11"/>
      <c r="AC538" s="11"/>
      <c r="AD538">
        <v>0</v>
      </c>
      <c r="AF538">
        <v>0</v>
      </c>
      <c r="AI538">
        <v>0</v>
      </c>
    </row>
    <row r="539" spans="1:35" x14ac:dyDescent="0.25">
      <c r="A539" s="10" t="s">
        <v>58</v>
      </c>
      <c r="B539" s="10" t="s">
        <v>1559</v>
      </c>
      <c r="C539" s="10" t="s">
        <v>1560</v>
      </c>
      <c r="D539" s="10">
        <v>2566</v>
      </c>
      <c r="E539" s="10" t="s">
        <v>1575</v>
      </c>
      <c r="F539" s="10" t="s">
        <v>1576</v>
      </c>
      <c r="G539" s="10" t="s">
        <v>58</v>
      </c>
      <c r="H539" s="10" t="s">
        <v>36</v>
      </c>
      <c r="I539" s="10">
        <v>1090</v>
      </c>
      <c r="J539" s="10">
        <v>1000</v>
      </c>
      <c r="K539" s="10" t="s">
        <v>37</v>
      </c>
      <c r="L539" s="10" t="s">
        <v>38</v>
      </c>
      <c r="M539" s="10" t="s">
        <v>234</v>
      </c>
      <c r="N539" s="10">
        <f t="shared" si="24"/>
        <v>0</v>
      </c>
      <c r="O539" s="10">
        <f t="shared" si="25"/>
        <v>0</v>
      </c>
      <c r="P539" s="10">
        <f t="shared" si="26"/>
        <v>0</v>
      </c>
      <c r="Q539" s="10"/>
      <c r="R539" s="11">
        <v>0</v>
      </c>
      <c r="S539" s="11"/>
      <c r="T539" s="11"/>
      <c r="U539" s="11">
        <v>0</v>
      </c>
      <c r="V539" s="11"/>
      <c r="W539" s="11">
        <v>0</v>
      </c>
      <c r="X539" s="11"/>
      <c r="Y539" s="11">
        <v>0</v>
      </c>
      <c r="Z539" s="11"/>
      <c r="AA539" s="11">
        <v>0</v>
      </c>
      <c r="AB539" s="11"/>
      <c r="AC539" s="11"/>
      <c r="AD539">
        <v>0</v>
      </c>
      <c r="AF539">
        <v>0</v>
      </c>
      <c r="AI539">
        <v>0</v>
      </c>
    </row>
    <row r="540" spans="1:35" x14ac:dyDescent="0.25">
      <c r="A540" s="10" t="s">
        <v>58</v>
      </c>
      <c r="B540" s="10" t="s">
        <v>1559</v>
      </c>
      <c r="C540" s="10" t="s">
        <v>1577</v>
      </c>
      <c r="D540" s="10">
        <v>2624</v>
      </c>
      <c r="E540" s="10" t="s">
        <v>1578</v>
      </c>
      <c r="F540" s="10" t="s">
        <v>1579</v>
      </c>
      <c r="G540" s="10" t="s">
        <v>36</v>
      </c>
      <c r="H540" s="10" t="s">
        <v>36</v>
      </c>
      <c r="I540" s="10">
        <v>2168</v>
      </c>
      <c r="J540" s="10">
        <v>800</v>
      </c>
      <c r="K540" s="10" t="s">
        <v>761</v>
      </c>
      <c r="L540" s="10" t="s">
        <v>402</v>
      </c>
      <c r="M540" s="10" t="s">
        <v>39</v>
      </c>
      <c r="N540" s="10">
        <f t="shared" si="24"/>
        <v>2500000</v>
      </c>
      <c r="O540" s="10">
        <f t="shared" si="25"/>
        <v>2500000</v>
      </c>
      <c r="P540" s="10">
        <f t="shared" si="26"/>
        <v>0</v>
      </c>
      <c r="Q540" s="10"/>
      <c r="R540" s="11">
        <v>2500000</v>
      </c>
      <c r="S540" s="11" t="s">
        <v>44</v>
      </c>
      <c r="T540" s="11" t="s">
        <v>44</v>
      </c>
      <c r="U540" s="11">
        <v>0</v>
      </c>
      <c r="V540" s="11"/>
      <c r="W540" s="11">
        <v>0</v>
      </c>
      <c r="X540" s="11"/>
      <c r="Y540" s="11">
        <v>0</v>
      </c>
      <c r="Z540" s="11"/>
      <c r="AA540" s="11">
        <v>0</v>
      </c>
      <c r="AB540" s="11"/>
      <c r="AC540" s="11"/>
      <c r="AD540">
        <v>0</v>
      </c>
      <c r="AF540">
        <v>0</v>
      </c>
      <c r="AI540">
        <v>0</v>
      </c>
    </row>
    <row r="541" spans="1:35" x14ac:dyDescent="0.25">
      <c r="A541" s="10" t="s">
        <v>36</v>
      </c>
      <c r="B541" s="10" t="s">
        <v>1568</v>
      </c>
      <c r="C541" s="10" t="s">
        <v>1564</v>
      </c>
      <c r="D541" s="10">
        <v>2650</v>
      </c>
      <c r="E541" s="10" t="s">
        <v>1580</v>
      </c>
      <c r="F541" s="10" t="s">
        <v>1581</v>
      </c>
      <c r="G541" s="10" t="s">
        <v>58</v>
      </c>
      <c r="H541" s="10" t="s">
        <v>36</v>
      </c>
      <c r="I541" s="10">
        <v>2958</v>
      </c>
      <c r="J541" s="10">
        <v>18</v>
      </c>
      <c r="K541" s="10" t="s">
        <v>37</v>
      </c>
      <c r="L541" s="10" t="s">
        <v>38</v>
      </c>
      <c r="M541" s="10" t="s">
        <v>234</v>
      </c>
      <c r="N541" s="10">
        <f t="shared" si="24"/>
        <v>0</v>
      </c>
      <c r="O541" s="10">
        <f t="shared" si="25"/>
        <v>0</v>
      </c>
      <c r="P541" s="10">
        <f t="shared" si="26"/>
        <v>0</v>
      </c>
      <c r="Q541" s="10"/>
      <c r="R541" s="11">
        <v>0</v>
      </c>
      <c r="S541" s="11"/>
      <c r="T541" s="11"/>
      <c r="U541" s="11">
        <v>0</v>
      </c>
      <c r="V541" s="11"/>
      <c r="W541" s="11">
        <v>0</v>
      </c>
      <c r="X541" s="11"/>
      <c r="Y541" s="11">
        <v>0</v>
      </c>
      <c r="Z541" s="11"/>
      <c r="AA541" s="11">
        <v>0</v>
      </c>
      <c r="AB541" s="11"/>
      <c r="AC541" s="11"/>
      <c r="AD541">
        <v>0</v>
      </c>
      <c r="AF541">
        <v>0</v>
      </c>
      <c r="AI541">
        <v>0</v>
      </c>
    </row>
    <row r="542" spans="1:35" x14ac:dyDescent="0.25">
      <c r="A542" s="10" t="s">
        <v>36</v>
      </c>
      <c r="B542" s="10" t="s">
        <v>1582</v>
      </c>
      <c r="C542" s="10" t="s">
        <v>1583</v>
      </c>
      <c r="D542" s="10">
        <v>2723</v>
      </c>
      <c r="E542" s="10" t="s">
        <v>1584</v>
      </c>
      <c r="F542" s="10" t="s">
        <v>1585</v>
      </c>
      <c r="G542" s="10" t="s">
        <v>36</v>
      </c>
      <c r="H542" s="10" t="s">
        <v>36</v>
      </c>
      <c r="I542" s="10">
        <v>2070</v>
      </c>
      <c r="J542" s="10">
        <v>800</v>
      </c>
      <c r="K542" s="10" t="s">
        <v>37</v>
      </c>
      <c r="L542" s="10" t="s">
        <v>38</v>
      </c>
      <c r="M542" s="10" t="s">
        <v>39</v>
      </c>
      <c r="N542" s="10">
        <f t="shared" si="24"/>
        <v>0</v>
      </c>
      <c r="O542" s="10">
        <f t="shared" si="25"/>
        <v>0</v>
      </c>
      <c r="P542" s="10">
        <f t="shared" si="26"/>
        <v>0</v>
      </c>
      <c r="Q542" s="10"/>
      <c r="R542" s="11">
        <v>0</v>
      </c>
      <c r="S542" s="11"/>
      <c r="T542" s="11"/>
      <c r="U542" s="11">
        <v>0</v>
      </c>
      <c r="V542" s="11"/>
      <c r="W542" s="11">
        <v>0</v>
      </c>
      <c r="X542" s="11"/>
      <c r="Y542" s="11">
        <v>0</v>
      </c>
      <c r="Z542" s="11"/>
      <c r="AA542" s="11">
        <v>0</v>
      </c>
      <c r="AB542" s="11"/>
      <c r="AC542" s="11"/>
      <c r="AD542">
        <v>0</v>
      </c>
      <c r="AF542">
        <v>0</v>
      </c>
      <c r="AI542">
        <v>0</v>
      </c>
    </row>
    <row r="543" spans="1:35" x14ac:dyDescent="0.25">
      <c r="A543" s="10" t="s">
        <v>58</v>
      </c>
      <c r="B543" s="10" t="s">
        <v>1559</v>
      </c>
      <c r="C543" s="10" t="s">
        <v>1586</v>
      </c>
      <c r="D543" s="10">
        <v>2781</v>
      </c>
      <c r="E543" s="10" t="s">
        <v>1587</v>
      </c>
      <c r="F543" s="10" t="s">
        <v>1588</v>
      </c>
      <c r="G543" s="10" t="s">
        <v>36</v>
      </c>
      <c r="H543" s="10" t="s">
        <v>36</v>
      </c>
      <c r="I543" s="10">
        <v>2070</v>
      </c>
      <c r="J543" s="10">
        <v>800</v>
      </c>
      <c r="K543" s="10" t="s">
        <v>37</v>
      </c>
      <c r="L543" s="10" t="s">
        <v>38</v>
      </c>
      <c r="M543" s="10" t="s">
        <v>39</v>
      </c>
      <c r="N543" s="10">
        <f t="shared" si="24"/>
        <v>2000000</v>
      </c>
      <c r="O543" s="10">
        <f t="shared" si="25"/>
        <v>2000000</v>
      </c>
      <c r="P543" s="10">
        <f t="shared" si="26"/>
        <v>0</v>
      </c>
      <c r="Q543" s="10" t="s">
        <v>1589</v>
      </c>
      <c r="R543" s="11">
        <v>2000000</v>
      </c>
      <c r="S543" s="11">
        <v>2000000</v>
      </c>
      <c r="T543" s="11">
        <v>836407.74</v>
      </c>
      <c r="U543" s="11">
        <v>0</v>
      </c>
      <c r="V543" s="11"/>
      <c r="W543" s="11">
        <v>0</v>
      </c>
      <c r="X543" s="11"/>
      <c r="Y543" s="11">
        <v>0</v>
      </c>
      <c r="Z543" s="11"/>
      <c r="AA543" s="11">
        <v>0</v>
      </c>
      <c r="AB543" s="11"/>
      <c r="AC543" s="11"/>
      <c r="AD543">
        <v>0</v>
      </c>
      <c r="AF543">
        <v>0</v>
      </c>
      <c r="AI543">
        <v>0</v>
      </c>
    </row>
    <row r="544" spans="1:35" x14ac:dyDescent="0.25">
      <c r="A544" s="10" t="s">
        <v>58</v>
      </c>
      <c r="B544" s="10" t="s">
        <v>1559</v>
      </c>
      <c r="C544" s="10" t="s">
        <v>1590</v>
      </c>
      <c r="D544" s="10">
        <v>3073</v>
      </c>
      <c r="E544" s="10" t="s">
        <v>1591</v>
      </c>
      <c r="F544" s="10" t="s">
        <v>1592</v>
      </c>
      <c r="G544" s="10" t="s">
        <v>36</v>
      </c>
      <c r="H544" s="10" t="s">
        <v>36</v>
      </c>
      <c r="I544" s="10">
        <v>2352</v>
      </c>
      <c r="J544" s="10">
        <v>205</v>
      </c>
      <c r="K544" s="10" t="s">
        <v>83</v>
      </c>
      <c r="L544" s="10" t="s">
        <v>75</v>
      </c>
      <c r="M544" s="10" t="s">
        <v>234</v>
      </c>
      <c r="N544" s="10">
        <f t="shared" si="24"/>
        <v>29690000</v>
      </c>
      <c r="O544" s="10">
        <f t="shared" si="25"/>
        <v>21290000</v>
      </c>
      <c r="P544" s="10">
        <f t="shared" si="26"/>
        <v>8400000</v>
      </c>
      <c r="Q544" s="10" t="s">
        <v>1593</v>
      </c>
      <c r="R544" s="11">
        <v>9290000</v>
      </c>
      <c r="S544" s="11">
        <v>1000000</v>
      </c>
      <c r="T544" s="11">
        <v>804020</v>
      </c>
      <c r="U544" s="11">
        <v>6000000</v>
      </c>
      <c r="V544" s="11"/>
      <c r="W544" s="11">
        <v>6000000</v>
      </c>
      <c r="X544" s="11"/>
      <c r="Y544" s="11">
        <v>0</v>
      </c>
      <c r="Z544" s="11"/>
      <c r="AA544" s="11">
        <v>4200000</v>
      </c>
      <c r="AB544" s="11">
        <v>6992399</v>
      </c>
      <c r="AC544" s="11" t="s">
        <v>44</v>
      </c>
      <c r="AD544">
        <v>4200000</v>
      </c>
      <c r="AE544" t="s">
        <v>44</v>
      </c>
      <c r="AF544">
        <v>0</v>
      </c>
      <c r="AI544">
        <v>0</v>
      </c>
    </row>
    <row r="545" spans="1:35" x14ac:dyDescent="0.25">
      <c r="A545" s="10" t="s">
        <v>58</v>
      </c>
      <c r="B545" s="10" t="s">
        <v>1594</v>
      </c>
      <c r="C545" s="10" t="s">
        <v>1595</v>
      </c>
      <c r="D545" s="10">
        <v>2156</v>
      </c>
      <c r="E545" s="10" t="s">
        <v>1596</v>
      </c>
      <c r="F545" s="10" t="s">
        <v>1597</v>
      </c>
      <c r="G545" s="10" t="s">
        <v>58</v>
      </c>
      <c r="H545" s="10" t="s">
        <v>36</v>
      </c>
      <c r="I545" s="10">
        <v>1099</v>
      </c>
      <c r="J545" s="10">
        <v>205</v>
      </c>
      <c r="K545" s="10" t="s">
        <v>1598</v>
      </c>
      <c r="L545" s="10" t="s">
        <v>38</v>
      </c>
      <c r="M545" s="10" t="s">
        <v>234</v>
      </c>
      <c r="N545" s="10">
        <f t="shared" si="24"/>
        <v>740000</v>
      </c>
      <c r="O545" s="10">
        <f t="shared" si="25"/>
        <v>0</v>
      </c>
      <c r="P545" s="10">
        <f t="shared" si="26"/>
        <v>740000</v>
      </c>
      <c r="Q545" s="10" t="s">
        <v>1599</v>
      </c>
      <c r="R545" s="11">
        <v>0</v>
      </c>
      <c r="S545" s="11">
        <v>0</v>
      </c>
      <c r="T545" s="11">
        <v>0</v>
      </c>
      <c r="U545" s="11">
        <v>0</v>
      </c>
      <c r="V545" s="11"/>
      <c r="W545" s="11">
        <v>0</v>
      </c>
      <c r="X545" s="11"/>
      <c r="Y545" s="11">
        <v>0</v>
      </c>
      <c r="Z545" s="11">
        <v>0</v>
      </c>
      <c r="AA545" s="11">
        <v>740000</v>
      </c>
      <c r="AB545" s="11">
        <v>310000</v>
      </c>
      <c r="AC545" s="11">
        <v>740000</v>
      </c>
      <c r="AD545">
        <v>0</v>
      </c>
      <c r="AE545">
        <v>0</v>
      </c>
      <c r="AF545">
        <v>0</v>
      </c>
      <c r="AG545">
        <v>0</v>
      </c>
      <c r="AH545">
        <v>0</v>
      </c>
      <c r="AI545">
        <v>0</v>
      </c>
    </row>
    <row r="546" spans="1:35" x14ac:dyDescent="0.25">
      <c r="A546" s="10" t="s">
        <v>58</v>
      </c>
      <c r="B546" s="10" t="s">
        <v>1594</v>
      </c>
      <c r="C546" s="10" t="s">
        <v>1600</v>
      </c>
      <c r="D546" s="10">
        <v>2281</v>
      </c>
      <c r="E546" s="10" t="s">
        <v>1601</v>
      </c>
      <c r="F546" s="10" t="s">
        <v>1602</v>
      </c>
      <c r="G546" s="10" t="s">
        <v>36</v>
      </c>
      <c r="H546" s="10" t="s">
        <v>36</v>
      </c>
      <c r="I546" s="10">
        <v>1099</v>
      </c>
      <c r="J546" s="10">
        <v>205</v>
      </c>
      <c r="K546" s="10" t="s">
        <v>1603</v>
      </c>
      <c r="L546" s="10" t="s">
        <v>75</v>
      </c>
      <c r="M546" s="10" t="s">
        <v>234</v>
      </c>
      <c r="N546" s="10">
        <f t="shared" si="24"/>
        <v>3618000</v>
      </c>
      <c r="O546" s="10">
        <f t="shared" si="25"/>
        <v>0</v>
      </c>
      <c r="P546" s="10">
        <f t="shared" si="26"/>
        <v>3618000</v>
      </c>
      <c r="Q546" s="10" t="s">
        <v>1604</v>
      </c>
      <c r="R546" s="11">
        <v>0</v>
      </c>
      <c r="S546" s="11">
        <v>0</v>
      </c>
      <c r="T546" s="11">
        <v>0</v>
      </c>
      <c r="U546" s="11">
        <v>0</v>
      </c>
      <c r="V546" s="11">
        <v>0</v>
      </c>
      <c r="W546" s="11">
        <v>0</v>
      </c>
      <c r="X546" s="11"/>
      <c r="Y546" s="11">
        <v>0</v>
      </c>
      <c r="Z546" s="11">
        <v>0</v>
      </c>
      <c r="AA546" s="11">
        <v>3618000</v>
      </c>
      <c r="AB546" s="11">
        <v>0</v>
      </c>
      <c r="AC546" s="11">
        <v>3618000</v>
      </c>
      <c r="AD546">
        <v>0</v>
      </c>
      <c r="AE546">
        <v>0</v>
      </c>
      <c r="AF546">
        <v>0</v>
      </c>
      <c r="AG546">
        <v>0</v>
      </c>
      <c r="AH546">
        <v>0</v>
      </c>
      <c r="AI546">
        <v>0</v>
      </c>
    </row>
    <row r="547" spans="1:35" x14ac:dyDescent="0.25">
      <c r="A547" s="10" t="s">
        <v>58</v>
      </c>
      <c r="B547" s="10" t="s">
        <v>1594</v>
      </c>
      <c r="C547" s="10" t="s">
        <v>1605</v>
      </c>
      <c r="D547" s="10">
        <v>868</v>
      </c>
      <c r="E547" s="10" t="s">
        <v>1606</v>
      </c>
      <c r="F547" s="10" t="s">
        <v>1607</v>
      </c>
      <c r="G547" s="10" t="s">
        <v>58</v>
      </c>
      <c r="H547" s="10" t="s">
        <v>36</v>
      </c>
      <c r="I547" s="10">
        <v>1099</v>
      </c>
      <c r="J547" s="10">
        <v>205</v>
      </c>
      <c r="K547" s="10" t="s">
        <v>1608</v>
      </c>
      <c r="L547" s="10" t="s">
        <v>75</v>
      </c>
      <c r="M547" s="10" t="s">
        <v>234</v>
      </c>
      <c r="N547" s="10">
        <f t="shared" si="24"/>
        <v>6479958.2199999997</v>
      </c>
      <c r="O547" s="10">
        <f t="shared" si="25"/>
        <v>0</v>
      </c>
      <c r="P547" s="10">
        <f t="shared" si="26"/>
        <v>6479958.2199999997</v>
      </c>
      <c r="Q547" s="10" t="s">
        <v>1609</v>
      </c>
      <c r="R547" s="11">
        <v>0</v>
      </c>
      <c r="S547" s="11">
        <v>0</v>
      </c>
      <c r="T547" s="11">
        <v>0</v>
      </c>
      <c r="U547" s="11">
        <v>0</v>
      </c>
      <c r="V547" s="11">
        <v>0</v>
      </c>
      <c r="W547" s="11">
        <v>0</v>
      </c>
      <c r="X547" s="11">
        <v>0</v>
      </c>
      <c r="Y547" s="11">
        <v>0</v>
      </c>
      <c r="Z547" s="11">
        <v>0</v>
      </c>
      <c r="AA547" s="11">
        <v>6479958.2199999997</v>
      </c>
      <c r="AB547" s="11">
        <v>0</v>
      </c>
      <c r="AC547" s="11">
        <v>6479958.2199999997</v>
      </c>
      <c r="AD547">
        <v>0</v>
      </c>
      <c r="AE547">
        <v>0</v>
      </c>
      <c r="AF547">
        <v>0</v>
      </c>
      <c r="AG547">
        <v>0</v>
      </c>
      <c r="AH547">
        <v>0</v>
      </c>
      <c r="AI547">
        <v>0</v>
      </c>
    </row>
    <row r="548" spans="1:35" x14ac:dyDescent="0.25">
      <c r="A548" s="10" t="s">
        <v>36</v>
      </c>
      <c r="B548" s="10" t="s">
        <v>1594</v>
      </c>
      <c r="C548" s="10" t="s">
        <v>1610</v>
      </c>
      <c r="D548" s="10">
        <v>2682</v>
      </c>
      <c r="E548" s="10" t="s">
        <v>1611</v>
      </c>
      <c r="F548" s="10" t="s">
        <v>1612</v>
      </c>
      <c r="G548" s="10" t="s">
        <v>36</v>
      </c>
      <c r="H548" s="10" t="s">
        <v>36</v>
      </c>
      <c r="I548" s="10">
        <v>1099</v>
      </c>
      <c r="J548" s="10">
        <v>205</v>
      </c>
      <c r="K548" s="10" t="s">
        <v>271</v>
      </c>
      <c r="L548" s="10" t="s">
        <v>38</v>
      </c>
      <c r="M548" s="10" t="s">
        <v>234</v>
      </c>
      <c r="N548" s="10">
        <f t="shared" si="24"/>
        <v>0</v>
      </c>
      <c r="O548" s="10">
        <f t="shared" si="25"/>
        <v>0</v>
      </c>
      <c r="P548" s="10">
        <f t="shared" si="26"/>
        <v>0</v>
      </c>
      <c r="Q548" s="10" t="s">
        <v>1613</v>
      </c>
      <c r="R548" s="11">
        <v>0</v>
      </c>
      <c r="S548" s="11">
        <v>0</v>
      </c>
      <c r="T548" s="11">
        <v>0</v>
      </c>
      <c r="U548" s="11">
        <v>0</v>
      </c>
      <c r="V548" s="11"/>
      <c r="W548" s="11">
        <v>0</v>
      </c>
      <c r="X548" s="11"/>
      <c r="Y548" s="11">
        <v>0</v>
      </c>
      <c r="Z548" s="11"/>
      <c r="AA548" s="11">
        <v>0</v>
      </c>
      <c r="AB548" s="11"/>
      <c r="AC548" s="11"/>
      <c r="AD548">
        <v>0</v>
      </c>
      <c r="AF548">
        <v>0</v>
      </c>
      <c r="AI548">
        <v>0</v>
      </c>
    </row>
    <row r="549" spans="1:35" x14ac:dyDescent="0.25">
      <c r="A549" s="10" t="s">
        <v>58</v>
      </c>
      <c r="B549" s="10" t="s">
        <v>1594</v>
      </c>
      <c r="C549" s="10" t="s">
        <v>1600</v>
      </c>
      <c r="D549" s="10">
        <v>2155</v>
      </c>
      <c r="E549" s="10" t="s">
        <v>1614</v>
      </c>
      <c r="F549" s="10" t="s">
        <v>1615</v>
      </c>
      <c r="G549" s="10" t="s">
        <v>58</v>
      </c>
      <c r="H549" s="10" t="s">
        <v>36</v>
      </c>
      <c r="I549" s="10" t="s">
        <v>1616</v>
      </c>
      <c r="J549" s="10">
        <v>205</v>
      </c>
      <c r="K549" s="10" t="s">
        <v>271</v>
      </c>
      <c r="L549" s="10" t="s">
        <v>38</v>
      </c>
      <c r="M549" s="10" t="s">
        <v>234</v>
      </c>
      <c r="N549" s="10">
        <f t="shared" si="24"/>
        <v>16000000</v>
      </c>
      <c r="O549" s="10">
        <f t="shared" si="25"/>
        <v>8000000</v>
      </c>
      <c r="P549" s="10">
        <f t="shared" si="26"/>
        <v>8000000</v>
      </c>
      <c r="Q549" s="10"/>
      <c r="R549" s="11">
        <v>2000000</v>
      </c>
      <c r="S549" s="11">
        <v>0</v>
      </c>
      <c r="T549" s="11"/>
      <c r="U549" s="11">
        <v>2000000</v>
      </c>
      <c r="V549" s="11"/>
      <c r="W549" s="11">
        <v>2000000</v>
      </c>
      <c r="X549" s="11"/>
      <c r="Y549" s="11">
        <v>2000000</v>
      </c>
      <c r="Z549" s="11"/>
      <c r="AA549" s="11">
        <v>2000000</v>
      </c>
      <c r="AB549" s="11"/>
      <c r="AC549" s="11"/>
      <c r="AD549">
        <v>2000000</v>
      </c>
      <c r="AF549">
        <v>2000000</v>
      </c>
      <c r="AH549">
        <v>2000000</v>
      </c>
    </row>
    <row r="550" spans="1:35" x14ac:dyDescent="0.25">
      <c r="A550" s="10" t="s">
        <v>58</v>
      </c>
      <c r="B550" s="10" t="s">
        <v>1594</v>
      </c>
      <c r="C550" s="10" t="s">
        <v>1595</v>
      </c>
      <c r="D550" s="10">
        <v>2923</v>
      </c>
      <c r="E550" s="10" t="s">
        <v>1617</v>
      </c>
      <c r="F550" s="10" t="s">
        <v>1618</v>
      </c>
      <c r="G550" s="10" t="s">
        <v>36</v>
      </c>
      <c r="H550" s="10" t="s">
        <v>36</v>
      </c>
      <c r="I550" s="10">
        <v>1099</v>
      </c>
      <c r="J550" s="10">
        <v>205</v>
      </c>
      <c r="K550" s="10" t="s">
        <v>271</v>
      </c>
      <c r="L550" s="10" t="s">
        <v>38</v>
      </c>
      <c r="M550" s="10" t="s">
        <v>234</v>
      </c>
      <c r="N550" s="10">
        <f t="shared" si="24"/>
        <v>14911530.48</v>
      </c>
      <c r="O550" s="10">
        <f t="shared" si="25"/>
        <v>0</v>
      </c>
      <c r="P550" s="10">
        <f t="shared" si="26"/>
        <v>14911530.48</v>
      </c>
      <c r="Q550" s="10" t="s">
        <v>1619</v>
      </c>
      <c r="R550" s="11">
        <v>0</v>
      </c>
      <c r="S550" s="11">
        <v>0</v>
      </c>
      <c r="T550" s="11">
        <v>0</v>
      </c>
      <c r="U550" s="11">
        <v>0</v>
      </c>
      <c r="V550" s="11">
        <v>0</v>
      </c>
      <c r="W550" s="11">
        <v>0</v>
      </c>
      <c r="X550" s="11"/>
      <c r="Y550" s="11">
        <v>0</v>
      </c>
      <c r="Z550" s="11"/>
      <c r="AA550" s="11">
        <v>3386000</v>
      </c>
      <c r="AB550" s="11">
        <v>3890000</v>
      </c>
      <c r="AC550" s="11">
        <v>3386000</v>
      </c>
      <c r="AD550">
        <v>4200000</v>
      </c>
      <c r="AE550">
        <v>4200000</v>
      </c>
      <c r="AF550">
        <v>4200000</v>
      </c>
      <c r="AG550">
        <v>4200000</v>
      </c>
      <c r="AH550">
        <v>3125530.48</v>
      </c>
      <c r="AI550">
        <v>3125530.48</v>
      </c>
    </row>
    <row r="551" spans="1:35" x14ac:dyDescent="0.25">
      <c r="A551" s="10" t="s">
        <v>58</v>
      </c>
      <c r="B551" s="10" t="s">
        <v>1594</v>
      </c>
      <c r="C551" s="10" t="s">
        <v>1595</v>
      </c>
      <c r="D551" s="10">
        <v>2924</v>
      </c>
      <c r="E551" s="10" t="s">
        <v>1620</v>
      </c>
      <c r="F551" s="10" t="s">
        <v>1621</v>
      </c>
      <c r="G551" s="10" t="s">
        <v>36</v>
      </c>
      <c r="H551" s="10" t="s">
        <v>36</v>
      </c>
      <c r="I551" s="10">
        <v>1099</v>
      </c>
      <c r="J551" s="10">
        <v>205</v>
      </c>
      <c r="K551" s="10" t="s">
        <v>271</v>
      </c>
      <c r="L551" s="10" t="s">
        <v>38</v>
      </c>
      <c r="M551" s="10" t="s">
        <v>234</v>
      </c>
      <c r="N551" s="10">
        <f t="shared" si="24"/>
        <v>6200000</v>
      </c>
      <c r="O551" s="10">
        <f t="shared" si="25"/>
        <v>0</v>
      </c>
      <c r="P551" s="10">
        <f t="shared" si="26"/>
        <v>6200000</v>
      </c>
      <c r="Q551" s="10"/>
      <c r="R551" s="11">
        <v>0</v>
      </c>
      <c r="S551" s="11">
        <v>0</v>
      </c>
      <c r="T551" s="11">
        <v>0</v>
      </c>
      <c r="U551" s="11">
        <v>0</v>
      </c>
      <c r="V551" s="11">
        <v>0</v>
      </c>
      <c r="W551" s="11">
        <v>0</v>
      </c>
      <c r="X551" s="11">
        <v>0</v>
      </c>
      <c r="Y551" s="11">
        <v>0</v>
      </c>
      <c r="Z551" s="11"/>
      <c r="AA551" s="11">
        <v>1000000</v>
      </c>
      <c r="AB551" s="11">
        <v>1173292</v>
      </c>
      <c r="AC551" s="11"/>
      <c r="AD551">
        <v>2000000</v>
      </c>
      <c r="AF551">
        <v>2000000</v>
      </c>
      <c r="AH551">
        <v>1200000</v>
      </c>
      <c r="AI551">
        <v>0</v>
      </c>
    </row>
    <row r="552" spans="1:35" x14ac:dyDescent="0.25">
      <c r="A552" s="10" t="s">
        <v>58</v>
      </c>
      <c r="B552" s="10" t="s">
        <v>1594</v>
      </c>
      <c r="C552" s="10" t="s">
        <v>1605</v>
      </c>
      <c r="D552" s="10">
        <v>2925</v>
      </c>
      <c r="E552" s="10" t="s">
        <v>1622</v>
      </c>
      <c r="F552" s="10" t="s">
        <v>1623</v>
      </c>
      <c r="G552" s="10" t="s">
        <v>36</v>
      </c>
      <c r="H552" s="10" t="s">
        <v>36</v>
      </c>
      <c r="I552" s="10">
        <v>2340</v>
      </c>
      <c r="J552" s="10">
        <v>205</v>
      </c>
      <c r="K552" s="10" t="s">
        <v>1624</v>
      </c>
      <c r="L552" s="10" t="s">
        <v>75</v>
      </c>
      <c r="M552" s="10" t="s">
        <v>234</v>
      </c>
      <c r="N552" s="10">
        <f t="shared" si="24"/>
        <v>1500000</v>
      </c>
      <c r="O552" s="10">
        <f t="shared" si="25"/>
        <v>0</v>
      </c>
      <c r="P552" s="10">
        <f t="shared" si="26"/>
        <v>1500000</v>
      </c>
      <c r="Q552" s="10" t="s">
        <v>1625</v>
      </c>
      <c r="R552" s="11">
        <v>0</v>
      </c>
      <c r="S552" s="11">
        <v>0</v>
      </c>
      <c r="T552" s="11">
        <v>0</v>
      </c>
      <c r="U552" s="11">
        <v>0</v>
      </c>
      <c r="V552" s="11">
        <v>0</v>
      </c>
      <c r="W552" s="11">
        <v>0</v>
      </c>
      <c r="X552" s="11">
        <v>0</v>
      </c>
      <c r="Y552" s="11">
        <v>0</v>
      </c>
      <c r="Z552" s="11"/>
      <c r="AA552" s="11">
        <v>856305</v>
      </c>
      <c r="AB552" s="11">
        <v>856305</v>
      </c>
      <c r="AC552" s="11">
        <v>74250</v>
      </c>
      <c r="AD552">
        <v>643695</v>
      </c>
      <c r="AE552">
        <v>0</v>
      </c>
      <c r="AF552">
        <v>0</v>
      </c>
      <c r="AG552">
        <v>0</v>
      </c>
      <c r="AH552">
        <v>0</v>
      </c>
      <c r="AI552">
        <v>0</v>
      </c>
    </row>
    <row r="553" spans="1:35" x14ac:dyDescent="0.25">
      <c r="A553" s="10" t="s">
        <v>58</v>
      </c>
      <c r="B553" s="10" t="s">
        <v>1582</v>
      </c>
      <c r="C553" s="10" t="s">
        <v>1626</v>
      </c>
      <c r="D553" s="10">
        <v>2723</v>
      </c>
      <c r="E553" s="10" t="s">
        <v>1627</v>
      </c>
      <c r="F553" s="10" t="s">
        <v>1628</v>
      </c>
      <c r="G553" s="10" t="s">
        <v>36</v>
      </c>
      <c r="H553" s="10" t="s">
        <v>36</v>
      </c>
      <c r="I553" s="10">
        <v>1018</v>
      </c>
      <c r="J553" s="10">
        <v>18</v>
      </c>
      <c r="K553" s="10" t="s">
        <v>1629</v>
      </c>
      <c r="L553" s="10" t="s">
        <v>369</v>
      </c>
      <c r="M553" s="10" t="s">
        <v>234</v>
      </c>
      <c r="N553" s="10">
        <f t="shared" si="24"/>
        <v>300000</v>
      </c>
      <c r="O553" s="10">
        <f t="shared" si="25"/>
        <v>0</v>
      </c>
      <c r="P553" s="10">
        <f t="shared" si="26"/>
        <v>300000</v>
      </c>
      <c r="Q553" s="10"/>
      <c r="R553" s="11"/>
      <c r="S553" s="11"/>
      <c r="T553" s="11"/>
      <c r="U553" s="11"/>
      <c r="V553" s="11"/>
      <c r="W553" s="11"/>
      <c r="X553" s="11"/>
      <c r="Y553" s="11"/>
      <c r="Z553" s="11"/>
      <c r="AA553" s="11">
        <v>300000</v>
      </c>
      <c r="AB553" s="11">
        <v>300000</v>
      </c>
      <c r="AC553" s="11"/>
    </row>
    <row r="554" spans="1:35" x14ac:dyDescent="0.25">
      <c r="A554" s="10" t="s">
        <v>36</v>
      </c>
      <c r="B554" s="10" t="s">
        <v>1582</v>
      </c>
      <c r="C554" s="10" t="s">
        <v>1630</v>
      </c>
      <c r="D554" s="10">
        <v>2155</v>
      </c>
      <c r="E554" s="10" t="s">
        <v>1614</v>
      </c>
      <c r="F554" s="10" t="s">
        <v>1631</v>
      </c>
      <c r="G554" s="10" t="s">
        <v>36</v>
      </c>
      <c r="H554" s="10" t="s">
        <v>36</v>
      </c>
      <c r="I554" s="10">
        <v>1018</v>
      </c>
      <c r="J554" s="10">
        <v>18</v>
      </c>
      <c r="K554" s="10" t="s">
        <v>83</v>
      </c>
      <c r="L554" s="10" t="s">
        <v>75</v>
      </c>
      <c r="M554" s="10" t="s">
        <v>234</v>
      </c>
      <c r="N554" s="10">
        <f t="shared" si="24"/>
        <v>5693084</v>
      </c>
      <c r="O554" s="10">
        <f t="shared" si="25"/>
        <v>0</v>
      </c>
      <c r="P554" s="10">
        <f t="shared" si="26"/>
        <v>5693084</v>
      </c>
      <c r="Q554" s="10"/>
      <c r="R554" s="11">
        <v>0</v>
      </c>
      <c r="S554" s="11"/>
      <c r="T554" s="11"/>
      <c r="U554" s="11">
        <v>0</v>
      </c>
      <c r="V554" s="11"/>
      <c r="W554" s="11">
        <v>0</v>
      </c>
      <c r="X554" s="11"/>
      <c r="Y554" s="11">
        <v>0</v>
      </c>
      <c r="Z554" s="11"/>
      <c r="AA554" s="11">
        <v>1881750</v>
      </c>
      <c r="AB554" s="11"/>
      <c r="AC554" s="11"/>
      <c r="AD554">
        <v>1862319</v>
      </c>
      <c r="AF554">
        <v>1949015</v>
      </c>
      <c r="AI554">
        <v>0</v>
      </c>
    </row>
    <row r="555" spans="1:35" x14ac:dyDescent="0.25">
      <c r="A555" s="10" t="s">
        <v>36</v>
      </c>
      <c r="B555" s="10" t="s">
        <v>1632</v>
      </c>
      <c r="C555" s="10" t="s">
        <v>1633</v>
      </c>
      <c r="D555" s="10">
        <v>1333</v>
      </c>
      <c r="E555" s="10" t="s">
        <v>1634</v>
      </c>
      <c r="F555" s="10" t="s">
        <v>1635</v>
      </c>
      <c r="G555" s="10" t="s">
        <v>58</v>
      </c>
      <c r="H555" s="10" t="s">
        <v>36</v>
      </c>
      <c r="I555" s="10">
        <v>4089</v>
      </c>
      <c r="J555" s="10">
        <v>33</v>
      </c>
      <c r="K555" s="10" t="s">
        <v>83</v>
      </c>
      <c r="L555" s="10" t="s">
        <v>75</v>
      </c>
      <c r="M555" s="10" t="s">
        <v>387</v>
      </c>
      <c r="N555" s="10">
        <f t="shared" si="24"/>
        <v>0</v>
      </c>
      <c r="O555" s="10">
        <f t="shared" si="25"/>
        <v>0</v>
      </c>
      <c r="P555" s="10">
        <f t="shared" si="26"/>
        <v>0</v>
      </c>
      <c r="Q555" s="10"/>
      <c r="R555" s="11"/>
      <c r="S555" s="11"/>
      <c r="T555" s="11"/>
      <c r="U555" s="11"/>
      <c r="V555" s="11"/>
      <c r="W555" s="11"/>
      <c r="X555" s="11"/>
      <c r="Y555" s="11"/>
      <c r="Z555" s="11"/>
      <c r="AA555" s="11"/>
      <c r="AB555" s="11"/>
      <c r="AC555" s="11"/>
    </row>
    <row r="556" spans="1:35" x14ac:dyDescent="0.25">
      <c r="A556" s="10" t="s">
        <v>36</v>
      </c>
      <c r="B556" s="10" t="s">
        <v>1632</v>
      </c>
      <c r="C556" s="10" t="s">
        <v>1633</v>
      </c>
      <c r="D556" s="10">
        <v>1333</v>
      </c>
      <c r="E556" s="10" t="s">
        <v>1634</v>
      </c>
      <c r="F556" s="10" t="s">
        <v>1636</v>
      </c>
      <c r="G556" s="10" t="s">
        <v>36</v>
      </c>
      <c r="H556" s="10" t="s">
        <v>36</v>
      </c>
      <c r="I556" s="10">
        <v>2314</v>
      </c>
      <c r="J556" s="10">
        <v>33</v>
      </c>
      <c r="K556" s="10" t="s">
        <v>83</v>
      </c>
      <c r="L556" s="10" t="s">
        <v>75</v>
      </c>
      <c r="M556" s="10" t="s">
        <v>387</v>
      </c>
      <c r="N556" s="10">
        <f t="shared" si="24"/>
        <v>0</v>
      </c>
      <c r="O556" s="10">
        <f t="shared" si="25"/>
        <v>0</v>
      </c>
      <c r="P556" s="10">
        <f t="shared" si="26"/>
        <v>0</v>
      </c>
      <c r="Q556" s="10"/>
      <c r="R556" s="11"/>
      <c r="S556" s="11"/>
      <c r="T556" s="11"/>
      <c r="U556" s="11"/>
      <c r="V556" s="11"/>
      <c r="W556" s="11"/>
      <c r="X556" s="11"/>
      <c r="Y556" s="11"/>
      <c r="Z556" s="11"/>
      <c r="AA556" s="11">
        <v>0</v>
      </c>
      <c r="AB556" s="11"/>
      <c r="AC556" s="11"/>
      <c r="AD556">
        <v>0</v>
      </c>
      <c r="AF556">
        <v>0</v>
      </c>
      <c r="AI556">
        <v>0</v>
      </c>
    </row>
    <row r="557" spans="1:35" x14ac:dyDescent="0.25">
      <c r="A557" s="10" t="s">
        <v>58</v>
      </c>
      <c r="B557" s="10" t="s">
        <v>1637</v>
      </c>
      <c r="C557" s="10" t="s">
        <v>1633</v>
      </c>
      <c r="D557" s="10">
        <v>1455</v>
      </c>
      <c r="E557" s="10" t="s">
        <v>1638</v>
      </c>
      <c r="F557" s="10" t="s">
        <v>1639</v>
      </c>
      <c r="G557" s="10" t="s">
        <v>58</v>
      </c>
      <c r="H557" s="10" t="s">
        <v>36</v>
      </c>
      <c r="I557" s="10">
        <v>8679</v>
      </c>
      <c r="J557" s="10">
        <v>33</v>
      </c>
      <c r="K557" s="10" t="s">
        <v>83</v>
      </c>
      <c r="L557" s="10" t="s">
        <v>75</v>
      </c>
      <c r="M557" s="10" t="s">
        <v>387</v>
      </c>
      <c r="N557" s="10">
        <f t="shared" si="24"/>
        <v>9600000</v>
      </c>
      <c r="O557" s="10">
        <f t="shared" si="25"/>
        <v>9600000</v>
      </c>
      <c r="P557" s="10">
        <f t="shared" si="26"/>
        <v>0</v>
      </c>
      <c r="Q557" s="10"/>
      <c r="R557" s="11">
        <v>2400000</v>
      </c>
      <c r="S557" s="11">
        <v>1650000</v>
      </c>
      <c r="T557" s="11"/>
      <c r="U557" s="11">
        <v>2400000</v>
      </c>
      <c r="V557" s="11"/>
      <c r="W557" s="11">
        <v>2400000</v>
      </c>
      <c r="X557" s="11"/>
      <c r="Y557" s="11">
        <v>2400000</v>
      </c>
      <c r="Z557" s="11"/>
      <c r="AA557" s="11">
        <v>0</v>
      </c>
      <c r="AB557" s="11"/>
      <c r="AC557" s="11"/>
      <c r="AD557">
        <v>0</v>
      </c>
      <c r="AF557">
        <v>0</v>
      </c>
      <c r="AI557">
        <v>0</v>
      </c>
    </row>
    <row r="558" spans="1:35" x14ac:dyDescent="0.25">
      <c r="A558" s="10" t="s">
        <v>58</v>
      </c>
      <c r="B558" s="10" t="s">
        <v>1637</v>
      </c>
      <c r="C558" s="10" t="s">
        <v>1640</v>
      </c>
      <c r="D558" s="10">
        <v>2113</v>
      </c>
      <c r="E558" s="10" t="s">
        <v>1641</v>
      </c>
      <c r="F558" s="10" t="s">
        <v>1642</v>
      </c>
      <c r="G558" s="10" t="s">
        <v>58</v>
      </c>
      <c r="H558" s="10" t="s">
        <v>58</v>
      </c>
      <c r="I558" s="10">
        <v>4089</v>
      </c>
      <c r="J558" s="10">
        <v>33</v>
      </c>
      <c r="K558" s="10" t="s">
        <v>83</v>
      </c>
      <c r="L558" s="10" t="s">
        <v>75</v>
      </c>
      <c r="M558" s="10" t="s">
        <v>387</v>
      </c>
      <c r="N558" s="10">
        <f t="shared" si="24"/>
        <v>65000000</v>
      </c>
      <c r="O558" s="10">
        <f t="shared" si="25"/>
        <v>65000000</v>
      </c>
      <c r="P558" s="10">
        <f t="shared" si="26"/>
        <v>0</v>
      </c>
      <c r="Q558" s="10"/>
      <c r="R558" s="11">
        <v>45000000</v>
      </c>
      <c r="S558" s="11">
        <v>30000000</v>
      </c>
      <c r="T558" s="11">
        <v>45000000</v>
      </c>
      <c r="U558" s="11">
        <v>20000000</v>
      </c>
      <c r="V558" s="11">
        <v>20000000</v>
      </c>
      <c r="W558" s="11">
        <v>0</v>
      </c>
      <c r="X558" s="11"/>
      <c r="Y558" s="11">
        <v>0</v>
      </c>
      <c r="Z558" s="11"/>
      <c r="AA558" s="11">
        <v>0</v>
      </c>
      <c r="AB558" s="11"/>
      <c r="AC558" s="11"/>
      <c r="AD558">
        <v>0</v>
      </c>
      <c r="AF558">
        <v>0</v>
      </c>
      <c r="AI558">
        <v>0</v>
      </c>
    </row>
    <row r="559" spans="1:35" x14ac:dyDescent="0.25">
      <c r="A559" s="10" t="s">
        <v>58</v>
      </c>
      <c r="B559" s="10" t="s">
        <v>1637</v>
      </c>
      <c r="C559" s="10" t="s">
        <v>1644</v>
      </c>
      <c r="D559" s="10">
        <v>2122</v>
      </c>
      <c r="E559" s="10" t="s">
        <v>1645</v>
      </c>
      <c r="F559" s="10" t="s">
        <v>1646</v>
      </c>
      <c r="G559" s="10" t="s">
        <v>36</v>
      </c>
      <c r="H559" s="10" t="s">
        <v>36</v>
      </c>
      <c r="I559" s="10">
        <v>2703</v>
      </c>
      <c r="J559" s="10">
        <v>33</v>
      </c>
      <c r="K559" s="10" t="s">
        <v>83</v>
      </c>
      <c r="L559" s="10" t="s">
        <v>75</v>
      </c>
      <c r="M559" s="10" t="s">
        <v>387</v>
      </c>
      <c r="N559" s="10">
        <f t="shared" si="24"/>
        <v>30345176.460000001</v>
      </c>
      <c r="O559" s="10">
        <f t="shared" si="25"/>
        <v>30345176.460000001</v>
      </c>
      <c r="P559" s="10">
        <f t="shared" si="26"/>
        <v>0</v>
      </c>
      <c r="Q559" s="10"/>
      <c r="R559" s="11">
        <v>7040440</v>
      </c>
      <c r="S559" s="11">
        <v>3200000</v>
      </c>
      <c r="T559" s="11">
        <v>0</v>
      </c>
      <c r="U559" s="11">
        <v>7392462</v>
      </c>
      <c r="V559" s="11"/>
      <c r="W559" s="11">
        <v>7762085.0999999996</v>
      </c>
      <c r="X559" s="11"/>
      <c r="Y559" s="11">
        <v>8150189.3600000003</v>
      </c>
      <c r="Z559" s="11"/>
      <c r="AA559" s="11">
        <v>0</v>
      </c>
      <c r="AB559" s="11"/>
      <c r="AC559" s="11"/>
      <c r="AD559">
        <v>0</v>
      </c>
      <c r="AF559">
        <v>0</v>
      </c>
      <c r="AI559">
        <v>0</v>
      </c>
    </row>
    <row r="560" spans="1:35" x14ac:dyDescent="0.25">
      <c r="A560" s="10" t="s">
        <v>58</v>
      </c>
      <c r="B560" s="10" t="s">
        <v>1637</v>
      </c>
      <c r="C560" s="10" t="s">
        <v>1644</v>
      </c>
      <c r="D560" s="10">
        <v>2122</v>
      </c>
      <c r="E560" s="10" t="s">
        <v>1645</v>
      </c>
      <c r="F560" s="10" t="s">
        <v>1646</v>
      </c>
      <c r="G560" s="10" t="s">
        <v>36</v>
      </c>
      <c r="H560" s="10" t="s">
        <v>36</v>
      </c>
      <c r="I560" s="10">
        <v>2704</v>
      </c>
      <c r="J560" s="10">
        <v>33</v>
      </c>
      <c r="K560" s="10" t="s">
        <v>83</v>
      </c>
      <c r="L560" s="10" t="s">
        <v>75</v>
      </c>
      <c r="M560" s="10" t="s">
        <v>387</v>
      </c>
      <c r="N560" s="10">
        <f t="shared" si="24"/>
        <v>45517764.68</v>
      </c>
      <c r="O560" s="10">
        <f t="shared" si="25"/>
        <v>45517764.68</v>
      </c>
      <c r="P560" s="10">
        <f t="shared" si="26"/>
        <v>0</v>
      </c>
      <c r="Q560" s="10"/>
      <c r="R560" s="11">
        <v>10560660</v>
      </c>
      <c r="S560" s="11">
        <v>4800000</v>
      </c>
      <c r="T560" s="11">
        <v>0</v>
      </c>
      <c r="U560" s="11">
        <v>11088693</v>
      </c>
      <c r="V560" s="11"/>
      <c r="W560" s="11">
        <v>11643127.65</v>
      </c>
      <c r="X560" s="11"/>
      <c r="Y560" s="11">
        <v>12225284.029999999</v>
      </c>
      <c r="Z560" s="11"/>
      <c r="AA560" s="11">
        <v>0</v>
      </c>
      <c r="AB560" s="11"/>
      <c r="AC560" s="11"/>
      <c r="AD560">
        <v>0</v>
      </c>
      <c r="AF560">
        <v>0</v>
      </c>
      <c r="AI560">
        <v>0</v>
      </c>
    </row>
    <row r="561" spans="1:35" x14ac:dyDescent="0.25">
      <c r="A561" s="10" t="s">
        <v>58</v>
      </c>
      <c r="B561" s="10" t="s">
        <v>1637</v>
      </c>
      <c r="C561" s="10" t="s">
        <v>1644</v>
      </c>
      <c r="D561" s="10">
        <v>2122</v>
      </c>
      <c r="E561" s="10" t="s">
        <v>1645</v>
      </c>
      <c r="F561" s="10"/>
      <c r="G561" s="10"/>
      <c r="H561" s="10"/>
      <c r="I561" s="10">
        <v>1673</v>
      </c>
      <c r="J561" s="10"/>
      <c r="K561" s="10"/>
      <c r="L561" s="10"/>
      <c r="M561" s="10"/>
      <c r="N561" s="10">
        <f t="shared" si="24"/>
        <v>5000000</v>
      </c>
      <c r="O561" s="10">
        <f t="shared" si="25"/>
        <v>5000000</v>
      </c>
      <c r="P561" s="10">
        <f t="shared" si="26"/>
        <v>0</v>
      </c>
      <c r="Q561" s="10"/>
      <c r="R561" s="11">
        <v>5000000</v>
      </c>
      <c r="S561" s="11">
        <v>1257310.5</v>
      </c>
      <c r="T561" s="11"/>
      <c r="U561" s="11"/>
      <c r="V561" s="11"/>
      <c r="W561" s="11"/>
      <c r="X561" s="11"/>
      <c r="Y561" s="11"/>
      <c r="Z561" s="11"/>
      <c r="AA561" s="11"/>
      <c r="AB561" s="11"/>
      <c r="AC561" s="11"/>
    </row>
    <row r="562" spans="1:35" x14ac:dyDescent="0.25">
      <c r="A562" s="10" t="s">
        <v>58</v>
      </c>
      <c r="B562" s="10" t="s">
        <v>1637</v>
      </c>
      <c r="C562" s="10" t="s">
        <v>1644</v>
      </c>
      <c r="D562" s="10">
        <v>2122</v>
      </c>
      <c r="E562" s="10" t="s">
        <v>1645</v>
      </c>
      <c r="F562" s="10"/>
      <c r="G562" s="10"/>
      <c r="H562" s="10"/>
      <c r="I562" s="10">
        <v>2347</v>
      </c>
      <c r="J562" s="10"/>
      <c r="K562" s="10"/>
      <c r="L562" s="10"/>
      <c r="M562" s="10"/>
      <c r="N562" s="10">
        <f t="shared" si="24"/>
        <v>1000000</v>
      </c>
      <c r="O562" s="10">
        <f t="shared" si="25"/>
        <v>500000</v>
      </c>
      <c r="P562" s="10">
        <f t="shared" si="26"/>
        <v>500000</v>
      </c>
      <c r="Q562" s="10"/>
      <c r="R562" s="11">
        <v>500000</v>
      </c>
      <c r="S562" s="11"/>
      <c r="T562" s="11"/>
      <c r="U562" s="11"/>
      <c r="V562" s="11"/>
      <c r="W562" s="11"/>
      <c r="X562" s="11"/>
      <c r="Y562" s="11"/>
      <c r="Z562" s="11"/>
      <c r="AA562" s="11">
        <v>500000</v>
      </c>
      <c r="AB562" s="11"/>
      <c r="AC562" s="11"/>
    </row>
    <row r="563" spans="1:35" x14ac:dyDescent="0.25">
      <c r="A563" s="10" t="s">
        <v>58</v>
      </c>
      <c r="B563" s="10" t="s">
        <v>1637</v>
      </c>
      <c r="C563" s="10" t="s">
        <v>1644</v>
      </c>
      <c r="D563" s="10">
        <v>2122</v>
      </c>
      <c r="E563" s="10" t="s">
        <v>1645</v>
      </c>
      <c r="F563" s="10"/>
      <c r="G563" s="10"/>
      <c r="H563" s="10"/>
      <c r="I563" s="10">
        <v>8679</v>
      </c>
      <c r="J563" s="10"/>
      <c r="K563" s="10"/>
      <c r="L563" s="10"/>
      <c r="M563" s="10"/>
      <c r="N563" s="10">
        <f t="shared" si="24"/>
        <v>1000000</v>
      </c>
      <c r="O563" s="10">
        <f t="shared" si="25"/>
        <v>500000</v>
      </c>
      <c r="P563" s="10">
        <f t="shared" si="26"/>
        <v>500000</v>
      </c>
      <c r="Q563" s="10"/>
      <c r="R563" s="11">
        <v>500000</v>
      </c>
      <c r="S563" s="11"/>
      <c r="T563" s="11"/>
      <c r="U563" s="11"/>
      <c r="V563" s="11"/>
      <c r="W563" s="11"/>
      <c r="X563" s="11"/>
      <c r="Y563" s="11"/>
      <c r="Z563" s="11"/>
      <c r="AA563" s="11">
        <v>500000</v>
      </c>
      <c r="AB563" s="11"/>
      <c r="AC563" s="11"/>
    </row>
    <row r="564" spans="1:35" x14ac:dyDescent="0.25">
      <c r="A564" s="10" t="s">
        <v>58</v>
      </c>
      <c r="B564" s="10" t="s">
        <v>1637</v>
      </c>
      <c r="C564" s="10" t="s">
        <v>1647</v>
      </c>
      <c r="D564" s="10">
        <v>2123</v>
      </c>
      <c r="E564" s="10" t="s">
        <v>1648</v>
      </c>
      <c r="F564" s="10" t="s">
        <v>1649</v>
      </c>
      <c r="G564" s="10" t="s">
        <v>36</v>
      </c>
      <c r="H564" s="10" t="s">
        <v>36</v>
      </c>
      <c r="I564" s="10">
        <v>1450</v>
      </c>
      <c r="J564" s="10">
        <v>32</v>
      </c>
      <c r="K564" s="10" t="s">
        <v>1650</v>
      </c>
      <c r="L564" s="10" t="s">
        <v>75</v>
      </c>
      <c r="M564" s="10" t="s">
        <v>387</v>
      </c>
      <c r="N564" s="10">
        <f t="shared" si="24"/>
        <v>161384145</v>
      </c>
      <c r="O564" s="10">
        <f t="shared" si="25"/>
        <v>126384145</v>
      </c>
      <c r="P564" s="10">
        <f t="shared" si="26"/>
        <v>35000000</v>
      </c>
      <c r="Q564" s="10"/>
      <c r="R564" s="11">
        <v>45790569</v>
      </c>
      <c r="S564" s="11">
        <v>5400000</v>
      </c>
      <c r="T564" s="11">
        <v>9471801</v>
      </c>
      <c r="U564" s="11">
        <v>25730340</v>
      </c>
      <c r="V564" s="11">
        <v>5000000</v>
      </c>
      <c r="W564" s="11">
        <v>26954913</v>
      </c>
      <c r="X564" s="11"/>
      <c r="Y564" s="11">
        <v>27908323</v>
      </c>
      <c r="Z564" s="11"/>
      <c r="AA564" s="11">
        <v>35000000</v>
      </c>
      <c r="AB564" s="11">
        <v>35000000</v>
      </c>
      <c r="AC564" s="11"/>
      <c r="AD564">
        <v>0</v>
      </c>
      <c r="AF564">
        <v>0</v>
      </c>
      <c r="AI564">
        <v>0</v>
      </c>
    </row>
    <row r="565" spans="1:35" x14ac:dyDescent="0.25">
      <c r="A565" s="10" t="s">
        <v>58</v>
      </c>
      <c r="B565" s="10" t="s">
        <v>1637</v>
      </c>
      <c r="C565" s="10" t="s">
        <v>1652</v>
      </c>
      <c r="D565" s="10">
        <v>2124</v>
      </c>
      <c r="E565" s="10" t="s">
        <v>1653</v>
      </c>
      <c r="F565" s="10" t="s">
        <v>1654</v>
      </c>
      <c r="G565" s="10" t="s">
        <v>36</v>
      </c>
      <c r="H565" s="10" t="s">
        <v>36</v>
      </c>
      <c r="I565" s="10">
        <v>8651</v>
      </c>
      <c r="J565" s="10">
        <v>33</v>
      </c>
      <c r="K565" s="10" t="s">
        <v>83</v>
      </c>
      <c r="L565" s="10" t="s">
        <v>75</v>
      </c>
      <c r="M565" s="10" t="s">
        <v>387</v>
      </c>
      <c r="N565" s="10">
        <f t="shared" si="24"/>
        <v>206930015</v>
      </c>
      <c r="O565" s="10">
        <f t="shared" si="25"/>
        <v>197000000</v>
      </c>
      <c r="P565" s="10">
        <f t="shared" si="26"/>
        <v>9930015</v>
      </c>
      <c r="Q565" s="10"/>
      <c r="R565" s="11">
        <v>45000000</v>
      </c>
      <c r="S565" s="11">
        <v>16990020</v>
      </c>
      <c r="T565" s="11"/>
      <c r="U565" s="11">
        <v>56000000</v>
      </c>
      <c r="V565" s="11"/>
      <c r="W565" s="11">
        <v>56000000</v>
      </c>
      <c r="X565" s="11"/>
      <c r="Y565" s="11">
        <v>40000000</v>
      </c>
      <c r="Z565" s="11"/>
      <c r="AA565" s="11">
        <v>9930015</v>
      </c>
      <c r="AB565" s="11">
        <v>9930015</v>
      </c>
      <c r="AC565" s="11">
        <v>9930015</v>
      </c>
    </row>
    <row r="566" spans="1:35" x14ac:dyDescent="0.25">
      <c r="A566" s="10" t="s">
        <v>36</v>
      </c>
      <c r="B566" s="10" t="s">
        <v>1637</v>
      </c>
      <c r="C566" s="10" t="s">
        <v>1655</v>
      </c>
      <c r="D566" s="10">
        <v>2125</v>
      </c>
      <c r="E566" s="10" t="s">
        <v>1656</v>
      </c>
      <c r="F566" s="10" t="s">
        <v>1657</v>
      </c>
      <c r="G566" s="10" t="s">
        <v>36</v>
      </c>
      <c r="H566" s="10" t="s">
        <v>36</v>
      </c>
      <c r="I566" s="10">
        <v>4089</v>
      </c>
      <c r="J566" s="10">
        <v>33</v>
      </c>
      <c r="K566" s="10" t="s">
        <v>83</v>
      </c>
      <c r="L566" s="10" t="s">
        <v>75</v>
      </c>
      <c r="M566" s="10" t="s">
        <v>387</v>
      </c>
      <c r="N566" s="10">
        <f t="shared" si="24"/>
        <v>0</v>
      </c>
      <c r="O566" s="10">
        <f t="shared" si="25"/>
        <v>0</v>
      </c>
      <c r="P566" s="10">
        <f t="shared" si="26"/>
        <v>0</v>
      </c>
      <c r="Q566" s="10"/>
      <c r="R566" s="11">
        <v>0</v>
      </c>
      <c r="S566" s="11"/>
      <c r="T566" s="11"/>
      <c r="U566" s="11">
        <v>0</v>
      </c>
      <c r="V566" s="11"/>
      <c r="W566" s="11">
        <v>0</v>
      </c>
      <c r="X566" s="11"/>
      <c r="Y566" s="11">
        <v>0</v>
      </c>
      <c r="Z566" s="11"/>
      <c r="AA566" s="11">
        <v>0</v>
      </c>
      <c r="AB566" s="11"/>
      <c r="AC566" s="11"/>
      <c r="AD566">
        <v>0</v>
      </c>
      <c r="AF566">
        <v>0</v>
      </c>
      <c r="AI566">
        <v>0</v>
      </c>
    </row>
    <row r="567" spans="1:35" x14ac:dyDescent="0.25">
      <c r="A567" s="10" t="s">
        <v>58</v>
      </c>
      <c r="B567" s="10" t="s">
        <v>1637</v>
      </c>
      <c r="C567" s="10" t="s">
        <v>1658</v>
      </c>
      <c r="D567" s="10">
        <v>2126</v>
      </c>
      <c r="E567" s="10" t="s">
        <v>1659</v>
      </c>
      <c r="F567" s="10" t="s">
        <v>1660</v>
      </c>
      <c r="G567" s="10" t="s">
        <v>36</v>
      </c>
      <c r="H567" s="10" t="s">
        <v>36</v>
      </c>
      <c r="I567" s="10">
        <v>2349</v>
      </c>
      <c r="J567" s="10">
        <v>33</v>
      </c>
      <c r="K567" s="10" t="s">
        <v>83</v>
      </c>
      <c r="L567" s="10" t="s">
        <v>75</v>
      </c>
      <c r="M567" s="10" t="s">
        <v>387</v>
      </c>
      <c r="N567" s="10">
        <f t="shared" si="24"/>
        <v>28476375.010000002</v>
      </c>
      <c r="O567" s="10">
        <f t="shared" si="25"/>
        <v>27000000</v>
      </c>
      <c r="P567" s="10">
        <f t="shared" si="26"/>
        <v>1476375.01</v>
      </c>
      <c r="Q567" s="10"/>
      <c r="R567" s="11">
        <v>13000000</v>
      </c>
      <c r="S567" s="11">
        <v>9916474.9900000002</v>
      </c>
      <c r="T567" s="11">
        <v>0</v>
      </c>
      <c r="U567" s="11">
        <v>2000000</v>
      </c>
      <c r="V567" s="11"/>
      <c r="W567" s="11">
        <v>5000000</v>
      </c>
      <c r="X567" s="11"/>
      <c r="Y567" s="11">
        <v>7000000</v>
      </c>
      <c r="Z567" s="11"/>
      <c r="AA567" s="11">
        <v>1476375.01</v>
      </c>
      <c r="AB567" s="11">
        <v>1476375.01</v>
      </c>
      <c r="AC567" s="11"/>
      <c r="AD567">
        <v>0</v>
      </c>
      <c r="AF567">
        <v>0</v>
      </c>
      <c r="AI567">
        <v>0</v>
      </c>
    </row>
    <row r="568" spans="1:35" x14ac:dyDescent="0.25">
      <c r="A568" s="10" t="s">
        <v>36</v>
      </c>
      <c r="B568" s="10" t="s">
        <v>1632</v>
      </c>
      <c r="C568" s="10" t="s">
        <v>1633</v>
      </c>
      <c r="D568" s="10">
        <v>2186</v>
      </c>
      <c r="E568" s="10" t="s">
        <v>1661</v>
      </c>
      <c r="F568" s="10" t="s">
        <v>1662</v>
      </c>
      <c r="G568" s="10" t="s">
        <v>58</v>
      </c>
      <c r="H568" s="10" t="s">
        <v>36</v>
      </c>
      <c r="I568" s="10">
        <v>2014</v>
      </c>
      <c r="J568" s="10">
        <v>33</v>
      </c>
      <c r="K568" s="10" t="s">
        <v>83</v>
      </c>
      <c r="L568" s="10" t="s">
        <v>75</v>
      </c>
      <c r="M568" s="10" t="s">
        <v>387</v>
      </c>
      <c r="N568" s="10">
        <f t="shared" si="24"/>
        <v>0</v>
      </c>
      <c r="O568" s="10">
        <f t="shared" si="25"/>
        <v>0</v>
      </c>
      <c r="P568" s="10">
        <f t="shared" si="26"/>
        <v>0</v>
      </c>
      <c r="Q568" s="10"/>
      <c r="R568" s="11">
        <v>0</v>
      </c>
      <c r="S568" s="11"/>
      <c r="T568" s="11"/>
      <c r="U568" s="11">
        <v>0</v>
      </c>
      <c r="V568" s="11"/>
      <c r="W568" s="11">
        <v>0</v>
      </c>
      <c r="X568" s="11"/>
      <c r="Y568" s="11">
        <v>0</v>
      </c>
      <c r="Z568" s="11"/>
      <c r="AA568" s="11">
        <v>0</v>
      </c>
      <c r="AB568" s="11"/>
      <c r="AC568" s="11"/>
      <c r="AD568">
        <v>0</v>
      </c>
      <c r="AF568">
        <v>0</v>
      </c>
      <c r="AI568">
        <v>0</v>
      </c>
    </row>
    <row r="569" spans="1:35" x14ac:dyDescent="0.25">
      <c r="A569" s="10" t="s">
        <v>36</v>
      </c>
      <c r="B569" s="10" t="s">
        <v>1637</v>
      </c>
      <c r="C569" s="10" t="s">
        <v>1655</v>
      </c>
      <c r="D569" s="10">
        <v>2186</v>
      </c>
      <c r="E569" s="10" t="s">
        <v>1661</v>
      </c>
      <c r="F569" s="10" t="s">
        <v>1657</v>
      </c>
      <c r="G569" s="10" t="s">
        <v>36</v>
      </c>
      <c r="H569" s="10" t="s">
        <v>36</v>
      </c>
      <c r="I569" s="10">
        <v>2014</v>
      </c>
      <c r="J569" s="10">
        <v>32</v>
      </c>
      <c r="K569" s="10" t="s">
        <v>83</v>
      </c>
      <c r="L569" s="10" t="s">
        <v>75</v>
      </c>
      <c r="M569" s="10" t="s">
        <v>387</v>
      </c>
      <c r="N569" s="10">
        <f t="shared" si="24"/>
        <v>0</v>
      </c>
      <c r="O569" s="10">
        <f t="shared" si="25"/>
        <v>0</v>
      </c>
      <c r="P569" s="10">
        <f t="shared" si="26"/>
        <v>0</v>
      </c>
      <c r="Q569" s="10"/>
      <c r="R569" s="11">
        <v>0</v>
      </c>
      <c r="S569" s="11"/>
      <c r="T569" s="11"/>
      <c r="U569" s="11">
        <v>0</v>
      </c>
      <c r="V569" s="11"/>
      <c r="W569" s="11">
        <v>0</v>
      </c>
      <c r="X569" s="11"/>
      <c r="Y569" s="11">
        <v>0</v>
      </c>
      <c r="Z569" s="11"/>
      <c r="AA569" s="11">
        <v>0</v>
      </c>
      <c r="AB569" s="11"/>
      <c r="AC569" s="11"/>
      <c r="AD569">
        <v>0</v>
      </c>
      <c r="AF569">
        <v>0</v>
      </c>
      <c r="AI569">
        <v>0</v>
      </c>
    </row>
    <row r="570" spans="1:35" x14ac:dyDescent="0.25">
      <c r="A570" s="10" t="s">
        <v>36</v>
      </c>
      <c r="B570" s="10" t="s">
        <v>1632</v>
      </c>
      <c r="C570" s="10" t="s">
        <v>1633</v>
      </c>
      <c r="D570" s="10">
        <v>2187</v>
      </c>
      <c r="E570" s="10" t="s">
        <v>1663</v>
      </c>
      <c r="F570" s="10" t="s">
        <v>1664</v>
      </c>
      <c r="G570" s="10" t="s">
        <v>58</v>
      </c>
      <c r="H570" s="10" t="s">
        <v>36</v>
      </c>
      <c r="I570" s="10">
        <v>2014</v>
      </c>
      <c r="J570" s="10">
        <v>33</v>
      </c>
      <c r="K570" s="10" t="s">
        <v>83</v>
      </c>
      <c r="L570" s="10" t="s">
        <v>75</v>
      </c>
      <c r="M570" s="10" t="s">
        <v>387</v>
      </c>
      <c r="N570" s="10">
        <f t="shared" si="24"/>
        <v>0</v>
      </c>
      <c r="O570" s="10">
        <f t="shared" si="25"/>
        <v>0</v>
      </c>
      <c r="P570" s="10">
        <f t="shared" si="26"/>
        <v>0</v>
      </c>
      <c r="Q570" s="10"/>
      <c r="R570" s="11">
        <v>0</v>
      </c>
      <c r="S570" s="11"/>
      <c r="T570" s="11"/>
      <c r="U570" s="11">
        <v>0</v>
      </c>
      <c r="V570" s="11"/>
      <c r="W570" s="11">
        <v>0</v>
      </c>
      <c r="X570" s="11"/>
      <c r="Y570" s="11">
        <v>0</v>
      </c>
      <c r="Z570" s="11"/>
      <c r="AA570" s="11">
        <v>0</v>
      </c>
      <c r="AB570" s="11"/>
      <c r="AC570" s="11"/>
      <c r="AD570">
        <v>0</v>
      </c>
      <c r="AF570">
        <v>0</v>
      </c>
      <c r="AI570">
        <v>0</v>
      </c>
    </row>
    <row r="571" spans="1:35" x14ac:dyDescent="0.25">
      <c r="A571" s="10" t="s">
        <v>36</v>
      </c>
      <c r="B571" s="10" t="s">
        <v>1637</v>
      </c>
      <c r="C571" s="10" t="s">
        <v>1655</v>
      </c>
      <c r="D571" s="10">
        <v>2187</v>
      </c>
      <c r="E571" s="10" t="s">
        <v>1663</v>
      </c>
      <c r="F571" s="10" t="s">
        <v>1657</v>
      </c>
      <c r="G571" s="10" t="s">
        <v>36</v>
      </c>
      <c r="H571" s="10" t="s">
        <v>36</v>
      </c>
      <c r="I571" s="10">
        <v>2014</v>
      </c>
      <c r="J571" s="10">
        <v>32</v>
      </c>
      <c r="K571" s="10" t="s">
        <v>83</v>
      </c>
      <c r="L571" s="10" t="s">
        <v>75</v>
      </c>
      <c r="M571" s="10" t="s">
        <v>387</v>
      </c>
      <c r="N571" s="10">
        <f t="shared" si="24"/>
        <v>0</v>
      </c>
      <c r="O571" s="10">
        <f t="shared" si="25"/>
        <v>0</v>
      </c>
      <c r="P571" s="10">
        <f t="shared" si="26"/>
        <v>0</v>
      </c>
      <c r="Q571" s="10"/>
      <c r="R571" s="11">
        <v>0</v>
      </c>
      <c r="S571" s="11"/>
      <c r="T571" s="11"/>
      <c r="U571" s="11">
        <v>0</v>
      </c>
      <c r="V571" s="11"/>
      <c r="W571" s="11">
        <v>0</v>
      </c>
      <c r="X571" s="11"/>
      <c r="Y571" s="11">
        <v>0</v>
      </c>
      <c r="Z571" s="11"/>
      <c r="AA571" s="11">
        <v>0</v>
      </c>
      <c r="AB571" s="11"/>
      <c r="AC571" s="11"/>
      <c r="AD571">
        <v>0</v>
      </c>
      <c r="AF571">
        <v>0</v>
      </c>
      <c r="AI571">
        <v>0</v>
      </c>
    </row>
    <row r="572" spans="1:35" x14ac:dyDescent="0.25">
      <c r="A572" s="10" t="s">
        <v>58</v>
      </c>
      <c r="B572" s="10" t="s">
        <v>1637</v>
      </c>
      <c r="C572" s="10" t="s">
        <v>1665</v>
      </c>
      <c r="D572" s="10">
        <v>2617</v>
      </c>
      <c r="E572" s="10" t="s">
        <v>1666</v>
      </c>
      <c r="F572" s="10" t="s">
        <v>1667</v>
      </c>
      <c r="G572" s="10" t="s">
        <v>36</v>
      </c>
      <c r="H572" s="10" t="s">
        <v>36</v>
      </c>
      <c r="I572" s="10">
        <v>8668</v>
      </c>
      <c r="J572" s="10">
        <v>33</v>
      </c>
      <c r="K572" s="10" t="s">
        <v>83</v>
      </c>
      <c r="L572" s="10" t="s">
        <v>75</v>
      </c>
      <c r="M572" s="10" t="s">
        <v>387</v>
      </c>
      <c r="N572" s="10">
        <f t="shared" si="24"/>
        <v>4000000</v>
      </c>
      <c r="O572" s="10">
        <f t="shared" si="25"/>
        <v>4000000</v>
      </c>
      <c r="P572" s="10">
        <f t="shared" si="26"/>
        <v>0</v>
      </c>
      <c r="Q572" s="10"/>
      <c r="R572" s="11">
        <v>500000</v>
      </c>
      <c r="S572" s="11">
        <v>0</v>
      </c>
      <c r="T572" s="11"/>
      <c r="U572" s="11">
        <v>1000000</v>
      </c>
      <c r="V572" s="11"/>
      <c r="W572" s="11">
        <v>1000000</v>
      </c>
      <c r="X572" s="11"/>
      <c r="Y572" s="11">
        <v>1500000</v>
      </c>
      <c r="Z572" s="11"/>
      <c r="AA572" s="11">
        <v>0</v>
      </c>
      <c r="AB572" s="11"/>
      <c r="AC572" s="11"/>
      <c r="AD572">
        <v>0</v>
      </c>
      <c r="AF572">
        <v>0</v>
      </c>
      <c r="AI572">
        <v>0</v>
      </c>
    </row>
    <row r="573" spans="1:35" x14ac:dyDescent="0.25">
      <c r="A573" s="10" t="s">
        <v>58</v>
      </c>
      <c r="B573" s="10" t="s">
        <v>1637</v>
      </c>
      <c r="C573" s="10" t="s">
        <v>1644</v>
      </c>
      <c r="D573" s="10">
        <v>2999</v>
      </c>
      <c r="E573" s="10" t="s">
        <v>1668</v>
      </c>
      <c r="F573" s="10" t="s">
        <v>1669</v>
      </c>
      <c r="G573" s="10" t="s">
        <v>36</v>
      </c>
      <c r="H573" s="10" t="s">
        <v>36</v>
      </c>
      <c r="I573" s="10">
        <v>4345</v>
      </c>
      <c r="J573" s="10">
        <v>33</v>
      </c>
      <c r="K573" s="10" t="s">
        <v>83</v>
      </c>
      <c r="L573" s="10" t="s">
        <v>75</v>
      </c>
      <c r="M573" s="10" t="s">
        <v>387</v>
      </c>
      <c r="N573" s="10">
        <f t="shared" si="24"/>
        <v>140000000</v>
      </c>
      <c r="O573" s="10">
        <f t="shared" si="25"/>
        <v>140000000</v>
      </c>
      <c r="P573" s="10">
        <f t="shared" si="26"/>
        <v>0</v>
      </c>
      <c r="Q573" s="10"/>
      <c r="R573" s="11">
        <v>20000000</v>
      </c>
      <c r="S573" s="11">
        <v>1500000</v>
      </c>
      <c r="T573" s="11"/>
      <c r="U573" s="11">
        <v>30000000</v>
      </c>
      <c r="V573" s="11"/>
      <c r="W573" s="11">
        <v>40000000</v>
      </c>
      <c r="X573" s="11"/>
      <c r="Y573" s="11">
        <v>50000000</v>
      </c>
      <c r="Z573" s="11"/>
      <c r="AA573" s="11">
        <v>0</v>
      </c>
      <c r="AB573" s="11"/>
      <c r="AC573" s="11"/>
      <c r="AD573">
        <v>0</v>
      </c>
      <c r="AF573">
        <v>0</v>
      </c>
      <c r="AI573">
        <v>0</v>
      </c>
    </row>
    <row r="574" spans="1:35" x14ac:dyDescent="0.25">
      <c r="A574" s="10" t="s">
        <v>58</v>
      </c>
      <c r="B574" s="10" t="s">
        <v>1637</v>
      </c>
      <c r="C574" s="10" t="s">
        <v>1670</v>
      </c>
      <c r="D574" s="10">
        <v>3000</v>
      </c>
      <c r="E574" s="10" t="s">
        <v>1671</v>
      </c>
      <c r="F574" s="10" t="s">
        <v>1672</v>
      </c>
      <c r="G574" s="10" t="s">
        <v>36</v>
      </c>
      <c r="H574" s="10" t="s">
        <v>36</v>
      </c>
      <c r="I574" s="10">
        <v>2179</v>
      </c>
      <c r="J574" s="10">
        <v>32</v>
      </c>
      <c r="K574" s="10" t="s">
        <v>83</v>
      </c>
      <c r="L574" s="10" t="s">
        <v>75</v>
      </c>
      <c r="M574" s="10" t="s">
        <v>387</v>
      </c>
      <c r="N574" s="10">
        <f t="shared" si="24"/>
        <v>230000000</v>
      </c>
      <c r="O574" s="10">
        <f t="shared" si="25"/>
        <v>230000000</v>
      </c>
      <c r="P574" s="10">
        <f t="shared" si="26"/>
        <v>0</v>
      </c>
      <c r="Q574" s="10"/>
      <c r="R574" s="11">
        <v>50000000</v>
      </c>
      <c r="S574" s="11">
        <v>2400000</v>
      </c>
      <c r="T574" s="11"/>
      <c r="U574" s="11">
        <v>55000000</v>
      </c>
      <c r="V574" s="11"/>
      <c r="W574" s="11">
        <v>60000000</v>
      </c>
      <c r="X574" s="11"/>
      <c r="Y574" s="11">
        <v>65000000</v>
      </c>
      <c r="Z574" s="11"/>
      <c r="AA574" s="11">
        <v>0</v>
      </c>
      <c r="AB574" s="11"/>
      <c r="AC574" s="11"/>
      <c r="AD574">
        <v>0</v>
      </c>
      <c r="AF574">
        <v>0</v>
      </c>
      <c r="AI574">
        <v>0</v>
      </c>
    </row>
    <row r="575" spans="1:35" x14ac:dyDescent="0.25">
      <c r="A575" s="10" t="s">
        <v>58</v>
      </c>
      <c r="B575" s="10" t="s">
        <v>1637</v>
      </c>
      <c r="C575" s="10" t="s">
        <v>1670</v>
      </c>
      <c r="D575" s="10">
        <v>3000</v>
      </c>
      <c r="E575" s="10" t="s">
        <v>1671</v>
      </c>
      <c r="F575" s="10" t="s">
        <v>1672</v>
      </c>
      <c r="G575" s="10" t="s">
        <v>36</v>
      </c>
      <c r="H575" s="10" t="s">
        <v>36</v>
      </c>
      <c r="I575" s="10">
        <v>2206</v>
      </c>
      <c r="J575" s="10">
        <v>32</v>
      </c>
      <c r="K575" s="10" t="s">
        <v>83</v>
      </c>
      <c r="L575" s="10" t="s">
        <v>75</v>
      </c>
      <c r="M575" s="10" t="s">
        <v>387</v>
      </c>
      <c r="N575" s="10">
        <f t="shared" si="24"/>
        <v>240000000</v>
      </c>
      <c r="O575" s="10">
        <f t="shared" si="25"/>
        <v>240000000</v>
      </c>
      <c r="P575" s="10">
        <f t="shared" si="26"/>
        <v>0</v>
      </c>
      <c r="Q575" s="10"/>
      <c r="R575" s="11">
        <v>80000000</v>
      </c>
      <c r="S575" s="11">
        <v>5700000</v>
      </c>
      <c r="T575" s="11"/>
      <c r="U575" s="11">
        <v>85000000</v>
      </c>
      <c r="V575" s="11"/>
      <c r="W575" s="11">
        <v>35000000</v>
      </c>
      <c r="X575" s="11"/>
      <c r="Y575" s="11">
        <v>40000000</v>
      </c>
      <c r="Z575" s="11"/>
      <c r="AA575" s="11">
        <v>0</v>
      </c>
      <c r="AB575" s="11"/>
      <c r="AC575" s="11"/>
      <c r="AD575">
        <v>0</v>
      </c>
      <c r="AF575">
        <v>0</v>
      </c>
      <c r="AI575">
        <v>0</v>
      </c>
    </row>
    <row r="576" spans="1:35" x14ac:dyDescent="0.25">
      <c r="A576" s="10" t="s">
        <v>58</v>
      </c>
      <c r="B576" s="10" t="s">
        <v>1637</v>
      </c>
      <c r="C576" s="10" t="s">
        <v>1655</v>
      </c>
      <c r="D576" s="10" t="s">
        <v>1673</v>
      </c>
      <c r="E576" s="10" t="s">
        <v>1674</v>
      </c>
      <c r="F576" s="10" t="s">
        <v>1675</v>
      </c>
      <c r="G576" s="10" t="s">
        <v>58</v>
      </c>
      <c r="H576" s="10" t="s">
        <v>36</v>
      </c>
      <c r="I576" s="10">
        <v>0.99940227136879856</v>
      </c>
      <c r="J576" s="10">
        <v>33</v>
      </c>
      <c r="K576" s="10" t="s">
        <v>83</v>
      </c>
      <c r="L576" s="10" t="s">
        <v>75</v>
      </c>
      <c r="M576" s="10" t="s">
        <v>387</v>
      </c>
      <c r="N576" s="10">
        <f t="shared" si="24"/>
        <v>1010336614.5599999</v>
      </c>
      <c r="O576" s="10">
        <f t="shared" si="25"/>
        <v>687151789.13999999</v>
      </c>
      <c r="P576" s="10">
        <f t="shared" si="26"/>
        <v>323184825.42000002</v>
      </c>
      <c r="Q576" s="10"/>
      <c r="R576" s="11">
        <v>200000000</v>
      </c>
      <c r="S576" s="11">
        <v>12537213</v>
      </c>
      <c r="T576" s="11">
        <v>125000000</v>
      </c>
      <c r="U576" s="11">
        <v>204112316.78999999</v>
      </c>
      <c r="V576" s="11">
        <v>106054103</v>
      </c>
      <c r="W576" s="11">
        <v>174297091.74000001</v>
      </c>
      <c r="X576" s="11">
        <v>100000000</v>
      </c>
      <c r="Y576" s="11">
        <v>108742380.61</v>
      </c>
      <c r="Z576" s="11"/>
      <c r="AA576" s="11">
        <v>128184825.42</v>
      </c>
      <c r="AB576" s="11">
        <v>128184825.42</v>
      </c>
      <c r="AC576" s="11">
        <v>128184825.42</v>
      </c>
      <c r="AD576">
        <v>70000000</v>
      </c>
      <c r="AE576">
        <v>50000000</v>
      </c>
      <c r="AF576">
        <v>75000000</v>
      </c>
      <c r="AG576">
        <v>40000000</v>
      </c>
      <c r="AH576">
        <v>50000000</v>
      </c>
      <c r="AI576">
        <v>30000000</v>
      </c>
    </row>
    <row r="577" spans="1:35" x14ac:dyDescent="0.25">
      <c r="A577" s="10" t="s">
        <v>58</v>
      </c>
      <c r="B577" s="10" t="s">
        <v>1632</v>
      </c>
      <c r="C577" s="10" t="s">
        <v>1633</v>
      </c>
      <c r="D577" s="10">
        <v>3005</v>
      </c>
      <c r="E577" s="10" t="s">
        <v>1676</v>
      </c>
      <c r="F577" s="10" t="s">
        <v>1635</v>
      </c>
      <c r="G577" s="10" t="s">
        <v>58</v>
      </c>
      <c r="H577" s="10" t="s">
        <v>36</v>
      </c>
      <c r="I577" s="10">
        <v>4089</v>
      </c>
      <c r="J577" s="10">
        <v>33</v>
      </c>
      <c r="K577" s="10" t="s">
        <v>83</v>
      </c>
      <c r="L577" s="10" t="s">
        <v>75</v>
      </c>
      <c r="M577" s="10" t="s">
        <v>387</v>
      </c>
      <c r="N577" s="10">
        <f t="shared" si="24"/>
        <v>285600000</v>
      </c>
      <c r="O577" s="10">
        <f t="shared" si="25"/>
        <v>285600000</v>
      </c>
      <c r="P577" s="10">
        <f t="shared" si="26"/>
        <v>0</v>
      </c>
      <c r="Q577" s="10"/>
      <c r="R577" s="11">
        <v>100800000</v>
      </c>
      <c r="S577" s="11">
        <v>81000000</v>
      </c>
      <c r="T577" s="11">
        <v>100800000</v>
      </c>
      <c r="U577" s="11">
        <v>61600000</v>
      </c>
      <c r="V577" s="11"/>
      <c r="W577" s="11">
        <v>61600000</v>
      </c>
      <c r="X577" s="11"/>
      <c r="Y577" s="11">
        <v>61600000</v>
      </c>
      <c r="Z577" s="11"/>
      <c r="AA577" s="11"/>
      <c r="AB577" s="11"/>
      <c r="AC577" s="11"/>
      <c r="AD577">
        <v>0</v>
      </c>
      <c r="AF577">
        <v>0</v>
      </c>
    </row>
    <row r="578" spans="1:35" x14ac:dyDescent="0.25">
      <c r="A578" s="10" t="s">
        <v>36</v>
      </c>
      <c r="B578" s="10" t="s">
        <v>1632</v>
      </c>
      <c r="C578" s="10" t="s">
        <v>1633</v>
      </c>
      <c r="D578" s="10">
        <v>3006</v>
      </c>
      <c r="E578" s="10" t="s">
        <v>1678</v>
      </c>
      <c r="F578" s="10" t="s">
        <v>1636</v>
      </c>
      <c r="G578" s="10" t="s">
        <v>36</v>
      </c>
      <c r="H578" s="10" t="s">
        <v>36</v>
      </c>
      <c r="I578" s="10">
        <v>2314</v>
      </c>
      <c r="J578" s="10">
        <v>33</v>
      </c>
      <c r="K578" s="10" t="s">
        <v>83</v>
      </c>
      <c r="L578" s="10" t="s">
        <v>75</v>
      </c>
      <c r="M578" s="10" t="s">
        <v>387</v>
      </c>
      <c r="N578" s="10">
        <f t="shared" ref="N578:N641" si="27">O578+P578</f>
        <v>0</v>
      </c>
      <c r="O578" s="10">
        <f t="shared" ref="O578:O641" si="28">R578+U578+W578+Y578</f>
        <v>0</v>
      </c>
      <c r="P578" s="10">
        <f t="shared" ref="P578:P641" si="29">AA578+AD578+AF578+AH578</f>
        <v>0</v>
      </c>
      <c r="Q578" s="10"/>
      <c r="R578" s="11"/>
      <c r="S578" s="11"/>
      <c r="T578" s="11"/>
      <c r="U578" s="11"/>
      <c r="V578" s="11"/>
      <c r="W578" s="11"/>
      <c r="X578" s="11"/>
      <c r="Y578" s="11"/>
      <c r="Z578" s="11"/>
      <c r="AA578" s="11"/>
      <c r="AB578" s="11"/>
      <c r="AC578" s="11"/>
    </row>
    <row r="579" spans="1:35" x14ac:dyDescent="0.25">
      <c r="A579" s="10" t="s">
        <v>58</v>
      </c>
      <c r="B579" s="10" t="s">
        <v>1632</v>
      </c>
      <c r="C579" s="10" t="s">
        <v>1633</v>
      </c>
      <c r="D579" s="10">
        <v>3007</v>
      </c>
      <c r="E579" s="10" t="s">
        <v>1679</v>
      </c>
      <c r="F579" s="10" t="s">
        <v>1662</v>
      </c>
      <c r="G579" s="10" t="s">
        <v>58</v>
      </c>
      <c r="H579" s="10" t="s">
        <v>36</v>
      </c>
      <c r="I579" s="10">
        <v>2014</v>
      </c>
      <c r="J579" s="10">
        <v>33</v>
      </c>
      <c r="K579" s="10" t="s">
        <v>83</v>
      </c>
      <c r="L579" s="10" t="s">
        <v>75</v>
      </c>
      <c r="M579" s="10" t="s">
        <v>387</v>
      </c>
      <c r="N579" s="10">
        <f t="shared" si="27"/>
        <v>173400000</v>
      </c>
      <c r="O579" s="10">
        <f t="shared" si="28"/>
        <v>173400000</v>
      </c>
      <c r="P579" s="10">
        <f t="shared" si="29"/>
        <v>0</v>
      </c>
      <c r="Q579" s="10"/>
      <c r="R579" s="11">
        <v>61200000</v>
      </c>
      <c r="S579" s="11">
        <v>34971233.590000004</v>
      </c>
      <c r="T579" s="11">
        <v>61200000</v>
      </c>
      <c r="U579" s="11">
        <v>37400000</v>
      </c>
      <c r="V579" s="11"/>
      <c r="W579" s="11">
        <v>37400000</v>
      </c>
      <c r="X579" s="11"/>
      <c r="Y579" s="11">
        <v>37400000</v>
      </c>
      <c r="Z579" s="11"/>
      <c r="AA579" s="11">
        <v>0</v>
      </c>
      <c r="AB579" s="11"/>
      <c r="AC579" s="11"/>
      <c r="AD579">
        <v>0</v>
      </c>
      <c r="AF579">
        <v>0</v>
      </c>
      <c r="AI579">
        <v>0</v>
      </c>
    </row>
    <row r="580" spans="1:35" x14ac:dyDescent="0.25">
      <c r="A580" s="10" t="s">
        <v>58</v>
      </c>
      <c r="B580" s="10" t="s">
        <v>1632</v>
      </c>
      <c r="C580" s="10" t="s">
        <v>1633</v>
      </c>
      <c r="D580" s="10">
        <v>3008</v>
      </c>
      <c r="E580" s="10" t="s">
        <v>1680</v>
      </c>
      <c r="F580" s="10" t="s">
        <v>1664</v>
      </c>
      <c r="G580" s="10" t="s">
        <v>58</v>
      </c>
      <c r="H580" s="10" t="s">
        <v>36</v>
      </c>
      <c r="I580" s="10">
        <v>2014</v>
      </c>
      <c r="J580" s="10">
        <v>33</v>
      </c>
      <c r="K580" s="10" t="s">
        <v>83</v>
      </c>
      <c r="L580" s="10" t="s">
        <v>75</v>
      </c>
      <c r="M580" s="10" t="s">
        <v>387</v>
      </c>
      <c r="N580" s="10">
        <f t="shared" si="27"/>
        <v>30600000</v>
      </c>
      <c r="O580" s="10">
        <f t="shared" si="28"/>
        <v>30600000</v>
      </c>
      <c r="P580" s="10">
        <f t="shared" si="29"/>
        <v>0</v>
      </c>
      <c r="Q580" s="10"/>
      <c r="R580" s="11">
        <v>10800000</v>
      </c>
      <c r="S580" s="11">
        <v>18978766.41</v>
      </c>
      <c r="T580" s="11">
        <v>10800000</v>
      </c>
      <c r="U580" s="11">
        <v>6600000</v>
      </c>
      <c r="V580" s="11"/>
      <c r="W580" s="11">
        <v>6600000</v>
      </c>
      <c r="X580" s="11"/>
      <c r="Y580" s="11">
        <v>6600000</v>
      </c>
      <c r="Z580" s="11"/>
      <c r="AA580" s="11">
        <v>0</v>
      </c>
      <c r="AB580" s="11"/>
      <c r="AC580" s="11"/>
      <c r="AD580">
        <v>0</v>
      </c>
      <c r="AF580">
        <v>0</v>
      </c>
    </row>
    <row r="581" spans="1:35" x14ac:dyDescent="0.25">
      <c r="A581" s="10" t="s">
        <v>58</v>
      </c>
      <c r="B581" s="10" t="s">
        <v>1637</v>
      </c>
      <c r="C581" s="10" t="s">
        <v>1655</v>
      </c>
      <c r="D581" s="10">
        <v>3009</v>
      </c>
      <c r="E581" s="10" t="s">
        <v>1681</v>
      </c>
      <c r="F581" s="10" t="s">
        <v>1657</v>
      </c>
      <c r="G581" s="10" t="s">
        <v>36</v>
      </c>
      <c r="H581" s="10" t="s">
        <v>36</v>
      </c>
      <c r="I581" s="10">
        <v>4089</v>
      </c>
      <c r="J581" s="10">
        <v>33</v>
      </c>
      <c r="K581" s="10" t="s">
        <v>83</v>
      </c>
      <c r="L581" s="10" t="s">
        <v>75</v>
      </c>
      <c r="M581" s="10" t="s">
        <v>387</v>
      </c>
      <c r="N581" s="10">
        <f t="shared" si="27"/>
        <v>24500000</v>
      </c>
      <c r="O581" s="10">
        <f t="shared" si="28"/>
        <v>24500000</v>
      </c>
      <c r="P581" s="10">
        <f t="shared" si="29"/>
        <v>0</v>
      </c>
      <c r="Q581" s="10"/>
      <c r="R581" s="11">
        <v>5000000</v>
      </c>
      <c r="S581" s="11">
        <v>4250000</v>
      </c>
      <c r="T581" s="11"/>
      <c r="U581" s="11">
        <v>6000000</v>
      </c>
      <c r="V581" s="11"/>
      <c r="W581" s="11">
        <v>6500000</v>
      </c>
      <c r="X581" s="11"/>
      <c r="Y581" s="11">
        <v>7000000</v>
      </c>
      <c r="Z581" s="11"/>
      <c r="AA581" s="11">
        <v>0</v>
      </c>
      <c r="AB581" s="11"/>
      <c r="AC581" s="11"/>
      <c r="AD581">
        <v>0</v>
      </c>
      <c r="AF581">
        <v>0</v>
      </c>
      <c r="AI581">
        <v>0</v>
      </c>
    </row>
    <row r="582" spans="1:35" x14ac:dyDescent="0.25">
      <c r="A582" s="10" t="s">
        <v>58</v>
      </c>
      <c r="B582" s="10" t="s">
        <v>1637</v>
      </c>
      <c r="C582" s="10" t="s">
        <v>1655</v>
      </c>
      <c r="D582" s="10">
        <v>3010</v>
      </c>
      <c r="E582" s="10" t="s">
        <v>1683</v>
      </c>
      <c r="F582" s="10" t="s">
        <v>1657</v>
      </c>
      <c r="G582" s="10" t="s">
        <v>36</v>
      </c>
      <c r="H582" s="10" t="s">
        <v>36</v>
      </c>
      <c r="I582" s="10">
        <v>2014</v>
      </c>
      <c r="J582" s="10">
        <v>32</v>
      </c>
      <c r="K582" s="10" t="s">
        <v>83</v>
      </c>
      <c r="L582" s="10" t="s">
        <v>75</v>
      </c>
      <c r="M582" s="10" t="s">
        <v>387</v>
      </c>
      <c r="N582" s="10">
        <f t="shared" si="27"/>
        <v>9800000</v>
      </c>
      <c r="O582" s="10">
        <f t="shared" si="28"/>
        <v>9800000</v>
      </c>
      <c r="P582" s="10">
        <f t="shared" si="29"/>
        <v>0</v>
      </c>
      <c r="Q582" s="10"/>
      <c r="R582" s="11">
        <v>2000000</v>
      </c>
      <c r="S582" s="11">
        <v>60000</v>
      </c>
      <c r="T582" s="11"/>
      <c r="U582" s="11">
        <v>2300000</v>
      </c>
      <c r="V582" s="11"/>
      <c r="W582" s="11">
        <v>2500000</v>
      </c>
      <c r="X582" s="11"/>
      <c r="Y582" s="11">
        <v>3000000</v>
      </c>
      <c r="Z582" s="11"/>
      <c r="AA582" s="11">
        <v>0</v>
      </c>
      <c r="AB582" s="11"/>
      <c r="AC582" s="11"/>
      <c r="AD582">
        <v>0</v>
      </c>
      <c r="AF582">
        <v>0</v>
      </c>
      <c r="AI582">
        <v>0</v>
      </c>
    </row>
    <row r="583" spans="1:35" x14ac:dyDescent="0.25">
      <c r="A583" s="10" t="s">
        <v>58</v>
      </c>
      <c r="B583" s="10" t="s">
        <v>1637</v>
      </c>
      <c r="C583" s="10" t="s">
        <v>1655</v>
      </c>
      <c r="D583" s="10">
        <v>3011</v>
      </c>
      <c r="E583" s="10" t="s">
        <v>1684</v>
      </c>
      <c r="F583" s="10" t="s">
        <v>1657</v>
      </c>
      <c r="G583" s="10" t="s">
        <v>36</v>
      </c>
      <c r="H583" s="10" t="s">
        <v>36</v>
      </c>
      <c r="I583" s="10">
        <v>2014</v>
      </c>
      <c r="J583" s="10">
        <v>32</v>
      </c>
      <c r="K583" s="10" t="s">
        <v>83</v>
      </c>
      <c r="L583" s="10" t="s">
        <v>75</v>
      </c>
      <c r="M583" s="10" t="s">
        <v>387</v>
      </c>
      <c r="N583" s="10">
        <f t="shared" si="27"/>
        <v>7700000</v>
      </c>
      <c r="O583" s="10">
        <f t="shared" si="28"/>
        <v>7700000</v>
      </c>
      <c r="P583" s="10">
        <f t="shared" si="29"/>
        <v>0</v>
      </c>
      <c r="Q583" s="10"/>
      <c r="R583" s="11">
        <v>1500000</v>
      </c>
      <c r="S583" s="11">
        <v>40000</v>
      </c>
      <c r="T583" s="11"/>
      <c r="U583" s="11">
        <v>1700000</v>
      </c>
      <c r="V583" s="11"/>
      <c r="W583" s="11">
        <v>2000000</v>
      </c>
      <c r="X583" s="11"/>
      <c r="Y583" s="11">
        <v>2500000</v>
      </c>
      <c r="Z583" s="11"/>
      <c r="AA583" s="11">
        <v>0</v>
      </c>
      <c r="AB583" s="11"/>
      <c r="AC583" s="11"/>
      <c r="AD583">
        <v>0</v>
      </c>
      <c r="AF583">
        <v>0</v>
      </c>
      <c r="AI583">
        <v>0</v>
      </c>
    </row>
    <row r="584" spans="1:35" x14ac:dyDescent="0.25">
      <c r="A584" s="10" t="s">
        <v>58</v>
      </c>
      <c r="B584" s="10" t="s">
        <v>1637</v>
      </c>
      <c r="C584" s="10" t="s">
        <v>1685</v>
      </c>
      <c r="D584" s="10">
        <v>3048</v>
      </c>
      <c r="E584" s="10" t="s">
        <v>1686</v>
      </c>
      <c r="F584" s="10" t="s">
        <v>1687</v>
      </c>
      <c r="G584" s="10" t="s">
        <v>36</v>
      </c>
      <c r="H584" s="10" t="s">
        <v>36</v>
      </c>
      <c r="I584" s="10">
        <v>1450</v>
      </c>
      <c r="J584" s="10">
        <v>33</v>
      </c>
      <c r="K584" s="10" t="s">
        <v>83</v>
      </c>
      <c r="L584" s="10" t="s">
        <v>75</v>
      </c>
      <c r="M584" s="10" t="s">
        <v>387</v>
      </c>
      <c r="N584" s="10">
        <f t="shared" si="27"/>
        <v>690000</v>
      </c>
      <c r="O584" s="10">
        <f t="shared" si="28"/>
        <v>690000</v>
      </c>
      <c r="P584" s="10">
        <f t="shared" si="29"/>
        <v>0</v>
      </c>
      <c r="Q584" s="10"/>
      <c r="R584" s="11">
        <v>360000</v>
      </c>
      <c r="S584" s="11">
        <v>360000</v>
      </c>
      <c r="T584" s="11"/>
      <c r="U584" s="11">
        <v>150000</v>
      </c>
      <c r="V584" s="11"/>
      <c r="W584" s="11">
        <v>90000</v>
      </c>
      <c r="X584" s="11"/>
      <c r="Y584" s="11">
        <v>90000</v>
      </c>
      <c r="Z584" s="11"/>
      <c r="AA584" s="11">
        <v>0</v>
      </c>
      <c r="AB584" s="11"/>
      <c r="AC584" s="11"/>
      <c r="AD584">
        <v>0</v>
      </c>
      <c r="AF584">
        <v>0</v>
      </c>
      <c r="AI584">
        <v>0</v>
      </c>
    </row>
    <row r="585" spans="1:35" x14ac:dyDescent="0.25">
      <c r="A585" s="10" t="s">
        <v>58</v>
      </c>
      <c r="B585" s="10" t="s">
        <v>1637</v>
      </c>
      <c r="C585" s="10" t="s">
        <v>1685</v>
      </c>
      <c r="D585" s="10">
        <v>3048</v>
      </c>
      <c r="E585" s="10" t="s">
        <v>1686</v>
      </c>
      <c r="F585" s="10" t="s">
        <v>1687</v>
      </c>
      <c r="G585" s="10" t="s">
        <v>36</v>
      </c>
      <c r="H585" s="10" t="s">
        <v>36</v>
      </c>
      <c r="I585" s="10">
        <v>2703</v>
      </c>
      <c r="J585" s="10">
        <v>33</v>
      </c>
      <c r="K585" s="10" t="s">
        <v>83</v>
      </c>
      <c r="L585" s="10" t="s">
        <v>75</v>
      </c>
      <c r="M585" s="10" t="s">
        <v>387</v>
      </c>
      <c r="N585" s="10">
        <f t="shared" si="27"/>
        <v>9660000</v>
      </c>
      <c r="O585" s="10">
        <f t="shared" si="28"/>
        <v>9660000</v>
      </c>
      <c r="P585" s="10">
        <f t="shared" si="29"/>
        <v>0</v>
      </c>
      <c r="Q585" s="10"/>
      <c r="R585" s="11">
        <v>5040000</v>
      </c>
      <c r="S585" s="11">
        <v>5040000</v>
      </c>
      <c r="T585" s="11"/>
      <c r="U585" s="11">
        <v>2100000</v>
      </c>
      <c r="V585" s="11"/>
      <c r="W585" s="11">
        <v>1260000</v>
      </c>
      <c r="X585" s="11"/>
      <c r="Y585" s="11">
        <v>1260000</v>
      </c>
      <c r="Z585" s="11"/>
      <c r="AA585" s="11">
        <v>0</v>
      </c>
      <c r="AB585" s="11"/>
      <c r="AC585" s="11"/>
      <c r="AD585">
        <v>0</v>
      </c>
      <c r="AF585">
        <v>0</v>
      </c>
      <c r="AI585">
        <v>0</v>
      </c>
    </row>
    <row r="586" spans="1:35" x14ac:dyDescent="0.25">
      <c r="A586" s="10" t="s">
        <v>58</v>
      </c>
      <c r="B586" s="10" t="s">
        <v>1637</v>
      </c>
      <c r="C586" s="10" t="s">
        <v>1685</v>
      </c>
      <c r="D586" s="10">
        <v>3048</v>
      </c>
      <c r="E586" s="10" t="s">
        <v>1686</v>
      </c>
      <c r="F586" s="10" t="s">
        <v>1687</v>
      </c>
      <c r="G586" s="10" t="s">
        <v>36</v>
      </c>
      <c r="H586" s="10" t="s">
        <v>36</v>
      </c>
      <c r="I586" s="10">
        <v>2704</v>
      </c>
      <c r="J586" s="10">
        <v>33</v>
      </c>
      <c r="K586" s="10" t="s">
        <v>83</v>
      </c>
      <c r="L586" s="10" t="s">
        <v>75</v>
      </c>
      <c r="M586" s="10" t="s">
        <v>387</v>
      </c>
      <c r="N586" s="10">
        <f t="shared" si="27"/>
        <v>12650000</v>
      </c>
      <c r="O586" s="10">
        <f t="shared" si="28"/>
        <v>12650000</v>
      </c>
      <c r="P586" s="10">
        <f t="shared" si="29"/>
        <v>0</v>
      </c>
      <c r="Q586" s="10"/>
      <c r="R586" s="11">
        <v>6600000</v>
      </c>
      <c r="S586" s="11">
        <v>6600000</v>
      </c>
      <c r="T586" s="11"/>
      <c r="U586" s="11">
        <v>2750000</v>
      </c>
      <c r="V586" s="11"/>
      <c r="W586" s="11">
        <v>1650000</v>
      </c>
      <c r="X586" s="11"/>
      <c r="Y586" s="11">
        <v>1650000</v>
      </c>
      <c r="Z586" s="11"/>
      <c r="AA586" s="11">
        <v>0</v>
      </c>
      <c r="AB586" s="11"/>
      <c r="AC586" s="11"/>
      <c r="AD586">
        <v>0</v>
      </c>
      <c r="AF586">
        <v>0</v>
      </c>
      <c r="AI586">
        <v>0</v>
      </c>
    </row>
    <row r="587" spans="1:35" x14ac:dyDescent="0.25">
      <c r="A587" s="10" t="s">
        <v>58</v>
      </c>
      <c r="B587" s="10" t="s">
        <v>1637</v>
      </c>
      <c r="C587" s="10" t="s">
        <v>1688</v>
      </c>
      <c r="D587" s="10">
        <v>3049</v>
      </c>
      <c r="E587" s="10" t="s">
        <v>1689</v>
      </c>
      <c r="F587" s="10" t="s">
        <v>1690</v>
      </c>
      <c r="G587" s="10" t="s">
        <v>58</v>
      </c>
      <c r="H587" s="10" t="s">
        <v>36</v>
      </c>
      <c r="I587" s="10">
        <v>2703</v>
      </c>
      <c r="J587" s="10">
        <v>33</v>
      </c>
      <c r="K587" s="10" t="s">
        <v>83</v>
      </c>
      <c r="L587" s="10" t="s">
        <v>75</v>
      </c>
      <c r="M587" s="10" t="s">
        <v>387</v>
      </c>
      <c r="N587" s="10">
        <f t="shared" si="27"/>
        <v>8320000</v>
      </c>
      <c r="O587" s="10">
        <f t="shared" si="28"/>
        <v>8320000</v>
      </c>
      <c r="P587" s="10">
        <f t="shared" si="29"/>
        <v>0</v>
      </c>
      <c r="Q587" s="10"/>
      <c r="R587" s="11">
        <v>500000</v>
      </c>
      <c r="S587" s="11">
        <v>1600000</v>
      </c>
      <c r="T587" s="11"/>
      <c r="U587" s="11">
        <v>1870000</v>
      </c>
      <c r="V587" s="11"/>
      <c r="W587" s="11">
        <v>2550000</v>
      </c>
      <c r="X587" s="11"/>
      <c r="Y587" s="11">
        <v>3400000</v>
      </c>
      <c r="Z587" s="11"/>
      <c r="AA587" s="11">
        <v>0</v>
      </c>
      <c r="AB587" s="11"/>
      <c r="AC587" s="11"/>
      <c r="AD587">
        <v>0</v>
      </c>
      <c r="AF587">
        <v>0</v>
      </c>
      <c r="AI587">
        <v>0</v>
      </c>
    </row>
    <row r="588" spans="1:35" x14ac:dyDescent="0.25">
      <c r="A588" s="10" t="s">
        <v>58</v>
      </c>
      <c r="B588" s="10" t="s">
        <v>1637</v>
      </c>
      <c r="C588" s="10" t="s">
        <v>1688</v>
      </c>
      <c r="D588" s="10">
        <v>3049</v>
      </c>
      <c r="E588" s="10" t="s">
        <v>1689</v>
      </c>
      <c r="F588" s="10" t="s">
        <v>1690</v>
      </c>
      <c r="G588" s="10" t="s">
        <v>58</v>
      </c>
      <c r="H588" s="10" t="s">
        <v>36</v>
      </c>
      <c r="I588" s="10">
        <v>2704</v>
      </c>
      <c r="J588" s="10">
        <v>33</v>
      </c>
      <c r="K588" s="10" t="s">
        <v>83</v>
      </c>
      <c r="L588" s="10" t="s">
        <v>75</v>
      </c>
      <c r="M588" s="10" t="s">
        <v>387</v>
      </c>
      <c r="N588" s="10">
        <f t="shared" si="27"/>
        <v>13420000</v>
      </c>
      <c r="O588" s="10">
        <f t="shared" si="28"/>
        <v>13420000</v>
      </c>
      <c r="P588" s="10">
        <f t="shared" si="29"/>
        <v>0</v>
      </c>
      <c r="Q588" s="10"/>
      <c r="R588" s="11">
        <v>1000000</v>
      </c>
      <c r="S588" s="11">
        <v>2400000</v>
      </c>
      <c r="T588" s="11"/>
      <c r="U588" s="11">
        <v>2970000</v>
      </c>
      <c r="V588" s="11"/>
      <c r="W588" s="11">
        <v>4050000</v>
      </c>
      <c r="X588" s="11"/>
      <c r="Y588" s="11">
        <v>5400000</v>
      </c>
      <c r="Z588" s="11"/>
      <c r="AA588" s="11">
        <v>0</v>
      </c>
      <c r="AB588" s="11"/>
      <c r="AC588" s="11"/>
      <c r="AD588">
        <v>0</v>
      </c>
      <c r="AF588">
        <v>0</v>
      </c>
      <c r="AI588">
        <v>0</v>
      </c>
    </row>
    <row r="589" spans="1:35" x14ac:dyDescent="0.25">
      <c r="A589" s="10" t="s">
        <v>58</v>
      </c>
      <c r="B589" s="10" t="s">
        <v>1637</v>
      </c>
      <c r="C589" s="10" t="s">
        <v>1688</v>
      </c>
      <c r="D589" s="10">
        <v>3049</v>
      </c>
      <c r="E589" s="10" t="s">
        <v>1689</v>
      </c>
      <c r="F589" s="10" t="s">
        <v>1690</v>
      </c>
      <c r="G589" s="10" t="s">
        <v>58</v>
      </c>
      <c r="H589" s="10" t="s">
        <v>36</v>
      </c>
      <c r="I589" s="10">
        <v>8651</v>
      </c>
      <c r="J589" s="10">
        <v>33</v>
      </c>
      <c r="K589" s="10" t="s">
        <v>83</v>
      </c>
      <c r="L589" s="10" t="s">
        <v>75</v>
      </c>
      <c r="M589" s="10" t="s">
        <v>387</v>
      </c>
      <c r="N589" s="10">
        <f t="shared" si="27"/>
        <v>28260000</v>
      </c>
      <c r="O589" s="10">
        <f t="shared" si="28"/>
        <v>28260000</v>
      </c>
      <c r="P589" s="10">
        <f t="shared" si="29"/>
        <v>0</v>
      </c>
      <c r="Q589" s="10"/>
      <c r="R589" s="11">
        <v>2500000</v>
      </c>
      <c r="S589" s="11">
        <v>1009979.01</v>
      </c>
      <c r="T589" s="11"/>
      <c r="U589" s="11">
        <v>6160000</v>
      </c>
      <c r="V589" s="11"/>
      <c r="W589" s="11">
        <v>8400000</v>
      </c>
      <c r="X589" s="11"/>
      <c r="Y589" s="11">
        <v>11200000</v>
      </c>
      <c r="Z589" s="11"/>
      <c r="AA589" s="11">
        <v>0</v>
      </c>
      <c r="AB589" s="11"/>
      <c r="AC589" s="11"/>
      <c r="AD589">
        <v>0</v>
      </c>
      <c r="AF589">
        <v>0</v>
      </c>
      <c r="AI589">
        <v>0</v>
      </c>
    </row>
    <row r="590" spans="1:35" x14ac:dyDescent="0.25">
      <c r="A590" s="10" t="s">
        <v>58</v>
      </c>
      <c r="B590" s="10" t="s">
        <v>1691</v>
      </c>
      <c r="C590" s="10" t="s">
        <v>1692</v>
      </c>
      <c r="D590" s="10">
        <v>2139</v>
      </c>
      <c r="E590" s="10" t="s">
        <v>1693</v>
      </c>
      <c r="F590" s="10" t="s">
        <v>1694</v>
      </c>
      <c r="G590" s="10" t="s">
        <v>36</v>
      </c>
      <c r="H590" s="10" t="s">
        <v>36</v>
      </c>
      <c r="I590" s="10">
        <v>2688</v>
      </c>
      <c r="J590" s="10">
        <v>152</v>
      </c>
      <c r="K590" s="10" t="s">
        <v>37</v>
      </c>
      <c r="L590" s="10" t="s">
        <v>38</v>
      </c>
      <c r="M590" s="10" t="s">
        <v>387</v>
      </c>
      <c r="N590" s="10">
        <f t="shared" si="27"/>
        <v>3700000</v>
      </c>
      <c r="O590" s="10">
        <f t="shared" si="28"/>
        <v>3700000</v>
      </c>
      <c r="P590" s="10">
        <f t="shared" si="29"/>
        <v>0</v>
      </c>
      <c r="Q590" s="10" t="s">
        <v>1695</v>
      </c>
      <c r="R590" s="11">
        <v>1800000</v>
      </c>
      <c r="S590" s="11">
        <v>1800000</v>
      </c>
      <c r="T590" s="11">
        <v>1800000</v>
      </c>
      <c r="U590" s="11">
        <v>900000</v>
      </c>
      <c r="V590" s="11">
        <v>765640.35</v>
      </c>
      <c r="W590" s="11">
        <v>500000</v>
      </c>
      <c r="X590" s="11"/>
      <c r="Y590" s="11">
        <v>500000</v>
      </c>
      <c r="Z590" s="11"/>
      <c r="AA590" s="11">
        <v>0</v>
      </c>
      <c r="AB590" s="11"/>
      <c r="AC590" s="11"/>
      <c r="AD590">
        <v>0</v>
      </c>
      <c r="AF590">
        <v>0</v>
      </c>
      <c r="AI590">
        <v>0</v>
      </c>
    </row>
    <row r="591" spans="1:35" x14ac:dyDescent="0.25">
      <c r="A591" s="10" t="s">
        <v>58</v>
      </c>
      <c r="B591" s="10" t="s">
        <v>1691</v>
      </c>
      <c r="C591" s="10" t="s">
        <v>1692</v>
      </c>
      <c r="D591" s="10">
        <v>2721</v>
      </c>
      <c r="E591" s="10" t="s">
        <v>1696</v>
      </c>
      <c r="F591" s="10" t="s">
        <v>1697</v>
      </c>
      <c r="G591" s="10" t="s">
        <v>36</v>
      </c>
      <c r="H591" s="10" t="s">
        <v>36</v>
      </c>
      <c r="I591" s="10">
        <v>2688</v>
      </c>
      <c r="J591" s="10">
        <v>152</v>
      </c>
      <c r="K591" s="10" t="s">
        <v>37</v>
      </c>
      <c r="L591" s="10" t="s">
        <v>38</v>
      </c>
      <c r="M591" s="10" t="s">
        <v>387</v>
      </c>
      <c r="N591" s="10">
        <f t="shared" si="27"/>
        <v>2250000</v>
      </c>
      <c r="O591" s="10">
        <f t="shared" si="28"/>
        <v>2250000</v>
      </c>
      <c r="P591" s="10">
        <f t="shared" si="29"/>
        <v>0</v>
      </c>
      <c r="Q591" s="10"/>
      <c r="R591" s="11">
        <v>350000</v>
      </c>
      <c r="S591" s="11">
        <v>250000</v>
      </c>
      <c r="T591" s="11">
        <v>92000</v>
      </c>
      <c r="U591" s="11">
        <v>600000</v>
      </c>
      <c r="V591" s="11"/>
      <c r="W591" s="11">
        <v>650000</v>
      </c>
      <c r="X591" s="11"/>
      <c r="Y591" s="11">
        <v>650000</v>
      </c>
      <c r="Z591" s="11"/>
      <c r="AA591" s="11">
        <v>0</v>
      </c>
      <c r="AB591" s="11"/>
      <c r="AC591" s="11"/>
      <c r="AD591">
        <v>0</v>
      </c>
      <c r="AF591">
        <v>0</v>
      </c>
      <c r="AI591">
        <v>0</v>
      </c>
    </row>
    <row r="592" spans="1:35" x14ac:dyDescent="0.25">
      <c r="A592" s="10" t="s">
        <v>58</v>
      </c>
      <c r="B592" s="10" t="s">
        <v>1698</v>
      </c>
      <c r="C592" s="10" t="s">
        <v>1699</v>
      </c>
      <c r="D592" s="10">
        <v>923</v>
      </c>
      <c r="E592" s="10" t="s">
        <v>1700</v>
      </c>
      <c r="F592" s="10" t="s">
        <v>1701</v>
      </c>
      <c r="G592" s="10" t="s">
        <v>58</v>
      </c>
      <c r="H592" s="10" t="s">
        <v>36</v>
      </c>
      <c r="I592" s="10">
        <v>1051</v>
      </c>
      <c r="J592" s="10">
        <v>61</v>
      </c>
      <c r="K592" s="10" t="s">
        <v>37</v>
      </c>
      <c r="L592" s="10" t="s">
        <v>38</v>
      </c>
      <c r="M592" s="10" t="s">
        <v>87</v>
      </c>
      <c r="N592" s="10">
        <f t="shared" si="27"/>
        <v>23857171.740000002</v>
      </c>
      <c r="O592" s="10">
        <f t="shared" si="28"/>
        <v>23857171.740000002</v>
      </c>
      <c r="P592" s="10">
        <f t="shared" si="29"/>
        <v>0</v>
      </c>
      <c r="Q592" s="10" t="s">
        <v>1702</v>
      </c>
      <c r="R592" s="11">
        <v>13451664.74</v>
      </c>
      <c r="S592" s="11">
        <v>0</v>
      </c>
      <c r="T592" s="11"/>
      <c r="U592" s="11">
        <v>405507</v>
      </c>
      <c r="V592" s="11"/>
      <c r="W592" s="11">
        <v>5000000</v>
      </c>
      <c r="X592" s="11"/>
      <c r="Y592" s="11">
        <v>5000000</v>
      </c>
      <c r="Z592" s="11"/>
      <c r="AA592" s="11">
        <v>0</v>
      </c>
      <c r="AB592" s="11"/>
      <c r="AC592" s="11"/>
      <c r="AD592">
        <v>0</v>
      </c>
      <c r="AF592">
        <v>0</v>
      </c>
      <c r="AH592">
        <v>0</v>
      </c>
    </row>
    <row r="593" spans="1:35" x14ac:dyDescent="0.25">
      <c r="A593" s="10" t="s">
        <v>58</v>
      </c>
      <c r="B593" s="10" t="s">
        <v>1698</v>
      </c>
      <c r="C593" s="10" t="s">
        <v>1699</v>
      </c>
      <c r="D593" s="10">
        <v>924</v>
      </c>
      <c r="E593" s="10" t="s">
        <v>1703</v>
      </c>
      <c r="F593" s="10" t="s">
        <v>1701</v>
      </c>
      <c r="G593" s="10" t="s">
        <v>58</v>
      </c>
      <c r="H593" s="10" t="s">
        <v>36</v>
      </c>
      <c r="I593" s="10">
        <v>1051</v>
      </c>
      <c r="J593" s="10">
        <v>61</v>
      </c>
      <c r="K593" s="10" t="s">
        <v>37</v>
      </c>
      <c r="L593" s="10" t="s">
        <v>38</v>
      </c>
      <c r="M593" s="10" t="s">
        <v>87</v>
      </c>
      <c r="N593" s="10">
        <f t="shared" si="27"/>
        <v>17607544.649999999</v>
      </c>
      <c r="O593" s="10">
        <f t="shared" si="28"/>
        <v>17607544.649999999</v>
      </c>
      <c r="P593" s="10">
        <f t="shared" si="29"/>
        <v>0</v>
      </c>
      <c r="Q593" s="10" t="s">
        <v>1704</v>
      </c>
      <c r="R593" s="11">
        <v>7550770.6500000004</v>
      </c>
      <c r="S593" s="11">
        <v>0</v>
      </c>
      <c r="T593" s="11"/>
      <c r="U593" s="11">
        <v>56774</v>
      </c>
      <c r="V593" s="11"/>
      <c r="W593" s="11">
        <v>5000000</v>
      </c>
      <c r="X593" s="11"/>
      <c r="Y593" s="11">
        <v>5000000</v>
      </c>
      <c r="Z593" s="11"/>
      <c r="AA593" s="11">
        <v>0</v>
      </c>
      <c r="AB593" s="11"/>
      <c r="AC593" s="11"/>
      <c r="AD593">
        <v>0</v>
      </c>
      <c r="AF593">
        <v>0</v>
      </c>
      <c r="AH593">
        <v>0</v>
      </c>
    </row>
    <row r="594" spans="1:35" x14ac:dyDescent="0.25">
      <c r="A594" s="10" t="s">
        <v>58</v>
      </c>
      <c r="B594" s="10" t="s">
        <v>1698</v>
      </c>
      <c r="C594" s="10" t="s">
        <v>1699</v>
      </c>
      <c r="D594" s="10">
        <v>925</v>
      </c>
      <c r="E594" s="10" t="s">
        <v>1705</v>
      </c>
      <c r="F594" s="10" t="s">
        <v>1701</v>
      </c>
      <c r="G594" s="10" t="s">
        <v>36</v>
      </c>
      <c r="H594" s="10" t="s">
        <v>36</v>
      </c>
      <c r="I594" s="10">
        <v>1051</v>
      </c>
      <c r="J594" s="10">
        <v>61</v>
      </c>
      <c r="K594" s="10" t="s">
        <v>449</v>
      </c>
      <c r="L594" s="10" t="s">
        <v>38</v>
      </c>
      <c r="M594" s="10" t="s">
        <v>87</v>
      </c>
      <c r="N594" s="10">
        <f t="shared" si="27"/>
        <v>27206743.313333336</v>
      </c>
      <c r="O594" s="10">
        <f t="shared" si="28"/>
        <v>27206743.313333336</v>
      </c>
      <c r="P594" s="10">
        <f t="shared" si="29"/>
        <v>0</v>
      </c>
      <c r="Q594" s="10" t="s">
        <v>1706</v>
      </c>
      <c r="R594" s="11">
        <v>14627917.81666667</v>
      </c>
      <c r="S594" s="11">
        <v>1491772.26</v>
      </c>
      <c r="T594" s="11"/>
      <c r="U594" s="11">
        <v>2578825.4966666671</v>
      </c>
      <c r="V594" s="11"/>
      <c r="W594" s="11">
        <v>5000000</v>
      </c>
      <c r="X594" s="11"/>
      <c r="Y594" s="11">
        <v>5000000</v>
      </c>
      <c r="Z594" s="11"/>
      <c r="AA594" s="11">
        <v>0</v>
      </c>
      <c r="AB594" s="11"/>
      <c r="AC594" s="11"/>
      <c r="AD594">
        <v>0</v>
      </c>
      <c r="AF594">
        <v>0</v>
      </c>
      <c r="AH594">
        <v>0</v>
      </c>
    </row>
    <row r="595" spans="1:35" x14ac:dyDescent="0.25">
      <c r="A595" s="10" t="s">
        <v>58</v>
      </c>
      <c r="B595" s="10" t="s">
        <v>1698</v>
      </c>
      <c r="C595" s="10" t="s">
        <v>1707</v>
      </c>
      <c r="D595" s="10">
        <v>932</v>
      </c>
      <c r="E595" s="10" t="s">
        <v>1708</v>
      </c>
      <c r="F595" s="10" t="s">
        <v>1709</v>
      </c>
      <c r="G595" s="10" t="s">
        <v>58</v>
      </c>
      <c r="H595" s="10" t="s">
        <v>58</v>
      </c>
      <c r="I595" s="10">
        <v>1092</v>
      </c>
      <c r="J595" s="10">
        <v>61</v>
      </c>
      <c r="K595" s="10" t="s">
        <v>271</v>
      </c>
      <c r="L595" s="10" t="s">
        <v>38</v>
      </c>
      <c r="M595" s="10" t="s">
        <v>87</v>
      </c>
      <c r="N595" s="10">
        <f t="shared" si="27"/>
        <v>159620349.71999997</v>
      </c>
      <c r="O595" s="10">
        <f t="shared" si="28"/>
        <v>99620349.719999984</v>
      </c>
      <c r="P595" s="10">
        <f t="shared" si="29"/>
        <v>60000000</v>
      </c>
      <c r="Q595" s="10" t="s">
        <v>1710</v>
      </c>
      <c r="R595" s="11">
        <v>62222278.259999998</v>
      </c>
      <c r="S595" s="11">
        <v>5500000</v>
      </c>
      <c r="T595" s="11">
        <v>102222278.25</v>
      </c>
      <c r="U595" s="11">
        <v>36487185.219999999</v>
      </c>
      <c r="V595" s="11">
        <v>6487185.2199999997</v>
      </c>
      <c r="W595" s="11">
        <v>910886.24</v>
      </c>
      <c r="X595" s="11">
        <v>910886.24</v>
      </c>
      <c r="Y595" s="11">
        <v>0</v>
      </c>
      <c r="Z595" s="11"/>
      <c r="AA595" s="11">
        <v>40000000</v>
      </c>
      <c r="AB595" s="11">
        <v>39187700</v>
      </c>
      <c r="AC595" s="11">
        <v>40000000</v>
      </c>
      <c r="AD595">
        <v>20000000</v>
      </c>
      <c r="AE595">
        <v>20000000</v>
      </c>
      <c r="AF595">
        <v>0</v>
      </c>
      <c r="AH595">
        <v>0</v>
      </c>
    </row>
    <row r="596" spans="1:35" x14ac:dyDescent="0.25">
      <c r="A596" s="10" t="s">
        <v>58</v>
      </c>
      <c r="B596" s="10" t="s">
        <v>1698</v>
      </c>
      <c r="C596" s="10" t="s">
        <v>1707</v>
      </c>
      <c r="D596" s="10">
        <v>933</v>
      </c>
      <c r="E596" s="10" t="s">
        <v>1711</v>
      </c>
      <c r="F596" s="10" t="s">
        <v>1712</v>
      </c>
      <c r="G596" s="10" t="s">
        <v>58</v>
      </c>
      <c r="H596" s="10" t="s">
        <v>58</v>
      </c>
      <c r="I596" s="10">
        <v>1051</v>
      </c>
      <c r="J596" s="10">
        <v>61</v>
      </c>
      <c r="K596" s="10" t="s">
        <v>37</v>
      </c>
      <c r="L596" s="10" t="s">
        <v>38</v>
      </c>
      <c r="M596" s="10" t="s">
        <v>87</v>
      </c>
      <c r="N596" s="10">
        <f t="shared" si="27"/>
        <v>14200000</v>
      </c>
      <c r="O596" s="10">
        <f t="shared" si="28"/>
        <v>14200000</v>
      </c>
      <c r="P596" s="10">
        <f t="shared" si="29"/>
        <v>0</v>
      </c>
      <c r="Q596" s="10"/>
      <c r="R596" s="11">
        <v>700000</v>
      </c>
      <c r="S596" s="11">
        <v>500000</v>
      </c>
      <c r="T596" s="11"/>
      <c r="U596" s="11">
        <v>10500000</v>
      </c>
      <c r="V596" s="11"/>
      <c r="W596" s="11">
        <v>3000000</v>
      </c>
      <c r="X596" s="11"/>
      <c r="Y596" s="11">
        <v>0</v>
      </c>
      <c r="Z596" s="11"/>
      <c r="AA596" s="11">
        <v>0</v>
      </c>
      <c r="AB596" s="11"/>
      <c r="AC596" s="11"/>
      <c r="AD596">
        <v>0</v>
      </c>
      <c r="AF596">
        <v>0</v>
      </c>
      <c r="AH596">
        <v>0</v>
      </c>
    </row>
    <row r="597" spans="1:35" x14ac:dyDescent="0.25">
      <c r="A597" s="10" t="s">
        <v>36</v>
      </c>
      <c r="B597" s="10" t="s">
        <v>1698</v>
      </c>
      <c r="C597" s="10" t="s">
        <v>1707</v>
      </c>
      <c r="D597" s="10">
        <v>1006</v>
      </c>
      <c r="E597" s="10" t="s">
        <v>1713</v>
      </c>
      <c r="F597" s="10" t="s">
        <v>1701</v>
      </c>
      <c r="G597" s="10" t="s">
        <v>58</v>
      </c>
      <c r="H597" s="10" t="s">
        <v>58</v>
      </c>
      <c r="I597" s="10">
        <v>2209</v>
      </c>
      <c r="J597" s="10">
        <v>61</v>
      </c>
      <c r="K597" s="10" t="s">
        <v>555</v>
      </c>
      <c r="L597" s="10" t="s">
        <v>402</v>
      </c>
      <c r="M597" s="10" t="s">
        <v>87</v>
      </c>
      <c r="N597" s="10">
        <f t="shared" si="27"/>
        <v>0</v>
      </c>
      <c r="O597" s="10">
        <f t="shared" si="28"/>
        <v>0</v>
      </c>
      <c r="P597" s="10">
        <f t="shared" si="29"/>
        <v>0</v>
      </c>
      <c r="Q597" s="10"/>
      <c r="R597" s="11">
        <v>0</v>
      </c>
      <c r="S597" s="11">
        <v>0</v>
      </c>
      <c r="T597" s="11"/>
      <c r="U597" s="11">
        <v>0</v>
      </c>
      <c r="V597" s="11"/>
      <c r="W597" s="11">
        <v>0</v>
      </c>
      <c r="X597" s="11"/>
      <c r="Y597" s="11">
        <v>0</v>
      </c>
      <c r="Z597" s="11"/>
      <c r="AA597" s="11">
        <v>0</v>
      </c>
      <c r="AB597" s="11"/>
      <c r="AC597" s="11"/>
      <c r="AD597">
        <v>0</v>
      </c>
      <c r="AF597">
        <v>0</v>
      </c>
      <c r="AH597">
        <v>0</v>
      </c>
    </row>
    <row r="598" spans="1:35" x14ac:dyDescent="0.25">
      <c r="A598" s="10" t="s">
        <v>58</v>
      </c>
      <c r="B598" s="10" t="s">
        <v>1698</v>
      </c>
      <c r="C598" s="10" t="s">
        <v>1714</v>
      </c>
      <c r="D598" s="10">
        <v>1019</v>
      </c>
      <c r="E598" s="10" t="s">
        <v>1715</v>
      </c>
      <c r="F598" s="10" t="s">
        <v>1716</v>
      </c>
      <c r="G598" s="10" t="s">
        <v>58</v>
      </c>
      <c r="H598" s="10" t="s">
        <v>58</v>
      </c>
      <c r="I598" s="10">
        <v>1051</v>
      </c>
      <c r="J598" s="10">
        <v>61</v>
      </c>
      <c r="K598" s="10" t="s">
        <v>83</v>
      </c>
      <c r="L598" s="10" t="s">
        <v>75</v>
      </c>
      <c r="M598" s="10" t="s">
        <v>87</v>
      </c>
      <c r="N598" s="10">
        <f t="shared" si="27"/>
        <v>1500000</v>
      </c>
      <c r="O598" s="10">
        <f t="shared" si="28"/>
        <v>1500000</v>
      </c>
      <c r="P598" s="10">
        <f t="shared" si="29"/>
        <v>0</v>
      </c>
      <c r="Q598" s="10"/>
      <c r="R598" s="11">
        <v>1500000</v>
      </c>
      <c r="S598" s="11">
        <v>0</v>
      </c>
      <c r="T598" s="11"/>
      <c r="U598" s="11">
        <v>0</v>
      </c>
      <c r="V598" s="11"/>
      <c r="W598" s="11">
        <v>0</v>
      </c>
      <c r="X598" s="11"/>
      <c r="Y598" s="11">
        <v>0</v>
      </c>
      <c r="Z598" s="11"/>
      <c r="AA598" s="11">
        <v>0</v>
      </c>
      <c r="AB598" s="11"/>
      <c r="AC598" s="11"/>
      <c r="AD598">
        <v>0</v>
      </c>
      <c r="AF598">
        <v>0</v>
      </c>
      <c r="AH598">
        <v>0</v>
      </c>
    </row>
    <row r="599" spans="1:35" x14ac:dyDescent="0.25">
      <c r="A599" s="10" t="s">
        <v>58</v>
      </c>
      <c r="B599" s="10" t="s">
        <v>1698</v>
      </c>
      <c r="C599" s="10" t="s">
        <v>1699</v>
      </c>
      <c r="D599" s="10">
        <v>1303</v>
      </c>
      <c r="E599" s="10" t="s">
        <v>1717</v>
      </c>
      <c r="F599" s="10" t="s">
        <v>1701</v>
      </c>
      <c r="G599" s="10" t="s">
        <v>36</v>
      </c>
      <c r="H599" s="10" t="s">
        <v>36</v>
      </c>
      <c r="I599" s="10">
        <v>1051</v>
      </c>
      <c r="J599" s="10">
        <v>61</v>
      </c>
      <c r="K599" s="10" t="s">
        <v>463</v>
      </c>
      <c r="L599" s="10" t="s">
        <v>38</v>
      </c>
      <c r="M599" s="10" t="s">
        <v>87</v>
      </c>
      <c r="N599" s="10">
        <f t="shared" si="27"/>
        <v>32101745.350000001</v>
      </c>
      <c r="O599" s="10">
        <f t="shared" si="28"/>
        <v>32040205.350000001</v>
      </c>
      <c r="P599" s="10">
        <f t="shared" si="29"/>
        <v>61540</v>
      </c>
      <c r="Q599" s="10" t="s">
        <v>1718</v>
      </c>
      <c r="R599" s="11">
        <v>21561836.57</v>
      </c>
      <c r="S599" s="11">
        <v>1212401.1399999999</v>
      </c>
      <c r="T599" s="11"/>
      <c r="U599" s="11">
        <v>478368.78</v>
      </c>
      <c r="V599" s="11"/>
      <c r="W599" s="11">
        <v>5000000</v>
      </c>
      <c r="X599" s="11"/>
      <c r="Y599" s="11">
        <v>5000000</v>
      </c>
      <c r="Z599" s="11"/>
      <c r="AA599" s="11">
        <v>61540</v>
      </c>
      <c r="AB599" s="11">
        <v>61540</v>
      </c>
      <c r="AC599" s="11"/>
      <c r="AD599">
        <v>0</v>
      </c>
      <c r="AF599">
        <v>0</v>
      </c>
      <c r="AH599">
        <v>0</v>
      </c>
    </row>
    <row r="600" spans="1:35" x14ac:dyDescent="0.25">
      <c r="A600" s="10" t="s">
        <v>58</v>
      </c>
      <c r="B600" s="10" t="s">
        <v>1698</v>
      </c>
      <c r="C600" s="10" t="s">
        <v>1719</v>
      </c>
      <c r="D600" s="10">
        <v>2157</v>
      </c>
      <c r="E600" s="10" t="s">
        <v>1720</v>
      </c>
      <c r="F600" s="10" t="s">
        <v>1721</v>
      </c>
      <c r="G600" s="10" t="s">
        <v>36</v>
      </c>
      <c r="H600" s="10" t="s">
        <v>36</v>
      </c>
      <c r="I600" s="10">
        <v>1051</v>
      </c>
      <c r="J600" s="10">
        <v>61</v>
      </c>
      <c r="K600" s="10" t="s">
        <v>83</v>
      </c>
      <c r="L600" s="10" t="s">
        <v>75</v>
      </c>
      <c r="M600" s="10" t="s">
        <v>87</v>
      </c>
      <c r="N600" s="10">
        <f t="shared" si="27"/>
        <v>103260000</v>
      </c>
      <c r="O600" s="10">
        <f t="shared" si="28"/>
        <v>100000000</v>
      </c>
      <c r="P600" s="10">
        <f t="shared" si="29"/>
        <v>3260000</v>
      </c>
      <c r="Q600" s="10"/>
      <c r="R600" s="11">
        <v>20000000</v>
      </c>
      <c r="S600" s="11">
        <v>679584.9</v>
      </c>
      <c r="T600" s="11"/>
      <c r="U600" s="11">
        <v>30000000</v>
      </c>
      <c r="V600" s="11"/>
      <c r="W600" s="11">
        <v>20000000</v>
      </c>
      <c r="X600" s="11"/>
      <c r="Y600" s="11">
        <v>30000000</v>
      </c>
      <c r="Z600" s="11"/>
      <c r="AA600" s="11">
        <v>3260000</v>
      </c>
      <c r="AB600" s="11">
        <v>20722276.800000001</v>
      </c>
      <c r="AC600" s="11"/>
    </row>
    <row r="601" spans="1:35" x14ac:dyDescent="0.25">
      <c r="A601" s="10" t="s">
        <v>58</v>
      </c>
      <c r="B601" s="10" t="s">
        <v>1698</v>
      </c>
      <c r="C601" s="10" t="s">
        <v>1722</v>
      </c>
      <c r="D601" s="10">
        <v>2158</v>
      </c>
      <c r="E601" s="10" t="s">
        <v>1723</v>
      </c>
      <c r="F601" s="10" t="s">
        <v>1724</v>
      </c>
      <c r="G601" s="10" t="s">
        <v>58</v>
      </c>
      <c r="H601" s="10" t="s">
        <v>58</v>
      </c>
      <c r="I601" s="10">
        <v>1127</v>
      </c>
      <c r="J601" s="10">
        <v>61</v>
      </c>
      <c r="K601" s="10" t="s">
        <v>555</v>
      </c>
      <c r="L601" s="10" t="s">
        <v>402</v>
      </c>
      <c r="M601" s="10" t="s">
        <v>87</v>
      </c>
      <c r="N601" s="10">
        <f t="shared" si="27"/>
        <v>340725074.9121722</v>
      </c>
      <c r="O601" s="10">
        <f t="shared" si="28"/>
        <v>68145014.982434452</v>
      </c>
      <c r="P601" s="10">
        <f t="shared" si="29"/>
        <v>272580059.92973775</v>
      </c>
      <c r="Q601" s="10" t="s">
        <v>1725</v>
      </c>
      <c r="R601" s="11">
        <v>24799056.967326012</v>
      </c>
      <c r="S601" s="11">
        <v>10000000</v>
      </c>
      <c r="T601" s="11">
        <v>166622447.97999999</v>
      </c>
      <c r="U601" s="11">
        <v>40971047.88328965</v>
      </c>
      <c r="V601" s="11">
        <v>84962116.61522232</v>
      </c>
      <c r="W601" s="11">
        <v>2374910.1318187802</v>
      </c>
      <c r="X601" s="11"/>
      <c r="Y601" s="11">
        <v>0</v>
      </c>
      <c r="Z601" s="11"/>
      <c r="AA601" s="11">
        <v>99196227.869304031</v>
      </c>
      <c r="AB601" s="11">
        <v>22912200</v>
      </c>
      <c r="AC601" s="11"/>
      <c r="AD601">
        <v>163884191.5331586</v>
      </c>
      <c r="AF601">
        <v>9499640.5272751208</v>
      </c>
      <c r="AH601">
        <v>0</v>
      </c>
    </row>
    <row r="602" spans="1:35" x14ac:dyDescent="0.25">
      <c r="A602" s="10" t="s">
        <v>58</v>
      </c>
      <c r="B602" s="10" t="s">
        <v>1698</v>
      </c>
      <c r="C602" s="10" t="s">
        <v>1722</v>
      </c>
      <c r="D602" s="10">
        <v>2159</v>
      </c>
      <c r="E602" s="10" t="s">
        <v>1726</v>
      </c>
      <c r="F602" s="10" t="s">
        <v>1727</v>
      </c>
      <c r="G602" s="10" t="s">
        <v>58</v>
      </c>
      <c r="H602" s="10" t="s">
        <v>58</v>
      </c>
      <c r="I602" s="10">
        <v>1127</v>
      </c>
      <c r="J602" s="10">
        <v>61</v>
      </c>
      <c r="K602" s="10" t="s">
        <v>555</v>
      </c>
      <c r="L602" s="10" t="s">
        <v>402</v>
      </c>
      <c r="M602" s="10" t="s">
        <v>87</v>
      </c>
      <c r="N602" s="10">
        <f t="shared" si="27"/>
        <v>8518870.3999999985</v>
      </c>
      <c r="O602" s="10">
        <f t="shared" si="28"/>
        <v>1703774.08</v>
      </c>
      <c r="P602" s="10">
        <f t="shared" si="29"/>
        <v>6815096.3199999984</v>
      </c>
      <c r="Q602" s="10" t="s">
        <v>1728</v>
      </c>
      <c r="R602" s="11">
        <v>567924.69333333336</v>
      </c>
      <c r="S602" s="11">
        <v>500000</v>
      </c>
      <c r="T602" s="11">
        <v>2659898.2400000002</v>
      </c>
      <c r="U602" s="11">
        <v>567924.69333333336</v>
      </c>
      <c r="V602" s="11">
        <v>2227898.1800000002</v>
      </c>
      <c r="W602" s="11">
        <v>567924.69333333336</v>
      </c>
      <c r="X602" s="11">
        <v>2093489.5</v>
      </c>
      <c r="Y602" s="11">
        <v>0</v>
      </c>
      <c r="Z602" s="11">
        <v>152878.9</v>
      </c>
      <c r="AA602" s="11">
        <v>2271698.773333333</v>
      </c>
      <c r="AB602" s="11">
        <v>1000000</v>
      </c>
      <c r="AC602" s="11"/>
      <c r="AD602">
        <v>2271698.773333333</v>
      </c>
      <c r="AF602">
        <v>2271698.773333333</v>
      </c>
      <c r="AH602">
        <v>0</v>
      </c>
    </row>
    <row r="603" spans="1:35" x14ac:dyDescent="0.25">
      <c r="A603" s="10" t="s">
        <v>58</v>
      </c>
      <c r="B603" s="10" t="s">
        <v>1698</v>
      </c>
      <c r="C603" s="10" t="s">
        <v>1729</v>
      </c>
      <c r="D603" s="10">
        <v>2160</v>
      </c>
      <c r="E603" s="10" t="s">
        <v>1730</v>
      </c>
      <c r="F603" s="10" t="s">
        <v>1731</v>
      </c>
      <c r="G603" s="10" t="s">
        <v>58</v>
      </c>
      <c r="H603" s="10" t="s">
        <v>58</v>
      </c>
      <c r="I603" s="10">
        <v>1051</v>
      </c>
      <c r="J603" s="10">
        <v>61</v>
      </c>
      <c r="K603" s="10" t="s">
        <v>83</v>
      </c>
      <c r="L603" s="10" t="s">
        <v>75</v>
      </c>
      <c r="M603" s="10" t="s">
        <v>87</v>
      </c>
      <c r="N603" s="10">
        <f t="shared" si="27"/>
        <v>72166641.025641024</v>
      </c>
      <c r="O603" s="10">
        <f t="shared" si="28"/>
        <v>72166641.025641024</v>
      </c>
      <c r="P603" s="10">
        <f t="shared" si="29"/>
        <v>0</v>
      </c>
      <c r="Q603" s="10" t="s">
        <v>1732</v>
      </c>
      <c r="R603" s="11">
        <v>13141705.12820513</v>
      </c>
      <c r="S603" s="11">
        <v>2914404.84</v>
      </c>
      <c r="T603" s="11">
        <v>4211000</v>
      </c>
      <c r="U603" s="11">
        <v>20420256.410256408</v>
      </c>
      <c r="V603" s="11">
        <v>0</v>
      </c>
      <c r="W603" s="11">
        <v>20420256.410256408</v>
      </c>
      <c r="X603" s="11">
        <v>0</v>
      </c>
      <c r="Y603" s="11">
        <v>18184423.07692308</v>
      </c>
      <c r="Z603" s="11">
        <v>0</v>
      </c>
      <c r="AA603" s="11">
        <v>0</v>
      </c>
      <c r="AB603" s="11"/>
      <c r="AC603" s="11">
        <v>0</v>
      </c>
      <c r="AD603">
        <v>0</v>
      </c>
      <c r="AE603">
        <v>0</v>
      </c>
      <c r="AF603">
        <v>0</v>
      </c>
      <c r="AG603">
        <v>0</v>
      </c>
      <c r="AH603">
        <v>0</v>
      </c>
      <c r="AI603">
        <v>0</v>
      </c>
    </row>
    <row r="604" spans="1:35" x14ac:dyDescent="0.25">
      <c r="A604" s="10" t="s">
        <v>58</v>
      </c>
      <c r="B604" s="10" t="s">
        <v>1698</v>
      </c>
      <c r="C604" s="10" t="s">
        <v>1729</v>
      </c>
      <c r="D604" s="10">
        <v>2162</v>
      </c>
      <c r="E604" s="10" t="s">
        <v>1733</v>
      </c>
      <c r="F604" s="10" t="s">
        <v>1733</v>
      </c>
      <c r="G604" s="10" t="s">
        <v>58</v>
      </c>
      <c r="H604" s="10" t="s">
        <v>58</v>
      </c>
      <c r="I604" s="10">
        <v>1051</v>
      </c>
      <c r="J604" s="10">
        <v>61</v>
      </c>
      <c r="K604" s="10" t="s">
        <v>555</v>
      </c>
      <c r="L604" s="10" t="s">
        <v>402</v>
      </c>
      <c r="M604" s="10" t="s">
        <v>87</v>
      </c>
      <c r="N604" s="10">
        <f t="shared" si="27"/>
        <v>15960884.6</v>
      </c>
      <c r="O604" s="10">
        <f t="shared" si="28"/>
        <v>15960884.6</v>
      </c>
      <c r="P604" s="10">
        <f t="shared" si="29"/>
        <v>0</v>
      </c>
      <c r="Q604" s="10" t="s">
        <v>1734</v>
      </c>
      <c r="R604" s="11">
        <v>15960884.6</v>
      </c>
      <c r="S604" s="11">
        <v>1400000</v>
      </c>
      <c r="T604" s="11">
        <v>14000000</v>
      </c>
      <c r="U604" s="11">
        <v>0</v>
      </c>
      <c r="V604" s="11">
        <v>0</v>
      </c>
      <c r="W604" s="11">
        <v>0</v>
      </c>
      <c r="X604" s="11">
        <v>0</v>
      </c>
      <c r="Y604" s="11">
        <v>0</v>
      </c>
      <c r="Z604" s="11">
        <v>0</v>
      </c>
      <c r="AA604" s="11">
        <v>0</v>
      </c>
      <c r="AB604" s="11"/>
      <c r="AC604" s="11">
        <v>0</v>
      </c>
      <c r="AD604">
        <v>0</v>
      </c>
      <c r="AE604">
        <v>0</v>
      </c>
      <c r="AF604">
        <v>0</v>
      </c>
      <c r="AG604">
        <v>0</v>
      </c>
      <c r="AH604">
        <v>0</v>
      </c>
      <c r="AI604">
        <v>0</v>
      </c>
    </row>
    <row r="605" spans="1:35" x14ac:dyDescent="0.25">
      <c r="A605" s="10" t="s">
        <v>58</v>
      </c>
      <c r="B605" s="10" t="s">
        <v>1698</v>
      </c>
      <c r="C605" s="10" t="s">
        <v>1735</v>
      </c>
      <c r="D605" s="10">
        <v>2383</v>
      </c>
      <c r="E605" s="10" t="s">
        <v>1736</v>
      </c>
      <c r="F605" s="10" t="s">
        <v>1737</v>
      </c>
      <c r="G605" s="10" t="s">
        <v>58</v>
      </c>
      <c r="H605" s="10" t="s">
        <v>58</v>
      </c>
      <c r="I605" s="10">
        <v>1051</v>
      </c>
      <c r="J605" s="10">
        <v>61</v>
      </c>
      <c r="K605" s="10" t="s">
        <v>83</v>
      </c>
      <c r="L605" s="10" t="s">
        <v>75</v>
      </c>
      <c r="M605" s="10" t="s">
        <v>87</v>
      </c>
      <c r="N605" s="10">
        <f t="shared" si="27"/>
        <v>195258609.73000002</v>
      </c>
      <c r="O605" s="10">
        <f t="shared" si="28"/>
        <v>182224165.09</v>
      </c>
      <c r="P605" s="10">
        <f t="shared" si="29"/>
        <v>13034444.640000001</v>
      </c>
      <c r="Q605" s="10"/>
      <c r="R605" s="11">
        <v>92812.5</v>
      </c>
      <c r="S605" s="11">
        <v>131055.83</v>
      </c>
      <c r="T605" s="11">
        <v>0</v>
      </c>
      <c r="U605" s="11">
        <v>0</v>
      </c>
      <c r="V605" s="11">
        <v>0</v>
      </c>
      <c r="W605" s="11">
        <v>74891211.010000005</v>
      </c>
      <c r="X605" s="11">
        <v>0</v>
      </c>
      <c r="Y605" s="11">
        <v>107240141.58</v>
      </c>
      <c r="Z605" s="11">
        <v>0</v>
      </c>
      <c r="AA605" s="11">
        <v>4344814.88</v>
      </c>
      <c r="AB605" s="11"/>
      <c r="AC605" s="11">
        <v>0</v>
      </c>
      <c r="AD605">
        <v>8689629.7599999998</v>
      </c>
      <c r="AE605">
        <v>0</v>
      </c>
      <c r="AF605">
        <v>0</v>
      </c>
      <c r="AG605">
        <v>0</v>
      </c>
      <c r="AH605">
        <v>0</v>
      </c>
      <c r="AI605">
        <v>0</v>
      </c>
    </row>
    <row r="606" spans="1:35" x14ac:dyDescent="0.25">
      <c r="A606" s="10" t="s">
        <v>58</v>
      </c>
      <c r="B606" s="10" t="s">
        <v>1698</v>
      </c>
      <c r="C606" s="10" t="s">
        <v>1738</v>
      </c>
      <c r="D606" s="10">
        <v>2384</v>
      </c>
      <c r="E606" s="10" t="s">
        <v>1739</v>
      </c>
      <c r="F606" s="10" t="s">
        <v>1740</v>
      </c>
      <c r="G606" s="10" t="s">
        <v>36</v>
      </c>
      <c r="H606" s="10" t="s">
        <v>36</v>
      </c>
      <c r="I606" s="10">
        <v>1051</v>
      </c>
      <c r="J606" s="10">
        <v>61</v>
      </c>
      <c r="K606" s="10" t="s">
        <v>83</v>
      </c>
      <c r="L606" s="10" t="s">
        <v>75</v>
      </c>
      <c r="M606" s="10" t="s">
        <v>87</v>
      </c>
      <c r="N606" s="10">
        <f t="shared" si="27"/>
        <v>54430404.830000013</v>
      </c>
      <c r="O606" s="10">
        <f t="shared" si="28"/>
        <v>45430404.830000013</v>
      </c>
      <c r="P606" s="10">
        <f t="shared" si="29"/>
        <v>9000000</v>
      </c>
      <c r="Q606" s="10"/>
      <c r="R606" s="11">
        <v>17646264.620000001</v>
      </c>
      <c r="S606" s="11">
        <v>85186.27</v>
      </c>
      <c r="T606" s="11"/>
      <c r="U606" s="11">
        <v>16964810.25</v>
      </c>
      <c r="V606" s="11"/>
      <c r="W606" s="11">
        <v>5409664.9800000004</v>
      </c>
      <c r="X606" s="11"/>
      <c r="Y606" s="11">
        <v>5409664.9800000004</v>
      </c>
      <c r="Z606" s="11"/>
      <c r="AA606" s="11">
        <v>9000000</v>
      </c>
      <c r="AB606" s="11">
        <v>2700000</v>
      </c>
      <c r="AC606" s="11"/>
      <c r="AD606">
        <v>0</v>
      </c>
      <c r="AF606">
        <v>0</v>
      </c>
      <c r="AH606">
        <v>0</v>
      </c>
    </row>
    <row r="607" spans="1:35" x14ac:dyDescent="0.25">
      <c r="A607" s="10" t="s">
        <v>58</v>
      </c>
      <c r="B607" s="10" t="s">
        <v>1698</v>
      </c>
      <c r="C607" s="10" t="s">
        <v>1729</v>
      </c>
      <c r="D607" s="10">
        <v>2384</v>
      </c>
      <c r="E607" s="10" t="s">
        <v>1739</v>
      </c>
      <c r="F607" s="10" t="s">
        <v>1741</v>
      </c>
      <c r="G607" s="10" t="s">
        <v>36</v>
      </c>
      <c r="H607" s="10" t="s">
        <v>36</v>
      </c>
      <c r="I607" s="10">
        <v>2127</v>
      </c>
      <c r="J607" s="10">
        <v>61</v>
      </c>
      <c r="K607" s="10" t="s">
        <v>83</v>
      </c>
      <c r="L607" s="10" t="s">
        <v>75</v>
      </c>
      <c r="M607" s="10" t="s">
        <v>87</v>
      </c>
      <c r="N607" s="10">
        <f t="shared" si="27"/>
        <v>1000000</v>
      </c>
      <c r="O607" s="10">
        <f t="shared" si="28"/>
        <v>1000000</v>
      </c>
      <c r="P607" s="10">
        <f t="shared" si="29"/>
        <v>0</v>
      </c>
      <c r="Q607" s="10"/>
      <c r="R607" s="11">
        <v>1000000</v>
      </c>
      <c r="S607" s="11">
        <v>385550.35</v>
      </c>
      <c r="T607" s="11"/>
      <c r="U607" s="11">
        <v>0</v>
      </c>
      <c r="V607" s="11"/>
      <c r="W607" s="11">
        <v>0</v>
      </c>
      <c r="X607" s="11"/>
      <c r="Y607" s="11">
        <v>0</v>
      </c>
      <c r="Z607" s="11"/>
      <c r="AA607" s="11">
        <v>0</v>
      </c>
      <c r="AB607" s="11"/>
      <c r="AC607" s="11"/>
      <c r="AD607">
        <v>0</v>
      </c>
      <c r="AF607">
        <v>0</v>
      </c>
      <c r="AH607">
        <v>0</v>
      </c>
    </row>
    <row r="608" spans="1:35" x14ac:dyDescent="0.25">
      <c r="A608" s="10" t="s">
        <v>58</v>
      </c>
      <c r="B608" s="10" t="s">
        <v>1698</v>
      </c>
      <c r="C608" s="10" t="s">
        <v>1729</v>
      </c>
      <c r="D608" s="10">
        <v>2385</v>
      </c>
      <c r="E608" s="10" t="s">
        <v>1742</v>
      </c>
      <c r="F608" s="10" t="s">
        <v>1743</v>
      </c>
      <c r="G608" s="10" t="s">
        <v>36</v>
      </c>
      <c r="H608" s="10" t="s">
        <v>36</v>
      </c>
      <c r="I608" s="10" t="s">
        <v>1744</v>
      </c>
      <c r="J608" s="10">
        <v>61</v>
      </c>
      <c r="K608" s="10" t="s">
        <v>83</v>
      </c>
      <c r="L608" s="10" t="s">
        <v>75</v>
      </c>
      <c r="M608" s="10" t="s">
        <v>87</v>
      </c>
      <c r="N608" s="10">
        <f t="shared" si="27"/>
        <v>12752640.699999999</v>
      </c>
      <c r="O608" s="10">
        <f t="shared" si="28"/>
        <v>12752640.699999999</v>
      </c>
      <c r="P608" s="10">
        <f t="shared" si="29"/>
        <v>0</v>
      </c>
      <c r="Q608" s="10"/>
      <c r="R608" s="11">
        <v>12752640.699999999</v>
      </c>
      <c r="S608" s="11">
        <v>4380552</v>
      </c>
      <c r="T608" s="11"/>
      <c r="U608" s="11">
        <v>0</v>
      </c>
      <c r="V608" s="11"/>
      <c r="W608" s="11">
        <v>0</v>
      </c>
      <c r="X608" s="11"/>
      <c r="Y608" s="11">
        <v>0</v>
      </c>
      <c r="Z608" s="11"/>
      <c r="AA608" s="11">
        <v>0</v>
      </c>
      <c r="AB608" s="11"/>
      <c r="AC608" s="11"/>
      <c r="AD608">
        <v>0</v>
      </c>
      <c r="AF608">
        <v>0</v>
      </c>
      <c r="AH608">
        <v>0</v>
      </c>
    </row>
    <row r="609" spans="1:35" x14ac:dyDescent="0.25">
      <c r="A609" s="10" t="s">
        <v>58</v>
      </c>
      <c r="B609" s="10" t="s">
        <v>1698</v>
      </c>
      <c r="C609" s="10" t="s">
        <v>1729</v>
      </c>
      <c r="D609" s="10">
        <v>2416</v>
      </c>
      <c r="E609" s="10" t="s">
        <v>1745</v>
      </c>
      <c r="F609" s="10" t="s">
        <v>1746</v>
      </c>
      <c r="G609" s="10" t="s">
        <v>36</v>
      </c>
      <c r="H609" s="10" t="s">
        <v>36</v>
      </c>
      <c r="I609" s="10">
        <v>2209</v>
      </c>
      <c r="J609" s="10">
        <v>61</v>
      </c>
      <c r="K609" s="10" t="s">
        <v>1747</v>
      </c>
      <c r="L609" s="10" t="s">
        <v>303</v>
      </c>
      <c r="M609" s="10" t="s">
        <v>87</v>
      </c>
      <c r="N609" s="10">
        <f t="shared" si="27"/>
        <v>3083000</v>
      </c>
      <c r="O609" s="10">
        <f t="shared" si="28"/>
        <v>3083000</v>
      </c>
      <c r="P609" s="10">
        <f t="shared" si="29"/>
        <v>0</v>
      </c>
      <c r="Q609" s="10"/>
      <c r="R609" s="11">
        <v>3083000</v>
      </c>
      <c r="S609" s="11">
        <v>0</v>
      </c>
      <c r="T609" s="11">
        <v>0</v>
      </c>
      <c r="U609" s="11">
        <v>0</v>
      </c>
      <c r="V609" s="11">
        <v>0</v>
      </c>
      <c r="W609" s="11">
        <v>0</v>
      </c>
      <c r="X609" s="11">
        <v>0</v>
      </c>
      <c r="Y609" s="11">
        <v>0</v>
      </c>
      <c r="Z609" s="11">
        <v>0</v>
      </c>
      <c r="AA609" s="11">
        <v>0</v>
      </c>
      <c r="AB609" s="11"/>
      <c r="AC609" s="11">
        <v>0</v>
      </c>
      <c r="AD609">
        <v>0</v>
      </c>
      <c r="AE609">
        <v>0</v>
      </c>
      <c r="AF609">
        <v>0</v>
      </c>
      <c r="AG609">
        <v>0</v>
      </c>
      <c r="AH609">
        <v>0</v>
      </c>
      <c r="AI609">
        <v>0</v>
      </c>
    </row>
    <row r="610" spans="1:35" x14ac:dyDescent="0.25">
      <c r="A610" s="10" t="s">
        <v>36</v>
      </c>
      <c r="B610" s="10" t="s">
        <v>1698</v>
      </c>
      <c r="C610" s="10" t="s">
        <v>1729</v>
      </c>
      <c r="D610" s="10">
        <v>2417</v>
      </c>
      <c r="E610" s="10" t="s">
        <v>1748</v>
      </c>
      <c r="F610" s="10" t="s">
        <v>1749</v>
      </c>
      <c r="G610" s="10" t="s">
        <v>36</v>
      </c>
      <c r="H610" s="10" t="s">
        <v>36</v>
      </c>
      <c r="I610" s="10">
        <v>2209</v>
      </c>
      <c r="J610" s="10">
        <v>61</v>
      </c>
      <c r="K610" s="10" t="s">
        <v>1750</v>
      </c>
      <c r="L610" s="10" t="s">
        <v>402</v>
      </c>
      <c r="M610" s="10" t="s">
        <v>87</v>
      </c>
      <c r="N610" s="10">
        <f t="shared" si="27"/>
        <v>0</v>
      </c>
      <c r="O610" s="10">
        <f t="shared" si="28"/>
        <v>0</v>
      </c>
      <c r="P610" s="10">
        <f t="shared" si="29"/>
        <v>0</v>
      </c>
      <c r="Q610" s="10"/>
      <c r="R610" s="11">
        <v>0</v>
      </c>
      <c r="S610" s="11">
        <v>0</v>
      </c>
      <c r="T610" s="11">
        <v>0</v>
      </c>
      <c r="U610" s="11">
        <v>0</v>
      </c>
      <c r="V610" s="11">
        <v>0</v>
      </c>
      <c r="W610" s="11">
        <v>0</v>
      </c>
      <c r="X610" s="11">
        <v>0</v>
      </c>
      <c r="Y610" s="11">
        <v>0</v>
      </c>
      <c r="Z610" s="11">
        <v>0</v>
      </c>
      <c r="AA610" s="11">
        <v>0</v>
      </c>
      <c r="AB610" s="11"/>
      <c r="AC610" s="11">
        <v>0</v>
      </c>
      <c r="AD610">
        <v>0</v>
      </c>
      <c r="AE610">
        <v>0</v>
      </c>
      <c r="AF610">
        <v>0</v>
      </c>
      <c r="AG610">
        <v>0</v>
      </c>
      <c r="AH610">
        <v>0</v>
      </c>
      <c r="AI610">
        <v>0</v>
      </c>
    </row>
    <row r="611" spans="1:35" x14ac:dyDescent="0.25">
      <c r="A611" s="10" t="s">
        <v>36</v>
      </c>
      <c r="B611" s="10" t="s">
        <v>1698</v>
      </c>
      <c r="C611" s="10" t="s">
        <v>1729</v>
      </c>
      <c r="D611" s="10">
        <v>2418</v>
      </c>
      <c r="E611" s="10" t="s">
        <v>1751</v>
      </c>
      <c r="F611" s="10" t="s">
        <v>1752</v>
      </c>
      <c r="G611" s="10" t="s">
        <v>36</v>
      </c>
      <c r="H611" s="10" t="s">
        <v>36</v>
      </c>
      <c r="I611" s="10">
        <v>2209</v>
      </c>
      <c r="J611" s="10">
        <v>61</v>
      </c>
      <c r="K611" s="10" t="s">
        <v>1192</v>
      </c>
      <c r="L611" s="10" t="s">
        <v>369</v>
      </c>
      <c r="M611" s="10" t="s">
        <v>87</v>
      </c>
      <c r="N611" s="10">
        <f t="shared" si="27"/>
        <v>0</v>
      </c>
      <c r="O611" s="10">
        <f t="shared" si="28"/>
        <v>0</v>
      </c>
      <c r="P611" s="10">
        <f t="shared" si="29"/>
        <v>0</v>
      </c>
      <c r="Q611" s="10"/>
      <c r="R611" s="11">
        <v>0</v>
      </c>
      <c r="S611" s="11">
        <v>0</v>
      </c>
      <c r="T611" s="11">
        <v>0</v>
      </c>
      <c r="U611" s="11">
        <v>0</v>
      </c>
      <c r="V611" s="11">
        <v>0</v>
      </c>
      <c r="W611" s="11">
        <v>0</v>
      </c>
      <c r="X611" s="11">
        <v>0</v>
      </c>
      <c r="Y611" s="11">
        <v>0</v>
      </c>
      <c r="Z611" s="11">
        <v>0</v>
      </c>
      <c r="AA611" s="11">
        <v>0</v>
      </c>
      <c r="AB611" s="11"/>
      <c r="AC611" s="11">
        <v>0</v>
      </c>
      <c r="AD611">
        <v>0</v>
      </c>
      <c r="AE611">
        <v>0</v>
      </c>
      <c r="AF611">
        <v>0</v>
      </c>
      <c r="AG611">
        <v>0</v>
      </c>
      <c r="AH611">
        <v>0</v>
      </c>
      <c r="AI611">
        <v>0</v>
      </c>
    </row>
    <row r="612" spans="1:35" x14ac:dyDescent="0.25">
      <c r="A612" s="10" t="s">
        <v>58</v>
      </c>
      <c r="B612" s="10" t="s">
        <v>1698</v>
      </c>
      <c r="C612" s="10" t="s">
        <v>1753</v>
      </c>
      <c r="D612" s="10">
        <v>2561</v>
      </c>
      <c r="E612" s="10" t="s">
        <v>1754</v>
      </c>
      <c r="F612" s="10" t="s">
        <v>1755</v>
      </c>
      <c r="G612" s="10" t="s">
        <v>58</v>
      </c>
      <c r="H612" s="10" t="s">
        <v>58</v>
      </c>
      <c r="I612" s="10">
        <v>2037</v>
      </c>
      <c r="J612" s="10">
        <v>61</v>
      </c>
      <c r="K612" s="10" t="s">
        <v>1756</v>
      </c>
      <c r="L612" s="10" t="s">
        <v>75</v>
      </c>
      <c r="M612" s="10" t="s">
        <v>87</v>
      </c>
      <c r="N612" s="10">
        <f t="shared" si="27"/>
        <v>215930219.97999999</v>
      </c>
      <c r="O612" s="10">
        <f t="shared" si="28"/>
        <v>215930219.97999999</v>
      </c>
      <c r="P612" s="10">
        <f t="shared" si="29"/>
        <v>0</v>
      </c>
      <c r="Q612" s="10"/>
      <c r="R612" s="11">
        <v>184230000</v>
      </c>
      <c r="S612" s="11">
        <v>46000000</v>
      </c>
      <c r="T612" s="11"/>
      <c r="U612" s="11">
        <v>31700219.98</v>
      </c>
      <c r="V612" s="11"/>
      <c r="W612" s="11">
        <v>0</v>
      </c>
      <c r="X612" s="11"/>
      <c r="Y612" s="11">
        <v>0</v>
      </c>
      <c r="Z612" s="11"/>
      <c r="AA612" s="11">
        <v>0</v>
      </c>
      <c r="AB612" s="11"/>
      <c r="AC612" s="11"/>
      <c r="AD612">
        <v>0</v>
      </c>
      <c r="AF612">
        <v>0</v>
      </c>
      <c r="AH612">
        <v>0</v>
      </c>
    </row>
    <row r="613" spans="1:35" x14ac:dyDescent="0.25">
      <c r="A613" s="10" t="s">
        <v>58</v>
      </c>
      <c r="B613" s="10" t="s">
        <v>1698</v>
      </c>
      <c r="C613" s="10" t="s">
        <v>1729</v>
      </c>
      <c r="D613" s="10">
        <v>2756</v>
      </c>
      <c r="E613" s="10" t="s">
        <v>1757</v>
      </c>
      <c r="F613" s="10" t="s">
        <v>1758</v>
      </c>
      <c r="G613" s="10" t="s">
        <v>58</v>
      </c>
      <c r="H613" s="10" t="s">
        <v>36</v>
      </c>
      <c r="I613" s="10">
        <v>2127</v>
      </c>
      <c r="J613" s="10">
        <v>61</v>
      </c>
      <c r="K613" s="10" t="s">
        <v>83</v>
      </c>
      <c r="L613" s="10" t="s">
        <v>75</v>
      </c>
      <c r="M613" s="10" t="s">
        <v>87</v>
      </c>
      <c r="N613" s="10">
        <f t="shared" si="27"/>
        <v>35438330</v>
      </c>
      <c r="O613" s="10">
        <f t="shared" si="28"/>
        <v>35438330</v>
      </c>
      <c r="P613" s="10">
        <f t="shared" si="29"/>
        <v>0</v>
      </c>
      <c r="Q613" s="10"/>
      <c r="R613" s="11">
        <v>31981940</v>
      </c>
      <c r="S613" s="11">
        <v>614449.65</v>
      </c>
      <c r="T613" s="11"/>
      <c r="U613" s="11">
        <v>1728195</v>
      </c>
      <c r="V613" s="11"/>
      <c r="W613" s="11">
        <v>1728195</v>
      </c>
      <c r="X613" s="11"/>
      <c r="Y613" s="11">
        <v>0</v>
      </c>
      <c r="Z613" s="11"/>
      <c r="AA613" s="11">
        <v>0</v>
      </c>
      <c r="AB613" s="11">
        <v>640000</v>
      </c>
      <c r="AC613" s="11"/>
      <c r="AD613">
        <v>0</v>
      </c>
      <c r="AF613">
        <v>0</v>
      </c>
      <c r="AH613">
        <v>0</v>
      </c>
    </row>
    <row r="614" spans="1:35" x14ac:dyDescent="0.25">
      <c r="A614" s="10" t="s">
        <v>58</v>
      </c>
      <c r="B614" s="10" t="s">
        <v>1698</v>
      </c>
      <c r="C614" s="10" t="s">
        <v>1729</v>
      </c>
      <c r="D614" s="10">
        <v>2942</v>
      </c>
      <c r="E614" s="10" t="s">
        <v>1759</v>
      </c>
      <c r="F614" s="10" t="s">
        <v>1760</v>
      </c>
      <c r="G614" s="10" t="s">
        <v>58</v>
      </c>
      <c r="H614" s="10" t="s">
        <v>58</v>
      </c>
      <c r="I614" s="10">
        <v>1051</v>
      </c>
      <c r="J614" s="10">
        <v>61</v>
      </c>
      <c r="K614" s="10" t="s">
        <v>685</v>
      </c>
      <c r="L614" s="10" t="s">
        <v>536</v>
      </c>
      <c r="M614" s="10" t="s">
        <v>87</v>
      </c>
      <c r="N614" s="10">
        <f t="shared" si="27"/>
        <v>13034444.640000002</v>
      </c>
      <c r="O614" s="10">
        <f t="shared" si="28"/>
        <v>13034444.640000002</v>
      </c>
      <c r="P614" s="10">
        <f t="shared" si="29"/>
        <v>0</v>
      </c>
      <c r="Q614" s="10">
        <v>0</v>
      </c>
      <c r="R614" s="11">
        <v>4344814.92</v>
      </c>
      <c r="S614" s="11">
        <v>500000</v>
      </c>
      <c r="T614" s="11">
        <v>0</v>
      </c>
      <c r="U614" s="11">
        <v>8689629.7200000025</v>
      </c>
      <c r="V614" s="11">
        <v>0</v>
      </c>
      <c r="W614" s="11">
        <v>0</v>
      </c>
      <c r="X614" s="11">
        <v>0</v>
      </c>
      <c r="Y614" s="11">
        <v>0</v>
      </c>
      <c r="Z614" s="11">
        <v>0</v>
      </c>
      <c r="AA614" s="11">
        <v>0</v>
      </c>
      <c r="AB614" s="11"/>
      <c r="AC614" s="11">
        <v>0</v>
      </c>
      <c r="AD614">
        <v>0</v>
      </c>
      <c r="AE614">
        <v>0</v>
      </c>
      <c r="AF614">
        <v>0</v>
      </c>
      <c r="AG614">
        <v>0</v>
      </c>
      <c r="AH614">
        <v>0</v>
      </c>
      <c r="AI614">
        <v>0</v>
      </c>
    </row>
    <row r="615" spans="1:35" x14ac:dyDescent="0.25">
      <c r="A615" s="10" t="s">
        <v>58</v>
      </c>
      <c r="B615" s="10" t="s">
        <v>1698</v>
      </c>
      <c r="C615" s="10" t="s">
        <v>1719</v>
      </c>
      <c r="D615" s="10">
        <v>2943</v>
      </c>
      <c r="E615" s="10" t="s">
        <v>1761</v>
      </c>
      <c r="F615" s="10" t="s">
        <v>1762</v>
      </c>
      <c r="G615" s="10" t="s">
        <v>58</v>
      </c>
      <c r="H615" s="10" t="s">
        <v>58</v>
      </c>
      <c r="I615" s="10">
        <v>1139</v>
      </c>
      <c r="J615" s="10">
        <v>61</v>
      </c>
      <c r="K615" s="10" t="s">
        <v>543</v>
      </c>
      <c r="L615" s="10" t="s">
        <v>536</v>
      </c>
      <c r="M615" s="10" t="s">
        <v>87</v>
      </c>
      <c r="N615" s="10">
        <f t="shared" si="27"/>
        <v>185000000</v>
      </c>
      <c r="O615" s="10">
        <f t="shared" si="28"/>
        <v>185000000</v>
      </c>
      <c r="P615" s="10">
        <f t="shared" si="29"/>
        <v>0</v>
      </c>
      <c r="Q615" s="10"/>
      <c r="R615" s="11">
        <v>3000000</v>
      </c>
      <c r="S615" s="11">
        <v>1350000</v>
      </c>
      <c r="T615" s="11"/>
      <c r="U615" s="11">
        <v>60000000</v>
      </c>
      <c r="V615" s="11"/>
      <c r="W615" s="11">
        <v>70000000</v>
      </c>
      <c r="X615" s="11"/>
      <c r="Y615" s="11">
        <v>52000000</v>
      </c>
      <c r="Z615" s="11"/>
      <c r="AA615" s="11">
        <v>0</v>
      </c>
      <c r="AB615" s="11"/>
      <c r="AC615" s="11"/>
      <c r="AD615">
        <v>0</v>
      </c>
      <c r="AF615">
        <v>0</v>
      </c>
      <c r="AH615">
        <v>0</v>
      </c>
    </row>
    <row r="616" spans="1:35" x14ac:dyDescent="0.25">
      <c r="A616" s="10" t="s">
        <v>58</v>
      </c>
      <c r="B616" s="10" t="s">
        <v>1698</v>
      </c>
      <c r="C616" s="10" t="s">
        <v>1729</v>
      </c>
      <c r="D616" s="10">
        <v>2944</v>
      </c>
      <c r="E616" s="10" t="s">
        <v>1763</v>
      </c>
      <c r="F616" s="10" t="s">
        <v>1764</v>
      </c>
      <c r="G616" s="10" t="s">
        <v>58</v>
      </c>
      <c r="H616" s="10" t="s">
        <v>58</v>
      </c>
      <c r="I616" s="10">
        <v>1051</v>
      </c>
      <c r="J616" s="10">
        <v>61</v>
      </c>
      <c r="K616" s="10" t="s">
        <v>449</v>
      </c>
      <c r="L616" s="10" t="s">
        <v>38</v>
      </c>
      <c r="M616" s="10" t="s">
        <v>87</v>
      </c>
      <c r="N616" s="10">
        <f t="shared" si="27"/>
        <v>26381112.939999998</v>
      </c>
      <c r="O616" s="10">
        <f t="shared" si="28"/>
        <v>26381112.939999998</v>
      </c>
      <c r="P616" s="10">
        <f t="shared" si="29"/>
        <v>0</v>
      </c>
      <c r="Q616" s="10">
        <v>0</v>
      </c>
      <c r="R616" s="11">
        <v>21603493.386565998</v>
      </c>
      <c r="S616" s="11">
        <v>0</v>
      </c>
      <c r="T616" s="11">
        <v>0</v>
      </c>
      <c r="U616" s="11">
        <v>4777619.5534340004</v>
      </c>
      <c r="V616" s="11">
        <v>0</v>
      </c>
      <c r="W616" s="11">
        <v>0</v>
      </c>
      <c r="X616" s="11">
        <v>0</v>
      </c>
      <c r="Y616" s="11">
        <v>0</v>
      </c>
      <c r="Z616" s="11">
        <v>0</v>
      </c>
      <c r="AA616" s="11">
        <v>0</v>
      </c>
      <c r="AB616" s="11"/>
      <c r="AC616" s="11">
        <v>0</v>
      </c>
      <c r="AD616">
        <v>0</v>
      </c>
      <c r="AE616">
        <v>0</v>
      </c>
      <c r="AF616">
        <v>0</v>
      </c>
      <c r="AG616">
        <v>0</v>
      </c>
      <c r="AH616">
        <v>0</v>
      </c>
      <c r="AI616">
        <v>0</v>
      </c>
    </row>
    <row r="617" spans="1:35" x14ac:dyDescent="0.25">
      <c r="A617" s="10" t="s">
        <v>58</v>
      </c>
      <c r="B617" s="10" t="s">
        <v>1698</v>
      </c>
      <c r="C617" s="10" t="s">
        <v>1729</v>
      </c>
      <c r="D617" s="10">
        <v>2945</v>
      </c>
      <c r="E617" s="10" t="s">
        <v>1765</v>
      </c>
      <c r="F617" s="10" t="s">
        <v>1766</v>
      </c>
      <c r="G617" s="10" t="s">
        <v>58</v>
      </c>
      <c r="H617" s="10" t="s">
        <v>58</v>
      </c>
      <c r="I617" s="10">
        <v>1051</v>
      </c>
      <c r="J617" s="10">
        <v>61</v>
      </c>
      <c r="K617" s="10" t="s">
        <v>463</v>
      </c>
      <c r="L617" s="10" t="s">
        <v>38</v>
      </c>
      <c r="M617" s="10" t="s">
        <v>87</v>
      </c>
      <c r="N617" s="10">
        <f t="shared" si="27"/>
        <v>32059463.590000004</v>
      </c>
      <c r="O617" s="10">
        <f t="shared" si="28"/>
        <v>7053081.9900000002</v>
      </c>
      <c r="P617" s="10">
        <f t="shared" si="29"/>
        <v>25006381.600000001</v>
      </c>
      <c r="Q617" s="10" t="s">
        <v>1767</v>
      </c>
      <c r="R617" s="11">
        <v>1298842.5</v>
      </c>
      <c r="S617" s="11">
        <v>585595.16</v>
      </c>
      <c r="T617" s="11">
        <v>1442248.016901487</v>
      </c>
      <c r="U617" s="11">
        <v>3684685.04</v>
      </c>
      <c r="V617" s="11">
        <v>3398738.3399588251</v>
      </c>
      <c r="W617" s="11">
        <v>2069554.45</v>
      </c>
      <c r="X617" s="11">
        <v>1275060.6031396859</v>
      </c>
      <c r="Y617" s="11">
        <v>0</v>
      </c>
      <c r="Z617" s="11">
        <v>0</v>
      </c>
      <c r="AA617" s="11">
        <v>4604987.04</v>
      </c>
      <c r="AB617" s="11"/>
      <c r="AC617" s="11">
        <v>5127825.755456646</v>
      </c>
      <c r="AD617">
        <v>13063883.310000001</v>
      </c>
      <c r="AE617">
        <v>12084008.98559827</v>
      </c>
      <c r="AF617">
        <v>7337511.25</v>
      </c>
      <c r="AG617">
        <v>4533400.9989450863</v>
      </c>
    </row>
    <row r="618" spans="1:35" x14ac:dyDescent="0.25">
      <c r="A618" s="10"/>
      <c r="B618" s="10" t="s">
        <v>1698</v>
      </c>
      <c r="C618" s="10" t="s">
        <v>1719</v>
      </c>
      <c r="D618" s="10"/>
      <c r="E618" s="10" t="s">
        <v>1768</v>
      </c>
      <c r="F618" s="10" t="s">
        <v>1768</v>
      </c>
      <c r="G618" s="10" t="s">
        <v>58</v>
      </c>
      <c r="H618" s="10" t="s">
        <v>58</v>
      </c>
      <c r="I618" s="10">
        <v>2037</v>
      </c>
      <c r="J618" s="10">
        <v>61</v>
      </c>
      <c r="K618" s="10" t="s">
        <v>1769</v>
      </c>
      <c r="L618" s="10" t="s">
        <v>2338</v>
      </c>
      <c r="M618" s="10" t="s">
        <v>87</v>
      </c>
      <c r="N618" s="10">
        <f t="shared" si="27"/>
        <v>55244890</v>
      </c>
      <c r="O618" s="10">
        <f t="shared" si="28"/>
        <v>55244890</v>
      </c>
      <c r="P618" s="10">
        <f t="shared" si="29"/>
        <v>0</v>
      </c>
      <c r="Q618" s="10"/>
      <c r="R618" s="11">
        <v>7000000</v>
      </c>
      <c r="S618" s="11"/>
      <c r="T618" s="11"/>
      <c r="U618" s="11">
        <v>24000000</v>
      </c>
      <c r="V618" s="11"/>
      <c r="W618" s="11">
        <v>18000000</v>
      </c>
      <c r="X618" s="11"/>
      <c r="Y618" s="11">
        <v>6244890</v>
      </c>
      <c r="Z618" s="11"/>
      <c r="AA618" s="11">
        <v>0</v>
      </c>
      <c r="AB618" s="11"/>
      <c r="AC618" s="11">
        <v>0</v>
      </c>
      <c r="AD618">
        <v>0</v>
      </c>
      <c r="AE618">
        <v>0</v>
      </c>
      <c r="AF618">
        <v>0</v>
      </c>
      <c r="AG618">
        <v>0</v>
      </c>
      <c r="AH618">
        <v>0</v>
      </c>
      <c r="AI618">
        <v>0</v>
      </c>
    </row>
    <row r="619" spans="1:35" x14ac:dyDescent="0.25">
      <c r="A619" s="10"/>
      <c r="B619" s="10" t="s">
        <v>1698</v>
      </c>
      <c r="C619" s="10" t="s">
        <v>1719</v>
      </c>
      <c r="D619" s="10"/>
      <c r="E619" s="10" t="s">
        <v>1770</v>
      </c>
      <c r="F619" s="10" t="s">
        <v>1770</v>
      </c>
      <c r="G619" s="10" t="s">
        <v>58</v>
      </c>
      <c r="H619" s="10" t="s">
        <v>58</v>
      </c>
      <c r="I619" s="10">
        <v>2209</v>
      </c>
      <c r="J619" s="10">
        <v>61</v>
      </c>
      <c r="K619" s="10" t="s">
        <v>1771</v>
      </c>
      <c r="L619" s="10" t="s">
        <v>2339</v>
      </c>
      <c r="M619" s="10" t="s">
        <v>87</v>
      </c>
      <c r="N619" s="10">
        <f t="shared" si="27"/>
        <v>20000000</v>
      </c>
      <c r="O619" s="10">
        <f t="shared" si="28"/>
        <v>20000000</v>
      </c>
      <c r="P619" s="10">
        <f t="shared" si="29"/>
        <v>0</v>
      </c>
      <c r="Q619" s="10"/>
      <c r="R619" s="11">
        <v>2500000</v>
      </c>
      <c r="S619" s="11"/>
      <c r="T619" s="11"/>
      <c r="U619" s="11">
        <v>8000000</v>
      </c>
      <c r="V619" s="11"/>
      <c r="W619" s="11">
        <v>8000000</v>
      </c>
      <c r="X619" s="11"/>
      <c r="Y619" s="11">
        <v>1500000</v>
      </c>
      <c r="Z619" s="11"/>
      <c r="AA619" s="11">
        <v>0</v>
      </c>
      <c r="AB619" s="11"/>
      <c r="AC619" s="11">
        <v>0</v>
      </c>
      <c r="AD619">
        <v>0</v>
      </c>
      <c r="AE619">
        <v>0</v>
      </c>
      <c r="AF619">
        <v>0</v>
      </c>
      <c r="AG619">
        <v>0</v>
      </c>
      <c r="AH619">
        <v>0</v>
      </c>
      <c r="AI619">
        <v>0</v>
      </c>
    </row>
    <row r="620" spans="1:35" x14ac:dyDescent="0.25">
      <c r="A620" s="10"/>
      <c r="B620" s="10" t="s">
        <v>1698</v>
      </c>
      <c r="C620" s="10" t="s">
        <v>1729</v>
      </c>
      <c r="D620" s="10"/>
      <c r="E620" s="10" t="s">
        <v>1772</v>
      </c>
      <c r="F620" s="10" t="s">
        <v>1772</v>
      </c>
      <c r="G620" s="10" t="s">
        <v>36</v>
      </c>
      <c r="H620" s="10" t="s">
        <v>36</v>
      </c>
      <c r="I620" s="10">
        <v>1051</v>
      </c>
      <c r="J620" s="10">
        <v>61</v>
      </c>
      <c r="K620" s="10" t="s">
        <v>463</v>
      </c>
      <c r="L620" s="10" t="s">
        <v>38</v>
      </c>
      <c r="M620" s="10" t="s">
        <v>87</v>
      </c>
      <c r="N620" s="10">
        <f t="shared" si="27"/>
        <v>1200475.3623500001</v>
      </c>
      <c r="O620" s="10">
        <f t="shared" si="28"/>
        <v>1200475.3623500001</v>
      </c>
      <c r="P620" s="10">
        <f t="shared" si="29"/>
        <v>0</v>
      </c>
      <c r="Q620" s="10"/>
      <c r="R620" s="11">
        <v>1200475.3623500001</v>
      </c>
      <c r="S620" s="11"/>
      <c r="T620" s="11">
        <v>0</v>
      </c>
      <c r="U620" s="11">
        <v>0</v>
      </c>
      <c r="V620" s="11">
        <v>0</v>
      </c>
      <c r="W620" s="11">
        <v>0</v>
      </c>
      <c r="X620" s="11">
        <v>0</v>
      </c>
      <c r="Y620" s="11">
        <v>0</v>
      </c>
      <c r="Z620" s="11">
        <v>0</v>
      </c>
      <c r="AA620" s="11">
        <v>0</v>
      </c>
      <c r="AB620" s="11"/>
      <c r="AC620" s="11">
        <v>0</v>
      </c>
      <c r="AD620">
        <v>0</v>
      </c>
      <c r="AE620">
        <v>0</v>
      </c>
      <c r="AF620">
        <v>0</v>
      </c>
      <c r="AG620">
        <v>0</v>
      </c>
      <c r="AH620">
        <v>0</v>
      </c>
      <c r="AI620">
        <v>0</v>
      </c>
    </row>
    <row r="621" spans="1:35" x14ac:dyDescent="0.25">
      <c r="A621" s="10"/>
      <c r="B621" s="10" t="s">
        <v>1698</v>
      </c>
      <c r="C621" s="10" t="s">
        <v>1729</v>
      </c>
      <c r="D621" s="10"/>
      <c r="E621" s="10" t="s">
        <v>1773</v>
      </c>
      <c r="F621" s="10" t="s">
        <v>1773</v>
      </c>
      <c r="G621" s="10" t="s">
        <v>36</v>
      </c>
      <c r="H621" s="10" t="s">
        <v>36</v>
      </c>
      <c r="I621" s="10">
        <v>1051</v>
      </c>
      <c r="J621" s="10">
        <v>61</v>
      </c>
      <c r="K621" s="10" t="s">
        <v>463</v>
      </c>
      <c r="L621" s="10" t="s">
        <v>38</v>
      </c>
      <c r="M621" s="10" t="s">
        <v>87</v>
      </c>
      <c r="N621" s="10">
        <f t="shared" si="27"/>
        <v>4229883</v>
      </c>
      <c r="O621" s="10">
        <f t="shared" si="28"/>
        <v>4229883</v>
      </c>
      <c r="P621" s="10">
        <f t="shared" si="29"/>
        <v>0</v>
      </c>
      <c r="Q621" s="10"/>
      <c r="R621" s="11">
        <v>2114941.5</v>
      </c>
      <c r="S621" s="11"/>
      <c r="T621" s="11">
        <v>0</v>
      </c>
      <c r="U621" s="11">
        <v>2114941.5</v>
      </c>
      <c r="V621" s="11">
        <v>0</v>
      </c>
      <c r="W621" s="11">
        <v>0</v>
      </c>
      <c r="X621" s="11">
        <v>0</v>
      </c>
      <c r="Y621" s="11">
        <v>0</v>
      </c>
      <c r="Z621" s="11">
        <v>0</v>
      </c>
      <c r="AA621" s="11">
        <v>0</v>
      </c>
      <c r="AB621" s="11"/>
      <c r="AC621" s="11">
        <v>0</v>
      </c>
      <c r="AD621">
        <v>0</v>
      </c>
      <c r="AE621">
        <v>0</v>
      </c>
      <c r="AF621">
        <v>0</v>
      </c>
      <c r="AG621">
        <v>0</v>
      </c>
      <c r="AH621">
        <v>0</v>
      </c>
      <c r="AI621">
        <v>0</v>
      </c>
    </row>
    <row r="622" spans="1:35" x14ac:dyDescent="0.25">
      <c r="A622" s="10"/>
      <c r="B622" s="10" t="s">
        <v>1698</v>
      </c>
      <c r="C622" s="10" t="s">
        <v>1729</v>
      </c>
      <c r="D622" s="10"/>
      <c r="E622" s="10" t="s">
        <v>1774</v>
      </c>
      <c r="F622" s="10" t="s">
        <v>1774</v>
      </c>
      <c r="G622" s="10" t="s">
        <v>36</v>
      </c>
      <c r="H622" s="10" t="s">
        <v>36</v>
      </c>
      <c r="I622" s="10">
        <v>1051</v>
      </c>
      <c r="J622" s="10">
        <v>61</v>
      </c>
      <c r="K622" s="10" t="s">
        <v>271</v>
      </c>
      <c r="L622" s="10" t="s">
        <v>38</v>
      </c>
      <c r="M622" s="10" t="s">
        <v>87</v>
      </c>
      <c r="N622" s="10">
        <f t="shared" si="27"/>
        <v>19094963.290000003</v>
      </c>
      <c r="O622" s="10">
        <f t="shared" si="28"/>
        <v>19094963.290000003</v>
      </c>
      <c r="P622" s="10">
        <f t="shared" si="29"/>
        <v>0</v>
      </c>
      <c r="Q622" s="10"/>
      <c r="R622" s="11">
        <v>7637985.3160000024</v>
      </c>
      <c r="S622" s="11"/>
      <c r="T622" s="11">
        <v>0</v>
      </c>
      <c r="U622" s="11">
        <v>11456977.973999999</v>
      </c>
      <c r="V622" s="11">
        <v>0</v>
      </c>
      <c r="W622" s="11">
        <v>0</v>
      </c>
      <c r="X622" s="11">
        <v>0</v>
      </c>
      <c r="Y622" s="11">
        <v>0</v>
      </c>
      <c r="Z622" s="11">
        <v>0</v>
      </c>
      <c r="AA622" s="11">
        <v>0</v>
      </c>
      <c r="AB622" s="11"/>
      <c r="AC622" s="11">
        <v>0</v>
      </c>
      <c r="AD622">
        <v>0</v>
      </c>
      <c r="AE622">
        <v>0</v>
      </c>
      <c r="AF622">
        <v>0</v>
      </c>
      <c r="AG622">
        <v>0</v>
      </c>
      <c r="AH622">
        <v>0</v>
      </c>
      <c r="AI622">
        <v>0</v>
      </c>
    </row>
    <row r="623" spans="1:35" x14ac:dyDescent="0.25">
      <c r="A623" s="10"/>
      <c r="B623" s="10" t="s">
        <v>1698</v>
      </c>
      <c r="C623" s="10" t="s">
        <v>1729</v>
      </c>
      <c r="D623" s="10"/>
      <c r="E623" s="10" t="s">
        <v>1775</v>
      </c>
      <c r="F623" s="10" t="s">
        <v>1775</v>
      </c>
      <c r="G623" s="10" t="s">
        <v>36</v>
      </c>
      <c r="H623" s="10" t="s">
        <v>36</v>
      </c>
      <c r="I623" s="10">
        <v>1051</v>
      </c>
      <c r="J623" s="10">
        <v>61</v>
      </c>
      <c r="K623" s="10" t="s">
        <v>555</v>
      </c>
      <c r="L623" s="10" t="s">
        <v>402</v>
      </c>
      <c r="M623" s="10" t="s">
        <v>87</v>
      </c>
      <c r="N623" s="10">
        <f t="shared" si="27"/>
        <v>2500000</v>
      </c>
      <c r="O623" s="10">
        <f t="shared" si="28"/>
        <v>2500000</v>
      </c>
      <c r="P623" s="10">
        <f t="shared" si="29"/>
        <v>0</v>
      </c>
      <c r="Q623" s="10"/>
      <c r="R623" s="11">
        <v>2500000</v>
      </c>
      <c r="S623" s="11"/>
      <c r="T623" s="11">
        <v>0</v>
      </c>
      <c r="U623" s="11">
        <v>0</v>
      </c>
      <c r="V623" s="11">
        <v>0</v>
      </c>
      <c r="W623" s="11">
        <v>0</v>
      </c>
      <c r="X623" s="11">
        <v>0</v>
      </c>
      <c r="Y623" s="11">
        <v>0</v>
      </c>
      <c r="Z623" s="11">
        <v>0</v>
      </c>
      <c r="AA623" s="11">
        <v>0</v>
      </c>
      <c r="AB623" s="11"/>
      <c r="AC623" s="11">
        <v>0</v>
      </c>
      <c r="AD623">
        <v>0</v>
      </c>
      <c r="AE623">
        <v>0</v>
      </c>
      <c r="AF623">
        <v>0</v>
      </c>
      <c r="AG623">
        <v>0</v>
      </c>
      <c r="AH623">
        <v>0</v>
      </c>
      <c r="AI623">
        <v>0</v>
      </c>
    </row>
    <row r="624" spans="1:35" x14ac:dyDescent="0.25">
      <c r="A624" s="10"/>
      <c r="B624" s="10" t="s">
        <v>1698</v>
      </c>
      <c r="C624" s="10" t="s">
        <v>1729</v>
      </c>
      <c r="D624" s="10"/>
      <c r="E624" s="10" t="s">
        <v>1776</v>
      </c>
      <c r="F624" s="10" t="s">
        <v>1776</v>
      </c>
      <c r="G624" s="10" t="s">
        <v>36</v>
      </c>
      <c r="H624" s="10" t="s">
        <v>36</v>
      </c>
      <c r="I624" s="10">
        <v>1051</v>
      </c>
      <c r="J624" s="10">
        <v>61</v>
      </c>
      <c r="K624" s="10" t="s">
        <v>1777</v>
      </c>
      <c r="L624" s="10" t="s">
        <v>1778</v>
      </c>
      <c r="M624" s="10" t="s">
        <v>87</v>
      </c>
      <c r="N624" s="10">
        <f t="shared" si="27"/>
        <v>600000</v>
      </c>
      <c r="O624" s="10">
        <f t="shared" si="28"/>
        <v>600000</v>
      </c>
      <c r="P624" s="10">
        <f t="shared" si="29"/>
        <v>0</v>
      </c>
      <c r="Q624" s="10"/>
      <c r="R624" s="11">
        <v>0</v>
      </c>
      <c r="S624" s="11"/>
      <c r="T624" s="11">
        <v>0</v>
      </c>
      <c r="U624" s="11">
        <v>600000</v>
      </c>
      <c r="V624" s="11">
        <v>0</v>
      </c>
      <c r="W624" s="11">
        <v>0</v>
      </c>
      <c r="X624" s="11">
        <v>0</v>
      </c>
      <c r="Y624" s="11">
        <v>0</v>
      </c>
      <c r="Z624" s="11">
        <v>0</v>
      </c>
      <c r="AA624" s="11">
        <v>0</v>
      </c>
      <c r="AB624" s="11"/>
      <c r="AC624" s="11">
        <v>0</v>
      </c>
      <c r="AD624">
        <v>0</v>
      </c>
      <c r="AE624">
        <v>0</v>
      </c>
      <c r="AF624">
        <v>0</v>
      </c>
      <c r="AG624">
        <v>0</v>
      </c>
      <c r="AH624">
        <v>0</v>
      </c>
      <c r="AI624">
        <v>0</v>
      </c>
    </row>
    <row r="625" spans="1:35" x14ac:dyDescent="0.25">
      <c r="A625" s="10"/>
      <c r="B625" s="10" t="s">
        <v>1698</v>
      </c>
      <c r="C625" s="10" t="s">
        <v>1699</v>
      </c>
      <c r="D625" s="10"/>
      <c r="E625" s="10" t="s">
        <v>1779</v>
      </c>
      <c r="F625" s="10" t="s">
        <v>1779</v>
      </c>
      <c r="G625" s="10" t="s">
        <v>36</v>
      </c>
      <c r="H625" s="10" t="s">
        <v>36</v>
      </c>
      <c r="I625" s="10">
        <v>1051</v>
      </c>
      <c r="J625" s="10">
        <v>61</v>
      </c>
      <c r="K625" s="10" t="s">
        <v>449</v>
      </c>
      <c r="L625" s="10" t="s">
        <v>38</v>
      </c>
      <c r="M625" s="10" t="s">
        <v>87</v>
      </c>
      <c r="N625" s="10">
        <f t="shared" si="27"/>
        <v>29142106</v>
      </c>
      <c r="O625" s="10">
        <f t="shared" si="28"/>
        <v>29142106</v>
      </c>
      <c r="P625" s="10">
        <f t="shared" si="29"/>
        <v>0</v>
      </c>
      <c r="Q625" s="10" t="s">
        <v>1780</v>
      </c>
      <c r="R625" s="11">
        <v>16515008</v>
      </c>
      <c r="S625" s="11"/>
      <c r="T625" s="11">
        <v>0</v>
      </c>
      <c r="U625" s="11">
        <v>2627098</v>
      </c>
      <c r="V625" s="11">
        <v>0</v>
      </c>
      <c r="W625" s="11">
        <v>5000000</v>
      </c>
      <c r="X625" s="11"/>
      <c r="Y625" s="11">
        <v>5000000</v>
      </c>
      <c r="Z625" s="11"/>
      <c r="AA625" s="11">
        <v>0</v>
      </c>
      <c r="AB625" s="11"/>
      <c r="AC625" s="11">
        <v>0</v>
      </c>
      <c r="AD625">
        <v>0</v>
      </c>
      <c r="AE625">
        <v>0</v>
      </c>
      <c r="AF625">
        <v>0</v>
      </c>
      <c r="AG625">
        <v>0</v>
      </c>
      <c r="AH625">
        <v>0</v>
      </c>
      <c r="AI625">
        <v>0</v>
      </c>
    </row>
    <row r="626" spans="1:35" x14ac:dyDescent="0.25">
      <c r="A626" s="10"/>
      <c r="B626" s="10" t="s">
        <v>1698</v>
      </c>
      <c r="C626" s="10" t="s">
        <v>1699</v>
      </c>
      <c r="D626" s="10"/>
      <c r="E626" s="10" t="s">
        <v>1781</v>
      </c>
      <c r="F626" s="10" t="s">
        <v>1781</v>
      </c>
      <c r="G626" s="10" t="s">
        <v>36</v>
      </c>
      <c r="H626" s="10" t="s">
        <v>36</v>
      </c>
      <c r="I626" s="10">
        <v>1051</v>
      </c>
      <c r="J626" s="10">
        <v>61</v>
      </c>
      <c r="K626" s="10" t="s">
        <v>37</v>
      </c>
      <c r="L626" s="10" t="s">
        <v>38</v>
      </c>
      <c r="M626" s="10" t="s">
        <v>87</v>
      </c>
      <c r="N626" s="10">
        <f t="shared" si="27"/>
        <v>2500000</v>
      </c>
      <c r="O626" s="10">
        <f t="shared" si="28"/>
        <v>2500000</v>
      </c>
      <c r="P626" s="10">
        <f t="shared" si="29"/>
        <v>0</v>
      </c>
      <c r="Q626" s="10"/>
      <c r="R626" s="11">
        <v>1000000</v>
      </c>
      <c r="S626" s="11"/>
      <c r="T626" s="11"/>
      <c r="U626" s="11">
        <v>500000</v>
      </c>
      <c r="V626" s="11"/>
      <c r="W626" s="11">
        <v>500000</v>
      </c>
      <c r="X626" s="11"/>
      <c r="Y626" s="11">
        <v>500000</v>
      </c>
      <c r="Z626" s="11"/>
      <c r="AA626" s="11">
        <v>0</v>
      </c>
      <c r="AB626" s="11"/>
      <c r="AC626" s="11">
        <v>0</v>
      </c>
      <c r="AD626">
        <v>0</v>
      </c>
      <c r="AE626">
        <v>0</v>
      </c>
      <c r="AF626">
        <v>0</v>
      </c>
      <c r="AG626">
        <v>0</v>
      </c>
      <c r="AH626">
        <v>0</v>
      </c>
      <c r="AI626">
        <v>0</v>
      </c>
    </row>
    <row r="627" spans="1:35" x14ac:dyDescent="0.25">
      <c r="A627" s="10"/>
      <c r="B627" s="10" t="s">
        <v>1698</v>
      </c>
      <c r="C627" s="10" t="s">
        <v>1699</v>
      </c>
      <c r="D627" s="10"/>
      <c r="E627" s="10" t="s">
        <v>1782</v>
      </c>
      <c r="F627" s="10" t="s">
        <v>1782</v>
      </c>
      <c r="G627" s="10" t="s">
        <v>36</v>
      </c>
      <c r="H627" s="10" t="s">
        <v>36</v>
      </c>
      <c r="I627" s="10">
        <v>1051</v>
      </c>
      <c r="J627" s="10">
        <v>61</v>
      </c>
      <c r="K627" s="10" t="s">
        <v>543</v>
      </c>
      <c r="L627" s="10" t="s">
        <v>536</v>
      </c>
      <c r="M627" s="10" t="s">
        <v>87</v>
      </c>
      <c r="N627" s="10">
        <f t="shared" si="27"/>
        <v>20000000</v>
      </c>
      <c r="O627" s="10">
        <f t="shared" si="28"/>
        <v>20000000</v>
      </c>
      <c r="P627" s="10">
        <f t="shared" si="29"/>
        <v>0</v>
      </c>
      <c r="Q627" s="10"/>
      <c r="R627" s="11">
        <v>5000000</v>
      </c>
      <c r="S627" s="11"/>
      <c r="T627" s="11"/>
      <c r="U627" s="11">
        <v>5000000</v>
      </c>
      <c r="V627" s="11"/>
      <c r="W627" s="11">
        <v>5000000</v>
      </c>
      <c r="X627" s="11"/>
      <c r="Y627" s="11">
        <v>5000000</v>
      </c>
      <c r="Z627" s="11"/>
      <c r="AA627" s="11">
        <v>0</v>
      </c>
      <c r="AB627" s="11"/>
      <c r="AC627" s="11">
        <v>0</v>
      </c>
      <c r="AD627">
        <v>0</v>
      </c>
      <c r="AE627">
        <v>0</v>
      </c>
      <c r="AF627">
        <v>0</v>
      </c>
      <c r="AG627">
        <v>0</v>
      </c>
      <c r="AH627">
        <v>0</v>
      </c>
      <c r="AI627">
        <v>0</v>
      </c>
    </row>
    <row r="628" spans="1:35" x14ac:dyDescent="0.25">
      <c r="A628" s="10"/>
      <c r="B628" s="10" t="s">
        <v>1698</v>
      </c>
      <c r="C628" s="10" t="s">
        <v>1753</v>
      </c>
      <c r="D628" s="10">
        <v>2561</v>
      </c>
      <c r="E628" s="10" t="s">
        <v>1754</v>
      </c>
      <c r="F628" s="10" t="s">
        <v>1783</v>
      </c>
      <c r="G628" s="10" t="s">
        <v>36</v>
      </c>
      <c r="H628" s="10" t="s">
        <v>36</v>
      </c>
      <c r="I628" s="10">
        <v>2037</v>
      </c>
      <c r="J628" s="10">
        <v>61</v>
      </c>
      <c r="K628" s="10" t="s">
        <v>1784</v>
      </c>
      <c r="L628" s="10" t="s">
        <v>75</v>
      </c>
      <c r="M628" s="10" t="s">
        <v>87</v>
      </c>
      <c r="N628" s="10">
        <f t="shared" si="27"/>
        <v>2344538.67</v>
      </c>
      <c r="O628" s="10">
        <f t="shared" si="28"/>
        <v>2344538.67</v>
      </c>
      <c r="P628" s="10">
        <f t="shared" si="29"/>
        <v>0</v>
      </c>
      <c r="Q628" s="10"/>
      <c r="R628" s="11">
        <v>2344538.67</v>
      </c>
      <c r="S628" s="11"/>
      <c r="T628" s="11"/>
      <c r="U628" s="11">
        <v>0</v>
      </c>
      <c r="V628" s="11"/>
      <c r="W628" s="11">
        <v>0</v>
      </c>
      <c r="X628" s="11"/>
      <c r="Y628" s="11">
        <v>0</v>
      </c>
      <c r="Z628" s="11"/>
      <c r="AA628" s="11">
        <v>0</v>
      </c>
      <c r="AB628" s="11"/>
      <c r="AC628" s="11">
        <v>0</v>
      </c>
      <c r="AD628">
        <v>0</v>
      </c>
      <c r="AE628">
        <v>0</v>
      </c>
      <c r="AF628">
        <v>0</v>
      </c>
      <c r="AG628">
        <v>0</v>
      </c>
      <c r="AH628">
        <v>0</v>
      </c>
      <c r="AI628">
        <v>0</v>
      </c>
    </row>
    <row r="629" spans="1:35" x14ac:dyDescent="0.25">
      <c r="A629" s="10" t="s">
        <v>58</v>
      </c>
      <c r="B629" s="10" t="s">
        <v>1785</v>
      </c>
      <c r="C629" s="10" t="s">
        <v>1790</v>
      </c>
      <c r="D629" s="10">
        <v>1681</v>
      </c>
      <c r="E629" s="10" t="s">
        <v>1791</v>
      </c>
      <c r="F629" s="10" t="s">
        <v>1792</v>
      </c>
      <c r="G629" s="10" t="s">
        <v>58</v>
      </c>
      <c r="H629" s="10" t="s">
        <v>36</v>
      </c>
      <c r="I629" s="10">
        <v>1780</v>
      </c>
      <c r="J629" s="10">
        <v>561</v>
      </c>
      <c r="K629" s="10" t="s">
        <v>37</v>
      </c>
      <c r="L629" s="10" t="s">
        <v>38</v>
      </c>
      <c r="M629" s="10" t="s">
        <v>1789</v>
      </c>
      <c r="N629" s="11">
        <f t="shared" si="27"/>
        <v>2946601.12</v>
      </c>
      <c r="O629" s="11">
        <f t="shared" si="28"/>
        <v>2946601.12</v>
      </c>
      <c r="P629" s="11">
        <f t="shared" si="29"/>
        <v>0</v>
      </c>
      <c r="Q629" s="11"/>
      <c r="R629" s="11">
        <v>2946601.12</v>
      </c>
      <c r="S629" s="11">
        <v>2946601.12</v>
      </c>
      <c r="T629" s="11"/>
      <c r="U629" s="11">
        <v>0</v>
      </c>
      <c r="V629" s="11"/>
      <c r="W629" s="11">
        <v>0</v>
      </c>
      <c r="X629" s="11"/>
      <c r="Y629" s="11">
        <v>0</v>
      </c>
      <c r="Z629" s="11"/>
      <c r="AA629" s="11">
        <v>0</v>
      </c>
      <c r="AB629" s="11"/>
      <c r="AC629" s="11"/>
      <c r="AD629">
        <v>0</v>
      </c>
      <c r="AF629">
        <v>0</v>
      </c>
      <c r="AI629">
        <v>0</v>
      </c>
    </row>
    <row r="630" spans="1:35" x14ac:dyDescent="0.25">
      <c r="A630" s="10" t="s">
        <v>58</v>
      </c>
      <c r="B630" s="10" t="s">
        <v>1785</v>
      </c>
      <c r="C630" s="10" t="s">
        <v>1793</v>
      </c>
      <c r="D630" s="10">
        <v>2420</v>
      </c>
      <c r="E630" s="13" t="s">
        <v>1794</v>
      </c>
      <c r="F630" s="10" t="s">
        <v>1795</v>
      </c>
      <c r="G630" s="10" t="s">
        <v>36</v>
      </c>
      <c r="H630" s="10" t="s">
        <v>36</v>
      </c>
      <c r="I630" s="10">
        <v>1780</v>
      </c>
      <c r="J630" s="10">
        <v>561</v>
      </c>
      <c r="K630" s="10" t="s">
        <v>83</v>
      </c>
      <c r="L630" s="10" t="s">
        <v>75</v>
      </c>
      <c r="M630" s="10" t="s">
        <v>1789</v>
      </c>
      <c r="N630" s="11">
        <f t="shared" si="27"/>
        <v>15402342.5</v>
      </c>
      <c r="O630" s="11">
        <f t="shared" si="28"/>
        <v>0</v>
      </c>
      <c r="P630" s="11">
        <f t="shared" si="29"/>
        <v>15402342.5</v>
      </c>
      <c r="Q630" s="11"/>
      <c r="R630" s="11"/>
      <c r="S630" s="11"/>
      <c r="T630" s="11"/>
      <c r="U630" s="11">
        <v>0</v>
      </c>
      <c r="V630" s="11"/>
      <c r="W630" s="11">
        <v>0</v>
      </c>
      <c r="X630" s="11"/>
      <c r="Y630" s="11">
        <v>0</v>
      </c>
      <c r="Z630" s="11"/>
      <c r="AA630" s="14">
        <v>15402342.5</v>
      </c>
      <c r="AB630" s="11"/>
      <c r="AC630" s="11"/>
      <c r="AD630">
        <v>0</v>
      </c>
      <c r="AF630">
        <v>0</v>
      </c>
      <c r="AI630">
        <v>0</v>
      </c>
    </row>
    <row r="631" spans="1:35" x14ac:dyDescent="0.25">
      <c r="A631" s="10" t="s">
        <v>58</v>
      </c>
      <c r="B631" s="10" t="s">
        <v>1785</v>
      </c>
      <c r="C631" s="10" t="s">
        <v>1793</v>
      </c>
      <c r="D631" s="10">
        <v>2421</v>
      </c>
      <c r="E631" s="10" t="s">
        <v>1796</v>
      </c>
      <c r="F631" s="10" t="s">
        <v>1797</v>
      </c>
      <c r="G631" s="10" t="s">
        <v>36</v>
      </c>
      <c r="H631" s="10" t="s">
        <v>36</v>
      </c>
      <c r="I631" s="10">
        <v>1780</v>
      </c>
      <c r="J631" s="10">
        <v>561</v>
      </c>
      <c r="K631" s="10" t="s">
        <v>1798</v>
      </c>
      <c r="L631" s="10" t="s">
        <v>75</v>
      </c>
      <c r="M631" s="10" t="s">
        <v>1789</v>
      </c>
      <c r="N631" s="11">
        <f t="shared" si="27"/>
        <v>3300000</v>
      </c>
      <c r="O631" s="11">
        <f t="shared" si="28"/>
        <v>0</v>
      </c>
      <c r="P631" s="11">
        <f t="shared" si="29"/>
        <v>3300000</v>
      </c>
      <c r="Q631" s="11"/>
      <c r="R631" s="11"/>
      <c r="S631" s="11"/>
      <c r="T631" s="11"/>
      <c r="U631" s="11">
        <v>0</v>
      </c>
      <c r="V631" s="11"/>
      <c r="W631" s="11">
        <v>0</v>
      </c>
      <c r="X631" s="11"/>
      <c r="Y631" s="11">
        <v>0</v>
      </c>
      <c r="Z631" s="11"/>
      <c r="AA631" s="11">
        <v>3300000</v>
      </c>
      <c r="AB631" s="11">
        <v>3300000</v>
      </c>
      <c r="AC631" s="11"/>
      <c r="AD631">
        <v>0</v>
      </c>
      <c r="AF631">
        <v>0</v>
      </c>
      <c r="AI631">
        <v>0</v>
      </c>
    </row>
    <row r="632" spans="1:35" x14ac:dyDescent="0.25">
      <c r="A632" s="10" t="s">
        <v>58</v>
      </c>
      <c r="B632" s="10" t="s">
        <v>1799</v>
      </c>
      <c r="C632" s="10" t="s">
        <v>1800</v>
      </c>
      <c r="D632" s="10">
        <v>2422</v>
      </c>
      <c r="E632" s="13" t="s">
        <v>1801</v>
      </c>
      <c r="F632" s="10" t="s">
        <v>1802</v>
      </c>
      <c r="G632" s="10" t="s">
        <v>36</v>
      </c>
      <c r="H632" s="10" t="s">
        <v>36</v>
      </c>
      <c r="I632" s="10">
        <v>1780</v>
      </c>
      <c r="J632" s="10">
        <v>561</v>
      </c>
      <c r="K632" s="10" t="s">
        <v>83</v>
      </c>
      <c r="L632" s="10" t="s">
        <v>75</v>
      </c>
      <c r="M632" s="10" t="s">
        <v>1789</v>
      </c>
      <c r="N632" s="11">
        <f t="shared" si="27"/>
        <v>20000000</v>
      </c>
      <c r="O632" s="11">
        <f t="shared" si="28"/>
        <v>0</v>
      </c>
      <c r="P632" s="11">
        <f t="shared" si="29"/>
        <v>20000000</v>
      </c>
      <c r="Q632" s="11"/>
      <c r="R632" s="11">
        <v>0</v>
      </c>
      <c r="S632" s="11"/>
      <c r="T632" s="11">
        <v>0</v>
      </c>
      <c r="U632" s="11">
        <v>0</v>
      </c>
      <c r="V632" s="11"/>
      <c r="W632" s="11">
        <v>0</v>
      </c>
      <c r="X632" s="11"/>
      <c r="Y632" s="11">
        <v>0</v>
      </c>
      <c r="Z632" s="11"/>
      <c r="AA632" s="14">
        <v>20000000</v>
      </c>
      <c r="AB632" s="11"/>
      <c r="AC632" s="11"/>
      <c r="AD632">
        <v>0</v>
      </c>
      <c r="AF632">
        <v>0</v>
      </c>
      <c r="AI632">
        <v>0</v>
      </c>
    </row>
    <row r="633" spans="1:35" x14ac:dyDescent="0.25">
      <c r="A633" s="10" t="s">
        <v>58</v>
      </c>
      <c r="B633" s="10" t="s">
        <v>1799</v>
      </c>
      <c r="C633" s="10" t="s">
        <v>1800</v>
      </c>
      <c r="D633" s="10">
        <v>2422</v>
      </c>
      <c r="E633" s="10" t="s">
        <v>1801</v>
      </c>
      <c r="F633" s="10" t="s">
        <v>1803</v>
      </c>
      <c r="G633" s="10" t="s">
        <v>36</v>
      </c>
      <c r="H633" s="10" t="s">
        <v>36</v>
      </c>
      <c r="I633" s="10">
        <v>1781</v>
      </c>
      <c r="J633" s="10">
        <v>561</v>
      </c>
      <c r="K633" s="10" t="s">
        <v>83</v>
      </c>
      <c r="L633" s="10" t="s">
        <v>75</v>
      </c>
      <c r="M633" s="10" t="s">
        <v>1789</v>
      </c>
      <c r="N633" s="11">
        <f t="shared" si="27"/>
        <v>3500000</v>
      </c>
      <c r="O633" s="11">
        <f t="shared" si="28"/>
        <v>0</v>
      </c>
      <c r="P633" s="11">
        <f t="shared" si="29"/>
        <v>3500000</v>
      </c>
      <c r="Q633" s="11"/>
      <c r="R633" s="11"/>
      <c r="S633" s="11"/>
      <c r="T633" s="11"/>
      <c r="U633" s="11">
        <v>0</v>
      </c>
      <c r="V633" s="11"/>
      <c r="W633" s="11">
        <v>0</v>
      </c>
      <c r="X633" s="11"/>
      <c r="Y633" s="11">
        <v>0</v>
      </c>
      <c r="Z633" s="11"/>
      <c r="AA633" s="11">
        <v>3500000</v>
      </c>
      <c r="AB633" s="11"/>
      <c r="AC633" s="11"/>
      <c r="AD633">
        <v>0</v>
      </c>
      <c r="AF633">
        <v>0</v>
      </c>
      <c r="AI633">
        <v>0</v>
      </c>
    </row>
    <row r="634" spans="1:35" x14ac:dyDescent="0.25">
      <c r="A634" s="10" t="s">
        <v>58</v>
      </c>
      <c r="B634" s="10" t="s">
        <v>1785</v>
      </c>
      <c r="C634" s="10" t="s">
        <v>1800</v>
      </c>
      <c r="D634" s="10">
        <v>2482</v>
      </c>
      <c r="E634" s="10" t="s">
        <v>1804</v>
      </c>
      <c r="F634" s="10" t="s">
        <v>1805</v>
      </c>
      <c r="G634" s="10" t="s">
        <v>36</v>
      </c>
      <c r="H634" s="10" t="s">
        <v>36</v>
      </c>
      <c r="I634" s="10">
        <v>1780</v>
      </c>
      <c r="J634" s="10">
        <v>561</v>
      </c>
      <c r="K634" s="10" t="s">
        <v>555</v>
      </c>
      <c r="L634" s="10" t="s">
        <v>402</v>
      </c>
      <c r="M634" s="10" t="s">
        <v>1789</v>
      </c>
      <c r="N634" s="11">
        <f t="shared" si="27"/>
        <v>416324.82</v>
      </c>
      <c r="O634" s="11">
        <f t="shared" si="28"/>
        <v>82074.820000000007</v>
      </c>
      <c r="P634" s="11">
        <f t="shared" si="29"/>
        <v>334250</v>
      </c>
      <c r="Q634" s="11"/>
      <c r="R634" s="11">
        <v>82074.820000000007</v>
      </c>
      <c r="S634" s="11"/>
      <c r="T634" s="11"/>
      <c r="U634" s="11">
        <v>0</v>
      </c>
      <c r="V634" s="11"/>
      <c r="W634" s="11">
        <v>0</v>
      </c>
      <c r="X634" s="11"/>
      <c r="Y634" s="11">
        <v>0</v>
      </c>
      <c r="Z634" s="11"/>
      <c r="AA634" s="11">
        <v>334250</v>
      </c>
      <c r="AB634" s="11"/>
      <c r="AC634" s="11"/>
      <c r="AD634">
        <v>0</v>
      </c>
      <c r="AF634">
        <v>0</v>
      </c>
      <c r="AI634">
        <v>0</v>
      </c>
    </row>
    <row r="635" spans="1:35" x14ac:dyDescent="0.25">
      <c r="A635" s="10" t="s">
        <v>58</v>
      </c>
      <c r="B635" s="10" t="s">
        <v>1785</v>
      </c>
      <c r="C635" s="10" t="s">
        <v>1800</v>
      </c>
      <c r="D635" s="10">
        <v>2482</v>
      </c>
      <c r="E635" s="10" t="s">
        <v>1804</v>
      </c>
      <c r="F635" s="10" t="s">
        <v>1806</v>
      </c>
      <c r="G635" s="10" t="s">
        <v>36</v>
      </c>
      <c r="H635" s="10" t="s">
        <v>36</v>
      </c>
      <c r="I635" s="10">
        <v>1780</v>
      </c>
      <c r="J635" s="10">
        <v>561</v>
      </c>
      <c r="K635" s="10" t="s">
        <v>83</v>
      </c>
      <c r="L635" s="10" t="s">
        <v>75</v>
      </c>
      <c r="M635" s="10" t="s">
        <v>1789</v>
      </c>
      <c r="N635" s="11">
        <f t="shared" si="27"/>
        <v>1262526.8500000001</v>
      </c>
      <c r="O635" s="11">
        <f t="shared" si="28"/>
        <v>341090.5</v>
      </c>
      <c r="P635" s="11">
        <f t="shared" si="29"/>
        <v>921436.35</v>
      </c>
      <c r="Q635" s="11"/>
      <c r="R635" s="11">
        <v>341090.5</v>
      </c>
      <c r="S635" s="11"/>
      <c r="T635" s="11"/>
      <c r="U635" s="11">
        <v>0</v>
      </c>
      <c r="V635" s="11"/>
      <c r="W635" s="11">
        <v>0</v>
      </c>
      <c r="X635" s="11"/>
      <c r="Y635" s="11">
        <v>0</v>
      </c>
      <c r="Z635" s="11"/>
      <c r="AA635" s="11">
        <v>921436.35</v>
      </c>
      <c r="AB635" s="11"/>
      <c r="AC635" s="11"/>
      <c r="AD635">
        <v>0</v>
      </c>
      <c r="AF635">
        <v>0</v>
      </c>
      <c r="AI635">
        <v>0</v>
      </c>
    </row>
    <row r="636" spans="1:35" x14ac:dyDescent="0.25">
      <c r="A636" s="10" t="s">
        <v>58</v>
      </c>
      <c r="B636" s="10" t="s">
        <v>1785</v>
      </c>
      <c r="C636" s="10" t="s">
        <v>1800</v>
      </c>
      <c r="D636" s="10">
        <v>2482</v>
      </c>
      <c r="E636" s="10" t="s">
        <v>1804</v>
      </c>
      <c r="F636" s="10" t="s">
        <v>1807</v>
      </c>
      <c r="G636" s="10" t="s">
        <v>36</v>
      </c>
      <c r="H636" s="10" t="s">
        <v>36</v>
      </c>
      <c r="I636" s="10">
        <v>1781</v>
      </c>
      <c r="J636" s="10">
        <v>561</v>
      </c>
      <c r="K636" s="10" t="s">
        <v>83</v>
      </c>
      <c r="L636" s="10" t="s">
        <v>75</v>
      </c>
      <c r="M636" s="10" t="s">
        <v>1789</v>
      </c>
      <c r="N636" s="11">
        <f t="shared" si="27"/>
        <v>848271</v>
      </c>
      <c r="O636" s="11">
        <f t="shared" si="28"/>
        <v>499000</v>
      </c>
      <c r="P636" s="11">
        <f t="shared" si="29"/>
        <v>349271</v>
      </c>
      <c r="Q636" s="11"/>
      <c r="R636" s="11">
        <v>499000</v>
      </c>
      <c r="S636" s="11"/>
      <c r="T636" s="11"/>
      <c r="U636" s="11">
        <v>0</v>
      </c>
      <c r="V636" s="11"/>
      <c r="W636" s="11">
        <v>0</v>
      </c>
      <c r="X636" s="11"/>
      <c r="Y636" s="11">
        <v>0</v>
      </c>
      <c r="Z636" s="11"/>
      <c r="AA636" s="11">
        <v>349271</v>
      </c>
      <c r="AB636" s="11"/>
      <c r="AC636" s="11"/>
      <c r="AD636">
        <v>0</v>
      </c>
      <c r="AF636">
        <v>0</v>
      </c>
      <c r="AI636">
        <v>0</v>
      </c>
    </row>
    <row r="637" spans="1:35" x14ac:dyDescent="0.25">
      <c r="A637" s="10" t="s">
        <v>31</v>
      </c>
      <c r="B637" s="10" t="s">
        <v>1808</v>
      </c>
      <c r="C637" s="10" t="s">
        <v>1809</v>
      </c>
      <c r="D637" s="10">
        <v>2477</v>
      </c>
      <c r="E637" s="10" t="s">
        <v>1810</v>
      </c>
      <c r="F637" s="10" t="s">
        <v>1811</v>
      </c>
      <c r="G637" s="10" t="s">
        <v>58</v>
      </c>
      <c r="H637" s="10" t="s">
        <v>36</v>
      </c>
      <c r="I637" s="10">
        <v>1780</v>
      </c>
      <c r="J637" s="10">
        <v>561</v>
      </c>
      <c r="K637" s="10" t="s">
        <v>83</v>
      </c>
      <c r="L637" s="10" t="s">
        <v>75</v>
      </c>
      <c r="M637" s="10" t="s">
        <v>1789</v>
      </c>
      <c r="N637" s="10">
        <f t="shared" si="27"/>
        <v>17892245.559999999</v>
      </c>
      <c r="O637" s="10">
        <f t="shared" si="28"/>
        <v>17892245.559999999</v>
      </c>
      <c r="P637" s="10">
        <f t="shared" si="29"/>
        <v>0</v>
      </c>
      <c r="Q637" s="10"/>
      <c r="R637" s="11">
        <v>5292245.5599999996</v>
      </c>
      <c r="S637" s="11"/>
      <c r="T637" s="11"/>
      <c r="U637" s="11">
        <v>4600000</v>
      </c>
      <c r="V637" s="11"/>
      <c r="W637" s="11">
        <v>4500000</v>
      </c>
      <c r="X637" s="11"/>
      <c r="Y637" s="11">
        <v>3500000</v>
      </c>
      <c r="Z637" s="11"/>
      <c r="AA637" s="11">
        <v>0</v>
      </c>
      <c r="AB637" s="11"/>
      <c r="AC637" s="11"/>
      <c r="AD637">
        <v>0</v>
      </c>
      <c r="AF637">
        <v>0</v>
      </c>
      <c r="AI637">
        <v>0</v>
      </c>
    </row>
    <row r="638" spans="1:35" x14ac:dyDescent="0.25">
      <c r="A638" s="10" t="s">
        <v>36</v>
      </c>
      <c r="B638" s="10" t="s">
        <v>1808</v>
      </c>
      <c r="C638" s="10" t="s">
        <v>1813</v>
      </c>
      <c r="D638" s="10">
        <v>2366</v>
      </c>
      <c r="E638" s="10" t="s">
        <v>1814</v>
      </c>
      <c r="F638" s="10" t="s">
        <v>1815</v>
      </c>
      <c r="G638" s="10" t="s">
        <v>58</v>
      </c>
      <c r="H638" s="10" t="s">
        <v>36</v>
      </c>
      <c r="I638" s="10">
        <v>1780</v>
      </c>
      <c r="J638" s="10">
        <v>561</v>
      </c>
      <c r="K638" s="10" t="s">
        <v>37</v>
      </c>
      <c r="L638" s="10" t="s">
        <v>75</v>
      </c>
      <c r="M638" s="10" t="s">
        <v>1789</v>
      </c>
      <c r="N638" s="10">
        <f t="shared" si="27"/>
        <v>0</v>
      </c>
      <c r="O638" s="10">
        <f t="shared" si="28"/>
        <v>0</v>
      </c>
      <c r="P638" s="10">
        <f t="shared" si="29"/>
        <v>0</v>
      </c>
      <c r="Q638" s="10"/>
      <c r="R638" s="11">
        <v>0</v>
      </c>
      <c r="S638" s="11"/>
      <c r="T638" s="11"/>
      <c r="U638" s="11">
        <v>0</v>
      </c>
      <c r="V638" s="11"/>
      <c r="W638" s="11">
        <v>0</v>
      </c>
      <c r="X638" s="11"/>
      <c r="Y638" s="11">
        <v>0</v>
      </c>
      <c r="Z638" s="11"/>
      <c r="AA638" s="11">
        <v>0</v>
      </c>
      <c r="AB638" s="11"/>
      <c r="AC638" s="11"/>
      <c r="AD638">
        <v>0</v>
      </c>
      <c r="AF638">
        <v>0</v>
      </c>
      <c r="AI638">
        <v>0</v>
      </c>
    </row>
    <row r="639" spans="1:35" x14ac:dyDescent="0.25">
      <c r="A639" s="10" t="s">
        <v>58</v>
      </c>
      <c r="B639" s="10" t="s">
        <v>1808</v>
      </c>
      <c r="C639" s="10" t="s">
        <v>1816</v>
      </c>
      <c r="D639" s="10">
        <v>2365</v>
      </c>
      <c r="E639" s="10" t="s">
        <v>1817</v>
      </c>
      <c r="F639" s="10" t="s">
        <v>1818</v>
      </c>
      <c r="G639" s="10" t="s">
        <v>58</v>
      </c>
      <c r="H639" s="10" t="s">
        <v>36</v>
      </c>
      <c r="I639" s="10">
        <v>1780</v>
      </c>
      <c r="J639" s="10">
        <v>561</v>
      </c>
      <c r="K639" s="10" t="s">
        <v>37</v>
      </c>
      <c r="L639" s="10" t="s">
        <v>75</v>
      </c>
      <c r="M639" s="10" t="s">
        <v>1789</v>
      </c>
      <c r="N639" s="10">
        <f t="shared" si="27"/>
        <v>3360294.4299999997</v>
      </c>
      <c r="O639" s="10">
        <f t="shared" si="28"/>
        <v>3360294.4299999997</v>
      </c>
      <c r="P639" s="10">
        <f t="shared" si="29"/>
        <v>0</v>
      </c>
      <c r="Q639" s="10" t="s">
        <v>1819</v>
      </c>
      <c r="R639" s="11">
        <v>1897874.39</v>
      </c>
      <c r="S639" s="11"/>
      <c r="T639" s="11"/>
      <c r="U639" s="11">
        <v>1462420.04</v>
      </c>
      <c r="V639" s="11"/>
      <c r="W639" s="11">
        <v>0</v>
      </c>
      <c r="X639" s="11"/>
      <c r="Y639" s="11">
        <v>0</v>
      </c>
      <c r="Z639" s="11"/>
      <c r="AA639" s="11">
        <v>0</v>
      </c>
      <c r="AB639" s="11"/>
      <c r="AC639" s="11"/>
      <c r="AD639">
        <v>0</v>
      </c>
      <c r="AF639">
        <v>0</v>
      </c>
      <c r="AI639">
        <v>0</v>
      </c>
    </row>
    <row r="640" spans="1:35" x14ac:dyDescent="0.25">
      <c r="A640" s="10" t="s">
        <v>58</v>
      </c>
      <c r="B640" s="10" t="s">
        <v>1808</v>
      </c>
      <c r="C640" s="10" t="s">
        <v>1816</v>
      </c>
      <c r="D640" s="10">
        <v>2665</v>
      </c>
      <c r="E640" s="10" t="s">
        <v>1820</v>
      </c>
      <c r="F640" s="10" t="s">
        <v>1821</v>
      </c>
      <c r="G640" s="10" t="s">
        <v>58</v>
      </c>
      <c r="H640" s="10" t="s">
        <v>36</v>
      </c>
      <c r="I640" s="10">
        <v>1780</v>
      </c>
      <c r="J640" s="10">
        <v>561</v>
      </c>
      <c r="K640" s="10" t="s">
        <v>37</v>
      </c>
      <c r="L640" s="10" t="s">
        <v>75</v>
      </c>
      <c r="M640" s="10" t="s">
        <v>1789</v>
      </c>
      <c r="N640" s="10">
        <f t="shared" si="27"/>
        <v>3989411.69</v>
      </c>
      <c r="O640" s="10">
        <f t="shared" si="28"/>
        <v>3989411.69</v>
      </c>
      <c r="P640" s="10">
        <f t="shared" si="29"/>
        <v>0</v>
      </c>
      <c r="Q640" s="10" t="s">
        <v>1822</v>
      </c>
      <c r="R640" s="11">
        <v>3591428.76</v>
      </c>
      <c r="S640" s="11"/>
      <c r="T640" s="11"/>
      <c r="U640" s="11">
        <v>397982.93000000023</v>
      </c>
      <c r="V640" s="11"/>
      <c r="W640" s="11">
        <v>0</v>
      </c>
      <c r="X640" s="11"/>
      <c r="Y640" s="11">
        <v>0</v>
      </c>
      <c r="Z640" s="11"/>
      <c r="AA640" s="11">
        <v>0</v>
      </c>
      <c r="AB640" s="11"/>
      <c r="AC640" s="11"/>
      <c r="AD640">
        <v>0</v>
      </c>
      <c r="AF640">
        <v>0</v>
      </c>
      <c r="AI640">
        <v>0</v>
      </c>
    </row>
    <row r="641" spans="1:35" x14ac:dyDescent="0.25">
      <c r="A641" s="10" t="s">
        <v>58</v>
      </c>
      <c r="B641" s="10" t="s">
        <v>1808</v>
      </c>
      <c r="C641" s="10" t="s">
        <v>1816</v>
      </c>
      <c r="D641" s="10">
        <v>2169</v>
      </c>
      <c r="E641" s="10" t="s">
        <v>1823</v>
      </c>
      <c r="F641" s="10" t="s">
        <v>1824</v>
      </c>
      <c r="G641" s="10" t="s">
        <v>58</v>
      </c>
      <c r="H641" s="10" t="s">
        <v>36</v>
      </c>
      <c r="I641" s="10">
        <v>1780</v>
      </c>
      <c r="J641" s="10">
        <v>561</v>
      </c>
      <c r="K641" s="10" t="s">
        <v>271</v>
      </c>
      <c r="L641" s="10" t="s">
        <v>75</v>
      </c>
      <c r="M641" s="10" t="s">
        <v>1789</v>
      </c>
      <c r="N641" s="10">
        <f t="shared" si="27"/>
        <v>1655134.28</v>
      </c>
      <c r="O641" s="10">
        <f t="shared" si="28"/>
        <v>1655134.28</v>
      </c>
      <c r="P641" s="10">
        <f t="shared" si="29"/>
        <v>0</v>
      </c>
      <c r="Q641" s="10"/>
      <c r="R641" s="11">
        <v>802812.73</v>
      </c>
      <c r="S641" s="11"/>
      <c r="T641" s="11"/>
      <c r="U641" s="11">
        <v>852321.55</v>
      </c>
      <c r="V641" s="11"/>
      <c r="W641" s="11"/>
      <c r="X641" s="11"/>
      <c r="Y641" s="11"/>
      <c r="Z641" s="11"/>
      <c r="AA641" s="11"/>
      <c r="AB641" s="11"/>
      <c r="AC641" s="11"/>
    </row>
    <row r="642" spans="1:35" x14ac:dyDescent="0.25">
      <c r="A642" s="10" t="s">
        <v>58</v>
      </c>
      <c r="B642" s="10" t="s">
        <v>1808</v>
      </c>
      <c r="C642" s="10" t="s">
        <v>1816</v>
      </c>
      <c r="D642" s="10">
        <v>2177</v>
      </c>
      <c r="E642" s="10" t="s">
        <v>1826</v>
      </c>
      <c r="F642" s="10" t="s">
        <v>1827</v>
      </c>
      <c r="G642" s="10" t="s">
        <v>58</v>
      </c>
      <c r="H642" s="10" t="s">
        <v>36</v>
      </c>
      <c r="I642" s="10">
        <v>1780</v>
      </c>
      <c r="J642" s="10">
        <v>561</v>
      </c>
      <c r="K642" s="10" t="s">
        <v>584</v>
      </c>
      <c r="L642" s="10" t="s">
        <v>369</v>
      </c>
      <c r="M642" s="10" t="s">
        <v>1789</v>
      </c>
      <c r="N642" s="10">
        <f t="shared" ref="N642:N705" si="30">O642+P642</f>
        <v>274247.09000000003</v>
      </c>
      <c r="O642" s="10">
        <f t="shared" ref="O642:O705" si="31">R642+U642+W642+Y642</f>
        <v>274247.09000000003</v>
      </c>
      <c r="P642" s="10">
        <f t="shared" ref="P642:P705" si="32">AA642+AD642+AF642+AH642</f>
        <v>0</v>
      </c>
      <c r="Q642" s="10"/>
      <c r="R642" s="11">
        <v>274247.09000000003</v>
      </c>
      <c r="S642" s="11"/>
      <c r="T642" s="11"/>
      <c r="U642" s="11"/>
      <c r="V642" s="11"/>
      <c r="W642" s="11"/>
      <c r="X642" s="11"/>
      <c r="Y642" s="11"/>
      <c r="Z642" s="11"/>
      <c r="AA642" s="11"/>
      <c r="AB642" s="11"/>
      <c r="AC642" s="11"/>
    </row>
    <row r="643" spans="1:35" x14ac:dyDescent="0.25">
      <c r="A643" s="10" t="s">
        <v>36</v>
      </c>
      <c r="B643" s="10" t="s">
        <v>1808</v>
      </c>
      <c r="C643" s="10" t="s">
        <v>1816</v>
      </c>
      <c r="D643" s="10">
        <v>2179</v>
      </c>
      <c r="E643" s="10" t="s">
        <v>1829</v>
      </c>
      <c r="F643" s="10" t="s">
        <v>1830</v>
      </c>
      <c r="G643" s="10" t="s">
        <v>58</v>
      </c>
      <c r="H643" s="10" t="s">
        <v>36</v>
      </c>
      <c r="I643" s="10">
        <v>1780</v>
      </c>
      <c r="J643" s="10">
        <v>561</v>
      </c>
      <c r="K643" s="10" t="s">
        <v>642</v>
      </c>
      <c r="L643" s="10" t="s">
        <v>330</v>
      </c>
      <c r="M643" s="10" t="s">
        <v>1789</v>
      </c>
      <c r="N643" s="10">
        <f t="shared" si="30"/>
        <v>0</v>
      </c>
      <c r="O643" s="10">
        <f t="shared" si="31"/>
        <v>0</v>
      </c>
      <c r="P643" s="10">
        <f t="shared" si="32"/>
        <v>0</v>
      </c>
      <c r="Q643" s="10"/>
      <c r="R643" s="11">
        <v>0</v>
      </c>
      <c r="S643" s="11"/>
      <c r="T643" s="11"/>
      <c r="U643" s="11">
        <v>0</v>
      </c>
      <c r="V643" s="11"/>
      <c r="W643" s="11">
        <v>0</v>
      </c>
      <c r="X643" s="11"/>
      <c r="Y643" s="11">
        <v>0</v>
      </c>
      <c r="Z643" s="11"/>
      <c r="AA643" s="11">
        <v>0</v>
      </c>
      <c r="AB643" s="11"/>
      <c r="AC643" s="11"/>
      <c r="AD643">
        <v>0</v>
      </c>
      <c r="AF643">
        <v>0</v>
      </c>
      <c r="AI643">
        <v>0</v>
      </c>
    </row>
    <row r="644" spans="1:35" x14ac:dyDescent="0.25">
      <c r="A644" s="10" t="s">
        <v>58</v>
      </c>
      <c r="B644" s="10" t="s">
        <v>1808</v>
      </c>
      <c r="C644" s="10" t="s">
        <v>1816</v>
      </c>
      <c r="D644" s="10">
        <v>2176</v>
      </c>
      <c r="E644" s="10" t="s">
        <v>1831</v>
      </c>
      <c r="F644" s="10" t="s">
        <v>1832</v>
      </c>
      <c r="G644" s="10" t="s">
        <v>58</v>
      </c>
      <c r="H644" s="10" t="s">
        <v>36</v>
      </c>
      <c r="I644" s="10">
        <v>1780</v>
      </c>
      <c r="J644" s="10">
        <v>561</v>
      </c>
      <c r="K644" s="10" t="s">
        <v>37</v>
      </c>
      <c r="L644" s="10" t="s">
        <v>75</v>
      </c>
      <c r="M644" s="10" t="s">
        <v>1789</v>
      </c>
      <c r="N644" s="10">
        <f t="shared" si="30"/>
        <v>274247.09000000003</v>
      </c>
      <c r="O644" s="10">
        <f t="shared" si="31"/>
        <v>274247.09000000003</v>
      </c>
      <c r="P644" s="10">
        <f t="shared" si="32"/>
        <v>0</v>
      </c>
      <c r="Q644" s="10"/>
      <c r="R644" s="11">
        <v>274247.09000000003</v>
      </c>
      <c r="S644" s="11"/>
      <c r="T644" s="11"/>
      <c r="U644" s="11">
        <v>0</v>
      </c>
      <c r="V644" s="11"/>
      <c r="W644" s="11">
        <v>0</v>
      </c>
      <c r="X644" s="11"/>
      <c r="Y644" s="11">
        <v>0</v>
      </c>
      <c r="Z644" s="11"/>
      <c r="AA644" s="11">
        <v>0</v>
      </c>
      <c r="AB644" s="11"/>
      <c r="AC644" s="11"/>
      <c r="AD644">
        <v>0</v>
      </c>
      <c r="AF644">
        <v>0</v>
      </c>
      <c r="AI644">
        <v>0</v>
      </c>
    </row>
    <row r="645" spans="1:35" x14ac:dyDescent="0.25">
      <c r="A645" s="10" t="s">
        <v>58</v>
      </c>
      <c r="B645" s="10" t="s">
        <v>1808</v>
      </c>
      <c r="C645" s="10" t="s">
        <v>1816</v>
      </c>
      <c r="D645" s="10">
        <v>2367</v>
      </c>
      <c r="E645" s="10" t="s">
        <v>1833</v>
      </c>
      <c r="F645" s="10" t="s">
        <v>1834</v>
      </c>
      <c r="G645" s="10" t="s">
        <v>58</v>
      </c>
      <c r="H645" s="10" t="s">
        <v>36</v>
      </c>
      <c r="I645" s="10">
        <v>1780</v>
      </c>
      <c r="J645" s="10">
        <v>561</v>
      </c>
      <c r="K645" s="10" t="s">
        <v>463</v>
      </c>
      <c r="L645" s="10" t="s">
        <v>75</v>
      </c>
      <c r="M645" s="10" t="s">
        <v>1789</v>
      </c>
      <c r="N645" s="10">
        <f t="shared" si="30"/>
        <v>567898.55000000005</v>
      </c>
      <c r="O645" s="10">
        <f t="shared" si="31"/>
        <v>567898.55000000005</v>
      </c>
      <c r="P645" s="10">
        <f t="shared" si="32"/>
        <v>0</v>
      </c>
      <c r="Q645" s="10"/>
      <c r="R645" s="11">
        <v>567898.55000000005</v>
      </c>
      <c r="S645" s="11"/>
      <c r="T645" s="11"/>
      <c r="U645" s="11">
        <v>0</v>
      </c>
      <c r="V645" s="11"/>
      <c r="W645" s="11">
        <v>0</v>
      </c>
      <c r="X645" s="11"/>
      <c r="Y645" s="11">
        <v>0</v>
      </c>
      <c r="Z645" s="11"/>
      <c r="AA645" s="11">
        <v>0</v>
      </c>
      <c r="AB645" s="11"/>
      <c r="AC645" s="11"/>
      <c r="AD645">
        <v>0</v>
      </c>
      <c r="AF645">
        <v>0</v>
      </c>
      <c r="AI645">
        <v>0</v>
      </c>
    </row>
    <row r="646" spans="1:35" x14ac:dyDescent="0.25">
      <c r="A646" s="10" t="s">
        <v>58</v>
      </c>
      <c r="B646" s="10" t="s">
        <v>1808</v>
      </c>
      <c r="C646" s="10" t="s">
        <v>1836</v>
      </c>
      <c r="D646" s="10">
        <v>890</v>
      </c>
      <c r="E646" s="10" t="s">
        <v>1837</v>
      </c>
      <c r="F646" s="10" t="s">
        <v>2340</v>
      </c>
      <c r="G646" s="10" t="s">
        <v>58</v>
      </c>
      <c r="H646" s="10" t="s">
        <v>36</v>
      </c>
      <c r="I646" s="10">
        <v>1780</v>
      </c>
      <c r="J646" s="10">
        <v>561</v>
      </c>
      <c r="K646" s="10" t="s">
        <v>83</v>
      </c>
      <c r="L646" s="10" t="s">
        <v>75</v>
      </c>
      <c r="M646" s="10" t="s">
        <v>1789</v>
      </c>
      <c r="N646" s="10">
        <f t="shared" si="30"/>
        <v>4000000</v>
      </c>
      <c r="O646" s="10">
        <f t="shared" si="31"/>
        <v>4000000</v>
      </c>
      <c r="P646" s="10">
        <f t="shared" si="32"/>
        <v>0</v>
      </c>
      <c r="Q646" s="10"/>
      <c r="R646" s="11">
        <v>1000000</v>
      </c>
      <c r="S646" s="11"/>
      <c r="T646" s="11"/>
      <c r="U646" s="11">
        <v>1000000</v>
      </c>
      <c r="V646" s="11"/>
      <c r="W646" s="11">
        <v>1000000</v>
      </c>
      <c r="X646" s="11"/>
      <c r="Y646" s="11">
        <v>1000000</v>
      </c>
      <c r="Z646" s="11"/>
      <c r="AA646" s="11">
        <v>0</v>
      </c>
      <c r="AB646" s="11"/>
      <c r="AC646" s="11"/>
      <c r="AD646">
        <v>0</v>
      </c>
      <c r="AF646">
        <v>0</v>
      </c>
      <c r="AI646">
        <v>0</v>
      </c>
    </row>
    <row r="647" spans="1:35" x14ac:dyDescent="0.25">
      <c r="A647" s="10" t="s">
        <v>58</v>
      </c>
      <c r="B647" s="10" t="s">
        <v>1808</v>
      </c>
      <c r="C647" s="10" t="s">
        <v>1840</v>
      </c>
      <c r="D647" s="10">
        <v>831</v>
      </c>
      <c r="E647" s="10" t="s">
        <v>1841</v>
      </c>
      <c r="F647" s="10" t="s">
        <v>1842</v>
      </c>
      <c r="G647" s="10" t="s">
        <v>58</v>
      </c>
      <c r="H647" s="10" t="s">
        <v>36</v>
      </c>
      <c r="I647" s="10">
        <v>1780</v>
      </c>
      <c r="J647" s="10">
        <v>561</v>
      </c>
      <c r="K647" s="10" t="s">
        <v>83</v>
      </c>
      <c r="L647" s="10" t="s">
        <v>75</v>
      </c>
      <c r="M647" s="10" t="s">
        <v>1789</v>
      </c>
      <c r="N647" s="10">
        <f t="shared" si="30"/>
        <v>104000000</v>
      </c>
      <c r="O647" s="10">
        <f t="shared" si="31"/>
        <v>104000000</v>
      </c>
      <c r="P647" s="10">
        <f t="shared" si="32"/>
        <v>0</v>
      </c>
      <c r="Q647" s="10"/>
      <c r="R647" s="11">
        <v>26000000</v>
      </c>
      <c r="S647" s="11"/>
      <c r="T647" s="11"/>
      <c r="U647" s="11">
        <v>26000000</v>
      </c>
      <c r="V647" s="11"/>
      <c r="W647" s="11">
        <v>26000000</v>
      </c>
      <c r="X647" s="11"/>
      <c r="Y647" s="11">
        <v>26000000</v>
      </c>
      <c r="Z647" s="11"/>
      <c r="AA647" s="11">
        <v>0</v>
      </c>
      <c r="AB647" s="11"/>
      <c r="AC647" s="11"/>
      <c r="AD647">
        <v>0</v>
      </c>
      <c r="AF647">
        <v>0</v>
      </c>
      <c r="AI647">
        <v>0</v>
      </c>
    </row>
    <row r="648" spans="1:35" x14ac:dyDescent="0.25">
      <c r="A648" s="10" t="s">
        <v>58</v>
      </c>
      <c r="B648" s="10" t="s">
        <v>1808</v>
      </c>
      <c r="C648" s="10" t="s">
        <v>1816</v>
      </c>
      <c r="D648" s="10">
        <v>2638</v>
      </c>
      <c r="E648" s="10" t="s">
        <v>1844</v>
      </c>
      <c r="F648" s="10" t="s">
        <v>2341</v>
      </c>
      <c r="G648" s="10" t="s">
        <v>58</v>
      </c>
      <c r="H648" s="10" t="s">
        <v>36</v>
      </c>
      <c r="I648" s="10">
        <v>1780</v>
      </c>
      <c r="J648" s="10">
        <v>561</v>
      </c>
      <c r="K648" s="10" t="s">
        <v>83</v>
      </c>
      <c r="L648" s="10" t="s">
        <v>75</v>
      </c>
      <c r="M648" s="10" t="s">
        <v>1789</v>
      </c>
      <c r="N648" s="10">
        <f t="shared" si="30"/>
        <v>22743302.02</v>
      </c>
      <c r="O648" s="10">
        <f t="shared" si="31"/>
        <v>22743302.02</v>
      </c>
      <c r="P648" s="10">
        <f t="shared" si="32"/>
        <v>0</v>
      </c>
      <c r="Q648" s="10" t="s">
        <v>2342</v>
      </c>
      <c r="R648" s="11">
        <v>14517514.99</v>
      </c>
      <c r="S648" s="11"/>
      <c r="T648" s="11"/>
      <c r="U648" s="11">
        <v>3075262.34</v>
      </c>
      <c r="V648" s="11"/>
      <c r="W648" s="11">
        <v>2075262.34</v>
      </c>
      <c r="X648" s="11"/>
      <c r="Y648" s="11">
        <v>3075262.35</v>
      </c>
      <c r="Z648" s="11"/>
      <c r="AA648" s="11">
        <v>0</v>
      </c>
      <c r="AB648" s="11"/>
      <c r="AC648" s="11"/>
      <c r="AD648">
        <v>0</v>
      </c>
      <c r="AF648">
        <v>0</v>
      </c>
      <c r="AI648">
        <v>0</v>
      </c>
    </row>
    <row r="649" spans="1:35" x14ac:dyDescent="0.25">
      <c r="A649" s="10" t="s">
        <v>58</v>
      </c>
      <c r="B649" s="10" t="s">
        <v>1808</v>
      </c>
      <c r="C649" s="10" t="s">
        <v>1836</v>
      </c>
      <c r="D649" s="10">
        <v>2983</v>
      </c>
      <c r="E649" s="10" t="s">
        <v>1846</v>
      </c>
      <c r="F649" s="10" t="s">
        <v>1847</v>
      </c>
      <c r="G649" s="10" t="s">
        <v>58</v>
      </c>
      <c r="H649" s="10" t="s">
        <v>36</v>
      </c>
      <c r="I649" s="10">
        <v>1780</v>
      </c>
      <c r="J649" s="10">
        <v>561</v>
      </c>
      <c r="K649" s="10" t="s">
        <v>83</v>
      </c>
      <c r="L649" s="10" t="s">
        <v>75</v>
      </c>
      <c r="M649" s="10" t="s">
        <v>1789</v>
      </c>
      <c r="N649" s="10">
        <f t="shared" si="30"/>
        <v>5733000</v>
      </c>
      <c r="O649" s="10">
        <f t="shared" si="31"/>
        <v>5733000</v>
      </c>
      <c r="P649" s="10">
        <f t="shared" si="32"/>
        <v>0</v>
      </c>
      <c r="Q649" s="10"/>
      <c r="R649" s="11">
        <v>5733000</v>
      </c>
      <c r="S649" s="11"/>
      <c r="T649" s="11"/>
      <c r="U649" s="11">
        <v>0</v>
      </c>
      <c r="V649" s="11"/>
      <c r="W649" s="11">
        <v>0</v>
      </c>
      <c r="X649" s="11"/>
      <c r="Y649" s="11">
        <v>0</v>
      </c>
      <c r="Z649" s="11"/>
      <c r="AA649" s="11">
        <v>0</v>
      </c>
      <c r="AB649" s="11"/>
      <c r="AC649" s="11"/>
      <c r="AD649">
        <v>0</v>
      </c>
      <c r="AF649">
        <v>0</v>
      </c>
      <c r="AI649">
        <v>0</v>
      </c>
    </row>
    <row r="650" spans="1:35" x14ac:dyDescent="0.25">
      <c r="A650" s="10" t="s">
        <v>58</v>
      </c>
      <c r="B650" s="10" t="s">
        <v>1808</v>
      </c>
      <c r="C650" s="10" t="s">
        <v>1849</v>
      </c>
      <c r="D650" s="10">
        <v>3026</v>
      </c>
      <c r="E650" s="10" t="s">
        <v>1850</v>
      </c>
      <c r="F650" s="10" t="s">
        <v>1851</v>
      </c>
      <c r="G650" s="10" t="s">
        <v>58</v>
      </c>
      <c r="H650" s="10" t="s">
        <v>36</v>
      </c>
      <c r="I650" s="10">
        <v>1780</v>
      </c>
      <c r="J650" s="10">
        <v>561</v>
      </c>
      <c r="K650" s="10" t="s">
        <v>83</v>
      </c>
      <c r="L650" s="10" t="s">
        <v>75</v>
      </c>
      <c r="M650" s="10" t="s">
        <v>1789</v>
      </c>
      <c r="N650" s="10">
        <f t="shared" si="30"/>
        <v>20000000</v>
      </c>
      <c r="O650" s="10">
        <f t="shared" si="31"/>
        <v>20000000</v>
      </c>
      <c r="P650" s="10">
        <f t="shared" si="32"/>
        <v>0</v>
      </c>
      <c r="Q650" s="10"/>
      <c r="R650" s="11">
        <v>5000000</v>
      </c>
      <c r="S650" s="11"/>
      <c r="T650" s="11"/>
      <c r="U650" s="11">
        <v>5000000</v>
      </c>
      <c r="V650" s="11"/>
      <c r="W650" s="11">
        <v>5000000</v>
      </c>
      <c r="X650" s="11"/>
      <c r="Y650" s="11">
        <v>5000000</v>
      </c>
      <c r="Z650" s="11"/>
      <c r="AA650" s="11">
        <v>0</v>
      </c>
      <c r="AB650" s="11"/>
      <c r="AC650" s="11"/>
      <c r="AD650">
        <v>0</v>
      </c>
      <c r="AF650">
        <v>0</v>
      </c>
      <c r="AI650">
        <v>0</v>
      </c>
    </row>
    <row r="651" spans="1:35" x14ac:dyDescent="0.25">
      <c r="A651" s="10" t="s">
        <v>58</v>
      </c>
      <c r="B651" s="10" t="s">
        <v>1808</v>
      </c>
      <c r="C651" s="10" t="s">
        <v>1853</v>
      </c>
      <c r="D651" s="10">
        <v>3027</v>
      </c>
      <c r="E651" s="10" t="s">
        <v>1854</v>
      </c>
      <c r="F651" s="10" t="s">
        <v>1855</v>
      </c>
      <c r="G651" s="10" t="s">
        <v>58</v>
      </c>
      <c r="H651" s="10" t="s">
        <v>36</v>
      </c>
      <c r="I651" s="10">
        <v>1780</v>
      </c>
      <c r="J651" s="10">
        <v>561</v>
      </c>
      <c r="K651" s="10" t="s">
        <v>83</v>
      </c>
      <c r="L651" s="10" t="s">
        <v>75</v>
      </c>
      <c r="M651" s="10" t="s">
        <v>1789</v>
      </c>
      <c r="N651" s="10">
        <f t="shared" si="30"/>
        <v>500000</v>
      </c>
      <c r="O651" s="10">
        <f t="shared" si="31"/>
        <v>500000</v>
      </c>
      <c r="P651" s="10">
        <f t="shared" si="32"/>
        <v>0</v>
      </c>
      <c r="Q651" s="10"/>
      <c r="R651" s="11">
        <v>500000</v>
      </c>
      <c r="S651" s="11"/>
      <c r="T651" s="11"/>
      <c r="U651" s="11">
        <v>0</v>
      </c>
      <c r="V651" s="11"/>
      <c r="W651" s="11">
        <v>0</v>
      </c>
      <c r="X651" s="11"/>
      <c r="Y651" s="11">
        <v>0</v>
      </c>
      <c r="Z651" s="11"/>
      <c r="AA651" s="11">
        <v>0</v>
      </c>
      <c r="AB651" s="11"/>
      <c r="AC651" s="11"/>
      <c r="AD651">
        <v>0</v>
      </c>
      <c r="AF651">
        <v>0</v>
      </c>
      <c r="AI651">
        <v>0</v>
      </c>
    </row>
    <row r="652" spans="1:35" x14ac:dyDescent="0.25">
      <c r="A652" s="10" t="s">
        <v>58</v>
      </c>
      <c r="B652" s="10" t="s">
        <v>1808</v>
      </c>
      <c r="C652" s="10" t="s">
        <v>1836</v>
      </c>
      <c r="D652" s="10">
        <v>3028</v>
      </c>
      <c r="E652" s="10" t="s">
        <v>1857</v>
      </c>
      <c r="F652" s="10" t="s">
        <v>1858</v>
      </c>
      <c r="G652" s="10" t="s">
        <v>58</v>
      </c>
      <c r="H652" s="10" t="s">
        <v>36</v>
      </c>
      <c r="I652" s="10">
        <v>1780</v>
      </c>
      <c r="J652" s="10">
        <v>561</v>
      </c>
      <c r="K652" s="10" t="s">
        <v>37</v>
      </c>
      <c r="L652" s="10" t="s">
        <v>38</v>
      </c>
      <c r="M652" s="10" t="s">
        <v>1789</v>
      </c>
      <c r="N652" s="10">
        <f t="shared" si="30"/>
        <v>3069124.31</v>
      </c>
      <c r="O652" s="10">
        <f t="shared" si="31"/>
        <v>3069124.31</v>
      </c>
      <c r="P652" s="10">
        <f t="shared" si="32"/>
        <v>0</v>
      </c>
      <c r="Q652" s="10"/>
      <c r="R652" s="11">
        <v>69124.31</v>
      </c>
      <c r="S652" s="11"/>
      <c r="T652" s="11"/>
      <c r="U652" s="11">
        <v>1000000</v>
      </c>
      <c r="V652" s="11"/>
      <c r="W652" s="11">
        <v>1000000</v>
      </c>
      <c r="X652" s="11"/>
      <c r="Y652" s="11">
        <v>1000000</v>
      </c>
      <c r="Z652" s="11"/>
      <c r="AA652" s="11">
        <v>0</v>
      </c>
      <c r="AB652" s="11"/>
      <c r="AC652" s="11"/>
      <c r="AD652">
        <v>0</v>
      </c>
      <c r="AF652">
        <v>0</v>
      </c>
      <c r="AI652">
        <v>0</v>
      </c>
    </row>
    <row r="653" spans="1:35" x14ac:dyDescent="0.25">
      <c r="A653" s="10" t="s">
        <v>36</v>
      </c>
      <c r="B653" s="10" t="s">
        <v>1808</v>
      </c>
      <c r="C653" s="10" t="s">
        <v>1836</v>
      </c>
      <c r="D653" s="10">
        <v>3029</v>
      </c>
      <c r="E653" s="10" t="s">
        <v>1860</v>
      </c>
      <c r="F653" s="10" t="s">
        <v>1861</v>
      </c>
      <c r="G653" s="10" t="s">
        <v>58</v>
      </c>
      <c r="H653" s="10" t="s">
        <v>36</v>
      </c>
      <c r="I653" s="10">
        <v>1780</v>
      </c>
      <c r="J653" s="10">
        <v>561</v>
      </c>
      <c r="K653" s="10" t="s">
        <v>459</v>
      </c>
      <c r="L653" s="10" t="s">
        <v>440</v>
      </c>
      <c r="M653" s="10" t="s">
        <v>1789</v>
      </c>
      <c r="N653" s="10">
        <f t="shared" si="30"/>
        <v>0</v>
      </c>
      <c r="O653" s="10">
        <f t="shared" si="31"/>
        <v>0</v>
      </c>
      <c r="P653" s="10">
        <f t="shared" si="32"/>
        <v>0</v>
      </c>
      <c r="Q653" s="10"/>
      <c r="R653" s="11">
        <v>0</v>
      </c>
      <c r="S653" s="11"/>
      <c r="T653" s="11"/>
      <c r="U653" s="11">
        <v>0</v>
      </c>
      <c r="V653" s="11"/>
      <c r="W653" s="11">
        <v>0</v>
      </c>
      <c r="X653" s="11"/>
      <c r="Y653" s="11">
        <v>0</v>
      </c>
      <c r="Z653" s="11"/>
      <c r="AA653" s="11">
        <v>0</v>
      </c>
      <c r="AB653" s="11"/>
      <c r="AC653" s="11"/>
      <c r="AD653">
        <v>0</v>
      </c>
      <c r="AF653">
        <v>0</v>
      </c>
      <c r="AI653">
        <v>0</v>
      </c>
    </row>
    <row r="654" spans="1:35" x14ac:dyDescent="0.25">
      <c r="A654" s="10" t="s">
        <v>36</v>
      </c>
      <c r="B654" s="10" t="s">
        <v>1808</v>
      </c>
      <c r="C654" s="10" t="s">
        <v>1836</v>
      </c>
      <c r="D654" s="10">
        <v>3030</v>
      </c>
      <c r="E654" s="10" t="s">
        <v>1862</v>
      </c>
      <c r="F654" s="10" t="s">
        <v>1863</v>
      </c>
      <c r="G654" s="10" t="s">
        <v>58</v>
      </c>
      <c r="H654" s="10" t="s">
        <v>36</v>
      </c>
      <c r="I654" s="10">
        <v>1780</v>
      </c>
      <c r="J654" s="10">
        <v>561</v>
      </c>
      <c r="K654" s="10" t="s">
        <v>1179</v>
      </c>
      <c r="L654" s="10" t="s">
        <v>440</v>
      </c>
      <c r="M654" s="10" t="s">
        <v>1789</v>
      </c>
      <c r="N654" s="10">
        <f t="shared" si="30"/>
        <v>0</v>
      </c>
      <c r="O654" s="10">
        <f t="shared" si="31"/>
        <v>0</v>
      </c>
      <c r="P654" s="10">
        <f t="shared" si="32"/>
        <v>0</v>
      </c>
      <c r="Q654" s="10"/>
      <c r="R654" s="11">
        <v>0</v>
      </c>
      <c r="S654" s="11"/>
      <c r="T654" s="11"/>
      <c r="U654" s="11">
        <v>0</v>
      </c>
      <c r="V654" s="11"/>
      <c r="W654" s="11">
        <v>0</v>
      </c>
      <c r="X654" s="11"/>
      <c r="Y654" s="11">
        <v>0</v>
      </c>
      <c r="Z654" s="11"/>
      <c r="AA654" s="11">
        <v>0</v>
      </c>
      <c r="AB654" s="11"/>
      <c r="AC654" s="11"/>
      <c r="AD654">
        <v>0</v>
      </c>
      <c r="AF654">
        <v>0</v>
      </c>
      <c r="AI654">
        <v>0</v>
      </c>
    </row>
    <row r="655" spans="1:35" x14ac:dyDescent="0.25">
      <c r="A655" s="10" t="s">
        <v>58</v>
      </c>
      <c r="B655" s="10" t="s">
        <v>1808</v>
      </c>
      <c r="C655" s="10" t="s">
        <v>1836</v>
      </c>
      <c r="D655" s="10">
        <v>3113</v>
      </c>
      <c r="E655" s="10" t="s">
        <v>1864</v>
      </c>
      <c r="F655" s="10" t="s">
        <v>1865</v>
      </c>
      <c r="G655" s="10" t="s">
        <v>58</v>
      </c>
      <c r="H655" s="10" t="s">
        <v>36</v>
      </c>
      <c r="I655" s="10">
        <v>1780</v>
      </c>
      <c r="J655" s="10">
        <v>561</v>
      </c>
      <c r="K655" s="10" t="s">
        <v>37</v>
      </c>
      <c r="L655" s="10" t="s">
        <v>75</v>
      </c>
      <c r="M655" s="10" t="s">
        <v>1789</v>
      </c>
      <c r="N655" s="10">
        <f t="shared" si="30"/>
        <v>1250000</v>
      </c>
      <c r="O655" s="10">
        <f t="shared" si="31"/>
        <v>1250000</v>
      </c>
      <c r="P655" s="10">
        <f t="shared" si="32"/>
        <v>0</v>
      </c>
      <c r="Q655" s="10"/>
      <c r="R655" s="11">
        <v>1250000</v>
      </c>
      <c r="S655" s="11"/>
      <c r="T655" s="11"/>
      <c r="U655" s="11">
        <v>0</v>
      </c>
      <c r="V655" s="11"/>
      <c r="W655" s="11">
        <v>0</v>
      </c>
      <c r="X655" s="11"/>
      <c r="Y655" s="11">
        <v>0</v>
      </c>
      <c r="Z655" s="11"/>
      <c r="AA655" s="11">
        <v>0</v>
      </c>
      <c r="AB655" s="11"/>
      <c r="AC655" s="11"/>
      <c r="AD655">
        <v>0</v>
      </c>
      <c r="AF655">
        <v>0</v>
      </c>
    </row>
    <row r="656" spans="1:35" x14ac:dyDescent="0.25">
      <c r="A656" s="10" t="s">
        <v>58</v>
      </c>
      <c r="B656" s="10" t="s">
        <v>1867</v>
      </c>
      <c r="C656" s="10" t="s">
        <v>1868</v>
      </c>
      <c r="D656" s="10">
        <v>831</v>
      </c>
      <c r="E656" s="10" t="s">
        <v>1869</v>
      </c>
      <c r="F656" s="10" t="s">
        <v>1870</v>
      </c>
      <c r="G656" s="10" t="s">
        <v>58</v>
      </c>
      <c r="H656" s="10" t="s">
        <v>36</v>
      </c>
      <c r="I656" s="10">
        <v>3000</v>
      </c>
      <c r="J656" s="10">
        <v>561</v>
      </c>
      <c r="K656" s="10" t="s">
        <v>83</v>
      </c>
      <c r="L656" s="10" t="s">
        <v>75</v>
      </c>
      <c r="M656" s="10" t="s">
        <v>1789</v>
      </c>
      <c r="N656" s="10">
        <f t="shared" si="30"/>
        <v>300492800</v>
      </c>
      <c r="O656" s="10">
        <f t="shared" si="31"/>
        <v>294810000</v>
      </c>
      <c r="P656" s="10">
        <f t="shared" si="32"/>
        <v>5682800</v>
      </c>
      <c r="Q656" s="10"/>
      <c r="R656" s="11">
        <v>60310000</v>
      </c>
      <c r="S656" s="11"/>
      <c r="T656" s="11"/>
      <c r="U656" s="11">
        <v>80250000</v>
      </c>
      <c r="V656" s="11"/>
      <c r="W656" s="11">
        <v>82250000</v>
      </c>
      <c r="X656" s="11"/>
      <c r="Y656" s="11">
        <v>72000000</v>
      </c>
      <c r="Z656" s="11"/>
      <c r="AA656" s="11">
        <v>5682800</v>
      </c>
      <c r="AB656" s="11"/>
      <c r="AC656" s="11">
        <v>5682800</v>
      </c>
      <c r="AD656">
        <v>0</v>
      </c>
      <c r="AF656">
        <v>0</v>
      </c>
      <c r="AI656">
        <v>0</v>
      </c>
    </row>
    <row r="657" spans="1:35" x14ac:dyDescent="0.25">
      <c r="A657" s="10" t="s">
        <v>58</v>
      </c>
      <c r="B657" s="10" t="s">
        <v>1867</v>
      </c>
      <c r="C657" s="10" t="s">
        <v>1871</v>
      </c>
      <c r="D657" s="10">
        <v>835</v>
      </c>
      <c r="E657" s="10" t="s">
        <v>1872</v>
      </c>
      <c r="F657" s="10" t="s">
        <v>1873</v>
      </c>
      <c r="G657" s="10" t="s">
        <v>58</v>
      </c>
      <c r="H657" s="10" t="s">
        <v>36</v>
      </c>
      <c r="I657" s="10">
        <v>3000</v>
      </c>
      <c r="J657" s="10">
        <v>561</v>
      </c>
      <c r="K657" s="10" t="s">
        <v>83</v>
      </c>
      <c r="L657" s="10" t="s">
        <v>75</v>
      </c>
      <c r="M657" s="10" t="s">
        <v>1789</v>
      </c>
      <c r="N657" s="10">
        <f t="shared" si="30"/>
        <v>158998418.09999999</v>
      </c>
      <c r="O657" s="10">
        <f t="shared" si="31"/>
        <v>158998418.09999999</v>
      </c>
      <c r="P657" s="10">
        <f t="shared" si="32"/>
        <v>0</v>
      </c>
      <c r="Q657" s="10"/>
      <c r="R657" s="11">
        <v>28505359.100000001</v>
      </c>
      <c r="S657" s="11">
        <v>4403952</v>
      </c>
      <c r="T657" s="11">
        <v>14603092.66</v>
      </c>
      <c r="U657" s="11">
        <v>62514000</v>
      </c>
      <c r="V657" s="11"/>
      <c r="W657" s="11">
        <v>35057240</v>
      </c>
      <c r="X657" s="11"/>
      <c r="Y657" s="11">
        <v>32921819</v>
      </c>
      <c r="Z657" s="11"/>
      <c r="AA657" s="11">
        <v>0</v>
      </c>
      <c r="AB657" s="11"/>
      <c r="AC657" s="11"/>
      <c r="AD657">
        <v>0</v>
      </c>
      <c r="AF657">
        <v>0</v>
      </c>
      <c r="AI657">
        <v>0</v>
      </c>
    </row>
    <row r="658" spans="1:35" x14ac:dyDescent="0.25">
      <c r="A658" s="10" t="s">
        <v>58</v>
      </c>
      <c r="B658" s="10" t="s">
        <v>1867</v>
      </c>
      <c r="C658" s="10" t="s">
        <v>1874</v>
      </c>
      <c r="D658" s="10">
        <v>874</v>
      </c>
      <c r="E658" s="10" t="s">
        <v>1875</v>
      </c>
      <c r="F658" s="10" t="s">
        <v>1876</v>
      </c>
      <c r="G658" s="10" t="s">
        <v>58</v>
      </c>
      <c r="H658" s="10" t="s">
        <v>36</v>
      </c>
      <c r="I658" s="10">
        <v>3000</v>
      </c>
      <c r="J658" s="10">
        <v>561</v>
      </c>
      <c r="K658" s="10" t="s">
        <v>83</v>
      </c>
      <c r="L658" s="10" t="s">
        <v>75</v>
      </c>
      <c r="M658" s="10" t="s">
        <v>1789</v>
      </c>
      <c r="N658" s="10">
        <f t="shared" si="30"/>
        <v>144256778.28</v>
      </c>
      <c r="O658" s="10">
        <f t="shared" si="31"/>
        <v>144256778.28</v>
      </c>
      <c r="P658" s="10">
        <f t="shared" si="32"/>
        <v>0</v>
      </c>
      <c r="Q658" s="10"/>
      <c r="R658" s="11">
        <v>25256778.280000001</v>
      </c>
      <c r="S658" s="11">
        <v>7236370.7999999998</v>
      </c>
      <c r="T658" s="11">
        <v>56000000</v>
      </c>
      <c r="U658" s="11">
        <v>35000000</v>
      </c>
      <c r="V658" s="11"/>
      <c r="W658" s="11">
        <v>39000000</v>
      </c>
      <c r="X658" s="11"/>
      <c r="Y658" s="11">
        <v>45000000</v>
      </c>
      <c r="Z658" s="11"/>
      <c r="AA658" s="11">
        <v>0</v>
      </c>
      <c r="AB658" s="11"/>
      <c r="AC658" s="11"/>
      <c r="AD658">
        <v>0</v>
      </c>
      <c r="AF658">
        <v>0</v>
      </c>
      <c r="AI658">
        <v>0</v>
      </c>
    </row>
    <row r="659" spans="1:35" x14ac:dyDescent="0.25">
      <c r="A659" s="10" t="s">
        <v>58</v>
      </c>
      <c r="B659" s="10" t="s">
        <v>1867</v>
      </c>
      <c r="C659" s="10" t="s">
        <v>1877</v>
      </c>
      <c r="D659" s="10">
        <v>875</v>
      </c>
      <c r="E659" s="10" t="s">
        <v>56</v>
      </c>
      <c r="F659" s="10" t="s">
        <v>1878</v>
      </c>
      <c r="G659" s="10" t="s">
        <v>58</v>
      </c>
      <c r="H659" s="10" t="s">
        <v>36</v>
      </c>
      <c r="I659" s="10">
        <v>3000</v>
      </c>
      <c r="J659" s="10">
        <v>561</v>
      </c>
      <c r="K659" s="10" t="s">
        <v>83</v>
      </c>
      <c r="L659" s="10" t="s">
        <v>75</v>
      </c>
      <c r="M659" s="10" t="s">
        <v>1789</v>
      </c>
      <c r="N659" s="10">
        <f t="shared" si="30"/>
        <v>23097464.370000001</v>
      </c>
      <c r="O659" s="10">
        <f t="shared" si="31"/>
        <v>23097464.370000001</v>
      </c>
      <c r="P659" s="10">
        <f t="shared" si="32"/>
        <v>0</v>
      </c>
      <c r="Q659" s="10"/>
      <c r="R659" s="11">
        <v>3245464.37</v>
      </c>
      <c r="S659" s="11">
        <v>567485.6</v>
      </c>
      <c r="T659" s="11">
        <v>2900595</v>
      </c>
      <c r="U659" s="11">
        <v>4107000</v>
      </c>
      <c r="V659" s="11"/>
      <c r="W659" s="11">
        <v>8215000</v>
      </c>
      <c r="X659" s="11"/>
      <c r="Y659" s="11">
        <v>7530000</v>
      </c>
      <c r="Z659" s="11"/>
      <c r="AA659" s="11">
        <v>0</v>
      </c>
      <c r="AB659" s="11"/>
      <c r="AC659" s="11"/>
      <c r="AD659">
        <v>0</v>
      </c>
      <c r="AF659">
        <v>0</v>
      </c>
      <c r="AI659">
        <v>0</v>
      </c>
    </row>
    <row r="660" spans="1:35" x14ac:dyDescent="0.25">
      <c r="A660" s="10" t="s">
        <v>58</v>
      </c>
      <c r="B660" s="10" t="s">
        <v>1867</v>
      </c>
      <c r="C660" s="10" t="s">
        <v>1874</v>
      </c>
      <c r="D660" s="10">
        <v>890</v>
      </c>
      <c r="E660" s="10" t="s">
        <v>1837</v>
      </c>
      <c r="F660" s="10" t="s">
        <v>1879</v>
      </c>
      <c r="G660" s="10" t="s">
        <v>58</v>
      </c>
      <c r="H660" s="10" t="s">
        <v>36</v>
      </c>
      <c r="I660" s="10">
        <v>3000</v>
      </c>
      <c r="J660" s="10">
        <v>561</v>
      </c>
      <c r="K660" s="10" t="s">
        <v>83</v>
      </c>
      <c r="L660" s="10" t="s">
        <v>75</v>
      </c>
      <c r="M660" s="10" t="s">
        <v>1789</v>
      </c>
      <c r="N660" s="10">
        <f t="shared" si="30"/>
        <v>175450000</v>
      </c>
      <c r="O660" s="10">
        <f t="shared" si="31"/>
        <v>175450000</v>
      </c>
      <c r="P660" s="10">
        <f t="shared" si="32"/>
        <v>0</v>
      </c>
      <c r="Q660" s="10"/>
      <c r="R660" s="11">
        <v>20750000</v>
      </c>
      <c r="S660" s="11"/>
      <c r="T660" s="11"/>
      <c r="U660" s="11">
        <v>52100000</v>
      </c>
      <c r="V660" s="11"/>
      <c r="W660" s="11">
        <v>55500000</v>
      </c>
      <c r="X660" s="11"/>
      <c r="Y660" s="11">
        <v>47100000</v>
      </c>
      <c r="Z660" s="11"/>
      <c r="AA660" s="11">
        <v>0</v>
      </c>
      <c r="AB660" s="11"/>
      <c r="AC660" s="11"/>
      <c r="AD660">
        <v>0</v>
      </c>
      <c r="AF660">
        <v>0</v>
      </c>
      <c r="AI660">
        <v>0</v>
      </c>
    </row>
    <row r="661" spans="1:35" x14ac:dyDescent="0.25">
      <c r="A661" s="10" t="s">
        <v>58</v>
      </c>
      <c r="B661" s="10" t="s">
        <v>1867</v>
      </c>
      <c r="C661" s="10" t="s">
        <v>1880</v>
      </c>
      <c r="D661" s="10">
        <v>893</v>
      </c>
      <c r="E661" s="10" t="s">
        <v>1881</v>
      </c>
      <c r="F661" s="10" t="s">
        <v>1882</v>
      </c>
      <c r="G661" s="10" t="s">
        <v>58</v>
      </c>
      <c r="H661" s="10" t="s">
        <v>36</v>
      </c>
      <c r="I661" s="10">
        <v>3000</v>
      </c>
      <c r="J661" s="10">
        <v>561</v>
      </c>
      <c r="K661" s="10" t="s">
        <v>83</v>
      </c>
      <c r="L661" s="10" t="s">
        <v>75</v>
      </c>
      <c r="M661" s="10" t="s">
        <v>1789</v>
      </c>
      <c r="N661" s="10">
        <f t="shared" si="30"/>
        <v>0</v>
      </c>
      <c r="O661" s="10">
        <f t="shared" si="31"/>
        <v>0</v>
      </c>
      <c r="P661" s="10">
        <f t="shared" si="32"/>
        <v>0</v>
      </c>
      <c r="Q661" s="10"/>
      <c r="R661" s="11">
        <v>0</v>
      </c>
      <c r="S661" s="11"/>
      <c r="T661" s="11"/>
      <c r="U661" s="11"/>
      <c r="V661" s="11"/>
      <c r="W661" s="11"/>
      <c r="X661" s="11"/>
      <c r="Y661" s="11">
        <v>0</v>
      </c>
      <c r="Z661" s="11"/>
      <c r="AA661" s="11">
        <v>0</v>
      </c>
      <c r="AB661" s="11"/>
      <c r="AC661" s="11"/>
      <c r="AD661">
        <v>0</v>
      </c>
      <c r="AF661">
        <v>0</v>
      </c>
      <c r="AI661">
        <v>0</v>
      </c>
    </row>
    <row r="662" spans="1:35" x14ac:dyDescent="0.25">
      <c r="A662" s="10" t="s">
        <v>58</v>
      </c>
      <c r="B662" s="10" t="s">
        <v>1867</v>
      </c>
      <c r="C662" s="10" t="s">
        <v>1883</v>
      </c>
      <c r="D662" s="10">
        <v>2578</v>
      </c>
      <c r="E662" s="10" t="s">
        <v>1884</v>
      </c>
      <c r="F662" s="10" t="s">
        <v>1885</v>
      </c>
      <c r="G662" s="10" t="s">
        <v>58</v>
      </c>
      <c r="H662" s="10" t="s">
        <v>36</v>
      </c>
      <c r="I662" s="10">
        <v>1736</v>
      </c>
      <c r="J662" s="10">
        <v>561</v>
      </c>
      <c r="K662" s="10" t="s">
        <v>83</v>
      </c>
      <c r="L662" s="10" t="s">
        <v>75</v>
      </c>
      <c r="M662" s="10" t="s">
        <v>1789</v>
      </c>
      <c r="N662" s="10">
        <f t="shared" si="30"/>
        <v>18137014.649999999</v>
      </c>
      <c r="O662" s="10">
        <f t="shared" si="31"/>
        <v>18137014.649999999</v>
      </c>
      <c r="P662" s="10">
        <f t="shared" si="32"/>
        <v>0</v>
      </c>
      <c r="Q662" s="10"/>
      <c r="R662" s="11">
        <v>4137014.65</v>
      </c>
      <c r="S662" s="11">
        <v>837014.65</v>
      </c>
      <c r="T662" s="11">
        <v>837014.65</v>
      </c>
      <c r="U662" s="11">
        <v>6000000</v>
      </c>
      <c r="V662" s="11"/>
      <c r="W662" s="11">
        <v>8000000</v>
      </c>
      <c r="X662" s="11"/>
      <c r="Y662" s="11">
        <v>0</v>
      </c>
      <c r="Z662" s="11"/>
      <c r="AA662" s="11">
        <v>0</v>
      </c>
      <c r="AB662" s="11"/>
      <c r="AC662" s="11"/>
      <c r="AD662">
        <v>0</v>
      </c>
      <c r="AF662">
        <v>0</v>
      </c>
      <c r="AI662">
        <v>0</v>
      </c>
    </row>
    <row r="663" spans="1:35" x14ac:dyDescent="0.25">
      <c r="A663" s="10" t="s">
        <v>58</v>
      </c>
      <c r="B663" s="10" t="s">
        <v>1867</v>
      </c>
      <c r="C663" s="10" t="s">
        <v>1883</v>
      </c>
      <c r="D663" s="10">
        <v>2578</v>
      </c>
      <c r="E663" s="10" t="s">
        <v>1886</v>
      </c>
      <c r="F663" s="10" t="s">
        <v>1885</v>
      </c>
      <c r="G663" s="10" t="s">
        <v>58</v>
      </c>
      <c r="H663" s="10" t="s">
        <v>36</v>
      </c>
      <c r="I663" s="10">
        <v>1736</v>
      </c>
      <c r="J663" s="10">
        <v>561</v>
      </c>
      <c r="K663" s="10" t="s">
        <v>83</v>
      </c>
      <c r="L663" s="10" t="s">
        <v>75</v>
      </c>
      <c r="M663" s="10" t="s">
        <v>1789</v>
      </c>
      <c r="N663" s="10">
        <f t="shared" si="30"/>
        <v>0</v>
      </c>
      <c r="O663" s="10">
        <f t="shared" si="31"/>
        <v>0</v>
      </c>
      <c r="P663" s="10">
        <f t="shared" si="32"/>
        <v>0</v>
      </c>
      <c r="Q663" s="10"/>
      <c r="R663" s="11"/>
      <c r="S663" s="11"/>
      <c r="T663" s="11"/>
      <c r="U663" s="11">
        <v>0</v>
      </c>
      <c r="V663" s="11"/>
      <c r="W663" s="11">
        <v>0</v>
      </c>
      <c r="X663" s="11"/>
      <c r="Y663" s="11">
        <v>0</v>
      </c>
      <c r="Z663" s="11"/>
      <c r="AA663" s="11">
        <v>0</v>
      </c>
      <c r="AB663" s="11"/>
      <c r="AC663" s="11"/>
      <c r="AD663">
        <v>0</v>
      </c>
      <c r="AF663">
        <v>0</v>
      </c>
      <c r="AI663">
        <v>0</v>
      </c>
    </row>
    <row r="664" spans="1:35" x14ac:dyDescent="0.25">
      <c r="A664" s="10" t="s">
        <v>58</v>
      </c>
      <c r="B664" s="10" t="s">
        <v>1867</v>
      </c>
      <c r="C664" s="10" t="s">
        <v>1877</v>
      </c>
      <c r="D664" s="10">
        <v>2653</v>
      </c>
      <c r="E664" s="10" t="s">
        <v>1887</v>
      </c>
      <c r="F664" s="10" t="s">
        <v>1888</v>
      </c>
      <c r="G664" s="10" t="s">
        <v>36</v>
      </c>
      <c r="H664" s="10" t="s">
        <v>36</v>
      </c>
      <c r="I664" s="10">
        <v>3000</v>
      </c>
      <c r="J664" s="10">
        <v>561</v>
      </c>
      <c r="K664" s="10" t="s">
        <v>83</v>
      </c>
      <c r="L664" s="10" t="s">
        <v>75</v>
      </c>
      <c r="M664" s="10" t="s">
        <v>1789</v>
      </c>
      <c r="N664" s="10">
        <f t="shared" si="30"/>
        <v>6500000</v>
      </c>
      <c r="O664" s="10">
        <f t="shared" si="31"/>
        <v>6500000</v>
      </c>
      <c r="P664" s="10">
        <f t="shared" si="32"/>
        <v>0</v>
      </c>
      <c r="Q664" s="10"/>
      <c r="R664" s="11">
        <v>0</v>
      </c>
      <c r="S664" s="11"/>
      <c r="T664" s="11"/>
      <c r="U664" s="11">
        <v>1500000</v>
      </c>
      <c r="V664" s="11"/>
      <c r="W664" s="11">
        <v>2500000</v>
      </c>
      <c r="X664" s="11"/>
      <c r="Y664" s="11">
        <v>2500000</v>
      </c>
      <c r="Z664" s="11"/>
      <c r="AA664" s="11">
        <v>0</v>
      </c>
      <c r="AB664" s="11"/>
      <c r="AC664" s="11"/>
      <c r="AD664">
        <v>0</v>
      </c>
      <c r="AF664">
        <v>0</v>
      </c>
      <c r="AI664">
        <v>0</v>
      </c>
    </row>
    <row r="665" spans="1:35" x14ac:dyDescent="0.25">
      <c r="A665" s="10" t="s">
        <v>58</v>
      </c>
      <c r="B665" s="10" t="s">
        <v>1867</v>
      </c>
      <c r="C665" s="10" t="s">
        <v>1883</v>
      </c>
      <c r="D665" s="10">
        <v>2725</v>
      </c>
      <c r="E665" s="10" t="s">
        <v>1889</v>
      </c>
      <c r="F665" s="10" t="s">
        <v>1890</v>
      </c>
      <c r="G665" s="10" t="s">
        <v>36</v>
      </c>
      <c r="H665" s="10" t="s">
        <v>36</v>
      </c>
      <c r="I665" s="10">
        <v>1736</v>
      </c>
      <c r="J665" s="10">
        <v>561</v>
      </c>
      <c r="K665" s="10" t="s">
        <v>83</v>
      </c>
      <c r="L665" s="10" t="s">
        <v>75</v>
      </c>
      <c r="M665" s="10" t="s">
        <v>1789</v>
      </c>
      <c r="N665" s="10">
        <f t="shared" si="30"/>
        <v>10139936.640000001</v>
      </c>
      <c r="O665" s="10">
        <f t="shared" si="31"/>
        <v>10139936.640000001</v>
      </c>
      <c r="P665" s="10">
        <f t="shared" si="32"/>
        <v>0</v>
      </c>
      <c r="Q665" s="10"/>
      <c r="R665" s="11">
        <v>1139936.6399999999</v>
      </c>
      <c r="S665" s="11">
        <v>439936.64</v>
      </c>
      <c r="T665" s="11">
        <v>439936.64</v>
      </c>
      <c r="U665" s="11">
        <v>3000000</v>
      </c>
      <c r="V665" s="11"/>
      <c r="W665" s="11">
        <v>6000000</v>
      </c>
      <c r="X665" s="11"/>
      <c r="Y665" s="11">
        <v>0</v>
      </c>
      <c r="Z665" s="11"/>
      <c r="AA665" s="11">
        <v>0</v>
      </c>
      <c r="AB665" s="11"/>
      <c r="AC665" s="11"/>
      <c r="AD665">
        <v>0</v>
      </c>
      <c r="AF665">
        <v>0</v>
      </c>
      <c r="AI665">
        <v>0</v>
      </c>
    </row>
    <row r="666" spans="1:35" x14ac:dyDescent="0.25">
      <c r="A666" s="10" t="s">
        <v>58</v>
      </c>
      <c r="B666" s="10" t="s">
        <v>1867</v>
      </c>
      <c r="C666" s="10" t="s">
        <v>1883</v>
      </c>
      <c r="D666" s="10">
        <v>2774</v>
      </c>
      <c r="E666" s="10" t="s">
        <v>1891</v>
      </c>
      <c r="F666" s="10" t="s">
        <v>1892</v>
      </c>
      <c r="G666" s="10" t="s">
        <v>58</v>
      </c>
      <c r="H666" s="10" t="s">
        <v>36</v>
      </c>
      <c r="I666" s="10">
        <v>1736</v>
      </c>
      <c r="J666" s="10">
        <v>561</v>
      </c>
      <c r="K666" s="10" t="s">
        <v>83</v>
      </c>
      <c r="L666" s="10" t="s">
        <v>75</v>
      </c>
      <c r="M666" s="10" t="s">
        <v>1789</v>
      </c>
      <c r="N666" s="10">
        <f t="shared" si="30"/>
        <v>105137449.90000001</v>
      </c>
      <c r="O666" s="10">
        <f t="shared" si="31"/>
        <v>105137449.90000001</v>
      </c>
      <c r="P666" s="10">
        <f t="shared" si="32"/>
        <v>0</v>
      </c>
      <c r="Q666" s="10"/>
      <c r="R666" s="11">
        <v>20137449.899999999</v>
      </c>
      <c r="S666" s="11">
        <v>8398989.4100000001</v>
      </c>
      <c r="T666" s="11">
        <v>6233389.4100000001</v>
      </c>
      <c r="U666" s="11">
        <v>40000000</v>
      </c>
      <c r="V666" s="11"/>
      <c r="W666" s="11">
        <v>45000000</v>
      </c>
      <c r="X666" s="11"/>
      <c r="Y666" s="11">
        <v>0</v>
      </c>
      <c r="Z666" s="11"/>
      <c r="AA666" s="11">
        <v>0</v>
      </c>
      <c r="AB666" s="11"/>
      <c r="AC666" s="11"/>
      <c r="AD666">
        <v>0</v>
      </c>
      <c r="AF666">
        <v>0</v>
      </c>
      <c r="AI666">
        <v>0</v>
      </c>
    </row>
    <row r="667" spans="1:35" x14ac:dyDescent="0.25">
      <c r="A667" s="10" t="s">
        <v>36</v>
      </c>
      <c r="B667" s="10" t="s">
        <v>1867</v>
      </c>
      <c r="C667" s="10" t="s">
        <v>1883</v>
      </c>
      <c r="D667" s="10">
        <v>2774</v>
      </c>
      <c r="E667" s="10" t="s">
        <v>1893</v>
      </c>
      <c r="F667" s="10" t="s">
        <v>1894</v>
      </c>
      <c r="G667" s="10" t="s">
        <v>58</v>
      </c>
      <c r="H667" s="10" t="s">
        <v>36</v>
      </c>
      <c r="I667" s="10">
        <v>1736</v>
      </c>
      <c r="J667" s="10">
        <v>561</v>
      </c>
      <c r="K667" s="10" t="s">
        <v>1895</v>
      </c>
      <c r="L667" s="10" t="s">
        <v>75</v>
      </c>
      <c r="M667" s="10" t="s">
        <v>1789</v>
      </c>
      <c r="N667" s="10">
        <f t="shared" si="30"/>
        <v>0</v>
      </c>
      <c r="O667" s="10">
        <f t="shared" si="31"/>
        <v>0</v>
      </c>
      <c r="P667" s="10">
        <f t="shared" si="32"/>
        <v>0</v>
      </c>
      <c r="Q667" s="10"/>
      <c r="R667" s="11"/>
      <c r="S667" s="11"/>
      <c r="T667" s="11"/>
      <c r="U667" s="11">
        <v>0</v>
      </c>
      <c r="V667" s="11"/>
      <c r="W667" s="11">
        <v>0</v>
      </c>
      <c r="X667" s="11"/>
      <c r="Y667" s="11">
        <v>0</v>
      </c>
      <c r="Z667" s="11"/>
      <c r="AA667" s="11">
        <v>0</v>
      </c>
      <c r="AB667" s="11"/>
      <c r="AC667" s="11"/>
      <c r="AD667">
        <v>0</v>
      </c>
      <c r="AF667">
        <v>0</v>
      </c>
      <c r="AI667">
        <v>0</v>
      </c>
    </row>
    <row r="668" spans="1:35" x14ac:dyDescent="0.25">
      <c r="A668" s="10" t="s">
        <v>36</v>
      </c>
      <c r="B668" s="10" t="s">
        <v>1867</v>
      </c>
      <c r="C668" s="10" t="s">
        <v>1883</v>
      </c>
      <c r="D668" s="10">
        <v>2780</v>
      </c>
      <c r="E668" s="10" t="s">
        <v>1896</v>
      </c>
      <c r="F668" s="10" t="s">
        <v>1897</v>
      </c>
      <c r="G668" s="10" t="s">
        <v>58</v>
      </c>
      <c r="H668" s="10" t="s">
        <v>36</v>
      </c>
      <c r="I668" s="10">
        <v>1736</v>
      </c>
      <c r="J668" s="10">
        <v>561</v>
      </c>
      <c r="K668" s="10" t="s">
        <v>83</v>
      </c>
      <c r="L668" s="10" t="s">
        <v>75</v>
      </c>
      <c r="M668" s="10" t="s">
        <v>1789</v>
      </c>
      <c r="N668" s="10">
        <f t="shared" si="30"/>
        <v>0</v>
      </c>
      <c r="O668" s="10">
        <f t="shared" si="31"/>
        <v>0</v>
      </c>
      <c r="P668" s="10">
        <f t="shared" si="32"/>
        <v>0</v>
      </c>
      <c r="Q668" s="10"/>
      <c r="R668" s="11">
        <v>0</v>
      </c>
      <c r="S668" s="11"/>
      <c r="T668" s="11"/>
      <c r="U668" s="11">
        <v>0</v>
      </c>
      <c r="V668" s="11"/>
      <c r="W668" s="11">
        <v>0</v>
      </c>
      <c r="X668" s="11"/>
      <c r="Y668" s="11">
        <v>0</v>
      </c>
      <c r="Z668" s="11"/>
      <c r="AA668" s="11">
        <v>0</v>
      </c>
      <c r="AB668" s="11"/>
      <c r="AC668" s="11"/>
      <c r="AD668">
        <v>0</v>
      </c>
      <c r="AF668">
        <v>0</v>
      </c>
      <c r="AI668">
        <v>0</v>
      </c>
    </row>
    <row r="669" spans="1:35" x14ac:dyDescent="0.25">
      <c r="A669" s="10" t="s">
        <v>58</v>
      </c>
      <c r="B669" s="10" t="s">
        <v>1867</v>
      </c>
      <c r="C669" s="10" t="s">
        <v>1883</v>
      </c>
      <c r="D669" s="10">
        <v>2780</v>
      </c>
      <c r="E669" s="10" t="s">
        <v>1898</v>
      </c>
      <c r="F669" s="10" t="s">
        <v>1897</v>
      </c>
      <c r="G669" s="10" t="s">
        <v>36</v>
      </c>
      <c r="H669" s="10" t="s">
        <v>36</v>
      </c>
      <c r="I669" s="10">
        <v>1736</v>
      </c>
      <c r="J669" s="10">
        <v>561</v>
      </c>
      <c r="K669" s="10" t="s">
        <v>555</v>
      </c>
      <c r="L669" s="10" t="s">
        <v>75</v>
      </c>
      <c r="M669" s="10" t="s">
        <v>1789</v>
      </c>
      <c r="N669" s="10">
        <f t="shared" si="30"/>
        <v>300000</v>
      </c>
      <c r="O669" s="10">
        <f t="shared" si="31"/>
        <v>300000</v>
      </c>
      <c r="P669" s="10">
        <f t="shared" si="32"/>
        <v>0</v>
      </c>
      <c r="Q669" s="10"/>
      <c r="R669" s="11">
        <v>200000</v>
      </c>
      <c r="S669" s="11">
        <v>200000</v>
      </c>
      <c r="T669" s="11">
        <v>200000</v>
      </c>
      <c r="U669" s="11">
        <v>100000</v>
      </c>
      <c r="V669" s="11"/>
      <c r="W669" s="11">
        <v>0</v>
      </c>
      <c r="X669" s="11"/>
      <c r="Y669" s="11">
        <v>0</v>
      </c>
      <c r="Z669" s="11"/>
      <c r="AA669" s="11">
        <v>0</v>
      </c>
      <c r="AB669" s="11"/>
      <c r="AC669" s="11"/>
      <c r="AD669">
        <v>0</v>
      </c>
      <c r="AF669">
        <v>0</v>
      </c>
      <c r="AI669">
        <v>0</v>
      </c>
    </row>
    <row r="670" spans="1:35" x14ac:dyDescent="0.25">
      <c r="A670" s="10" t="s">
        <v>58</v>
      </c>
      <c r="B670" s="10" t="s">
        <v>1867</v>
      </c>
      <c r="C670" s="10" t="s">
        <v>1883</v>
      </c>
      <c r="D670" s="10">
        <v>2898</v>
      </c>
      <c r="E670" s="10" t="s">
        <v>1899</v>
      </c>
      <c r="F670" s="10" t="s">
        <v>1900</v>
      </c>
      <c r="G670" s="10" t="s">
        <v>58</v>
      </c>
      <c r="H670" s="10" t="s">
        <v>36</v>
      </c>
      <c r="I670" s="10">
        <v>1736</v>
      </c>
      <c r="J670" s="10">
        <v>561</v>
      </c>
      <c r="K670" s="10" t="s">
        <v>83</v>
      </c>
      <c r="L670" s="10" t="s">
        <v>75</v>
      </c>
      <c r="M670" s="10" t="s">
        <v>1789</v>
      </c>
      <c r="N670" s="10">
        <f t="shared" si="30"/>
        <v>0</v>
      </c>
      <c r="O670" s="10">
        <f t="shared" si="31"/>
        <v>0</v>
      </c>
      <c r="P670" s="10">
        <f t="shared" si="32"/>
        <v>0</v>
      </c>
      <c r="Q670" s="10"/>
      <c r="R670" s="11">
        <v>0</v>
      </c>
      <c r="S670" s="11"/>
      <c r="T670" s="11"/>
      <c r="U670" s="11">
        <v>0</v>
      </c>
      <c r="V670" s="11"/>
      <c r="W670" s="11">
        <v>0</v>
      </c>
      <c r="X670" s="11"/>
      <c r="Y670" s="11">
        <v>0</v>
      </c>
      <c r="Z670" s="11"/>
      <c r="AA670" s="11">
        <v>0</v>
      </c>
      <c r="AB670" s="11"/>
      <c r="AC670" s="11"/>
      <c r="AD670">
        <v>0</v>
      </c>
      <c r="AF670">
        <v>0</v>
      </c>
      <c r="AI670">
        <v>0</v>
      </c>
    </row>
    <row r="671" spans="1:35" x14ac:dyDescent="0.25">
      <c r="A671" s="10"/>
      <c r="B671" s="10" t="s">
        <v>1867</v>
      </c>
      <c r="C671" s="10" t="s">
        <v>1901</v>
      </c>
      <c r="D671" s="10">
        <v>897</v>
      </c>
      <c r="E671" s="10" t="s">
        <v>1902</v>
      </c>
      <c r="F671" s="10" t="s">
        <v>1903</v>
      </c>
      <c r="G671" s="10" t="s">
        <v>41</v>
      </c>
      <c r="H671" s="10" t="s">
        <v>41</v>
      </c>
      <c r="I671" s="10">
        <v>1780</v>
      </c>
      <c r="J671" s="10">
        <v>561</v>
      </c>
      <c r="K671" s="10" t="s">
        <v>37</v>
      </c>
      <c r="L671" s="10" t="s">
        <v>75</v>
      </c>
      <c r="M671" s="10" t="s">
        <v>1789</v>
      </c>
      <c r="N671" s="10">
        <f t="shared" si="30"/>
        <v>3632592.52</v>
      </c>
      <c r="O671" s="10">
        <f t="shared" si="31"/>
        <v>3632592.52</v>
      </c>
      <c r="P671" s="10">
        <f t="shared" si="32"/>
        <v>0</v>
      </c>
      <c r="Q671" s="10"/>
      <c r="R671" s="11">
        <v>632592.52</v>
      </c>
      <c r="S671" s="11"/>
      <c r="T671" s="11">
        <v>4004743.24</v>
      </c>
      <c r="U671" s="11">
        <v>3000000</v>
      </c>
      <c r="V671" s="11"/>
      <c r="W671" s="11"/>
      <c r="X671" s="11"/>
      <c r="Y671" s="11">
        <v>0</v>
      </c>
      <c r="Z671" s="11"/>
      <c r="AA671" s="11">
        <v>0</v>
      </c>
      <c r="AB671" s="11"/>
      <c r="AC671" s="11"/>
      <c r="AD671">
        <v>0</v>
      </c>
      <c r="AF671">
        <v>0</v>
      </c>
      <c r="AI671">
        <v>0</v>
      </c>
    </row>
    <row r="672" spans="1:35" x14ac:dyDescent="0.25">
      <c r="A672" s="10" t="s">
        <v>58</v>
      </c>
      <c r="B672" s="10" t="s">
        <v>1904</v>
      </c>
      <c r="C672" s="10" t="s">
        <v>1905</v>
      </c>
      <c r="D672" s="10">
        <v>831</v>
      </c>
      <c r="E672" s="13" t="s">
        <v>1906</v>
      </c>
      <c r="F672" s="10" t="s">
        <v>1907</v>
      </c>
      <c r="G672" s="10" t="s">
        <v>58</v>
      </c>
      <c r="H672" s="10" t="s">
        <v>58</v>
      </c>
      <c r="I672" s="10">
        <v>3004</v>
      </c>
      <c r="J672" s="10">
        <v>59</v>
      </c>
      <c r="K672" s="10" t="s">
        <v>83</v>
      </c>
      <c r="L672" s="10" t="s">
        <v>75</v>
      </c>
      <c r="M672" s="10" t="s">
        <v>1789</v>
      </c>
      <c r="N672" s="11">
        <f t="shared" si="30"/>
        <v>87375347.440000013</v>
      </c>
      <c r="O672" s="11">
        <f t="shared" si="31"/>
        <v>87375347.440000013</v>
      </c>
      <c r="P672" s="11">
        <f t="shared" si="32"/>
        <v>0</v>
      </c>
      <c r="Q672" s="11"/>
      <c r="R672" s="14">
        <v>40940024</v>
      </c>
      <c r="S672" s="11">
        <v>0</v>
      </c>
      <c r="T672" s="11"/>
      <c r="U672" s="11">
        <v>13823773.48</v>
      </c>
      <c r="V672" s="11"/>
      <c r="W672" s="11">
        <v>19023774.48</v>
      </c>
      <c r="X672" s="11"/>
      <c r="Y672" s="11">
        <v>13587775.48</v>
      </c>
      <c r="Z672" s="11"/>
      <c r="AA672" s="11">
        <v>0</v>
      </c>
      <c r="AB672" s="11"/>
      <c r="AC672" s="11"/>
      <c r="AD672">
        <v>0</v>
      </c>
      <c r="AF672">
        <v>0</v>
      </c>
      <c r="AI672">
        <v>0</v>
      </c>
    </row>
    <row r="673" spans="1:35" x14ac:dyDescent="0.25">
      <c r="A673" s="10" t="s">
        <v>58</v>
      </c>
      <c r="B673" s="10" t="s">
        <v>1904</v>
      </c>
      <c r="C673" s="10" t="s">
        <v>1905</v>
      </c>
      <c r="D673" s="10">
        <v>832</v>
      </c>
      <c r="E673" s="10" t="s">
        <v>1439</v>
      </c>
      <c r="F673" s="10" t="s">
        <v>1908</v>
      </c>
      <c r="G673" s="10" t="s">
        <v>36</v>
      </c>
      <c r="H673" s="10" t="s">
        <v>36</v>
      </c>
      <c r="I673" s="10">
        <v>3004</v>
      </c>
      <c r="J673" s="10">
        <v>59</v>
      </c>
      <c r="K673" s="10" t="s">
        <v>83</v>
      </c>
      <c r="L673" s="10" t="s">
        <v>75</v>
      </c>
      <c r="M673" s="10" t="s">
        <v>1789</v>
      </c>
      <c r="N673" s="11">
        <f t="shared" si="30"/>
        <v>3928000</v>
      </c>
      <c r="O673" s="11">
        <f t="shared" si="31"/>
        <v>3928000</v>
      </c>
      <c r="P673" s="11">
        <f t="shared" si="32"/>
        <v>0</v>
      </c>
      <c r="Q673" s="11"/>
      <c r="R673" s="11">
        <v>930000</v>
      </c>
      <c r="S673" s="11">
        <v>480000</v>
      </c>
      <c r="T673" s="11"/>
      <c r="U673" s="11">
        <v>1019000</v>
      </c>
      <c r="V673" s="11"/>
      <c r="W673" s="11">
        <v>960000</v>
      </c>
      <c r="X673" s="11"/>
      <c r="Y673" s="11">
        <v>1019000</v>
      </c>
      <c r="Z673" s="11"/>
      <c r="AA673" s="11">
        <v>0</v>
      </c>
      <c r="AB673" s="11"/>
      <c r="AC673" s="11"/>
      <c r="AD673">
        <v>0</v>
      </c>
      <c r="AF673">
        <v>0</v>
      </c>
      <c r="AI673">
        <v>0</v>
      </c>
    </row>
    <row r="674" spans="1:35" x14ac:dyDescent="0.25">
      <c r="A674" s="10" t="s">
        <v>58</v>
      </c>
      <c r="B674" s="10" t="s">
        <v>1904</v>
      </c>
      <c r="C674" s="10" t="s">
        <v>1905</v>
      </c>
      <c r="D674" s="10">
        <v>834</v>
      </c>
      <c r="E674" s="10" t="s">
        <v>1909</v>
      </c>
      <c r="F674" s="10" t="s">
        <v>1910</v>
      </c>
      <c r="G674" s="10" t="s">
        <v>36</v>
      </c>
      <c r="H674" s="10" t="s">
        <v>36</v>
      </c>
      <c r="I674" s="10">
        <v>3004</v>
      </c>
      <c r="J674" s="10">
        <v>59</v>
      </c>
      <c r="K674" s="10" t="s">
        <v>83</v>
      </c>
      <c r="L674" s="10" t="s">
        <v>75</v>
      </c>
      <c r="M674" s="10" t="s">
        <v>1789</v>
      </c>
      <c r="N674" s="11">
        <f t="shared" si="30"/>
        <v>2420000</v>
      </c>
      <c r="O674" s="11">
        <f t="shared" si="31"/>
        <v>2420000</v>
      </c>
      <c r="P674" s="11">
        <f t="shared" si="32"/>
        <v>0</v>
      </c>
      <c r="Q674" s="11"/>
      <c r="R674" s="11">
        <v>600000</v>
      </c>
      <c r="S674" s="11">
        <v>600000</v>
      </c>
      <c r="T674" s="11"/>
      <c r="U674" s="11">
        <v>1820000</v>
      </c>
      <c r="V674" s="11"/>
      <c r="W674" s="11">
        <v>0</v>
      </c>
      <c r="X674" s="11"/>
      <c r="Y674" s="11">
        <v>0</v>
      </c>
      <c r="Z674" s="11"/>
      <c r="AA674" s="11">
        <v>0</v>
      </c>
      <c r="AB674" s="11"/>
      <c r="AC674" s="11"/>
      <c r="AD674">
        <v>0</v>
      </c>
      <c r="AF674">
        <v>0</v>
      </c>
      <c r="AI674">
        <v>0</v>
      </c>
    </row>
    <row r="675" spans="1:35" x14ac:dyDescent="0.25">
      <c r="A675" s="10" t="s">
        <v>58</v>
      </c>
      <c r="B675" s="10" t="s">
        <v>1911</v>
      </c>
      <c r="C675" s="10" t="s">
        <v>1905</v>
      </c>
      <c r="D675" s="10">
        <v>1500</v>
      </c>
      <c r="E675" s="10" t="s">
        <v>1912</v>
      </c>
      <c r="F675" s="10" t="s">
        <v>1913</v>
      </c>
      <c r="G675" s="10" t="s">
        <v>58</v>
      </c>
      <c r="H675" s="10" t="s">
        <v>36</v>
      </c>
      <c r="I675" s="10">
        <v>3005</v>
      </c>
      <c r="J675" s="10">
        <v>59</v>
      </c>
      <c r="K675" s="10" t="s">
        <v>83</v>
      </c>
      <c r="L675" s="10" t="s">
        <v>75</v>
      </c>
      <c r="M675" s="10" t="s">
        <v>1789</v>
      </c>
      <c r="N675" s="11">
        <f t="shared" si="30"/>
        <v>22750000</v>
      </c>
      <c r="O675" s="11">
        <f t="shared" si="31"/>
        <v>22750000</v>
      </c>
      <c r="P675" s="11">
        <f t="shared" si="32"/>
        <v>0</v>
      </c>
      <c r="Q675" s="11"/>
      <c r="R675" s="11">
        <v>4750000</v>
      </c>
      <c r="S675" s="11">
        <v>3000000</v>
      </c>
      <c r="T675" s="11"/>
      <c r="U675" s="11">
        <v>6000000</v>
      </c>
      <c r="V675" s="11"/>
      <c r="W675" s="11">
        <v>6000000</v>
      </c>
      <c r="X675" s="11"/>
      <c r="Y675" s="11">
        <v>6000000</v>
      </c>
      <c r="Z675" s="11"/>
      <c r="AA675" s="11">
        <v>0</v>
      </c>
      <c r="AB675" s="11"/>
      <c r="AC675" s="11"/>
      <c r="AD675">
        <v>0</v>
      </c>
      <c r="AF675">
        <v>0</v>
      </c>
      <c r="AI675">
        <v>0</v>
      </c>
    </row>
    <row r="676" spans="1:35" x14ac:dyDescent="0.25">
      <c r="A676" s="10" t="s">
        <v>58</v>
      </c>
      <c r="B676" s="10" t="s">
        <v>1904</v>
      </c>
      <c r="C676" s="10" t="s">
        <v>1905</v>
      </c>
      <c r="D676" s="10">
        <v>1604</v>
      </c>
      <c r="E676" s="10" t="s">
        <v>1914</v>
      </c>
      <c r="F676" s="10" t="s">
        <v>1915</v>
      </c>
      <c r="G676" s="10" t="s">
        <v>58</v>
      </c>
      <c r="H676" s="10" t="s">
        <v>58</v>
      </c>
      <c r="I676" s="10">
        <v>3005</v>
      </c>
      <c r="J676" s="10">
        <v>59</v>
      </c>
      <c r="K676" s="10" t="s">
        <v>1916</v>
      </c>
      <c r="L676" s="10" t="s">
        <v>75</v>
      </c>
      <c r="M676" s="10" t="s">
        <v>1789</v>
      </c>
      <c r="N676" s="11">
        <f t="shared" si="30"/>
        <v>10000000</v>
      </c>
      <c r="O676" s="11">
        <f t="shared" si="31"/>
        <v>10000000</v>
      </c>
      <c r="P676" s="11">
        <f t="shared" si="32"/>
        <v>0</v>
      </c>
      <c r="Q676" s="11"/>
      <c r="R676" s="11">
        <v>0</v>
      </c>
      <c r="S676" s="11">
        <v>0</v>
      </c>
      <c r="T676" s="11"/>
      <c r="U676" s="11">
        <v>5000000</v>
      </c>
      <c r="V676" s="11"/>
      <c r="W676" s="11">
        <v>5000000</v>
      </c>
      <c r="X676" s="11"/>
      <c r="Y676" s="11"/>
      <c r="Z676" s="11"/>
      <c r="AA676" s="11">
        <v>0</v>
      </c>
      <c r="AB676" s="11"/>
      <c r="AC676" s="11"/>
      <c r="AD676">
        <v>0</v>
      </c>
      <c r="AF676">
        <v>0</v>
      </c>
      <c r="AI676">
        <v>0</v>
      </c>
    </row>
    <row r="677" spans="1:35" x14ac:dyDescent="0.25">
      <c r="A677" s="10" t="s">
        <v>58</v>
      </c>
      <c r="B677" s="10" t="s">
        <v>1911</v>
      </c>
      <c r="C677" s="10" t="s">
        <v>1905</v>
      </c>
      <c r="D677" s="10">
        <v>1605</v>
      </c>
      <c r="E677" s="10" t="s">
        <v>1917</v>
      </c>
      <c r="F677" s="10" t="s">
        <v>1918</v>
      </c>
      <c r="G677" s="10" t="s">
        <v>58</v>
      </c>
      <c r="H677" s="10" t="s">
        <v>58</v>
      </c>
      <c r="I677" s="10">
        <v>3005</v>
      </c>
      <c r="J677" s="10">
        <v>59</v>
      </c>
      <c r="K677" s="10" t="s">
        <v>1919</v>
      </c>
      <c r="L677" s="10" t="s">
        <v>75</v>
      </c>
      <c r="M677" s="10" t="s">
        <v>1789</v>
      </c>
      <c r="N677" s="11">
        <f t="shared" si="30"/>
        <v>3750000</v>
      </c>
      <c r="O677" s="11">
        <f t="shared" si="31"/>
        <v>3750000</v>
      </c>
      <c r="P677" s="11">
        <f t="shared" si="32"/>
        <v>0</v>
      </c>
      <c r="Q677" s="11"/>
      <c r="R677" s="11">
        <v>3750000</v>
      </c>
      <c r="S677" s="11">
        <v>2000000</v>
      </c>
      <c r="T677" s="11"/>
      <c r="U677" s="11"/>
      <c r="V677" s="11"/>
      <c r="W677" s="11"/>
      <c r="X677" s="11"/>
      <c r="Y677" s="11"/>
      <c r="Z677" s="11"/>
      <c r="AA677" s="11">
        <v>0</v>
      </c>
      <c r="AB677" s="11"/>
      <c r="AC677" s="11"/>
      <c r="AD677">
        <v>0</v>
      </c>
      <c r="AF677">
        <v>0</v>
      </c>
      <c r="AI677">
        <v>0</v>
      </c>
    </row>
    <row r="678" spans="1:35" x14ac:dyDescent="0.25">
      <c r="A678" s="10" t="s">
        <v>58</v>
      </c>
      <c r="B678" s="10" t="s">
        <v>1904</v>
      </c>
      <c r="C678" s="10" t="s">
        <v>1905</v>
      </c>
      <c r="D678" s="10">
        <v>1606</v>
      </c>
      <c r="E678" s="10" t="s">
        <v>1920</v>
      </c>
      <c r="F678" s="10" t="s">
        <v>1921</v>
      </c>
      <c r="G678" s="10" t="s">
        <v>58</v>
      </c>
      <c r="H678" s="10" t="s">
        <v>58</v>
      </c>
      <c r="I678" s="10">
        <v>3005</v>
      </c>
      <c r="J678" s="10">
        <v>59</v>
      </c>
      <c r="K678" s="10" t="s">
        <v>1922</v>
      </c>
      <c r="L678" s="10" t="s">
        <v>303</v>
      </c>
      <c r="M678" s="10" t="s">
        <v>1789</v>
      </c>
      <c r="N678" s="11">
        <f t="shared" si="30"/>
        <v>10000000</v>
      </c>
      <c r="O678" s="11">
        <f t="shared" si="31"/>
        <v>10000000</v>
      </c>
      <c r="P678" s="11">
        <f t="shared" si="32"/>
        <v>0</v>
      </c>
      <c r="Q678" s="11"/>
      <c r="R678" s="11">
        <v>1000000</v>
      </c>
      <c r="S678" s="11"/>
      <c r="T678" s="11"/>
      <c r="U678" s="11">
        <v>5000000</v>
      </c>
      <c r="V678" s="11"/>
      <c r="W678" s="11">
        <v>4000000</v>
      </c>
      <c r="X678" s="11"/>
      <c r="Y678" s="11">
        <v>0</v>
      </c>
      <c r="Z678" s="11"/>
      <c r="AA678" s="11">
        <v>0</v>
      </c>
      <c r="AB678" s="11"/>
      <c r="AC678" s="11"/>
      <c r="AD678">
        <v>0</v>
      </c>
      <c r="AF678">
        <v>0</v>
      </c>
      <c r="AI678">
        <v>0</v>
      </c>
    </row>
    <row r="679" spans="1:35" x14ac:dyDescent="0.25">
      <c r="A679" s="10" t="s">
        <v>58</v>
      </c>
      <c r="B679" s="10" t="s">
        <v>1904</v>
      </c>
      <c r="C679" s="10" t="s">
        <v>1905</v>
      </c>
      <c r="D679" s="10">
        <v>2136</v>
      </c>
      <c r="E679" s="10" t="s">
        <v>1923</v>
      </c>
      <c r="F679" s="10" t="s">
        <v>1924</v>
      </c>
      <c r="G679" s="10" t="s">
        <v>58</v>
      </c>
      <c r="H679" s="10" t="s">
        <v>58</v>
      </c>
      <c r="I679" s="10">
        <v>3005</v>
      </c>
      <c r="J679" s="10">
        <v>59</v>
      </c>
      <c r="K679" s="10" t="s">
        <v>1925</v>
      </c>
      <c r="L679" s="10" t="s">
        <v>75</v>
      </c>
      <c r="M679" s="10" t="s">
        <v>1789</v>
      </c>
      <c r="N679" s="11">
        <f t="shared" si="30"/>
        <v>8100000</v>
      </c>
      <c r="O679" s="11">
        <f t="shared" si="31"/>
        <v>8100000</v>
      </c>
      <c r="P679" s="11">
        <f t="shared" si="32"/>
        <v>0</v>
      </c>
      <c r="Q679" s="11"/>
      <c r="R679" s="11">
        <v>1500000</v>
      </c>
      <c r="S679" s="11">
        <v>1000000</v>
      </c>
      <c r="T679" s="11"/>
      <c r="U679" s="11">
        <v>5900000</v>
      </c>
      <c r="V679" s="11"/>
      <c r="W679" s="11">
        <v>700000</v>
      </c>
      <c r="X679" s="11"/>
      <c r="Y679" s="11">
        <v>0</v>
      </c>
      <c r="Z679" s="11"/>
      <c r="AA679" s="11">
        <v>0</v>
      </c>
      <c r="AB679" s="11"/>
      <c r="AC679" s="11"/>
      <c r="AD679">
        <v>0</v>
      </c>
      <c r="AF679">
        <v>0</v>
      </c>
      <c r="AI679">
        <v>0</v>
      </c>
    </row>
    <row r="680" spans="1:35" x14ac:dyDescent="0.25">
      <c r="A680" s="10" t="s">
        <v>58</v>
      </c>
      <c r="B680" s="10" t="s">
        <v>1926</v>
      </c>
      <c r="C680" s="10" t="s">
        <v>1905</v>
      </c>
      <c r="D680" s="10">
        <v>2138</v>
      </c>
      <c r="E680" s="10" t="s">
        <v>1927</v>
      </c>
      <c r="F680" s="10" t="s">
        <v>1928</v>
      </c>
      <c r="G680" s="10" t="s">
        <v>58</v>
      </c>
      <c r="H680" s="10" t="s">
        <v>36</v>
      </c>
      <c r="I680" s="10">
        <v>3005</v>
      </c>
      <c r="J680" s="10">
        <v>59</v>
      </c>
      <c r="K680" s="10" t="s">
        <v>83</v>
      </c>
      <c r="L680" s="10" t="s">
        <v>75</v>
      </c>
      <c r="M680" s="10" t="s">
        <v>1789</v>
      </c>
      <c r="N680" s="11">
        <f t="shared" si="30"/>
        <v>23803200</v>
      </c>
      <c r="O680" s="11">
        <f t="shared" si="31"/>
        <v>23803200</v>
      </c>
      <c r="P680" s="11">
        <f t="shared" si="32"/>
        <v>0</v>
      </c>
      <c r="Q680" s="11"/>
      <c r="R680" s="11">
        <v>4760640</v>
      </c>
      <c r="S680" s="11">
        <v>0</v>
      </c>
      <c r="T680" s="11"/>
      <c r="U680" s="11">
        <v>9521280</v>
      </c>
      <c r="V680" s="11"/>
      <c r="W680" s="11">
        <v>9521280</v>
      </c>
      <c r="X680" s="11"/>
      <c r="Y680" s="11">
        <v>0</v>
      </c>
      <c r="Z680" s="11"/>
      <c r="AA680" s="11">
        <v>0</v>
      </c>
      <c r="AB680" s="11"/>
      <c r="AC680" s="11"/>
      <c r="AD680">
        <v>0</v>
      </c>
      <c r="AF680">
        <v>0</v>
      </c>
      <c r="AI680">
        <v>0</v>
      </c>
    </row>
    <row r="681" spans="1:35" x14ac:dyDescent="0.25">
      <c r="A681" s="10" t="s">
        <v>36</v>
      </c>
      <c r="B681" s="10" t="s">
        <v>1904</v>
      </c>
      <c r="C681" s="10" t="s">
        <v>1905</v>
      </c>
      <c r="D681" s="10">
        <v>2275</v>
      </c>
      <c r="E681" s="10" t="s">
        <v>1929</v>
      </c>
      <c r="F681" s="10" t="s">
        <v>1930</v>
      </c>
      <c r="G681" s="10" t="s">
        <v>58</v>
      </c>
      <c r="H681" s="10" t="s">
        <v>58</v>
      </c>
      <c r="I681" s="10">
        <v>3005</v>
      </c>
      <c r="J681" s="10">
        <v>59</v>
      </c>
      <c r="K681" s="10" t="s">
        <v>1931</v>
      </c>
      <c r="L681" s="10" t="s">
        <v>75</v>
      </c>
      <c r="M681" s="10" t="s">
        <v>1789</v>
      </c>
      <c r="N681" s="11">
        <f t="shared" si="30"/>
        <v>0</v>
      </c>
      <c r="O681" s="11">
        <f t="shared" si="31"/>
        <v>0</v>
      </c>
      <c r="P681" s="11">
        <f t="shared" si="32"/>
        <v>0</v>
      </c>
      <c r="Q681" s="11"/>
      <c r="R681" s="11">
        <v>0</v>
      </c>
      <c r="S681" s="11">
        <v>0</v>
      </c>
      <c r="T681" s="11"/>
      <c r="U681" s="11">
        <v>0</v>
      </c>
      <c r="V681" s="11"/>
      <c r="W681" s="11">
        <v>0</v>
      </c>
      <c r="X681" s="11"/>
      <c r="Y681" s="11">
        <v>0</v>
      </c>
      <c r="Z681" s="11"/>
      <c r="AA681" s="11">
        <v>0</v>
      </c>
      <c r="AB681" s="11"/>
      <c r="AC681" s="11"/>
      <c r="AD681">
        <v>0</v>
      </c>
      <c r="AF681">
        <v>0</v>
      </c>
      <c r="AI681">
        <v>0</v>
      </c>
    </row>
    <row r="682" spans="1:35" x14ac:dyDescent="0.25">
      <c r="A682" s="10" t="s">
        <v>58</v>
      </c>
      <c r="B682" s="10" t="s">
        <v>1904</v>
      </c>
      <c r="C682" s="10" t="s">
        <v>1905</v>
      </c>
      <c r="D682" s="10">
        <v>2337</v>
      </c>
      <c r="E682" s="10" t="s">
        <v>1932</v>
      </c>
      <c r="F682" s="10" t="s">
        <v>1933</v>
      </c>
      <c r="G682" s="10" t="s">
        <v>58</v>
      </c>
      <c r="H682" s="10" t="s">
        <v>36</v>
      </c>
      <c r="I682" s="10">
        <v>3005</v>
      </c>
      <c r="J682" s="10">
        <v>59</v>
      </c>
      <c r="K682" s="10" t="s">
        <v>1934</v>
      </c>
      <c r="L682" s="10" t="s">
        <v>75</v>
      </c>
      <c r="M682" s="10" t="s">
        <v>1789</v>
      </c>
      <c r="N682" s="11">
        <f t="shared" si="30"/>
        <v>9300000</v>
      </c>
      <c r="O682" s="11">
        <f t="shared" si="31"/>
        <v>9300000</v>
      </c>
      <c r="P682" s="11">
        <f t="shared" si="32"/>
        <v>0</v>
      </c>
      <c r="Q682" s="11"/>
      <c r="R682" s="11">
        <v>5700000</v>
      </c>
      <c r="S682" s="11">
        <v>2500000</v>
      </c>
      <c r="T682" s="11"/>
      <c r="U682" s="11">
        <v>1200000</v>
      </c>
      <c r="V682" s="11"/>
      <c r="W682" s="11">
        <v>2400000</v>
      </c>
      <c r="X682" s="11"/>
      <c r="Y682" s="11">
        <v>0</v>
      </c>
      <c r="Z682" s="11"/>
      <c r="AA682" s="11">
        <v>0</v>
      </c>
      <c r="AB682" s="11"/>
      <c r="AC682" s="11"/>
      <c r="AD682">
        <v>0</v>
      </c>
      <c r="AF682">
        <v>0</v>
      </c>
      <c r="AI682">
        <v>0</v>
      </c>
    </row>
    <row r="683" spans="1:35" x14ac:dyDescent="0.25">
      <c r="A683" s="10" t="s">
        <v>36</v>
      </c>
      <c r="B683" s="10" t="s">
        <v>1926</v>
      </c>
      <c r="C683" s="10" t="s">
        <v>1905</v>
      </c>
      <c r="D683" s="10">
        <v>2481</v>
      </c>
      <c r="E683" s="10" t="s">
        <v>1935</v>
      </c>
      <c r="F683" s="10" t="s">
        <v>1936</v>
      </c>
      <c r="G683" s="10" t="s">
        <v>58</v>
      </c>
      <c r="H683" s="10" t="s">
        <v>36</v>
      </c>
      <c r="I683" s="10">
        <v>3004</v>
      </c>
      <c r="J683" s="10">
        <v>59</v>
      </c>
      <c r="K683" s="10" t="s">
        <v>83</v>
      </c>
      <c r="L683" s="10" t="s">
        <v>75</v>
      </c>
      <c r="M683" s="10" t="s">
        <v>1789</v>
      </c>
      <c r="N683" s="11">
        <f t="shared" si="30"/>
        <v>0</v>
      </c>
      <c r="O683" s="11">
        <f t="shared" si="31"/>
        <v>0</v>
      </c>
      <c r="P683" s="11">
        <f t="shared" si="32"/>
        <v>0</v>
      </c>
      <c r="Q683" s="11"/>
      <c r="R683" s="11">
        <v>0</v>
      </c>
      <c r="S683" s="11">
        <v>0</v>
      </c>
      <c r="T683" s="11"/>
      <c r="U683" s="11"/>
      <c r="V683" s="11"/>
      <c r="W683" s="11">
        <v>0</v>
      </c>
      <c r="X683" s="11"/>
      <c r="Y683" s="11">
        <v>0</v>
      </c>
      <c r="Z683" s="11"/>
      <c r="AA683" s="11">
        <v>0</v>
      </c>
      <c r="AB683" s="11"/>
      <c r="AC683" s="11"/>
      <c r="AD683">
        <v>0</v>
      </c>
      <c r="AF683">
        <v>0</v>
      </c>
      <c r="AI683">
        <v>0</v>
      </c>
    </row>
    <row r="684" spans="1:35" x14ac:dyDescent="0.25">
      <c r="A684" s="10" t="s">
        <v>58</v>
      </c>
      <c r="B684" s="10" t="s">
        <v>1926</v>
      </c>
      <c r="C684" s="10" t="s">
        <v>1905</v>
      </c>
      <c r="D684" s="10">
        <v>2656</v>
      </c>
      <c r="E684" s="10" t="s">
        <v>1937</v>
      </c>
      <c r="F684" s="10" t="s">
        <v>1938</v>
      </c>
      <c r="G684" s="10" t="s">
        <v>36</v>
      </c>
      <c r="H684" s="10" t="s">
        <v>58</v>
      </c>
      <c r="I684" s="10">
        <v>2149</v>
      </c>
      <c r="J684" s="10">
        <v>59</v>
      </c>
      <c r="K684" s="10" t="s">
        <v>1939</v>
      </c>
      <c r="L684" s="10" t="s">
        <v>75</v>
      </c>
      <c r="M684" s="10" t="s">
        <v>1789</v>
      </c>
      <c r="N684" s="11">
        <f t="shared" si="30"/>
        <v>0</v>
      </c>
      <c r="O684" s="11">
        <f t="shared" si="31"/>
        <v>0</v>
      </c>
      <c r="P684" s="11">
        <f t="shared" si="32"/>
        <v>0</v>
      </c>
      <c r="Q684" s="11"/>
      <c r="R684" s="11">
        <v>0</v>
      </c>
      <c r="S684" s="11">
        <v>0</v>
      </c>
      <c r="T684" s="11"/>
      <c r="U684" s="11">
        <v>0</v>
      </c>
      <c r="V684" s="11"/>
      <c r="W684" s="11">
        <v>0</v>
      </c>
      <c r="X684" s="11"/>
      <c r="Y684" s="11">
        <v>0</v>
      </c>
      <c r="Z684" s="11"/>
      <c r="AA684" s="11">
        <v>0</v>
      </c>
      <c r="AB684" s="11"/>
      <c r="AC684" s="11"/>
      <c r="AD684">
        <v>0</v>
      </c>
      <c r="AF684">
        <v>0</v>
      </c>
      <c r="AI684">
        <v>0</v>
      </c>
    </row>
    <row r="685" spans="1:35" x14ac:dyDescent="0.25">
      <c r="A685" s="10" t="s">
        <v>58</v>
      </c>
      <c r="B685" s="10" t="s">
        <v>1904</v>
      </c>
      <c r="C685" s="10" t="s">
        <v>1905</v>
      </c>
      <c r="D685" s="10">
        <v>3012</v>
      </c>
      <c r="E685" s="10" t="s">
        <v>1940</v>
      </c>
      <c r="F685" s="10" t="s">
        <v>1941</v>
      </c>
      <c r="G685" s="10" t="s">
        <v>36</v>
      </c>
      <c r="H685" s="10" t="s">
        <v>36</v>
      </c>
      <c r="I685" s="10">
        <v>2077</v>
      </c>
      <c r="J685" s="10">
        <v>59</v>
      </c>
      <c r="K685" s="10" t="s">
        <v>83</v>
      </c>
      <c r="L685" s="10" t="s">
        <v>75</v>
      </c>
      <c r="M685" s="10" t="s">
        <v>1789</v>
      </c>
      <c r="N685" s="11">
        <f t="shared" si="30"/>
        <v>210000</v>
      </c>
      <c r="O685" s="11">
        <f t="shared" si="31"/>
        <v>210000</v>
      </c>
      <c r="P685" s="11">
        <f t="shared" si="32"/>
        <v>0</v>
      </c>
      <c r="Q685" s="11"/>
      <c r="R685" s="11">
        <v>0</v>
      </c>
      <c r="S685" s="11">
        <v>0</v>
      </c>
      <c r="T685" s="11"/>
      <c r="U685" s="11">
        <v>210000</v>
      </c>
      <c r="V685" s="11"/>
      <c r="W685" s="11">
        <v>0</v>
      </c>
      <c r="X685" s="11"/>
      <c r="Y685" s="11">
        <v>0</v>
      </c>
      <c r="Z685" s="11"/>
      <c r="AA685" s="11">
        <v>0</v>
      </c>
      <c r="AB685" s="11"/>
      <c r="AC685" s="11"/>
      <c r="AD685">
        <v>0</v>
      </c>
      <c r="AF685">
        <v>0</v>
      </c>
      <c r="AI685">
        <v>0</v>
      </c>
    </row>
    <row r="686" spans="1:35" x14ac:dyDescent="0.25">
      <c r="A686" s="10" t="s">
        <v>58</v>
      </c>
      <c r="B686" s="10" t="s">
        <v>1904</v>
      </c>
      <c r="C686" s="10" t="s">
        <v>1905</v>
      </c>
      <c r="D686" s="10">
        <v>3013</v>
      </c>
      <c r="E686" s="10" t="s">
        <v>1942</v>
      </c>
      <c r="F686" s="10" t="s">
        <v>1943</v>
      </c>
      <c r="G686" s="10" t="s">
        <v>58</v>
      </c>
      <c r="H686" s="10" t="s">
        <v>36</v>
      </c>
      <c r="I686" s="10">
        <v>3005</v>
      </c>
      <c r="J686" s="10">
        <v>59</v>
      </c>
      <c r="K686" s="10" t="s">
        <v>83</v>
      </c>
      <c r="L686" s="10" t="s">
        <v>75</v>
      </c>
      <c r="M686" s="10" t="s">
        <v>1789</v>
      </c>
      <c r="N686" s="11">
        <f t="shared" si="30"/>
        <v>20000000</v>
      </c>
      <c r="O686" s="11">
        <f t="shared" si="31"/>
        <v>20000000</v>
      </c>
      <c r="P686" s="11">
        <f t="shared" si="32"/>
        <v>0</v>
      </c>
      <c r="Q686" s="11"/>
      <c r="R686" s="11">
        <v>0</v>
      </c>
      <c r="S686" s="11">
        <v>0</v>
      </c>
      <c r="T686" s="11"/>
      <c r="U686" s="11">
        <v>7200000</v>
      </c>
      <c r="V686" s="11"/>
      <c r="W686" s="11">
        <v>9600000</v>
      </c>
      <c r="X686" s="11"/>
      <c r="Y686" s="11">
        <v>3200000</v>
      </c>
      <c r="Z686" s="11"/>
      <c r="AA686" s="11">
        <v>0</v>
      </c>
      <c r="AB686" s="11"/>
      <c r="AC686" s="11"/>
      <c r="AD686">
        <v>0</v>
      </c>
      <c r="AF686">
        <v>0</v>
      </c>
      <c r="AI686">
        <v>0</v>
      </c>
    </row>
    <row r="687" spans="1:35" x14ac:dyDescent="0.25">
      <c r="A687" s="10" t="s">
        <v>58</v>
      </c>
      <c r="B687" s="10" t="s">
        <v>1904</v>
      </c>
      <c r="C687" s="10" t="s">
        <v>1905</v>
      </c>
      <c r="D687" s="10">
        <v>3014</v>
      </c>
      <c r="E687" s="10" t="s">
        <v>1944</v>
      </c>
      <c r="F687" s="10" t="s">
        <v>1945</v>
      </c>
      <c r="G687" s="10" t="s">
        <v>58</v>
      </c>
      <c r="H687" s="10" t="s">
        <v>36</v>
      </c>
      <c r="I687" s="10">
        <v>3005</v>
      </c>
      <c r="J687" s="10">
        <v>59</v>
      </c>
      <c r="K687" s="10" t="s">
        <v>68</v>
      </c>
      <c r="L687" s="10" t="s">
        <v>38</v>
      </c>
      <c r="M687" s="10" t="s">
        <v>1789</v>
      </c>
      <c r="N687" s="11">
        <f t="shared" si="30"/>
        <v>22000000</v>
      </c>
      <c r="O687" s="11">
        <f t="shared" si="31"/>
        <v>22000000</v>
      </c>
      <c r="P687" s="11">
        <f t="shared" si="32"/>
        <v>0</v>
      </c>
      <c r="Q687" s="11"/>
      <c r="R687" s="11">
        <v>0</v>
      </c>
      <c r="S687" s="11">
        <v>0</v>
      </c>
      <c r="T687" s="11"/>
      <c r="U687" s="11">
        <v>5280000</v>
      </c>
      <c r="V687" s="11"/>
      <c r="W687" s="11">
        <v>10560000</v>
      </c>
      <c r="X687" s="11"/>
      <c r="Y687" s="11">
        <v>6160000</v>
      </c>
      <c r="Z687" s="11"/>
      <c r="AA687" s="11">
        <v>0</v>
      </c>
      <c r="AB687" s="11"/>
      <c r="AC687" s="11"/>
      <c r="AD687">
        <v>0</v>
      </c>
      <c r="AF687">
        <v>0</v>
      </c>
      <c r="AI687">
        <v>0</v>
      </c>
    </row>
    <row r="688" spans="1:35" x14ac:dyDescent="0.25">
      <c r="A688" s="10" t="s">
        <v>58</v>
      </c>
      <c r="B688" s="10" t="s">
        <v>1904</v>
      </c>
      <c r="C688" s="10" t="s">
        <v>1905</v>
      </c>
      <c r="D688" s="10">
        <v>3015</v>
      </c>
      <c r="E688" s="10" t="s">
        <v>1946</v>
      </c>
      <c r="F688" s="10" t="s">
        <v>1947</v>
      </c>
      <c r="G688" s="10" t="s">
        <v>58</v>
      </c>
      <c r="H688" s="10" t="s">
        <v>36</v>
      </c>
      <c r="I688" s="10">
        <v>3005</v>
      </c>
      <c r="J688" s="10">
        <v>59</v>
      </c>
      <c r="K688" s="10" t="s">
        <v>68</v>
      </c>
      <c r="L688" s="10" t="s">
        <v>38</v>
      </c>
      <c r="M688" s="10" t="s">
        <v>1789</v>
      </c>
      <c r="N688" s="11">
        <f t="shared" si="30"/>
        <v>1000000</v>
      </c>
      <c r="O688" s="11">
        <f t="shared" si="31"/>
        <v>1000000</v>
      </c>
      <c r="P688" s="11">
        <f t="shared" si="32"/>
        <v>0</v>
      </c>
      <c r="Q688" s="11"/>
      <c r="R688" s="11"/>
      <c r="S688" s="11"/>
      <c r="T688" s="11"/>
      <c r="U688" s="11">
        <v>600000</v>
      </c>
      <c r="V688" s="11"/>
      <c r="W688" s="11">
        <v>400000</v>
      </c>
      <c r="X688" s="11"/>
      <c r="Y688" s="11">
        <v>0</v>
      </c>
      <c r="Z688" s="11"/>
      <c r="AA688" s="11">
        <v>0</v>
      </c>
      <c r="AB688" s="11"/>
      <c r="AC688" s="11"/>
      <c r="AD688">
        <v>0</v>
      </c>
      <c r="AF688">
        <v>0</v>
      </c>
      <c r="AI688">
        <v>0</v>
      </c>
    </row>
    <row r="689" spans="1:35" x14ac:dyDescent="0.25">
      <c r="A689" s="10" t="s">
        <v>36</v>
      </c>
      <c r="B689" s="10" t="s">
        <v>1926</v>
      </c>
      <c r="C689" s="10" t="s">
        <v>1905</v>
      </c>
      <c r="D689" s="10">
        <v>3016</v>
      </c>
      <c r="E689" s="10" t="s">
        <v>1948</v>
      </c>
      <c r="F689" s="10" t="s">
        <v>1949</v>
      </c>
      <c r="G689" s="10" t="s">
        <v>58</v>
      </c>
      <c r="H689" s="10" t="s">
        <v>36</v>
      </c>
      <c r="I689" s="10">
        <v>3004</v>
      </c>
      <c r="J689" s="10">
        <v>59</v>
      </c>
      <c r="K689" s="10" t="s">
        <v>83</v>
      </c>
      <c r="L689" s="10" t="s">
        <v>75</v>
      </c>
      <c r="M689" s="10" t="s">
        <v>1789</v>
      </c>
      <c r="N689" s="11">
        <f t="shared" si="30"/>
        <v>0</v>
      </c>
      <c r="O689" s="11">
        <f t="shared" si="31"/>
        <v>0</v>
      </c>
      <c r="P689" s="11">
        <f t="shared" si="32"/>
        <v>0</v>
      </c>
      <c r="Q689" s="11"/>
      <c r="R689" s="11"/>
      <c r="S689" s="11"/>
      <c r="T689" s="11"/>
      <c r="U689" s="11">
        <v>0</v>
      </c>
      <c r="V689" s="11"/>
      <c r="W689" s="11">
        <v>0</v>
      </c>
      <c r="X689" s="11"/>
      <c r="Y689" s="11">
        <v>0</v>
      </c>
      <c r="Z689" s="11"/>
      <c r="AA689" s="11">
        <v>0</v>
      </c>
      <c r="AB689" s="11"/>
      <c r="AC689" s="11"/>
      <c r="AD689">
        <v>0</v>
      </c>
      <c r="AF689">
        <v>0</v>
      </c>
      <c r="AI689">
        <v>0</v>
      </c>
    </row>
    <row r="690" spans="1:35" x14ac:dyDescent="0.25">
      <c r="A690" s="10" t="s">
        <v>31</v>
      </c>
      <c r="B690" s="10" t="s">
        <v>1950</v>
      </c>
      <c r="C690" s="10" t="s">
        <v>1951</v>
      </c>
      <c r="D690" s="10">
        <v>2127</v>
      </c>
      <c r="E690" s="10" t="s">
        <v>1952</v>
      </c>
      <c r="F690" s="10" t="s">
        <v>1953</v>
      </c>
      <c r="G690" s="10" t="s">
        <v>58</v>
      </c>
      <c r="H690" s="10" t="s">
        <v>36</v>
      </c>
      <c r="I690" s="10">
        <v>2187</v>
      </c>
      <c r="J690" s="10">
        <v>36</v>
      </c>
      <c r="K690" s="10" t="s">
        <v>83</v>
      </c>
      <c r="L690" s="10" t="s">
        <v>75</v>
      </c>
      <c r="M690" s="10" t="s">
        <v>1789</v>
      </c>
      <c r="N690" s="10">
        <f t="shared" si="30"/>
        <v>0</v>
      </c>
      <c r="O690" s="10">
        <f t="shared" si="31"/>
        <v>0</v>
      </c>
      <c r="P690" s="10">
        <f t="shared" si="32"/>
        <v>0</v>
      </c>
      <c r="Q690" s="10" t="s">
        <v>1954</v>
      </c>
      <c r="R690" s="11">
        <v>0</v>
      </c>
      <c r="S690" s="11">
        <v>5035345.0599999996</v>
      </c>
      <c r="T690" s="11">
        <v>5035345.0599999996</v>
      </c>
      <c r="U690" s="11">
        <v>0</v>
      </c>
      <c r="V690" s="11"/>
      <c r="W690" s="11">
        <v>0</v>
      </c>
      <c r="X690" s="11"/>
      <c r="Y690" s="11">
        <v>0</v>
      </c>
      <c r="Z690" s="11"/>
      <c r="AA690" s="11">
        <v>0</v>
      </c>
      <c r="AB690" s="11">
        <v>5035345.0599999996</v>
      </c>
      <c r="AC690" s="11">
        <v>5035345.0599999996</v>
      </c>
      <c r="AD690">
        <v>0</v>
      </c>
      <c r="AF690">
        <v>0</v>
      </c>
      <c r="AI690">
        <v>0</v>
      </c>
    </row>
    <row r="691" spans="1:35" x14ac:dyDescent="0.25">
      <c r="A691" s="10" t="s">
        <v>31</v>
      </c>
      <c r="B691" s="10" t="s">
        <v>1950</v>
      </c>
      <c r="C691" s="10" t="s">
        <v>1951</v>
      </c>
      <c r="D691" s="10">
        <v>3023</v>
      </c>
      <c r="E691" s="10" t="s">
        <v>1955</v>
      </c>
      <c r="F691" s="10" t="s">
        <v>1956</v>
      </c>
      <c r="G691" s="10" t="s">
        <v>36</v>
      </c>
      <c r="H691" s="10" t="s">
        <v>36</v>
      </c>
      <c r="I691" s="10">
        <v>2187</v>
      </c>
      <c r="J691" s="10">
        <v>36</v>
      </c>
      <c r="K691" s="10" t="s">
        <v>1957</v>
      </c>
      <c r="L691" s="10" t="s">
        <v>75</v>
      </c>
      <c r="M691" s="10" t="s">
        <v>1789</v>
      </c>
      <c r="N691" s="10">
        <f t="shared" si="30"/>
        <v>0</v>
      </c>
      <c r="O691" s="10">
        <f t="shared" si="31"/>
        <v>0</v>
      </c>
      <c r="P691" s="10">
        <f t="shared" si="32"/>
        <v>0</v>
      </c>
      <c r="Q691" s="10"/>
      <c r="R691" s="11">
        <v>0</v>
      </c>
      <c r="S691" s="11">
        <v>64956</v>
      </c>
      <c r="T691" s="11">
        <v>64956</v>
      </c>
      <c r="U691" s="11">
        <v>0</v>
      </c>
      <c r="V691" s="11"/>
      <c r="W691" s="11">
        <v>0</v>
      </c>
      <c r="X691" s="11"/>
      <c r="Y691" s="11">
        <v>0</v>
      </c>
      <c r="Z691" s="11"/>
      <c r="AA691" s="11">
        <v>0</v>
      </c>
      <c r="AB691" s="11"/>
      <c r="AC691" s="11"/>
      <c r="AD691">
        <v>0</v>
      </c>
      <c r="AF691">
        <v>0</v>
      </c>
      <c r="AI691">
        <v>0</v>
      </c>
    </row>
    <row r="692" spans="1:35" x14ac:dyDescent="0.25">
      <c r="A692" s="10" t="s">
        <v>41</v>
      </c>
      <c r="B692" s="10" t="s">
        <v>1950</v>
      </c>
      <c r="C692" s="10" t="s">
        <v>1951</v>
      </c>
      <c r="D692" s="10">
        <v>3024</v>
      </c>
      <c r="E692" s="10" t="s">
        <v>1958</v>
      </c>
      <c r="F692" s="10" t="s">
        <v>1959</v>
      </c>
      <c r="G692" s="10" t="s">
        <v>58</v>
      </c>
      <c r="H692" s="10" t="s">
        <v>36</v>
      </c>
      <c r="I692" s="10">
        <v>2187</v>
      </c>
      <c r="J692" s="10">
        <v>36</v>
      </c>
      <c r="K692" s="10" t="s">
        <v>1957</v>
      </c>
      <c r="L692" s="10" t="s">
        <v>75</v>
      </c>
      <c r="M692" s="10" t="s">
        <v>1789</v>
      </c>
      <c r="N692" s="10">
        <f t="shared" si="30"/>
        <v>0</v>
      </c>
      <c r="O692" s="10">
        <f t="shared" si="31"/>
        <v>0</v>
      </c>
      <c r="P692" s="10">
        <f t="shared" si="32"/>
        <v>0</v>
      </c>
      <c r="Q692" s="10"/>
      <c r="R692" s="11">
        <v>0</v>
      </c>
      <c r="S692" s="11"/>
      <c r="T692" s="11"/>
      <c r="U692" s="11">
        <v>0</v>
      </c>
      <c r="V692" s="11"/>
      <c r="W692" s="11">
        <v>0</v>
      </c>
      <c r="X692" s="11"/>
      <c r="Y692" s="11">
        <v>0</v>
      </c>
      <c r="Z692" s="11"/>
      <c r="AA692" s="11">
        <v>0</v>
      </c>
      <c r="AB692" s="11"/>
      <c r="AC692" s="11"/>
      <c r="AD692">
        <v>0</v>
      </c>
      <c r="AF692">
        <v>0</v>
      </c>
      <c r="AI692">
        <v>0</v>
      </c>
    </row>
    <row r="693" spans="1:35" x14ac:dyDescent="0.25">
      <c r="A693" s="10" t="s">
        <v>41</v>
      </c>
      <c r="B693" s="10" t="s">
        <v>1950</v>
      </c>
      <c r="C693" s="10" t="s">
        <v>1951</v>
      </c>
      <c r="D693" s="10">
        <v>3046</v>
      </c>
      <c r="E693" s="10" t="s">
        <v>1960</v>
      </c>
      <c r="F693" s="10" t="s">
        <v>1961</v>
      </c>
      <c r="G693" s="10" t="s">
        <v>36</v>
      </c>
      <c r="H693" s="10" t="s">
        <v>36</v>
      </c>
      <c r="I693" s="10">
        <v>2187</v>
      </c>
      <c r="J693" s="10">
        <v>36</v>
      </c>
      <c r="K693" s="10" t="s">
        <v>83</v>
      </c>
      <c r="L693" s="10" t="s">
        <v>75</v>
      </c>
      <c r="M693" s="10" t="s">
        <v>1789</v>
      </c>
      <c r="N693" s="10">
        <f t="shared" si="30"/>
        <v>0</v>
      </c>
      <c r="O693" s="10">
        <f t="shared" si="31"/>
        <v>0</v>
      </c>
      <c r="P693" s="10">
        <f t="shared" si="32"/>
        <v>0</v>
      </c>
      <c r="Q693" s="10"/>
      <c r="R693" s="11">
        <v>0</v>
      </c>
      <c r="S693" s="11"/>
      <c r="T693" s="11"/>
      <c r="U693" s="11">
        <v>0</v>
      </c>
      <c r="V693" s="11"/>
      <c r="W693" s="11">
        <v>0</v>
      </c>
      <c r="X693" s="11"/>
      <c r="Y693" s="11">
        <v>0</v>
      </c>
      <c r="Z693" s="11"/>
      <c r="AA693" s="11">
        <v>0</v>
      </c>
      <c r="AB693" s="11"/>
      <c r="AC693" s="11"/>
      <c r="AD693">
        <v>0</v>
      </c>
      <c r="AF693">
        <v>0</v>
      </c>
      <c r="AI693">
        <v>0</v>
      </c>
    </row>
    <row r="694" spans="1:35" x14ac:dyDescent="0.25">
      <c r="A694" s="10"/>
      <c r="B694" s="10" t="s">
        <v>1967</v>
      </c>
      <c r="C694" s="10" t="s">
        <v>1968</v>
      </c>
      <c r="D694" s="10">
        <v>2477</v>
      </c>
      <c r="E694" s="10" t="s">
        <v>1810</v>
      </c>
      <c r="F694" s="10" t="s">
        <v>1969</v>
      </c>
      <c r="G694" s="10" t="s">
        <v>58</v>
      </c>
      <c r="H694" s="10" t="s">
        <v>36</v>
      </c>
      <c r="I694" s="10">
        <v>3000</v>
      </c>
      <c r="J694" s="10">
        <v>561</v>
      </c>
      <c r="K694" s="10" t="s">
        <v>83</v>
      </c>
      <c r="L694" s="10" t="s">
        <v>75</v>
      </c>
      <c r="M694" s="10" t="s">
        <v>1789</v>
      </c>
      <c r="N694" s="10">
        <f t="shared" si="30"/>
        <v>6000000</v>
      </c>
      <c r="O694" s="10">
        <f t="shared" si="31"/>
        <v>6000000</v>
      </c>
      <c r="P694" s="10">
        <f t="shared" si="32"/>
        <v>0</v>
      </c>
      <c r="Q694" s="10"/>
      <c r="R694" s="11"/>
      <c r="S694" s="11"/>
      <c r="T694" s="11"/>
      <c r="U694" s="11">
        <v>2000000</v>
      </c>
      <c r="V694" s="11"/>
      <c r="W694" s="11">
        <v>2000000</v>
      </c>
      <c r="X694" s="11"/>
      <c r="Y694" s="11">
        <v>2000000</v>
      </c>
      <c r="Z694" s="11"/>
      <c r="AA694" s="11">
        <v>0</v>
      </c>
      <c r="AB694" s="11"/>
      <c r="AC694" s="11"/>
      <c r="AD694">
        <v>0</v>
      </c>
      <c r="AF694">
        <v>0</v>
      </c>
      <c r="AI694">
        <v>0</v>
      </c>
    </row>
    <row r="695" spans="1:35" x14ac:dyDescent="0.25">
      <c r="A695" s="10"/>
      <c r="B695" s="10" t="s">
        <v>1967</v>
      </c>
      <c r="C695" s="10" t="s">
        <v>1970</v>
      </c>
      <c r="D695" s="10">
        <v>2666</v>
      </c>
      <c r="E695" s="10" t="s">
        <v>1971</v>
      </c>
      <c r="F695" s="10" t="s">
        <v>1972</v>
      </c>
      <c r="G695" s="10" t="s">
        <v>58</v>
      </c>
      <c r="H695" s="10" t="s">
        <v>36</v>
      </c>
      <c r="I695" s="10">
        <v>3000</v>
      </c>
      <c r="J695" s="10">
        <v>561</v>
      </c>
      <c r="K695" s="10" t="s">
        <v>83</v>
      </c>
      <c r="L695" s="10" t="s">
        <v>75</v>
      </c>
      <c r="M695" s="10" t="s">
        <v>1789</v>
      </c>
      <c r="N695" s="10">
        <f t="shared" si="30"/>
        <v>60000000</v>
      </c>
      <c r="O695" s="10">
        <f t="shared" si="31"/>
        <v>60000000</v>
      </c>
      <c r="P695" s="10">
        <f t="shared" si="32"/>
        <v>0</v>
      </c>
      <c r="Q695" s="10" t="s">
        <v>1973</v>
      </c>
      <c r="R695" s="11">
        <v>15000000</v>
      </c>
      <c r="S695" s="11"/>
      <c r="T695" s="11"/>
      <c r="U695" s="11">
        <v>15000000</v>
      </c>
      <c r="V695" s="11"/>
      <c r="W695" s="11">
        <v>15000000</v>
      </c>
      <c r="X695" s="11"/>
      <c r="Y695" s="11">
        <v>15000000</v>
      </c>
      <c r="Z695" s="11"/>
      <c r="AA695" s="11">
        <v>0</v>
      </c>
      <c r="AB695" s="11"/>
      <c r="AC695" s="11"/>
      <c r="AD695">
        <v>0</v>
      </c>
      <c r="AF695">
        <v>0</v>
      </c>
      <c r="AI695">
        <v>0</v>
      </c>
    </row>
    <row r="696" spans="1:35" x14ac:dyDescent="0.25">
      <c r="A696" s="10"/>
      <c r="B696" s="10" t="s">
        <v>1967</v>
      </c>
      <c r="C696" s="10" t="s">
        <v>1974</v>
      </c>
      <c r="D696" s="10">
        <v>890</v>
      </c>
      <c r="E696" s="10" t="s">
        <v>1837</v>
      </c>
      <c r="F696" s="10" t="s">
        <v>1975</v>
      </c>
      <c r="G696" s="10" t="s">
        <v>58</v>
      </c>
      <c r="H696" s="10" t="s">
        <v>36</v>
      </c>
      <c r="I696" s="10">
        <v>3000</v>
      </c>
      <c r="J696" s="10">
        <v>561</v>
      </c>
      <c r="K696" s="10" t="s">
        <v>83</v>
      </c>
      <c r="L696" s="10" t="s">
        <v>75</v>
      </c>
      <c r="M696" s="10" t="s">
        <v>1789</v>
      </c>
      <c r="N696" s="10">
        <f t="shared" si="30"/>
        <v>1400000</v>
      </c>
      <c r="O696" s="10">
        <f t="shared" si="31"/>
        <v>1400000</v>
      </c>
      <c r="P696" s="10">
        <f t="shared" si="32"/>
        <v>0</v>
      </c>
      <c r="Q696" s="10"/>
      <c r="R696" s="11">
        <v>200000</v>
      </c>
      <c r="S696" s="11"/>
      <c r="T696" s="11"/>
      <c r="U696" s="11">
        <v>0</v>
      </c>
      <c r="V696" s="11"/>
      <c r="W696" s="11">
        <v>1200000</v>
      </c>
      <c r="X696" s="11"/>
      <c r="Y696" s="11">
        <v>0</v>
      </c>
      <c r="Z696" s="11"/>
      <c r="AA696" s="11">
        <v>0</v>
      </c>
      <c r="AB696" s="11"/>
      <c r="AC696" s="11"/>
      <c r="AD696">
        <v>0</v>
      </c>
      <c r="AF696">
        <v>0</v>
      </c>
      <c r="AI696">
        <v>0</v>
      </c>
    </row>
    <row r="697" spans="1:35" x14ac:dyDescent="0.25">
      <c r="A697" s="10"/>
      <c r="B697" s="10" t="s">
        <v>1967</v>
      </c>
      <c r="C697" s="10" t="s">
        <v>1976</v>
      </c>
      <c r="D697" s="10">
        <v>831</v>
      </c>
      <c r="E697" s="10" t="s">
        <v>1841</v>
      </c>
      <c r="F697" s="10" t="s">
        <v>1977</v>
      </c>
      <c r="G697" s="10" t="s">
        <v>58</v>
      </c>
      <c r="H697" s="10" t="s">
        <v>36</v>
      </c>
      <c r="I697" s="10">
        <v>3000</v>
      </c>
      <c r="J697" s="10">
        <v>561</v>
      </c>
      <c r="K697" s="10" t="s">
        <v>83</v>
      </c>
      <c r="L697" s="10" t="s">
        <v>75</v>
      </c>
      <c r="M697" s="10" t="s">
        <v>1789</v>
      </c>
      <c r="N697" s="10">
        <f t="shared" si="30"/>
        <v>24000000</v>
      </c>
      <c r="O697" s="10">
        <f t="shared" si="31"/>
        <v>24000000</v>
      </c>
      <c r="P697" s="10">
        <f t="shared" si="32"/>
        <v>0</v>
      </c>
      <c r="Q697" s="10"/>
      <c r="R697" s="11">
        <v>6000000</v>
      </c>
      <c r="S697" s="11"/>
      <c r="T697" s="11"/>
      <c r="U697" s="11">
        <v>6000000</v>
      </c>
      <c r="V697" s="11"/>
      <c r="W697" s="11">
        <v>6000000</v>
      </c>
      <c r="X697" s="11"/>
      <c r="Y697" s="11">
        <v>6000000</v>
      </c>
      <c r="Z697" s="11"/>
      <c r="AA697" s="11">
        <v>0</v>
      </c>
      <c r="AB697" s="11"/>
      <c r="AC697" s="11"/>
      <c r="AD697">
        <v>0</v>
      </c>
      <c r="AF697">
        <v>0</v>
      </c>
      <c r="AI697">
        <v>0</v>
      </c>
    </row>
    <row r="698" spans="1:35" x14ac:dyDescent="0.25">
      <c r="A698" s="10"/>
      <c r="B698" s="10" t="s">
        <v>1967</v>
      </c>
      <c r="C698" s="10" t="s">
        <v>1816</v>
      </c>
      <c r="D698" s="10"/>
      <c r="E698" s="10" t="s">
        <v>1978</v>
      </c>
      <c r="F698" s="10" t="s">
        <v>1979</v>
      </c>
      <c r="G698" s="10" t="s">
        <v>58</v>
      </c>
      <c r="H698" s="10" t="s">
        <v>36</v>
      </c>
      <c r="I698" s="10">
        <v>1736</v>
      </c>
      <c r="J698" s="10">
        <v>561</v>
      </c>
      <c r="K698" s="10" t="s">
        <v>341</v>
      </c>
      <c r="L698" s="10" t="s">
        <v>286</v>
      </c>
      <c r="M698" s="10" t="s">
        <v>1789</v>
      </c>
      <c r="N698" s="10">
        <f t="shared" si="30"/>
        <v>4000000</v>
      </c>
      <c r="O698" s="10">
        <f t="shared" si="31"/>
        <v>4000000</v>
      </c>
      <c r="P698" s="10">
        <f t="shared" si="32"/>
        <v>0</v>
      </c>
      <c r="Q698" s="10"/>
      <c r="R698" s="11">
        <v>0</v>
      </c>
      <c r="S698" s="11"/>
      <c r="T698" s="11"/>
      <c r="U698" s="11">
        <v>2000000</v>
      </c>
      <c r="V698" s="11"/>
      <c r="W698" s="11">
        <v>2000000</v>
      </c>
      <c r="X698" s="11"/>
      <c r="Y698" s="11">
        <v>0</v>
      </c>
      <c r="Z698" s="11"/>
      <c r="AA698" s="11">
        <v>0</v>
      </c>
      <c r="AB698" s="11"/>
      <c r="AC698" s="11"/>
      <c r="AD698">
        <v>0</v>
      </c>
      <c r="AF698">
        <v>0</v>
      </c>
      <c r="AI698">
        <v>0</v>
      </c>
    </row>
    <row r="699" spans="1:35" x14ac:dyDescent="0.25">
      <c r="A699" s="10"/>
      <c r="B699" s="10" t="s">
        <v>1967</v>
      </c>
      <c r="C699" s="10" t="s">
        <v>1980</v>
      </c>
      <c r="D699" s="10">
        <v>883</v>
      </c>
      <c r="E699" s="10" t="s">
        <v>1981</v>
      </c>
      <c r="F699" s="10" t="s">
        <v>1982</v>
      </c>
      <c r="G699" s="10" t="s">
        <v>58</v>
      </c>
      <c r="H699" s="10" t="s">
        <v>36</v>
      </c>
      <c r="I699" s="10">
        <v>3000</v>
      </c>
      <c r="J699" s="10">
        <v>561</v>
      </c>
      <c r="K699" s="10" t="s">
        <v>83</v>
      </c>
      <c r="L699" s="10" t="s">
        <v>75</v>
      </c>
      <c r="M699" s="10" t="s">
        <v>1789</v>
      </c>
      <c r="N699" s="10">
        <f t="shared" si="30"/>
        <v>2000000</v>
      </c>
      <c r="O699" s="10">
        <f t="shared" si="31"/>
        <v>2000000</v>
      </c>
      <c r="P699" s="10">
        <f t="shared" si="32"/>
        <v>0</v>
      </c>
      <c r="Q699" s="10"/>
      <c r="R699" s="11">
        <v>0</v>
      </c>
      <c r="S699" s="11"/>
      <c r="T699" s="11"/>
      <c r="U699" s="11">
        <v>1000000</v>
      </c>
      <c r="V699" s="11"/>
      <c r="W699" s="11">
        <v>1000000</v>
      </c>
      <c r="X699" s="11"/>
      <c r="Y699" s="11">
        <v>0</v>
      </c>
      <c r="Z699" s="11"/>
      <c r="AA699" s="11">
        <v>0</v>
      </c>
      <c r="AB699" s="11"/>
      <c r="AC699" s="11"/>
      <c r="AD699">
        <v>0</v>
      </c>
      <c r="AF699">
        <v>0</v>
      </c>
      <c r="AI699">
        <v>0</v>
      </c>
    </row>
    <row r="700" spans="1:35" x14ac:dyDescent="0.25">
      <c r="A700" s="10" t="s">
        <v>31</v>
      </c>
      <c r="B700" s="10" t="s">
        <v>1983</v>
      </c>
      <c r="C700" s="10" t="s">
        <v>1984</v>
      </c>
      <c r="D700" s="10">
        <v>2131</v>
      </c>
      <c r="E700" s="10" t="s">
        <v>1985</v>
      </c>
      <c r="F700" s="10" t="s">
        <v>1986</v>
      </c>
      <c r="G700" s="10" t="s">
        <v>36</v>
      </c>
      <c r="H700" s="10"/>
      <c r="I700" s="10">
        <v>3809</v>
      </c>
      <c r="J700" s="10">
        <v>53</v>
      </c>
      <c r="K700" s="10" t="s">
        <v>1987</v>
      </c>
      <c r="L700" s="10" t="s">
        <v>75</v>
      </c>
      <c r="M700" s="10" t="s">
        <v>1789</v>
      </c>
      <c r="N700" s="10">
        <f t="shared" si="30"/>
        <v>10000000</v>
      </c>
      <c r="O700" s="10">
        <f t="shared" si="31"/>
        <v>10000000</v>
      </c>
      <c r="P700" s="10">
        <f t="shared" si="32"/>
        <v>0</v>
      </c>
      <c r="Q700" s="10"/>
      <c r="R700" s="11">
        <v>2500000</v>
      </c>
      <c r="S700" s="11">
        <v>1177.76</v>
      </c>
      <c r="T700" s="11"/>
      <c r="U700" s="11">
        <v>2500000</v>
      </c>
      <c r="V700" s="11"/>
      <c r="W700" s="11">
        <v>2500000</v>
      </c>
      <c r="X700" s="11"/>
      <c r="Y700" s="11">
        <v>2500000</v>
      </c>
      <c r="Z700" s="11"/>
      <c r="AA700" s="11">
        <v>0</v>
      </c>
      <c r="AB700" s="11"/>
      <c r="AC700" s="11"/>
      <c r="AD700">
        <v>0</v>
      </c>
      <c r="AF700">
        <v>0</v>
      </c>
      <c r="AI700">
        <v>0</v>
      </c>
    </row>
    <row r="701" spans="1:35" x14ac:dyDescent="0.25">
      <c r="A701" s="10" t="s">
        <v>31</v>
      </c>
      <c r="B701" s="10" t="s">
        <v>1983</v>
      </c>
      <c r="C701" s="10" t="s">
        <v>1984</v>
      </c>
      <c r="D701" s="10">
        <v>2930</v>
      </c>
      <c r="E701" s="10" t="s">
        <v>2033</v>
      </c>
      <c r="F701" s="10" t="s">
        <v>2034</v>
      </c>
      <c r="G701" s="10" t="s">
        <v>36</v>
      </c>
      <c r="H701" s="10" t="s">
        <v>36</v>
      </c>
      <c r="I701" s="10">
        <v>3809</v>
      </c>
      <c r="J701" s="10">
        <v>53</v>
      </c>
      <c r="K701" s="10" t="s">
        <v>83</v>
      </c>
      <c r="L701" s="10" t="s">
        <v>75</v>
      </c>
      <c r="M701" s="10" t="s">
        <v>1789</v>
      </c>
      <c r="N701" s="10">
        <f t="shared" si="30"/>
        <v>40670000</v>
      </c>
      <c r="O701" s="10">
        <f t="shared" si="31"/>
        <v>40670000</v>
      </c>
      <c r="P701" s="10">
        <f t="shared" si="32"/>
        <v>0</v>
      </c>
      <c r="Q701" s="10"/>
      <c r="R701" s="11">
        <v>11200000</v>
      </c>
      <c r="S701" s="11">
        <v>10998822.24</v>
      </c>
      <c r="T701" s="11"/>
      <c r="U701" s="11">
        <v>11160000</v>
      </c>
      <c r="V701" s="11"/>
      <c r="W701" s="11">
        <v>7150000</v>
      </c>
      <c r="X701" s="11"/>
      <c r="Y701" s="11">
        <v>11160000</v>
      </c>
      <c r="Z701" s="11"/>
      <c r="AA701" s="11">
        <v>0</v>
      </c>
      <c r="AB701" s="11"/>
      <c r="AC701" s="11"/>
      <c r="AD701">
        <v>0</v>
      </c>
      <c r="AF701">
        <v>0</v>
      </c>
      <c r="AI701">
        <v>0</v>
      </c>
    </row>
    <row r="702" spans="1:35" x14ac:dyDescent="0.25">
      <c r="A702" s="10" t="s">
        <v>31</v>
      </c>
      <c r="B702" s="10" t="s">
        <v>1983</v>
      </c>
      <c r="C702" s="10" t="s">
        <v>1996</v>
      </c>
      <c r="D702" s="10">
        <v>2278</v>
      </c>
      <c r="E702" s="10" t="s">
        <v>1997</v>
      </c>
      <c r="F702" s="10" t="s">
        <v>1998</v>
      </c>
      <c r="G702" s="10" t="s">
        <v>36</v>
      </c>
      <c r="H702" s="10"/>
      <c r="I702" s="10" t="s">
        <v>1991</v>
      </c>
      <c r="J702" s="10">
        <v>53</v>
      </c>
      <c r="K702" s="10" t="s">
        <v>2343</v>
      </c>
      <c r="L702" s="10" t="s">
        <v>75</v>
      </c>
      <c r="M702" s="10" t="s">
        <v>1789</v>
      </c>
      <c r="N702" s="10">
        <f t="shared" si="30"/>
        <v>9953530</v>
      </c>
      <c r="O702" s="10">
        <f t="shared" si="31"/>
        <v>9953530</v>
      </c>
      <c r="P702" s="10">
        <f t="shared" si="32"/>
        <v>0</v>
      </c>
      <c r="Q702" s="10"/>
      <c r="R702" s="11">
        <v>2921530</v>
      </c>
      <c r="S702" s="11"/>
      <c r="T702" s="11"/>
      <c r="U702" s="11">
        <v>2344000</v>
      </c>
      <c r="V702" s="11"/>
      <c r="W702" s="11">
        <v>2344000</v>
      </c>
      <c r="X702" s="11"/>
      <c r="Y702" s="11">
        <v>2344000</v>
      </c>
      <c r="Z702" s="11"/>
      <c r="AA702" s="11">
        <v>0</v>
      </c>
      <c r="AB702" s="11"/>
      <c r="AC702" s="11"/>
      <c r="AD702">
        <v>0</v>
      </c>
      <c r="AF702">
        <v>0</v>
      </c>
      <c r="AI702">
        <v>0</v>
      </c>
    </row>
    <row r="703" spans="1:35" x14ac:dyDescent="0.25">
      <c r="A703" s="10" t="s">
        <v>31</v>
      </c>
      <c r="B703" s="10" t="s">
        <v>1983</v>
      </c>
      <c r="C703" s="10" t="s">
        <v>2038</v>
      </c>
      <c r="D703" s="10">
        <v>2938</v>
      </c>
      <c r="E703" s="10" t="s">
        <v>2056</v>
      </c>
      <c r="F703" s="10" t="s">
        <v>2057</v>
      </c>
      <c r="G703" s="10" t="s">
        <v>36</v>
      </c>
      <c r="H703" s="10" t="s">
        <v>36</v>
      </c>
      <c r="I703" s="10">
        <v>3809</v>
      </c>
      <c r="J703" s="10">
        <v>53</v>
      </c>
      <c r="K703" s="10" t="s">
        <v>2058</v>
      </c>
      <c r="L703" s="10" t="s">
        <v>75</v>
      </c>
      <c r="M703" s="10" t="s">
        <v>1789</v>
      </c>
      <c r="N703" s="10">
        <f t="shared" si="30"/>
        <v>0</v>
      </c>
      <c r="O703" s="10">
        <f t="shared" si="31"/>
        <v>0</v>
      </c>
      <c r="P703" s="10">
        <f t="shared" si="32"/>
        <v>0</v>
      </c>
      <c r="Q703" s="10"/>
      <c r="R703" s="11"/>
      <c r="S703" s="11"/>
      <c r="T703" s="11"/>
      <c r="U703" s="11"/>
      <c r="V703" s="11"/>
      <c r="W703" s="11"/>
      <c r="X703" s="11"/>
      <c r="Y703" s="11"/>
      <c r="Z703" s="11"/>
      <c r="AA703" s="11">
        <v>0</v>
      </c>
      <c r="AB703" s="11"/>
      <c r="AC703" s="11"/>
      <c r="AD703">
        <v>0</v>
      </c>
      <c r="AF703">
        <v>0</v>
      </c>
      <c r="AI703">
        <v>0</v>
      </c>
    </row>
    <row r="704" spans="1:35" x14ac:dyDescent="0.25">
      <c r="A704" s="10" t="s">
        <v>31</v>
      </c>
      <c r="B704" s="10" t="s">
        <v>1983</v>
      </c>
      <c r="C704" s="10" t="s">
        <v>2018</v>
      </c>
      <c r="D704" s="10">
        <v>2720</v>
      </c>
      <c r="E704" s="10" t="s">
        <v>2028</v>
      </c>
      <c r="F704" s="10" t="s">
        <v>2029</v>
      </c>
      <c r="G704" s="10" t="s">
        <v>36</v>
      </c>
      <c r="H704" s="10" t="s">
        <v>36</v>
      </c>
      <c r="I704" s="10">
        <v>3809</v>
      </c>
      <c r="J704" s="10">
        <v>53</v>
      </c>
      <c r="K704" s="10" t="s">
        <v>37</v>
      </c>
      <c r="L704" s="10" t="s">
        <v>38</v>
      </c>
      <c r="M704" s="10" t="s">
        <v>1789</v>
      </c>
      <c r="N704" s="10">
        <f t="shared" si="30"/>
        <v>0</v>
      </c>
      <c r="O704" s="10">
        <f t="shared" si="31"/>
        <v>0</v>
      </c>
      <c r="P704" s="10">
        <f t="shared" si="32"/>
        <v>0</v>
      </c>
      <c r="Q704" s="10"/>
      <c r="R704" s="11">
        <v>0</v>
      </c>
      <c r="S704" s="11"/>
      <c r="T704" s="11"/>
      <c r="U704" s="11">
        <v>0</v>
      </c>
      <c r="V704" s="11"/>
      <c r="W704" s="11">
        <v>0</v>
      </c>
      <c r="X704" s="11"/>
      <c r="Y704" s="11">
        <v>0</v>
      </c>
      <c r="Z704" s="11"/>
      <c r="AA704" s="11">
        <v>0</v>
      </c>
      <c r="AB704" s="11"/>
      <c r="AC704" s="11"/>
      <c r="AD704">
        <v>0</v>
      </c>
      <c r="AF704">
        <v>0</v>
      </c>
      <c r="AI704">
        <v>0</v>
      </c>
    </row>
    <row r="705" spans="1:35" x14ac:dyDescent="0.25">
      <c r="A705" s="10" t="s">
        <v>31</v>
      </c>
      <c r="B705" s="10" t="s">
        <v>1983</v>
      </c>
      <c r="C705" s="10" t="s">
        <v>2018</v>
      </c>
      <c r="D705" s="10">
        <v>2480</v>
      </c>
      <c r="E705" s="10" t="s">
        <v>2019</v>
      </c>
      <c r="F705" s="10" t="s">
        <v>2020</v>
      </c>
      <c r="G705" s="10" t="s">
        <v>36</v>
      </c>
      <c r="H705" s="10"/>
      <c r="I705" s="10">
        <v>3809</v>
      </c>
      <c r="J705" s="10">
        <v>53</v>
      </c>
      <c r="K705" s="10"/>
      <c r="L705" s="10"/>
      <c r="M705" s="10" t="s">
        <v>1789</v>
      </c>
      <c r="N705" s="10">
        <f t="shared" si="30"/>
        <v>0</v>
      </c>
      <c r="O705" s="10">
        <f t="shared" si="31"/>
        <v>0</v>
      </c>
      <c r="P705" s="10">
        <f t="shared" si="32"/>
        <v>0</v>
      </c>
      <c r="Q705" s="10"/>
      <c r="R705" s="11">
        <v>0</v>
      </c>
      <c r="S705" s="11"/>
      <c r="T705" s="11"/>
      <c r="U705" s="11">
        <v>0</v>
      </c>
      <c r="V705" s="11"/>
      <c r="W705" s="11">
        <v>0</v>
      </c>
      <c r="X705" s="11"/>
      <c r="Y705" s="11">
        <v>0</v>
      </c>
      <c r="Z705" s="11"/>
      <c r="AA705" s="11">
        <v>0</v>
      </c>
      <c r="AB705" s="11"/>
      <c r="AC705" s="11"/>
      <c r="AD705">
        <v>0</v>
      </c>
      <c r="AF705">
        <v>0</v>
      </c>
      <c r="AI705">
        <v>0</v>
      </c>
    </row>
    <row r="706" spans="1:35" x14ac:dyDescent="0.25">
      <c r="A706" s="10" t="s">
        <v>31</v>
      </c>
      <c r="B706" s="10" t="s">
        <v>1983</v>
      </c>
      <c r="C706" s="10" t="s">
        <v>2038</v>
      </c>
      <c r="D706" s="10">
        <v>2932</v>
      </c>
      <c r="E706" s="10" t="s">
        <v>2039</v>
      </c>
      <c r="F706" s="10" t="s">
        <v>2040</v>
      </c>
      <c r="G706" s="10" t="s">
        <v>36</v>
      </c>
      <c r="H706" s="10" t="s">
        <v>36</v>
      </c>
      <c r="I706" s="10" t="s">
        <v>2041</v>
      </c>
      <c r="J706" s="10">
        <v>53</v>
      </c>
      <c r="K706" s="10" t="s">
        <v>1296</v>
      </c>
      <c r="L706" s="10" t="s">
        <v>38</v>
      </c>
      <c r="M706" s="10" t="s">
        <v>1789</v>
      </c>
      <c r="N706" s="10">
        <f t="shared" ref="N706:N769" si="33">O706+P706</f>
        <v>1450000</v>
      </c>
      <c r="O706" s="10">
        <f t="shared" ref="O706:O769" si="34">R706+U706+W706+Y706</f>
        <v>1450000</v>
      </c>
      <c r="P706" s="10">
        <f t="shared" ref="P706:P769" si="35">AA706+AD706+AF706+AH706</f>
        <v>0</v>
      </c>
      <c r="Q706" s="10"/>
      <c r="R706" s="11">
        <v>750000</v>
      </c>
      <c r="S706" s="11"/>
      <c r="T706" s="11"/>
      <c r="U706" s="11">
        <v>350000</v>
      </c>
      <c r="V706" s="11"/>
      <c r="W706" s="11">
        <v>350000</v>
      </c>
      <c r="X706" s="11"/>
      <c r="Y706" s="11">
        <v>0</v>
      </c>
      <c r="Z706" s="11"/>
      <c r="AA706" s="11">
        <v>0</v>
      </c>
      <c r="AB706" s="11"/>
      <c r="AC706" s="11"/>
      <c r="AD706">
        <v>0</v>
      </c>
      <c r="AF706">
        <v>0</v>
      </c>
      <c r="AI706">
        <v>0</v>
      </c>
    </row>
    <row r="707" spans="1:35" x14ac:dyDescent="0.25">
      <c r="A707" s="10" t="s">
        <v>31</v>
      </c>
      <c r="B707" s="10" t="s">
        <v>1983</v>
      </c>
      <c r="C707" s="10" t="s">
        <v>1988</v>
      </c>
      <c r="D707" s="10">
        <v>2132</v>
      </c>
      <c r="E707" s="10" t="s">
        <v>1989</v>
      </c>
      <c r="F707" s="10" t="s">
        <v>1990</v>
      </c>
      <c r="G707" s="10" t="s">
        <v>58</v>
      </c>
      <c r="H707" s="10"/>
      <c r="I707" s="10" t="s">
        <v>1991</v>
      </c>
      <c r="J707" s="10">
        <v>53</v>
      </c>
      <c r="K707" s="10" t="s">
        <v>463</v>
      </c>
      <c r="L707" s="10" t="s">
        <v>38</v>
      </c>
      <c r="M707" s="10" t="s">
        <v>1789</v>
      </c>
      <c r="N707" s="10">
        <f t="shared" si="33"/>
        <v>0</v>
      </c>
      <c r="O707" s="10">
        <f t="shared" si="34"/>
        <v>0</v>
      </c>
      <c r="P707" s="10">
        <f t="shared" si="35"/>
        <v>0</v>
      </c>
      <c r="Q707" s="10"/>
      <c r="R707" s="11">
        <v>0</v>
      </c>
      <c r="S707" s="11">
        <v>1343000</v>
      </c>
      <c r="T707" s="11"/>
      <c r="U707" s="11">
        <v>0</v>
      </c>
      <c r="V707" s="11"/>
      <c r="W707" s="11">
        <v>0</v>
      </c>
      <c r="X707" s="11"/>
      <c r="Y707" s="11">
        <v>0</v>
      </c>
      <c r="Z707" s="11"/>
      <c r="AA707" s="11">
        <v>0</v>
      </c>
      <c r="AB707" s="11"/>
      <c r="AC707" s="11"/>
      <c r="AD707">
        <v>0</v>
      </c>
      <c r="AF707">
        <v>0</v>
      </c>
      <c r="AI707">
        <v>0</v>
      </c>
    </row>
    <row r="708" spans="1:35" x14ac:dyDescent="0.25">
      <c r="A708" s="10" t="s">
        <v>31</v>
      </c>
      <c r="B708" s="10" t="s">
        <v>1983</v>
      </c>
      <c r="C708" s="10" t="s">
        <v>1988</v>
      </c>
      <c r="D708" s="10">
        <v>2273</v>
      </c>
      <c r="E708" s="10" t="s">
        <v>1993</v>
      </c>
      <c r="F708" s="10" t="s">
        <v>1994</v>
      </c>
      <c r="G708" s="10" t="s">
        <v>36</v>
      </c>
      <c r="H708" s="10"/>
      <c r="I708" s="10" t="s">
        <v>1991</v>
      </c>
      <c r="J708" s="10">
        <v>53</v>
      </c>
      <c r="K708" s="10" t="s">
        <v>2344</v>
      </c>
      <c r="L708" s="10" t="s">
        <v>75</v>
      </c>
      <c r="M708" s="10" t="s">
        <v>1789</v>
      </c>
      <c r="N708" s="10">
        <f t="shared" si="33"/>
        <v>1000000</v>
      </c>
      <c r="O708" s="10">
        <f t="shared" si="34"/>
        <v>1000000</v>
      </c>
      <c r="P708" s="10">
        <f t="shared" si="35"/>
        <v>0</v>
      </c>
      <c r="Q708" s="10"/>
      <c r="R708" s="11">
        <v>200000</v>
      </c>
      <c r="S708" s="11">
        <v>261716.09</v>
      </c>
      <c r="T708" s="11"/>
      <c r="U708" s="11">
        <v>800000</v>
      </c>
      <c r="V708" s="11"/>
      <c r="W708" s="11">
        <v>0</v>
      </c>
      <c r="X708" s="11"/>
      <c r="Y708" s="11">
        <v>0</v>
      </c>
      <c r="Z708" s="11"/>
      <c r="AA708" s="11">
        <v>0</v>
      </c>
      <c r="AB708" s="11"/>
      <c r="AC708" s="11"/>
      <c r="AD708">
        <v>0</v>
      </c>
      <c r="AF708">
        <v>0</v>
      </c>
      <c r="AI708">
        <v>0</v>
      </c>
    </row>
    <row r="709" spans="1:35" x14ac:dyDescent="0.25">
      <c r="A709" s="10" t="s">
        <v>31</v>
      </c>
      <c r="B709" s="10" t="s">
        <v>1983</v>
      </c>
      <c r="C709" s="10" t="s">
        <v>1999</v>
      </c>
      <c r="D709" s="10">
        <v>2340</v>
      </c>
      <c r="E709" s="10" t="s">
        <v>2000</v>
      </c>
      <c r="F709" s="10" t="s">
        <v>2001</v>
      </c>
      <c r="G709" s="10" t="s">
        <v>36</v>
      </c>
      <c r="H709" s="10"/>
      <c r="I709" s="10" t="s">
        <v>1991</v>
      </c>
      <c r="J709" s="10">
        <v>53</v>
      </c>
      <c r="K709" s="10" t="s">
        <v>2002</v>
      </c>
      <c r="L709" s="10" t="s">
        <v>75</v>
      </c>
      <c r="M709" s="10" t="s">
        <v>1789</v>
      </c>
      <c r="N709" s="10">
        <f t="shared" si="33"/>
        <v>1800000</v>
      </c>
      <c r="O709" s="10">
        <f t="shared" si="34"/>
        <v>1700000</v>
      </c>
      <c r="P709" s="10">
        <f t="shared" si="35"/>
        <v>100000</v>
      </c>
      <c r="Q709" s="10"/>
      <c r="R709" s="11">
        <v>500000</v>
      </c>
      <c r="S709" s="11"/>
      <c r="T709" s="11"/>
      <c r="U709" s="11">
        <v>600000</v>
      </c>
      <c r="V709" s="11"/>
      <c r="W709" s="11">
        <v>600000</v>
      </c>
      <c r="X709" s="11"/>
      <c r="Y709" s="11">
        <v>0</v>
      </c>
      <c r="Z709" s="11"/>
      <c r="AA709" s="11">
        <v>100000</v>
      </c>
      <c r="AB709" s="11"/>
      <c r="AC709" s="11"/>
      <c r="AD709">
        <v>0</v>
      </c>
      <c r="AF709">
        <v>0</v>
      </c>
      <c r="AI709">
        <v>0</v>
      </c>
    </row>
    <row r="710" spans="1:35" x14ac:dyDescent="0.25">
      <c r="A710" s="10" t="s">
        <v>31</v>
      </c>
      <c r="B710" s="10" t="s">
        <v>1983</v>
      </c>
      <c r="C710" s="10" t="s">
        <v>1988</v>
      </c>
      <c r="D710" s="10">
        <v>2584</v>
      </c>
      <c r="E710" s="10" t="s">
        <v>2021</v>
      </c>
      <c r="F710" s="10" t="s">
        <v>2022</v>
      </c>
      <c r="G710" s="10" t="s">
        <v>36</v>
      </c>
      <c r="H710" s="10"/>
      <c r="I710" s="10" t="s">
        <v>1991</v>
      </c>
      <c r="J710" s="10">
        <v>53</v>
      </c>
      <c r="K710" s="10" t="s">
        <v>2023</v>
      </c>
      <c r="L710" s="10" t="s">
        <v>75</v>
      </c>
      <c r="M710" s="10" t="s">
        <v>1789</v>
      </c>
      <c r="N710" s="10">
        <f t="shared" si="33"/>
        <v>20000000</v>
      </c>
      <c r="O710" s="10">
        <f t="shared" si="34"/>
        <v>20000000</v>
      </c>
      <c r="P710" s="10">
        <f t="shared" si="35"/>
        <v>0</v>
      </c>
      <c r="Q710" s="10"/>
      <c r="R710" s="11">
        <v>5000000</v>
      </c>
      <c r="S710" s="11">
        <v>3575678.92</v>
      </c>
      <c r="T710" s="11"/>
      <c r="U710" s="11">
        <v>10000000</v>
      </c>
      <c r="V710" s="11"/>
      <c r="W710" s="11">
        <v>5000000</v>
      </c>
      <c r="X710" s="11"/>
      <c r="Y710" s="11">
        <v>0</v>
      </c>
      <c r="Z710" s="11"/>
      <c r="AA710" s="11">
        <v>0</v>
      </c>
      <c r="AB710" s="11"/>
      <c r="AC710" s="11"/>
      <c r="AD710">
        <v>0</v>
      </c>
      <c r="AF710">
        <v>0</v>
      </c>
      <c r="AI710">
        <v>0</v>
      </c>
    </row>
    <row r="711" spans="1:35" x14ac:dyDescent="0.25">
      <c r="A711" s="10" t="s">
        <v>31</v>
      </c>
      <c r="B711" s="10" t="s">
        <v>1983</v>
      </c>
      <c r="C711" s="10" t="s">
        <v>1988</v>
      </c>
      <c r="D711" s="10">
        <v>2931</v>
      </c>
      <c r="E711" s="10" t="s">
        <v>2035</v>
      </c>
      <c r="F711" s="10" t="s">
        <v>2036</v>
      </c>
      <c r="G711" s="10" t="s">
        <v>36</v>
      </c>
      <c r="H711" s="10" t="s">
        <v>36</v>
      </c>
      <c r="I711" s="10" t="s">
        <v>1991</v>
      </c>
      <c r="J711" s="10">
        <v>53</v>
      </c>
      <c r="K711" s="10" t="s">
        <v>2037</v>
      </c>
      <c r="L711" s="10" t="s">
        <v>75</v>
      </c>
      <c r="M711" s="10" t="s">
        <v>1789</v>
      </c>
      <c r="N711" s="10">
        <f t="shared" si="33"/>
        <v>10000000</v>
      </c>
      <c r="O711" s="10">
        <f t="shared" si="34"/>
        <v>10000000</v>
      </c>
      <c r="P711" s="10">
        <f t="shared" si="35"/>
        <v>0</v>
      </c>
      <c r="Q711" s="10"/>
      <c r="R711" s="11">
        <v>5000000</v>
      </c>
      <c r="S711" s="11"/>
      <c r="T711" s="11"/>
      <c r="U711" s="11">
        <v>5000000</v>
      </c>
      <c r="V711" s="11"/>
      <c r="W711" s="11">
        <v>0</v>
      </c>
      <c r="X711" s="11"/>
      <c r="Y711" s="11">
        <v>0</v>
      </c>
      <c r="Z711" s="11"/>
      <c r="AA711" s="11">
        <v>0</v>
      </c>
      <c r="AB711" s="11"/>
      <c r="AC711" s="11"/>
      <c r="AD711">
        <v>0</v>
      </c>
      <c r="AF711">
        <v>0</v>
      </c>
      <c r="AI711">
        <v>0</v>
      </c>
    </row>
    <row r="712" spans="1:35" x14ac:dyDescent="0.25">
      <c r="A712" s="10" t="s">
        <v>31</v>
      </c>
      <c r="B712" s="10" t="s">
        <v>1983</v>
      </c>
      <c r="C712" s="10" t="s">
        <v>1988</v>
      </c>
      <c r="D712" s="10">
        <v>2933</v>
      </c>
      <c r="E712" s="10" t="s">
        <v>2042</v>
      </c>
      <c r="F712" s="10" t="s">
        <v>2043</v>
      </c>
      <c r="G712" s="10" t="s">
        <v>36</v>
      </c>
      <c r="H712" s="10" t="s">
        <v>36</v>
      </c>
      <c r="I712" s="10" t="s">
        <v>1991</v>
      </c>
      <c r="J712" s="10">
        <v>53</v>
      </c>
      <c r="K712" s="10" t="s">
        <v>2044</v>
      </c>
      <c r="L712" s="10" t="s">
        <v>75</v>
      </c>
      <c r="M712" s="10" t="s">
        <v>1789</v>
      </c>
      <c r="N712" s="10">
        <f t="shared" si="33"/>
        <v>150000000</v>
      </c>
      <c r="O712" s="10">
        <f t="shared" si="34"/>
        <v>150000000</v>
      </c>
      <c r="P712" s="10">
        <f t="shared" si="35"/>
        <v>0</v>
      </c>
      <c r="Q712" s="10"/>
      <c r="R712" s="11">
        <v>50000000</v>
      </c>
      <c r="S712" s="11"/>
      <c r="T712" s="11"/>
      <c r="U712" s="11">
        <v>50000000</v>
      </c>
      <c r="V712" s="11"/>
      <c r="W712" s="11">
        <v>50000000</v>
      </c>
      <c r="X712" s="11"/>
      <c r="Y712" s="11">
        <v>0</v>
      </c>
      <c r="Z712" s="11"/>
      <c r="AA712" s="11">
        <v>0</v>
      </c>
      <c r="AB712" s="11"/>
      <c r="AC712" s="11"/>
      <c r="AD712">
        <v>0</v>
      </c>
      <c r="AF712">
        <v>0</v>
      </c>
      <c r="AI712">
        <v>0</v>
      </c>
    </row>
    <row r="713" spans="1:35" x14ac:dyDescent="0.25">
      <c r="A713" s="10" t="s">
        <v>31</v>
      </c>
      <c r="B713" s="10" t="s">
        <v>1983</v>
      </c>
      <c r="C713" s="10" t="s">
        <v>1988</v>
      </c>
      <c r="D713" s="10">
        <v>2934</v>
      </c>
      <c r="E713" s="10" t="s">
        <v>2045</v>
      </c>
      <c r="F713" s="10" t="s">
        <v>2046</v>
      </c>
      <c r="G713" s="10" t="s">
        <v>36</v>
      </c>
      <c r="H713" s="10" t="s">
        <v>36</v>
      </c>
      <c r="I713" s="10" t="s">
        <v>1991</v>
      </c>
      <c r="J713" s="10">
        <v>53</v>
      </c>
      <c r="K713" s="10" t="s">
        <v>2044</v>
      </c>
      <c r="L713" s="10" t="s">
        <v>75</v>
      </c>
      <c r="M713" s="10" t="s">
        <v>1789</v>
      </c>
      <c r="N713" s="10">
        <f t="shared" si="33"/>
        <v>5000000</v>
      </c>
      <c r="O713" s="10">
        <f t="shared" si="34"/>
        <v>5000000</v>
      </c>
      <c r="P713" s="10">
        <f t="shared" si="35"/>
        <v>0</v>
      </c>
      <c r="Q713" s="10"/>
      <c r="R713" s="11">
        <v>2000000</v>
      </c>
      <c r="S713" s="11"/>
      <c r="T713" s="11"/>
      <c r="U713" s="11">
        <v>3000000</v>
      </c>
      <c r="V713" s="11"/>
      <c r="W713" s="11">
        <v>0</v>
      </c>
      <c r="X713" s="11"/>
      <c r="Y713" s="11">
        <v>0</v>
      </c>
      <c r="Z713" s="11"/>
      <c r="AA713" s="11">
        <v>0</v>
      </c>
      <c r="AB713" s="11"/>
      <c r="AC713" s="11"/>
      <c r="AD713">
        <v>0</v>
      </c>
      <c r="AF713">
        <v>0</v>
      </c>
      <c r="AI713">
        <v>0</v>
      </c>
    </row>
    <row r="714" spans="1:35" x14ac:dyDescent="0.25">
      <c r="A714" s="10" t="s">
        <v>31</v>
      </c>
      <c r="B714" s="10" t="s">
        <v>1983</v>
      </c>
      <c r="C714" s="10" t="s">
        <v>1999</v>
      </c>
      <c r="D714" s="10">
        <v>2935</v>
      </c>
      <c r="E714" s="10" t="s">
        <v>2047</v>
      </c>
      <c r="F714" s="10" t="s">
        <v>2345</v>
      </c>
      <c r="G714" s="10" t="s">
        <v>58</v>
      </c>
      <c r="H714" s="10" t="s">
        <v>36</v>
      </c>
      <c r="I714" s="10">
        <v>3809</v>
      </c>
      <c r="J714" s="10">
        <v>53</v>
      </c>
      <c r="K714" s="10" t="s">
        <v>2044</v>
      </c>
      <c r="L714" s="10" t="s">
        <v>75</v>
      </c>
      <c r="M714" s="10" t="s">
        <v>1789</v>
      </c>
      <c r="N714" s="10">
        <f t="shared" si="33"/>
        <v>40000000</v>
      </c>
      <c r="O714" s="10">
        <f t="shared" si="34"/>
        <v>40000000</v>
      </c>
      <c r="P714" s="10">
        <f t="shared" si="35"/>
        <v>0</v>
      </c>
      <c r="Q714" s="10"/>
      <c r="R714" s="11">
        <v>25000000</v>
      </c>
      <c r="S714" s="11">
        <v>33440</v>
      </c>
      <c r="T714" s="11"/>
      <c r="U714" s="11">
        <v>15000000</v>
      </c>
      <c r="V714" s="11"/>
      <c r="W714" s="11">
        <v>0</v>
      </c>
      <c r="X714" s="11"/>
      <c r="Y714" s="11">
        <v>0</v>
      </c>
      <c r="Z714" s="11"/>
      <c r="AA714" s="11">
        <v>0</v>
      </c>
      <c r="AB714" s="11"/>
      <c r="AC714" s="11"/>
      <c r="AD714">
        <v>0</v>
      </c>
      <c r="AF714">
        <v>0</v>
      </c>
      <c r="AI714">
        <v>0</v>
      </c>
    </row>
    <row r="715" spans="1:35" x14ac:dyDescent="0.25">
      <c r="A715" s="10" t="s">
        <v>31</v>
      </c>
      <c r="B715" s="10" t="s">
        <v>1983</v>
      </c>
      <c r="C715" s="10" t="s">
        <v>1988</v>
      </c>
      <c r="D715" s="10">
        <v>2937</v>
      </c>
      <c r="E715" s="10" t="s">
        <v>2053</v>
      </c>
      <c r="F715" s="10" t="s">
        <v>2054</v>
      </c>
      <c r="G715" s="10" t="s">
        <v>36</v>
      </c>
      <c r="H715" s="10" t="s">
        <v>36</v>
      </c>
      <c r="I715" s="10" t="s">
        <v>1991</v>
      </c>
      <c r="J715" s="10">
        <v>53</v>
      </c>
      <c r="K715" s="10" t="s">
        <v>2055</v>
      </c>
      <c r="L715" s="10" t="s">
        <v>38</v>
      </c>
      <c r="M715" s="10" t="s">
        <v>1789</v>
      </c>
      <c r="N715" s="10">
        <f t="shared" si="33"/>
        <v>1000000</v>
      </c>
      <c r="O715" s="10">
        <f t="shared" si="34"/>
        <v>1000000</v>
      </c>
      <c r="P715" s="10">
        <f t="shared" si="35"/>
        <v>0</v>
      </c>
      <c r="Q715" s="10"/>
      <c r="R715" s="11">
        <v>1000000</v>
      </c>
      <c r="S715" s="11"/>
      <c r="T715" s="11"/>
      <c r="U715" s="11">
        <v>0</v>
      </c>
      <c r="V715" s="11"/>
      <c r="W715" s="11">
        <v>0</v>
      </c>
      <c r="X715" s="11"/>
      <c r="Y715" s="11">
        <v>0</v>
      </c>
      <c r="Z715" s="11"/>
      <c r="AA715" s="11">
        <v>0</v>
      </c>
      <c r="AB715" s="11"/>
      <c r="AC715" s="11"/>
      <c r="AD715">
        <v>0</v>
      </c>
      <c r="AF715">
        <v>0</v>
      </c>
      <c r="AI715">
        <v>0</v>
      </c>
    </row>
    <row r="716" spans="1:35" x14ac:dyDescent="0.25">
      <c r="A716" s="10" t="s">
        <v>31</v>
      </c>
      <c r="B716" s="10" t="s">
        <v>1983</v>
      </c>
      <c r="C716" s="10" t="s">
        <v>2059</v>
      </c>
      <c r="D716" s="10">
        <v>2939</v>
      </c>
      <c r="E716" s="10" t="s">
        <v>2060</v>
      </c>
      <c r="F716" s="10" t="s">
        <v>2061</v>
      </c>
      <c r="G716" s="10" t="s">
        <v>36</v>
      </c>
      <c r="H716" s="10" t="s">
        <v>36</v>
      </c>
      <c r="I716" s="10" t="s">
        <v>1991</v>
      </c>
      <c r="J716" s="10">
        <v>53</v>
      </c>
      <c r="K716" s="10" t="s">
        <v>1296</v>
      </c>
      <c r="L716" s="10" t="s">
        <v>38</v>
      </c>
      <c r="M716" s="10" t="s">
        <v>1789</v>
      </c>
      <c r="N716" s="10">
        <f t="shared" si="33"/>
        <v>1621903.3600000001</v>
      </c>
      <c r="O716" s="10">
        <f t="shared" si="34"/>
        <v>1621903.3600000001</v>
      </c>
      <c r="P716" s="10">
        <f t="shared" si="35"/>
        <v>0</v>
      </c>
      <c r="Q716" s="10"/>
      <c r="R716" s="11">
        <v>1621903.3600000001</v>
      </c>
      <c r="S716" s="11">
        <v>1121903.3600000001</v>
      </c>
      <c r="T716" s="11"/>
      <c r="U716" s="11">
        <v>0</v>
      </c>
      <c r="V716" s="11"/>
      <c r="W716" s="11">
        <v>0</v>
      </c>
      <c r="X716" s="11"/>
      <c r="Y716" s="11">
        <v>0</v>
      </c>
      <c r="Z716" s="11"/>
      <c r="AA716" s="11">
        <v>0</v>
      </c>
      <c r="AB716" s="11"/>
      <c r="AC716" s="11"/>
      <c r="AD716">
        <v>0</v>
      </c>
      <c r="AF716">
        <v>0</v>
      </c>
      <c r="AI716">
        <v>0</v>
      </c>
    </row>
    <row r="717" spans="1:35" x14ac:dyDescent="0.25">
      <c r="A717" s="10" t="s">
        <v>31</v>
      </c>
      <c r="B717" s="10" t="s">
        <v>1983</v>
      </c>
      <c r="C717" s="10" t="s">
        <v>1988</v>
      </c>
      <c r="D717" s="10">
        <v>2941</v>
      </c>
      <c r="E717" s="10" t="s">
        <v>2067</v>
      </c>
      <c r="F717" s="10" t="s">
        <v>2068</v>
      </c>
      <c r="G717" s="10" t="s">
        <v>58</v>
      </c>
      <c r="H717" s="10" t="s">
        <v>36</v>
      </c>
      <c r="I717" s="10" t="s">
        <v>1991</v>
      </c>
      <c r="J717" s="10">
        <v>53</v>
      </c>
      <c r="K717" s="10" t="s">
        <v>2069</v>
      </c>
      <c r="L717" s="10" t="s">
        <v>75</v>
      </c>
      <c r="M717" s="10" t="s">
        <v>1789</v>
      </c>
      <c r="N717" s="10">
        <f t="shared" si="33"/>
        <v>3000000</v>
      </c>
      <c r="O717" s="10">
        <f t="shared" si="34"/>
        <v>3000000</v>
      </c>
      <c r="P717" s="10">
        <f t="shared" si="35"/>
        <v>0</v>
      </c>
      <c r="Q717" s="10"/>
      <c r="R717" s="11">
        <v>1000000</v>
      </c>
      <c r="S717" s="11">
        <v>0</v>
      </c>
      <c r="T717" s="11">
        <v>0</v>
      </c>
      <c r="U717" s="11">
        <v>1000000</v>
      </c>
      <c r="V717" s="11">
        <v>0</v>
      </c>
      <c r="W717" s="11">
        <v>1000000</v>
      </c>
      <c r="X717" s="11">
        <v>0</v>
      </c>
      <c r="Y717" s="11">
        <v>0</v>
      </c>
      <c r="Z717" s="11">
        <v>0</v>
      </c>
      <c r="AA717" s="11">
        <v>0</v>
      </c>
      <c r="AB717" s="11">
        <v>0</v>
      </c>
      <c r="AC717" s="11">
        <v>0</v>
      </c>
      <c r="AD717">
        <v>0</v>
      </c>
      <c r="AE717">
        <v>0</v>
      </c>
      <c r="AF717">
        <v>0</v>
      </c>
      <c r="AG717">
        <v>0</v>
      </c>
      <c r="AH717">
        <v>0</v>
      </c>
      <c r="AI717">
        <v>0</v>
      </c>
    </row>
    <row r="718" spans="1:35" x14ac:dyDescent="0.25">
      <c r="A718" s="10" t="s">
        <v>31</v>
      </c>
      <c r="B718" s="10" t="s">
        <v>1983</v>
      </c>
      <c r="C718" s="10" t="s">
        <v>2007</v>
      </c>
      <c r="D718" s="10">
        <v>2381</v>
      </c>
      <c r="E718" s="10" t="s">
        <v>2008</v>
      </c>
      <c r="F718" s="10" t="s">
        <v>2009</v>
      </c>
      <c r="G718" s="10" t="s">
        <v>58</v>
      </c>
      <c r="H718" s="10" t="s">
        <v>36</v>
      </c>
      <c r="I718" s="10" t="s">
        <v>1991</v>
      </c>
      <c r="J718" s="10">
        <v>53</v>
      </c>
      <c r="K718" s="10" t="s">
        <v>2010</v>
      </c>
      <c r="L718" s="10" t="s">
        <v>75</v>
      </c>
      <c r="M718" s="10" t="s">
        <v>1789</v>
      </c>
      <c r="N718" s="10">
        <f t="shared" si="33"/>
        <v>12000000</v>
      </c>
      <c r="O718" s="10">
        <f t="shared" si="34"/>
        <v>12000000</v>
      </c>
      <c r="P718" s="10">
        <f t="shared" si="35"/>
        <v>0</v>
      </c>
      <c r="Q718" s="10"/>
      <c r="R718" s="11">
        <v>12000000</v>
      </c>
      <c r="S718" s="11"/>
      <c r="T718" s="11"/>
      <c r="U718" s="11">
        <v>0</v>
      </c>
      <c r="V718" s="11"/>
      <c r="W718" s="11"/>
      <c r="X718" s="11"/>
      <c r="Y718" s="11">
        <v>0</v>
      </c>
      <c r="Z718" s="11"/>
      <c r="AA718" s="11">
        <v>0</v>
      </c>
      <c r="AB718" s="11"/>
      <c r="AC718" s="11"/>
      <c r="AD718">
        <v>0</v>
      </c>
      <c r="AF718">
        <v>0</v>
      </c>
      <c r="AI718">
        <v>0</v>
      </c>
    </row>
    <row r="719" spans="1:35" x14ac:dyDescent="0.25">
      <c r="A719" s="10" t="s">
        <v>31</v>
      </c>
      <c r="B719" s="10" t="s">
        <v>1983</v>
      </c>
      <c r="C719" s="10" t="s">
        <v>2016</v>
      </c>
      <c r="D719" s="10">
        <v>2936</v>
      </c>
      <c r="E719" s="10" t="s">
        <v>2050</v>
      </c>
      <c r="F719" s="10" t="s">
        <v>2051</v>
      </c>
      <c r="G719" s="10" t="s">
        <v>58</v>
      </c>
      <c r="H719" s="10" t="s">
        <v>36</v>
      </c>
      <c r="I719" s="10" t="s">
        <v>2041</v>
      </c>
      <c r="J719" s="10">
        <v>53</v>
      </c>
      <c r="K719" s="10" t="s">
        <v>439</v>
      </c>
      <c r="L719" s="10" t="s">
        <v>440</v>
      </c>
      <c r="M719" s="10" t="s">
        <v>1789</v>
      </c>
      <c r="N719" s="10">
        <f t="shared" si="33"/>
        <v>2500000</v>
      </c>
      <c r="O719" s="10">
        <f t="shared" si="34"/>
        <v>2500000</v>
      </c>
      <c r="P719" s="10">
        <f t="shared" si="35"/>
        <v>0</v>
      </c>
      <c r="Q719" s="10" t="s">
        <v>2052</v>
      </c>
      <c r="R719" s="11">
        <v>2500000</v>
      </c>
      <c r="S719" s="11">
        <v>1318007.6299999999</v>
      </c>
      <c r="T719" s="11"/>
      <c r="U719" s="11">
        <v>0</v>
      </c>
      <c r="V719" s="11"/>
      <c r="W719" s="11">
        <v>0</v>
      </c>
      <c r="X719" s="11"/>
      <c r="Y719" s="11">
        <v>0</v>
      </c>
      <c r="Z719" s="11"/>
      <c r="AA719" s="11">
        <v>0</v>
      </c>
      <c r="AB719" s="11"/>
      <c r="AC719" s="11"/>
      <c r="AD719">
        <v>0</v>
      </c>
      <c r="AF719">
        <v>0</v>
      </c>
      <c r="AI719">
        <v>0</v>
      </c>
    </row>
    <row r="720" spans="1:35" x14ac:dyDescent="0.25">
      <c r="A720" s="10" t="s">
        <v>2063</v>
      </c>
      <c r="B720" s="10" t="s">
        <v>1983</v>
      </c>
      <c r="C720" s="10"/>
      <c r="D720" s="10">
        <v>2940</v>
      </c>
      <c r="E720" s="10" t="s">
        <v>2064</v>
      </c>
      <c r="F720" s="10" t="s">
        <v>2065</v>
      </c>
      <c r="G720" s="10" t="s">
        <v>36</v>
      </c>
      <c r="H720" s="10" t="s">
        <v>36</v>
      </c>
      <c r="I720" s="10" t="s">
        <v>1991</v>
      </c>
      <c r="J720" s="10">
        <v>53</v>
      </c>
      <c r="K720" s="10" t="s">
        <v>2066</v>
      </c>
      <c r="L720" s="10" t="s">
        <v>38</v>
      </c>
      <c r="M720" s="10" t="s">
        <v>1789</v>
      </c>
      <c r="N720" s="10">
        <f t="shared" si="33"/>
        <v>1182818</v>
      </c>
      <c r="O720" s="10">
        <f t="shared" si="34"/>
        <v>1182818</v>
      </c>
      <c r="P720" s="10">
        <f t="shared" si="35"/>
        <v>0</v>
      </c>
      <c r="Q720" s="10"/>
      <c r="R720" s="11">
        <v>1182818</v>
      </c>
      <c r="S720" s="11"/>
      <c r="T720" s="11"/>
      <c r="U720" s="11">
        <v>0</v>
      </c>
      <c r="V720" s="11"/>
      <c r="W720" s="11">
        <v>0</v>
      </c>
      <c r="X720" s="11"/>
      <c r="Y720" s="11">
        <v>0</v>
      </c>
      <c r="Z720" s="11"/>
      <c r="AA720" s="11">
        <v>0</v>
      </c>
      <c r="AB720" s="11"/>
      <c r="AC720" s="11"/>
      <c r="AD720">
        <v>0</v>
      </c>
      <c r="AF720">
        <v>0</v>
      </c>
      <c r="AI720">
        <v>0</v>
      </c>
    </row>
    <row r="721" spans="1:35" x14ac:dyDescent="0.25">
      <c r="A721" s="10"/>
      <c r="B721" s="10" t="s">
        <v>1983</v>
      </c>
      <c r="C721" s="10" t="s">
        <v>2024</v>
      </c>
      <c r="D721" s="10">
        <v>2584</v>
      </c>
      <c r="E721" s="10" t="s">
        <v>2025</v>
      </c>
      <c r="F721" s="10" t="s">
        <v>2026</v>
      </c>
      <c r="G721" s="10" t="s">
        <v>58</v>
      </c>
      <c r="H721" s="10" t="s">
        <v>36</v>
      </c>
      <c r="I721" s="10">
        <v>1122</v>
      </c>
      <c r="J721" s="10">
        <v>53</v>
      </c>
      <c r="K721" s="10"/>
      <c r="L721" s="10" t="s">
        <v>75</v>
      </c>
      <c r="M721" s="10" t="s">
        <v>1789</v>
      </c>
      <c r="N721" s="10">
        <f t="shared" si="33"/>
        <v>51691250</v>
      </c>
      <c r="O721" s="10">
        <f t="shared" si="34"/>
        <v>0</v>
      </c>
      <c r="P721" s="10">
        <f t="shared" si="35"/>
        <v>51691250</v>
      </c>
      <c r="Q721" s="10"/>
      <c r="R721" s="11">
        <v>0</v>
      </c>
      <c r="S721" s="11">
        <v>14010000</v>
      </c>
      <c r="T721" s="11">
        <v>0</v>
      </c>
      <c r="U721" s="11">
        <v>0</v>
      </c>
      <c r="V721" s="11">
        <v>0</v>
      </c>
      <c r="W721" s="11">
        <v>0</v>
      </c>
      <c r="X721" s="11">
        <v>0</v>
      </c>
      <c r="Y721" s="11">
        <v>0</v>
      </c>
      <c r="Z721" s="11">
        <v>0</v>
      </c>
      <c r="AA721" s="11">
        <v>0</v>
      </c>
      <c r="AB721" s="11">
        <v>0</v>
      </c>
      <c r="AC721" s="11">
        <v>0</v>
      </c>
      <c r="AD721">
        <v>579857</v>
      </c>
      <c r="AE721">
        <v>0</v>
      </c>
      <c r="AF721">
        <v>26666814</v>
      </c>
      <c r="AG721">
        <v>0</v>
      </c>
      <c r="AH721">
        <v>24444579</v>
      </c>
      <c r="AI721">
        <v>0</v>
      </c>
    </row>
    <row r="722" spans="1:35" x14ac:dyDescent="0.25">
      <c r="A722" s="10"/>
      <c r="B722" s="10" t="s">
        <v>1983</v>
      </c>
      <c r="C722" s="10" t="s">
        <v>2024</v>
      </c>
      <c r="D722" s="10">
        <v>2584</v>
      </c>
      <c r="E722" s="10" t="s">
        <v>2025</v>
      </c>
      <c r="F722" s="10" t="s">
        <v>2027</v>
      </c>
      <c r="G722" s="10" t="s">
        <v>58</v>
      </c>
      <c r="H722" s="10" t="s">
        <v>36</v>
      </c>
      <c r="I722" s="10">
        <v>1122</v>
      </c>
      <c r="J722" s="10">
        <v>53</v>
      </c>
      <c r="K722" s="10"/>
      <c r="L722" s="10" t="s">
        <v>75</v>
      </c>
      <c r="M722" s="10" t="s">
        <v>1789</v>
      </c>
      <c r="N722" s="10">
        <f t="shared" si="33"/>
        <v>104390000</v>
      </c>
      <c r="O722" s="10">
        <f t="shared" si="34"/>
        <v>0</v>
      </c>
      <c r="P722" s="10">
        <f t="shared" si="35"/>
        <v>104390000</v>
      </c>
      <c r="Q722" s="10"/>
      <c r="R722" s="11">
        <v>0</v>
      </c>
      <c r="S722" s="11">
        <v>0</v>
      </c>
      <c r="T722" s="11">
        <v>0</v>
      </c>
      <c r="U722" s="11">
        <v>0</v>
      </c>
      <c r="V722" s="11">
        <v>0</v>
      </c>
      <c r="W722" s="11">
        <v>0</v>
      </c>
      <c r="X722" s="11">
        <v>0</v>
      </c>
      <c r="Y722" s="11">
        <v>0</v>
      </c>
      <c r="Z722" s="11">
        <v>0</v>
      </c>
      <c r="AA722" s="11">
        <v>0</v>
      </c>
      <c r="AB722" s="11">
        <v>0</v>
      </c>
      <c r="AC722" s="11">
        <v>0</v>
      </c>
      <c r="AD722">
        <v>6250000</v>
      </c>
      <c r="AE722">
        <v>0</v>
      </c>
      <c r="AF722">
        <v>48720000</v>
      </c>
      <c r="AG722">
        <v>0</v>
      </c>
      <c r="AH722">
        <v>49420000</v>
      </c>
      <c r="AI722">
        <v>0</v>
      </c>
    </row>
    <row r="723" spans="1:35" x14ac:dyDescent="0.25">
      <c r="A723" s="10" t="s">
        <v>31</v>
      </c>
      <c r="B723" s="10" t="s">
        <v>2011</v>
      </c>
      <c r="C723" s="10" t="s">
        <v>2012</v>
      </c>
      <c r="D723" s="10">
        <v>2381</v>
      </c>
      <c r="E723" s="10" t="s">
        <v>2013</v>
      </c>
      <c r="F723" s="10" t="s">
        <v>2014</v>
      </c>
      <c r="G723" s="10" t="s">
        <v>36</v>
      </c>
      <c r="H723" s="10" t="s">
        <v>36</v>
      </c>
      <c r="I723" s="10">
        <v>2832</v>
      </c>
      <c r="J723" s="10">
        <v>53</v>
      </c>
      <c r="K723" s="10" t="s">
        <v>83</v>
      </c>
      <c r="L723" s="10" t="s">
        <v>75</v>
      </c>
      <c r="M723" s="10" t="s">
        <v>1789</v>
      </c>
      <c r="N723" s="10">
        <f t="shared" si="33"/>
        <v>8709236.5999999996</v>
      </c>
      <c r="O723" s="10">
        <f t="shared" si="34"/>
        <v>0</v>
      </c>
      <c r="P723" s="10">
        <f t="shared" si="35"/>
        <v>8709236.5999999996</v>
      </c>
      <c r="Q723" s="10" t="s">
        <v>2015</v>
      </c>
      <c r="R723" s="11"/>
      <c r="S723" s="11"/>
      <c r="T723" s="11"/>
      <c r="U723" s="11">
        <v>0</v>
      </c>
      <c r="V723" s="11"/>
      <c r="W723" s="11">
        <v>0</v>
      </c>
      <c r="X723" s="11"/>
      <c r="Y723" s="11">
        <v>0</v>
      </c>
      <c r="Z723" s="11"/>
      <c r="AA723" s="11">
        <v>8709236.5999999996</v>
      </c>
      <c r="AB723" s="11" t="s">
        <v>2346</v>
      </c>
      <c r="AC723" s="11"/>
      <c r="AD723">
        <v>0</v>
      </c>
      <c r="AF723">
        <v>0</v>
      </c>
      <c r="AI723">
        <v>0</v>
      </c>
    </row>
    <row r="724" spans="1:35" x14ac:dyDescent="0.25">
      <c r="A724" s="10"/>
      <c r="B724" s="10" t="s">
        <v>2003</v>
      </c>
      <c r="C724" s="10" t="s">
        <v>2004</v>
      </c>
      <c r="D724" s="10">
        <v>2340</v>
      </c>
      <c r="E724" s="10" t="s">
        <v>2005</v>
      </c>
      <c r="F724" s="10" t="s">
        <v>2006</v>
      </c>
      <c r="G724" s="10" t="s">
        <v>36</v>
      </c>
      <c r="H724" s="10"/>
      <c r="I724" s="10">
        <v>3809</v>
      </c>
      <c r="J724" s="10">
        <v>53</v>
      </c>
      <c r="K724" s="10" t="s">
        <v>2002</v>
      </c>
      <c r="L724" s="10"/>
      <c r="M724" s="10"/>
      <c r="N724" s="10">
        <f t="shared" si="33"/>
        <v>100000</v>
      </c>
      <c r="O724" s="10">
        <f t="shared" si="34"/>
        <v>0</v>
      </c>
      <c r="P724" s="10">
        <f t="shared" si="35"/>
        <v>100000</v>
      </c>
      <c r="Q724" s="10"/>
      <c r="R724" s="11"/>
      <c r="S724" s="11"/>
      <c r="T724" s="11"/>
      <c r="U724" s="11">
        <v>0</v>
      </c>
      <c r="V724" s="11"/>
      <c r="W724" s="11">
        <v>0</v>
      </c>
      <c r="X724" s="11"/>
      <c r="Y724" s="11"/>
      <c r="Z724" s="11"/>
      <c r="AA724" s="11">
        <v>100000</v>
      </c>
      <c r="AB724" s="11"/>
      <c r="AC724" s="11"/>
      <c r="AD724">
        <v>0</v>
      </c>
      <c r="AG724">
        <v>0</v>
      </c>
      <c r="AH724">
        <v>0</v>
      </c>
    </row>
    <row r="725" spans="1:35" x14ac:dyDescent="0.25">
      <c r="A725" s="10" t="s">
        <v>31</v>
      </c>
      <c r="B725" s="10" t="s">
        <v>2003</v>
      </c>
      <c r="C725" s="10" t="s">
        <v>2016</v>
      </c>
      <c r="D725" s="10">
        <v>2381</v>
      </c>
      <c r="E725" s="10" t="s">
        <v>2008</v>
      </c>
      <c r="F725" s="10" t="s">
        <v>2017</v>
      </c>
      <c r="G725" s="10"/>
      <c r="H725" s="10"/>
      <c r="I725" s="10"/>
      <c r="J725" s="10"/>
      <c r="K725" s="10"/>
      <c r="L725" s="10"/>
      <c r="M725" s="10"/>
      <c r="N725" s="10">
        <f t="shared" si="33"/>
        <v>7948312.79</v>
      </c>
      <c r="O725" s="10">
        <f t="shared" si="34"/>
        <v>0</v>
      </c>
      <c r="P725" s="10">
        <f t="shared" si="35"/>
        <v>7948312.79</v>
      </c>
      <c r="Q725" s="10"/>
      <c r="R725" s="11"/>
      <c r="S725" s="11"/>
      <c r="T725" s="11"/>
      <c r="U725" s="11"/>
      <c r="V725" s="11"/>
      <c r="W725" s="11">
        <v>0</v>
      </c>
      <c r="X725" s="11"/>
      <c r="Y725" s="11"/>
      <c r="Z725" s="11"/>
      <c r="AA725" s="11">
        <v>7948312.79</v>
      </c>
      <c r="AB725" s="11">
        <v>7948312.79</v>
      </c>
      <c r="AC725" s="11"/>
      <c r="AD725">
        <v>0</v>
      </c>
      <c r="AG725">
        <v>0</v>
      </c>
      <c r="AH725">
        <v>0</v>
      </c>
    </row>
    <row r="726" spans="1:35" x14ac:dyDescent="0.25">
      <c r="A726" s="10" t="s">
        <v>31</v>
      </c>
      <c r="B726" s="10" t="s">
        <v>2003</v>
      </c>
      <c r="C726" s="10" t="s">
        <v>1988</v>
      </c>
      <c r="D726" s="10">
        <v>2928</v>
      </c>
      <c r="E726" s="10" t="s">
        <v>2030</v>
      </c>
      <c r="F726" s="10" t="s">
        <v>2030</v>
      </c>
      <c r="G726" s="10" t="s">
        <v>36</v>
      </c>
      <c r="H726" s="10" t="s">
        <v>36</v>
      </c>
      <c r="I726" s="10">
        <v>3803</v>
      </c>
      <c r="J726" s="10">
        <v>53</v>
      </c>
      <c r="K726" s="10" t="s">
        <v>2031</v>
      </c>
      <c r="L726" s="10"/>
      <c r="M726" s="10"/>
      <c r="N726" s="10">
        <f t="shared" si="33"/>
        <v>2413845.9</v>
      </c>
      <c r="O726" s="10">
        <f t="shared" si="34"/>
        <v>0</v>
      </c>
      <c r="P726" s="10">
        <f t="shared" si="35"/>
        <v>2413845.9</v>
      </c>
      <c r="Q726" s="10"/>
      <c r="R726" s="11"/>
      <c r="S726" s="11"/>
      <c r="T726" s="11"/>
      <c r="U726" s="11"/>
      <c r="V726" s="11"/>
      <c r="W726" s="11">
        <v>0</v>
      </c>
      <c r="X726" s="11"/>
      <c r="Y726" s="11">
        <v>0</v>
      </c>
      <c r="Z726" s="11"/>
      <c r="AA726" s="11"/>
      <c r="AB726" s="11"/>
      <c r="AC726" s="11"/>
      <c r="AD726">
        <v>2413845.9</v>
      </c>
      <c r="AG726">
        <v>0</v>
      </c>
      <c r="AH726">
        <v>0</v>
      </c>
    </row>
    <row r="727" spans="1:35" x14ac:dyDescent="0.25">
      <c r="A727" s="10" t="s">
        <v>31</v>
      </c>
      <c r="B727" s="10" t="s">
        <v>2003</v>
      </c>
      <c r="C727" s="10"/>
      <c r="D727" s="10">
        <v>2929</v>
      </c>
      <c r="E727" s="10" t="s">
        <v>2347</v>
      </c>
      <c r="F727" s="10" t="s">
        <v>2348</v>
      </c>
      <c r="G727" s="10" t="s">
        <v>36</v>
      </c>
      <c r="H727" s="10" t="s">
        <v>36</v>
      </c>
      <c r="I727" s="10">
        <v>3803</v>
      </c>
      <c r="J727" s="10">
        <v>53</v>
      </c>
      <c r="K727" s="10" t="s">
        <v>463</v>
      </c>
      <c r="L727" s="10"/>
      <c r="M727" s="10"/>
      <c r="N727" s="10">
        <f t="shared" si="33"/>
        <v>4726147.1500000004</v>
      </c>
      <c r="O727" s="10">
        <f t="shared" si="34"/>
        <v>0</v>
      </c>
      <c r="P727" s="10">
        <f t="shared" si="35"/>
        <v>4726147.1500000004</v>
      </c>
      <c r="Q727" s="10"/>
      <c r="R727" s="11"/>
      <c r="S727" s="11"/>
      <c r="T727" s="11"/>
      <c r="U727" s="11"/>
      <c r="V727" s="11"/>
      <c r="W727" s="11">
        <v>0</v>
      </c>
      <c r="X727" s="11"/>
      <c r="Y727" s="11">
        <v>0</v>
      </c>
      <c r="Z727" s="11"/>
      <c r="AA727" s="11">
        <v>4726147.1500000004</v>
      </c>
      <c r="AB727" s="11"/>
      <c r="AC727" s="11"/>
      <c r="AG727">
        <v>0</v>
      </c>
      <c r="AH727">
        <v>0</v>
      </c>
    </row>
    <row r="728" spans="1:35" x14ac:dyDescent="0.25">
      <c r="A728" s="10" t="s">
        <v>31</v>
      </c>
      <c r="B728" s="10" t="s">
        <v>2003</v>
      </c>
      <c r="C728" s="10"/>
      <c r="D728" s="10">
        <v>2930</v>
      </c>
      <c r="E728" s="10" t="s">
        <v>2033</v>
      </c>
      <c r="F728" s="10" t="s">
        <v>2034</v>
      </c>
      <c r="G728" s="10" t="s">
        <v>36</v>
      </c>
      <c r="H728" s="10" t="s">
        <v>36</v>
      </c>
      <c r="I728" s="10">
        <v>3809</v>
      </c>
      <c r="J728" s="10">
        <v>53</v>
      </c>
      <c r="K728" s="10" t="s">
        <v>83</v>
      </c>
      <c r="L728" s="10"/>
      <c r="M728" s="10"/>
      <c r="N728" s="10">
        <f t="shared" si="33"/>
        <v>0</v>
      </c>
      <c r="O728" s="10">
        <f t="shared" si="34"/>
        <v>0</v>
      </c>
      <c r="P728" s="10">
        <f t="shared" si="35"/>
        <v>0</v>
      </c>
      <c r="Q728" s="10"/>
      <c r="R728" s="11"/>
      <c r="S728" s="11"/>
      <c r="T728" s="11"/>
      <c r="U728" s="11"/>
      <c r="V728" s="11"/>
      <c r="W728" s="11"/>
      <c r="X728" s="11"/>
      <c r="Y728" s="11">
        <v>0</v>
      </c>
      <c r="Z728" s="11"/>
      <c r="AA728" s="11"/>
      <c r="AB728" s="11">
        <v>0</v>
      </c>
      <c r="AC728" s="11"/>
      <c r="AD728">
        <v>0</v>
      </c>
      <c r="AG728">
        <v>0</v>
      </c>
      <c r="AH728">
        <v>0</v>
      </c>
    </row>
    <row r="729" spans="1:35" x14ac:dyDescent="0.25">
      <c r="A729" s="10" t="s">
        <v>58</v>
      </c>
      <c r="B729" s="10" t="s">
        <v>2076</v>
      </c>
      <c r="C729" s="10" t="s">
        <v>2077</v>
      </c>
      <c r="D729" s="10">
        <v>3072</v>
      </c>
      <c r="E729" s="10" t="s">
        <v>2078</v>
      </c>
      <c r="F729" s="10" t="s">
        <v>2079</v>
      </c>
      <c r="G729" s="10" t="s">
        <v>58</v>
      </c>
      <c r="H729" s="10" t="s">
        <v>36</v>
      </c>
      <c r="I729" s="10">
        <v>4847</v>
      </c>
      <c r="J729" s="10">
        <v>68</v>
      </c>
      <c r="K729" s="10" t="s">
        <v>83</v>
      </c>
      <c r="L729" s="10" t="s">
        <v>75</v>
      </c>
      <c r="M729" s="10" t="s">
        <v>1789</v>
      </c>
      <c r="N729" s="10">
        <f t="shared" si="33"/>
        <v>214000</v>
      </c>
      <c r="O729" s="10">
        <f t="shared" si="34"/>
        <v>152500</v>
      </c>
      <c r="P729" s="10">
        <f t="shared" si="35"/>
        <v>61500</v>
      </c>
      <c r="Q729" s="10"/>
      <c r="R729" s="11">
        <v>152500</v>
      </c>
      <c r="S729" s="11">
        <v>152500</v>
      </c>
      <c r="T729" s="11"/>
      <c r="U729" s="11">
        <v>0</v>
      </c>
      <c r="V729" s="11"/>
      <c r="W729" s="11">
        <v>0</v>
      </c>
      <c r="X729" s="11"/>
      <c r="Y729" s="11">
        <v>0</v>
      </c>
      <c r="Z729" s="11"/>
      <c r="AA729" s="11">
        <v>61500</v>
      </c>
      <c r="AB729" s="11"/>
      <c r="AC729" s="11"/>
      <c r="AD729">
        <v>0</v>
      </c>
      <c r="AF729">
        <v>0</v>
      </c>
      <c r="AI729">
        <v>0</v>
      </c>
    </row>
    <row r="730" spans="1:35" x14ac:dyDescent="0.25">
      <c r="A730" s="10" t="s">
        <v>58</v>
      </c>
      <c r="B730" s="10" t="s">
        <v>2076</v>
      </c>
      <c r="C730" s="10" t="s">
        <v>2077</v>
      </c>
      <c r="D730" s="10">
        <v>832</v>
      </c>
      <c r="E730" s="10" t="s">
        <v>2080</v>
      </c>
      <c r="F730" s="10" t="s">
        <v>2081</v>
      </c>
      <c r="G730" s="10" t="s">
        <v>36</v>
      </c>
      <c r="H730" s="10" t="s">
        <v>36</v>
      </c>
      <c r="I730" s="10">
        <v>4847</v>
      </c>
      <c r="J730" s="10">
        <v>68</v>
      </c>
      <c r="K730" s="10" t="s">
        <v>37</v>
      </c>
      <c r="L730" s="10" t="s">
        <v>38</v>
      </c>
      <c r="M730" s="10" t="s">
        <v>1789</v>
      </c>
      <c r="N730" s="10">
        <f t="shared" si="33"/>
        <v>1227500</v>
      </c>
      <c r="O730" s="10">
        <f t="shared" si="34"/>
        <v>1227500</v>
      </c>
      <c r="P730" s="10">
        <f t="shared" si="35"/>
        <v>0</v>
      </c>
      <c r="Q730" s="10"/>
      <c r="R730" s="11">
        <v>1227500</v>
      </c>
      <c r="S730" s="11">
        <v>334190</v>
      </c>
      <c r="T730" s="11"/>
      <c r="U730" s="11">
        <v>0</v>
      </c>
      <c r="V730" s="11"/>
      <c r="W730" s="11">
        <v>0</v>
      </c>
      <c r="X730" s="11"/>
      <c r="Y730" s="11">
        <v>0</v>
      </c>
      <c r="Z730" s="11"/>
      <c r="AA730" s="11">
        <v>0</v>
      </c>
      <c r="AB730" s="11"/>
      <c r="AC730" s="11"/>
      <c r="AD730">
        <v>0</v>
      </c>
      <c r="AF730">
        <v>0</v>
      </c>
      <c r="AI730">
        <v>0</v>
      </c>
    </row>
    <row r="731" spans="1:35" x14ac:dyDescent="0.25">
      <c r="A731" s="10" t="s">
        <v>36</v>
      </c>
      <c r="B731" s="10" t="s">
        <v>2082</v>
      </c>
      <c r="C731" s="10" t="s">
        <v>2083</v>
      </c>
      <c r="D731" s="10">
        <v>2129</v>
      </c>
      <c r="E731" s="10" t="s">
        <v>2084</v>
      </c>
      <c r="F731" s="10" t="s">
        <v>2085</v>
      </c>
      <c r="G731" s="10" t="s">
        <v>58</v>
      </c>
      <c r="H731" s="10" t="s">
        <v>36</v>
      </c>
      <c r="I731" s="10">
        <v>2262</v>
      </c>
      <c r="J731" s="10">
        <v>39</v>
      </c>
      <c r="K731" s="10" t="s">
        <v>83</v>
      </c>
      <c r="L731" s="10" t="s">
        <v>75</v>
      </c>
      <c r="M731" s="10" t="s">
        <v>87</v>
      </c>
      <c r="N731" s="10">
        <f t="shared" si="33"/>
        <v>22400000</v>
      </c>
      <c r="O731" s="10">
        <f t="shared" si="34"/>
        <v>22400000</v>
      </c>
      <c r="P731" s="10">
        <f t="shared" si="35"/>
        <v>0</v>
      </c>
      <c r="Q731" s="10"/>
      <c r="R731" s="12">
        <v>12000000</v>
      </c>
      <c r="S731" s="11"/>
      <c r="T731" s="11"/>
      <c r="U731" s="11">
        <v>10400000</v>
      </c>
      <c r="V731" s="11"/>
      <c r="W731" s="11">
        <v>0</v>
      </c>
      <c r="X731" s="11"/>
      <c r="Y731" s="11">
        <v>0</v>
      </c>
      <c r="Z731" s="11"/>
      <c r="AA731" s="11">
        <v>0</v>
      </c>
      <c r="AB731" s="11"/>
      <c r="AC731" s="11"/>
      <c r="AD731">
        <v>0</v>
      </c>
      <c r="AF731">
        <v>0</v>
      </c>
      <c r="AI731">
        <v>0</v>
      </c>
    </row>
    <row r="732" spans="1:35" x14ac:dyDescent="0.25">
      <c r="A732" s="10" t="s">
        <v>58</v>
      </c>
      <c r="B732" s="10" t="s">
        <v>2086</v>
      </c>
      <c r="C732" s="10" t="s">
        <v>2083</v>
      </c>
      <c r="D732" s="10">
        <v>2129</v>
      </c>
      <c r="E732" s="10" t="s">
        <v>2084</v>
      </c>
      <c r="F732" s="10" t="s">
        <v>2085</v>
      </c>
      <c r="G732" s="10" t="s">
        <v>58</v>
      </c>
      <c r="H732" s="10" t="s">
        <v>36</v>
      </c>
      <c r="I732" s="10">
        <v>2240</v>
      </c>
      <c r="J732" s="10">
        <v>26</v>
      </c>
      <c r="K732" s="10" t="s">
        <v>83</v>
      </c>
      <c r="L732" s="10" t="s">
        <v>75</v>
      </c>
      <c r="M732" s="10" t="s">
        <v>87</v>
      </c>
      <c r="N732" s="10">
        <f t="shared" si="33"/>
        <v>27400000</v>
      </c>
      <c r="O732" s="10">
        <f t="shared" si="34"/>
        <v>27400000</v>
      </c>
      <c r="P732" s="10">
        <f t="shared" si="35"/>
        <v>0</v>
      </c>
      <c r="Q732" s="10"/>
      <c r="R732" s="11">
        <v>22400000</v>
      </c>
      <c r="S732" s="11">
        <v>288000</v>
      </c>
      <c r="T732" s="11"/>
      <c r="U732" s="11">
        <v>5000000</v>
      </c>
      <c r="V732" s="11"/>
      <c r="W732" s="11">
        <v>0</v>
      </c>
      <c r="X732" s="11"/>
      <c r="Y732" s="11">
        <v>0</v>
      </c>
      <c r="Z732" s="11"/>
      <c r="AA732" s="11">
        <v>0</v>
      </c>
      <c r="AB732" s="11"/>
      <c r="AC732" s="11"/>
      <c r="AD732">
        <v>0</v>
      </c>
      <c r="AF732">
        <v>0</v>
      </c>
      <c r="AI732">
        <v>0</v>
      </c>
    </row>
    <row r="733" spans="1:35" x14ac:dyDescent="0.25">
      <c r="A733" s="10" t="s">
        <v>36</v>
      </c>
      <c r="B733" s="10" t="s">
        <v>2082</v>
      </c>
      <c r="C733" s="10" t="s">
        <v>2083</v>
      </c>
      <c r="D733" s="10">
        <v>2946</v>
      </c>
      <c r="E733" s="10" t="s">
        <v>2088</v>
      </c>
      <c r="F733" s="10" t="s">
        <v>2089</v>
      </c>
      <c r="G733" s="10" t="s">
        <v>36</v>
      </c>
      <c r="H733" s="10" t="s">
        <v>36</v>
      </c>
      <c r="I733" s="10">
        <v>2262</v>
      </c>
      <c r="J733" s="10">
        <v>39</v>
      </c>
      <c r="K733" s="10" t="s">
        <v>83</v>
      </c>
      <c r="L733" s="10" t="s">
        <v>75</v>
      </c>
      <c r="M733" s="10" t="s">
        <v>87</v>
      </c>
      <c r="N733" s="10">
        <f t="shared" si="33"/>
        <v>2400000</v>
      </c>
      <c r="O733" s="10">
        <f t="shared" si="34"/>
        <v>2400000</v>
      </c>
      <c r="P733" s="10">
        <f t="shared" si="35"/>
        <v>0</v>
      </c>
      <c r="Q733" s="10"/>
      <c r="R733" s="12">
        <v>1200000</v>
      </c>
      <c r="S733" s="11"/>
      <c r="T733" s="11"/>
      <c r="U733" s="11">
        <v>1200000</v>
      </c>
      <c r="V733" s="11"/>
      <c r="W733" s="11">
        <v>0</v>
      </c>
      <c r="X733" s="11"/>
      <c r="Y733" s="11">
        <v>0</v>
      </c>
      <c r="Z733" s="11"/>
      <c r="AA733" s="11">
        <v>0</v>
      </c>
      <c r="AB733" s="11"/>
      <c r="AC733" s="11"/>
      <c r="AD733">
        <v>0</v>
      </c>
      <c r="AF733">
        <v>0</v>
      </c>
      <c r="AI733">
        <v>0</v>
      </c>
    </row>
    <row r="734" spans="1:35" x14ac:dyDescent="0.25">
      <c r="A734" s="10" t="s">
        <v>36</v>
      </c>
      <c r="B734" s="10" t="s">
        <v>2082</v>
      </c>
      <c r="C734" s="10" t="s">
        <v>2083</v>
      </c>
      <c r="D734" s="10">
        <v>2947</v>
      </c>
      <c r="E734" s="10" t="s">
        <v>2090</v>
      </c>
      <c r="F734" s="10" t="s">
        <v>2091</v>
      </c>
      <c r="G734" s="10" t="s">
        <v>36</v>
      </c>
      <c r="H734" s="10" t="s">
        <v>36</v>
      </c>
      <c r="I734" s="10">
        <v>2262</v>
      </c>
      <c r="J734" s="10">
        <v>39</v>
      </c>
      <c r="K734" s="10" t="s">
        <v>83</v>
      </c>
      <c r="L734" s="10" t="s">
        <v>75</v>
      </c>
      <c r="M734" s="10" t="s">
        <v>87</v>
      </c>
      <c r="N734" s="10">
        <f t="shared" si="33"/>
        <v>1000000</v>
      </c>
      <c r="O734" s="10">
        <f t="shared" si="34"/>
        <v>1000000</v>
      </c>
      <c r="P734" s="10">
        <f t="shared" si="35"/>
        <v>0</v>
      </c>
      <c r="Q734" s="10"/>
      <c r="R734" s="12">
        <v>1000000</v>
      </c>
      <c r="S734" s="11"/>
      <c r="T734" s="11"/>
      <c r="U734" s="11">
        <v>0</v>
      </c>
      <c r="V734" s="11"/>
      <c r="W734" s="11">
        <v>0</v>
      </c>
      <c r="X734" s="11"/>
      <c r="Y734" s="11">
        <v>0</v>
      </c>
      <c r="Z734" s="11"/>
      <c r="AA734" s="11">
        <v>0</v>
      </c>
      <c r="AB734" s="11"/>
      <c r="AC734" s="11"/>
      <c r="AD734">
        <v>0</v>
      </c>
      <c r="AF734">
        <v>0</v>
      </c>
      <c r="AI734">
        <v>0</v>
      </c>
    </row>
    <row r="735" spans="1:35" x14ac:dyDescent="0.25">
      <c r="A735" s="10" t="s">
        <v>36</v>
      </c>
      <c r="B735" s="10" t="s">
        <v>2086</v>
      </c>
      <c r="C735" s="10" t="s">
        <v>2092</v>
      </c>
      <c r="D735" s="10">
        <v>2948</v>
      </c>
      <c r="E735" s="10" t="s">
        <v>2093</v>
      </c>
      <c r="F735" s="10" t="s">
        <v>2094</v>
      </c>
      <c r="G735" s="10" t="s">
        <v>58</v>
      </c>
      <c r="H735" s="10" t="s">
        <v>36</v>
      </c>
      <c r="I735" s="10">
        <v>2240</v>
      </c>
      <c r="J735" s="10">
        <v>26</v>
      </c>
      <c r="K735" s="10" t="s">
        <v>83</v>
      </c>
      <c r="L735" s="10" t="s">
        <v>75</v>
      </c>
      <c r="M735" s="10" t="s">
        <v>87</v>
      </c>
      <c r="N735" s="10">
        <f t="shared" si="33"/>
        <v>15600000</v>
      </c>
      <c r="O735" s="10">
        <f t="shared" si="34"/>
        <v>15600000</v>
      </c>
      <c r="P735" s="10">
        <f t="shared" si="35"/>
        <v>0</v>
      </c>
      <c r="Q735" s="10"/>
      <c r="R735" s="11">
        <v>15600000</v>
      </c>
      <c r="S735" s="11"/>
      <c r="T735" s="11"/>
      <c r="U735" s="11">
        <v>0</v>
      </c>
      <c r="V735" s="11"/>
      <c r="W735" s="11">
        <v>0</v>
      </c>
      <c r="X735" s="11"/>
      <c r="Y735" s="11">
        <v>0</v>
      </c>
      <c r="Z735" s="11"/>
      <c r="AA735" s="11">
        <v>0</v>
      </c>
      <c r="AB735" s="11"/>
      <c r="AC735" s="11"/>
      <c r="AD735">
        <v>0</v>
      </c>
      <c r="AF735">
        <v>0</v>
      </c>
      <c r="AI735">
        <v>0</v>
      </c>
    </row>
    <row r="736" spans="1:35" x14ac:dyDescent="0.25">
      <c r="A736" s="10" t="s">
        <v>58</v>
      </c>
      <c r="B736" s="10" t="s">
        <v>2082</v>
      </c>
      <c r="C736" s="10" t="s">
        <v>2095</v>
      </c>
      <c r="D736" s="10">
        <v>2949</v>
      </c>
      <c r="E736" s="10" t="s">
        <v>2096</v>
      </c>
      <c r="F736" s="10" t="s">
        <v>2097</v>
      </c>
      <c r="G736" s="10" t="s">
        <v>36</v>
      </c>
      <c r="H736" s="10" t="s">
        <v>36</v>
      </c>
      <c r="I736" s="10">
        <v>2070</v>
      </c>
      <c r="J736" s="10">
        <v>800</v>
      </c>
      <c r="K736" s="10" t="s">
        <v>83</v>
      </c>
      <c r="L736" s="10" t="s">
        <v>75</v>
      </c>
      <c r="M736" s="10" t="s">
        <v>87</v>
      </c>
      <c r="N736" s="10">
        <f t="shared" si="33"/>
        <v>500000</v>
      </c>
      <c r="O736" s="10">
        <f t="shared" si="34"/>
        <v>500000</v>
      </c>
      <c r="P736" s="10">
        <f t="shared" si="35"/>
        <v>0</v>
      </c>
      <c r="Q736" s="10"/>
      <c r="R736" s="12">
        <v>500000</v>
      </c>
      <c r="S736" s="11">
        <v>137000</v>
      </c>
      <c r="T736" s="11"/>
      <c r="U736" s="11">
        <v>0</v>
      </c>
      <c r="V736" s="11"/>
      <c r="W736" s="11">
        <v>0</v>
      </c>
      <c r="X736" s="11"/>
      <c r="Y736" s="11">
        <v>0</v>
      </c>
      <c r="Z736" s="11"/>
      <c r="AA736" s="11">
        <v>0</v>
      </c>
      <c r="AB736" s="11"/>
      <c r="AC736" s="11"/>
      <c r="AD736">
        <v>0</v>
      </c>
      <c r="AF736">
        <v>0</v>
      </c>
      <c r="AI736">
        <v>0</v>
      </c>
    </row>
    <row r="737" spans="1:35" x14ac:dyDescent="0.25">
      <c r="A737" s="10" t="s">
        <v>36</v>
      </c>
      <c r="B737" s="10" t="s">
        <v>2082</v>
      </c>
      <c r="C737" s="10" t="s">
        <v>2104</v>
      </c>
      <c r="D737" s="10">
        <v>2952</v>
      </c>
      <c r="E737" s="10" t="s">
        <v>2105</v>
      </c>
      <c r="F737" s="10" t="s">
        <v>2106</v>
      </c>
      <c r="G737" s="10" t="s">
        <v>58</v>
      </c>
      <c r="H737" s="10" t="s">
        <v>58</v>
      </c>
      <c r="I737" s="10">
        <v>1859</v>
      </c>
      <c r="J737" s="10">
        <v>26</v>
      </c>
      <c r="K737" s="10" t="s">
        <v>83</v>
      </c>
      <c r="L737" s="10" t="s">
        <v>75</v>
      </c>
      <c r="M737" s="10" t="s">
        <v>87</v>
      </c>
      <c r="N737" s="10">
        <f t="shared" si="33"/>
        <v>4000000</v>
      </c>
      <c r="O737" s="10">
        <f t="shared" si="34"/>
        <v>4000000</v>
      </c>
      <c r="P737" s="10">
        <f t="shared" si="35"/>
        <v>0</v>
      </c>
      <c r="Q737" s="10"/>
      <c r="R737" s="12">
        <v>2000000</v>
      </c>
      <c r="S737" s="11"/>
      <c r="T737" s="11"/>
      <c r="U737" s="11">
        <v>2000000</v>
      </c>
      <c r="V737" s="11"/>
      <c r="W737" s="11">
        <v>0</v>
      </c>
      <c r="X737" s="11"/>
      <c r="Y737" s="11">
        <v>0</v>
      </c>
      <c r="Z737" s="11"/>
      <c r="AA737" s="11">
        <v>0</v>
      </c>
      <c r="AB737" s="11"/>
      <c r="AC737" s="11"/>
      <c r="AD737">
        <v>0</v>
      </c>
      <c r="AF737">
        <v>0</v>
      </c>
      <c r="AI737">
        <v>0</v>
      </c>
    </row>
    <row r="738" spans="1:35" x14ac:dyDescent="0.25">
      <c r="A738" s="10" t="s">
        <v>58</v>
      </c>
      <c r="B738" s="10" t="s">
        <v>2086</v>
      </c>
      <c r="C738" s="10" t="s">
        <v>2101</v>
      </c>
      <c r="D738" s="10">
        <v>2951</v>
      </c>
      <c r="E738" s="10" t="s">
        <v>2102</v>
      </c>
      <c r="F738" s="10" t="s">
        <v>2103</v>
      </c>
      <c r="G738" s="10" t="s">
        <v>58</v>
      </c>
      <c r="H738" s="10" t="s">
        <v>58</v>
      </c>
      <c r="I738" s="10">
        <v>2240</v>
      </c>
      <c r="J738" s="10">
        <v>26</v>
      </c>
      <c r="K738" s="10" t="s">
        <v>83</v>
      </c>
      <c r="L738" s="10" t="s">
        <v>75</v>
      </c>
      <c r="M738" s="10" t="s">
        <v>87</v>
      </c>
      <c r="N738" s="10">
        <f t="shared" si="33"/>
        <v>18000000</v>
      </c>
      <c r="O738" s="10">
        <f t="shared" si="34"/>
        <v>18000000</v>
      </c>
      <c r="P738" s="10">
        <f t="shared" si="35"/>
        <v>0</v>
      </c>
      <c r="Q738" s="10"/>
      <c r="R738" s="11">
        <v>6000000</v>
      </c>
      <c r="S738" s="11">
        <v>5712000</v>
      </c>
      <c r="T738" s="11"/>
      <c r="U738" s="11">
        <v>6000000</v>
      </c>
      <c r="V738" s="11"/>
      <c r="W738" s="11">
        <v>6000000</v>
      </c>
      <c r="X738" s="11"/>
      <c r="Y738" s="11">
        <v>0</v>
      </c>
      <c r="Z738" s="11"/>
      <c r="AA738" s="11">
        <v>0</v>
      </c>
      <c r="AB738" s="11"/>
      <c r="AC738" s="11"/>
      <c r="AD738">
        <v>0</v>
      </c>
      <c r="AF738">
        <v>0</v>
      </c>
      <c r="AI738">
        <v>0</v>
      </c>
    </row>
    <row r="739" spans="1:35" x14ac:dyDescent="0.25">
      <c r="A739" s="10" t="s">
        <v>58</v>
      </c>
      <c r="B739" s="10" t="s">
        <v>2082</v>
      </c>
      <c r="C739" s="10" t="s">
        <v>2095</v>
      </c>
      <c r="D739" s="10">
        <v>2953</v>
      </c>
      <c r="E739" s="10" t="s">
        <v>2107</v>
      </c>
      <c r="F739" s="10" t="s">
        <v>2108</v>
      </c>
      <c r="G739" s="10" t="s">
        <v>36</v>
      </c>
      <c r="H739" s="10" t="s">
        <v>36</v>
      </c>
      <c r="I739" s="10">
        <v>2070</v>
      </c>
      <c r="J739" s="10">
        <v>800</v>
      </c>
      <c r="K739" s="10" t="s">
        <v>83</v>
      </c>
      <c r="L739" s="10" t="s">
        <v>75</v>
      </c>
      <c r="M739" s="10" t="s">
        <v>87</v>
      </c>
      <c r="N739" s="10">
        <f t="shared" si="33"/>
        <v>5000000</v>
      </c>
      <c r="O739" s="10">
        <f t="shared" si="34"/>
        <v>5000000</v>
      </c>
      <c r="P739" s="10">
        <f t="shared" si="35"/>
        <v>0</v>
      </c>
      <c r="Q739" s="10"/>
      <c r="R739" s="12">
        <v>2000000</v>
      </c>
      <c r="S739" s="11">
        <v>50000</v>
      </c>
      <c r="T739" s="11"/>
      <c r="U739" s="11">
        <v>1000000</v>
      </c>
      <c r="V739" s="11"/>
      <c r="W739" s="11">
        <v>2000000</v>
      </c>
      <c r="X739" s="11"/>
      <c r="Y739" s="11">
        <v>0</v>
      </c>
      <c r="Z739" s="11"/>
      <c r="AA739" s="11">
        <v>0</v>
      </c>
      <c r="AB739" s="11"/>
      <c r="AC739" s="11"/>
      <c r="AD739">
        <v>0</v>
      </c>
      <c r="AF739">
        <v>0</v>
      </c>
      <c r="AI739">
        <v>0</v>
      </c>
    </row>
    <row r="740" spans="1:35" x14ac:dyDescent="0.25">
      <c r="A740" s="10" t="s">
        <v>58</v>
      </c>
      <c r="B740" s="10" t="s">
        <v>2098</v>
      </c>
      <c r="C740" s="10" t="s">
        <v>2095</v>
      </c>
      <c r="D740" s="10">
        <v>2950</v>
      </c>
      <c r="E740" s="10" t="s">
        <v>2099</v>
      </c>
      <c r="F740" s="10" t="s">
        <v>2100</v>
      </c>
      <c r="G740" s="10" t="s">
        <v>36</v>
      </c>
      <c r="H740" s="10" t="s">
        <v>36</v>
      </c>
      <c r="I740" s="10">
        <v>4875</v>
      </c>
      <c r="J740" s="10">
        <v>191</v>
      </c>
      <c r="K740" s="10" t="s">
        <v>83</v>
      </c>
      <c r="L740" s="10" t="s">
        <v>75</v>
      </c>
      <c r="M740" s="10" t="s">
        <v>87</v>
      </c>
      <c r="N740" s="10">
        <f t="shared" si="33"/>
        <v>18000000</v>
      </c>
      <c r="O740" s="10">
        <f t="shared" si="34"/>
        <v>18000000</v>
      </c>
      <c r="P740" s="10">
        <f t="shared" si="35"/>
        <v>0</v>
      </c>
      <c r="Q740" s="10"/>
      <c r="R740" s="12">
        <v>9000000</v>
      </c>
      <c r="S740" s="11">
        <v>4995001</v>
      </c>
      <c r="T740" s="11"/>
      <c r="U740" s="11">
        <v>9000000</v>
      </c>
      <c r="V740" s="11"/>
      <c r="W740" s="11">
        <v>0</v>
      </c>
      <c r="X740" s="11"/>
      <c r="Y740" s="11">
        <v>0</v>
      </c>
      <c r="Z740" s="11"/>
      <c r="AA740" s="11">
        <v>0</v>
      </c>
      <c r="AB740" s="11"/>
      <c r="AC740" s="11"/>
      <c r="AD740">
        <v>0</v>
      </c>
      <c r="AF740">
        <v>0</v>
      </c>
      <c r="AI740">
        <v>0</v>
      </c>
    </row>
    <row r="741" spans="1:35" x14ac:dyDescent="0.25">
      <c r="A741" s="10" t="s">
        <v>58</v>
      </c>
      <c r="B741" s="10" t="s">
        <v>2098</v>
      </c>
      <c r="C741" s="10" t="s">
        <v>2109</v>
      </c>
      <c r="D741" s="10">
        <v>2954</v>
      </c>
      <c r="E741" s="10" t="s">
        <v>2110</v>
      </c>
      <c r="F741" s="10" t="s">
        <v>2111</v>
      </c>
      <c r="G741" s="10" t="s">
        <v>58</v>
      </c>
      <c r="H741" s="10" t="s">
        <v>58</v>
      </c>
      <c r="I741" s="10">
        <v>1094</v>
      </c>
      <c r="J741" s="10">
        <v>191</v>
      </c>
      <c r="K741" s="10" t="s">
        <v>83</v>
      </c>
      <c r="L741" s="10" t="s">
        <v>75</v>
      </c>
      <c r="M741" s="10" t="s">
        <v>87</v>
      </c>
      <c r="N741" s="10">
        <f t="shared" si="33"/>
        <v>23760000</v>
      </c>
      <c r="O741" s="10">
        <f t="shared" si="34"/>
        <v>23760000</v>
      </c>
      <c r="P741" s="10">
        <f t="shared" si="35"/>
        <v>0</v>
      </c>
      <c r="Q741" s="10"/>
      <c r="R741" s="12">
        <v>13200000</v>
      </c>
      <c r="S741" s="11">
        <v>708964.2</v>
      </c>
      <c r="T741" s="11"/>
      <c r="U741" s="11">
        <v>10560000</v>
      </c>
      <c r="V741" s="11"/>
      <c r="W741" s="11">
        <v>0</v>
      </c>
      <c r="X741" s="11"/>
      <c r="Y741" s="11">
        <v>0</v>
      </c>
      <c r="Z741" s="11"/>
      <c r="AA741" s="11">
        <v>0</v>
      </c>
      <c r="AB741" s="11"/>
      <c r="AC741" s="11"/>
      <c r="AD741">
        <v>0</v>
      </c>
      <c r="AF741">
        <v>0</v>
      </c>
      <c r="AI741">
        <v>0</v>
      </c>
    </row>
    <row r="742" spans="1:35" x14ac:dyDescent="0.25">
      <c r="A742" s="10" t="s">
        <v>58</v>
      </c>
      <c r="B742" s="10" t="s">
        <v>2098</v>
      </c>
      <c r="C742" s="10" t="s">
        <v>2092</v>
      </c>
      <c r="D742" s="10">
        <v>2955</v>
      </c>
      <c r="E742" s="10" t="s">
        <v>2112</v>
      </c>
      <c r="F742" s="10" t="s">
        <v>2111</v>
      </c>
      <c r="G742" s="10" t="s">
        <v>58</v>
      </c>
      <c r="H742" s="10" t="s">
        <v>58</v>
      </c>
      <c r="I742" s="10">
        <v>1094</v>
      </c>
      <c r="J742" s="10">
        <v>191</v>
      </c>
      <c r="K742" s="10" t="s">
        <v>83</v>
      </c>
      <c r="L742" s="10" t="s">
        <v>75</v>
      </c>
      <c r="M742" s="10" t="s">
        <v>87</v>
      </c>
      <c r="N742" s="10">
        <f t="shared" si="33"/>
        <v>23760000</v>
      </c>
      <c r="O742" s="10">
        <f t="shared" si="34"/>
        <v>23760000</v>
      </c>
      <c r="P742" s="10">
        <f t="shared" si="35"/>
        <v>0</v>
      </c>
      <c r="Q742" s="10"/>
      <c r="R742" s="12">
        <v>13200000</v>
      </c>
      <c r="S742" s="11">
        <v>708964.2</v>
      </c>
      <c r="T742" s="11"/>
      <c r="U742" s="11">
        <v>10560000</v>
      </c>
      <c r="V742" s="11"/>
      <c r="W742" s="11">
        <v>0</v>
      </c>
      <c r="X742" s="11"/>
      <c r="Y742" s="11">
        <v>0</v>
      </c>
      <c r="Z742" s="11"/>
      <c r="AA742" s="11">
        <v>0</v>
      </c>
      <c r="AB742" s="11"/>
      <c r="AC742" s="11"/>
      <c r="AD742">
        <v>0</v>
      </c>
      <c r="AF742">
        <v>0</v>
      </c>
      <c r="AI742">
        <v>0</v>
      </c>
    </row>
    <row r="743" spans="1:35" x14ac:dyDescent="0.25">
      <c r="A743" s="10" t="s">
        <v>58</v>
      </c>
      <c r="B743" s="10" t="s">
        <v>2098</v>
      </c>
      <c r="C743" s="10" t="s">
        <v>2092</v>
      </c>
      <c r="D743" s="10">
        <v>2956</v>
      </c>
      <c r="E743" s="10" t="s">
        <v>2113</v>
      </c>
      <c r="F743" s="10" t="s">
        <v>2111</v>
      </c>
      <c r="G743" s="10" t="s">
        <v>58</v>
      </c>
      <c r="H743" s="10" t="s">
        <v>58</v>
      </c>
      <c r="I743" s="10">
        <v>1094</v>
      </c>
      <c r="J743" s="10">
        <v>191</v>
      </c>
      <c r="K743" s="10" t="s">
        <v>83</v>
      </c>
      <c r="L743" s="10" t="s">
        <v>75</v>
      </c>
      <c r="M743" s="10" t="s">
        <v>87</v>
      </c>
      <c r="N743" s="10">
        <f t="shared" si="33"/>
        <v>5400000</v>
      </c>
      <c r="O743" s="10">
        <f t="shared" si="34"/>
        <v>5400000</v>
      </c>
      <c r="P743" s="10">
        <f t="shared" si="35"/>
        <v>0</v>
      </c>
      <c r="Q743" s="10"/>
      <c r="R743" s="12">
        <v>3000000</v>
      </c>
      <c r="S743" s="11">
        <v>708964.2</v>
      </c>
      <c r="T743" s="11"/>
      <c r="U743" s="11">
        <v>2400000</v>
      </c>
      <c r="V743" s="11"/>
      <c r="W743" s="11">
        <v>0</v>
      </c>
      <c r="X743" s="11"/>
      <c r="Y743" s="11">
        <v>0</v>
      </c>
      <c r="Z743" s="11"/>
      <c r="AA743" s="11">
        <v>0</v>
      </c>
      <c r="AB743" s="11"/>
      <c r="AC743" s="11"/>
      <c r="AD743">
        <v>0</v>
      </c>
      <c r="AF743">
        <v>0</v>
      </c>
      <c r="AI743">
        <v>0</v>
      </c>
    </row>
    <row r="744" spans="1:35" x14ac:dyDescent="0.25">
      <c r="A744" s="10" t="s">
        <v>58</v>
      </c>
      <c r="B744" s="10" t="s">
        <v>2098</v>
      </c>
      <c r="C744" s="10" t="s">
        <v>2109</v>
      </c>
      <c r="D744" s="10">
        <v>2957</v>
      </c>
      <c r="E744" s="10" t="s">
        <v>2114</v>
      </c>
      <c r="F744" s="10" t="s">
        <v>2111</v>
      </c>
      <c r="G744" s="10" t="s">
        <v>58</v>
      </c>
      <c r="H744" s="10" t="s">
        <v>58</v>
      </c>
      <c r="I744" s="10">
        <v>1094</v>
      </c>
      <c r="J744" s="10">
        <v>191</v>
      </c>
      <c r="K744" s="10" t="s">
        <v>83</v>
      </c>
      <c r="L744" s="10" t="s">
        <v>75</v>
      </c>
      <c r="M744" s="10" t="s">
        <v>87</v>
      </c>
      <c r="N744" s="10">
        <f t="shared" si="33"/>
        <v>12960000</v>
      </c>
      <c r="O744" s="10">
        <f t="shared" si="34"/>
        <v>12960000</v>
      </c>
      <c r="P744" s="10">
        <f t="shared" si="35"/>
        <v>0</v>
      </c>
      <c r="Q744" s="10"/>
      <c r="R744" s="12">
        <v>7200000</v>
      </c>
      <c r="S744" s="11">
        <v>708964.2</v>
      </c>
      <c r="T744" s="11"/>
      <c r="U744" s="11">
        <v>5760000</v>
      </c>
      <c r="V744" s="11"/>
      <c r="W744" s="11">
        <v>0</v>
      </c>
      <c r="X744" s="11"/>
      <c r="Y744" s="11">
        <v>0</v>
      </c>
      <c r="Z744" s="11"/>
      <c r="AA744" s="11">
        <v>0</v>
      </c>
      <c r="AB744" s="11"/>
      <c r="AC744" s="11"/>
      <c r="AD744">
        <v>0</v>
      </c>
      <c r="AF744">
        <v>0</v>
      </c>
      <c r="AI744">
        <v>0</v>
      </c>
    </row>
    <row r="745" spans="1:35" x14ac:dyDescent="0.25">
      <c r="A745" s="10" t="s">
        <v>58</v>
      </c>
      <c r="B745" s="10" t="s">
        <v>2098</v>
      </c>
      <c r="C745" s="10" t="s">
        <v>2092</v>
      </c>
      <c r="D745" s="10">
        <v>2958</v>
      </c>
      <c r="E745" s="10" t="s">
        <v>2115</v>
      </c>
      <c r="F745" s="10" t="s">
        <v>2111</v>
      </c>
      <c r="G745" s="10" t="s">
        <v>58</v>
      </c>
      <c r="H745" s="10" t="s">
        <v>58</v>
      </c>
      <c r="I745" s="10">
        <v>1094</v>
      </c>
      <c r="J745" s="10">
        <v>191</v>
      </c>
      <c r="K745" s="10" t="s">
        <v>83</v>
      </c>
      <c r="L745" s="10" t="s">
        <v>75</v>
      </c>
      <c r="M745" s="10" t="s">
        <v>87</v>
      </c>
      <c r="N745" s="10">
        <f t="shared" si="33"/>
        <v>5400000</v>
      </c>
      <c r="O745" s="10">
        <f t="shared" si="34"/>
        <v>5400000</v>
      </c>
      <c r="P745" s="10">
        <f t="shared" si="35"/>
        <v>0</v>
      </c>
      <c r="Q745" s="10"/>
      <c r="R745" s="12">
        <v>3000000</v>
      </c>
      <c r="S745" s="11">
        <v>708964.2</v>
      </c>
      <c r="T745" s="11"/>
      <c r="U745" s="11">
        <v>2400000</v>
      </c>
      <c r="V745" s="11"/>
      <c r="W745" s="11">
        <v>0</v>
      </c>
      <c r="X745" s="11"/>
      <c r="Y745" s="11">
        <v>0</v>
      </c>
      <c r="Z745" s="11"/>
      <c r="AA745" s="11">
        <v>0</v>
      </c>
      <c r="AB745" s="11"/>
      <c r="AC745" s="11"/>
      <c r="AD745">
        <v>0</v>
      </c>
      <c r="AF745">
        <v>0</v>
      </c>
      <c r="AI745">
        <v>0</v>
      </c>
    </row>
    <row r="746" spans="1:35" x14ac:dyDescent="0.25">
      <c r="A746" s="10" t="s">
        <v>58</v>
      </c>
      <c r="B746" s="10" t="s">
        <v>2098</v>
      </c>
      <c r="C746" s="10" t="s">
        <v>2109</v>
      </c>
      <c r="D746" s="10">
        <v>2959</v>
      </c>
      <c r="E746" s="10" t="s">
        <v>2116</v>
      </c>
      <c r="F746" s="10" t="s">
        <v>2111</v>
      </c>
      <c r="G746" s="10" t="s">
        <v>58</v>
      </c>
      <c r="H746" s="10" t="s">
        <v>58</v>
      </c>
      <c r="I746" s="10">
        <v>1094</v>
      </c>
      <c r="J746" s="10">
        <v>191</v>
      </c>
      <c r="K746" s="10" t="s">
        <v>83</v>
      </c>
      <c r="L746" s="10" t="s">
        <v>75</v>
      </c>
      <c r="M746" s="10" t="s">
        <v>87</v>
      </c>
      <c r="N746" s="10">
        <f t="shared" si="33"/>
        <v>0</v>
      </c>
      <c r="O746" s="10">
        <f t="shared" si="34"/>
        <v>0</v>
      </c>
      <c r="P746" s="10">
        <f t="shared" si="35"/>
        <v>0</v>
      </c>
      <c r="Q746" s="10"/>
      <c r="R746" s="12">
        <v>0</v>
      </c>
      <c r="S746" s="11">
        <v>708964.2</v>
      </c>
      <c r="T746" s="11"/>
      <c r="U746" s="11">
        <v>0</v>
      </c>
      <c r="V746" s="11"/>
      <c r="W746" s="11">
        <v>0</v>
      </c>
      <c r="X746" s="11"/>
      <c r="Y746" s="11">
        <v>0</v>
      </c>
      <c r="Z746" s="11"/>
      <c r="AA746" s="11">
        <v>0</v>
      </c>
      <c r="AB746" s="11"/>
      <c r="AC746" s="11"/>
      <c r="AD746">
        <v>0</v>
      </c>
      <c r="AF746">
        <v>0</v>
      </c>
      <c r="AI746">
        <v>0</v>
      </c>
    </row>
    <row r="747" spans="1:35" x14ac:dyDescent="0.25">
      <c r="A747" s="10" t="s">
        <v>58</v>
      </c>
      <c r="B747" s="10" t="s">
        <v>2098</v>
      </c>
      <c r="C747" s="10" t="s">
        <v>2092</v>
      </c>
      <c r="D747" s="10">
        <v>2960</v>
      </c>
      <c r="E747" s="10" t="s">
        <v>2117</v>
      </c>
      <c r="F747" s="10" t="s">
        <v>2111</v>
      </c>
      <c r="G747" s="10" t="s">
        <v>58</v>
      </c>
      <c r="H747" s="10" t="s">
        <v>58</v>
      </c>
      <c r="I747" s="10">
        <v>1094</v>
      </c>
      <c r="J747" s="10">
        <v>191</v>
      </c>
      <c r="K747" s="10" t="s">
        <v>83</v>
      </c>
      <c r="L747" s="10" t="s">
        <v>75</v>
      </c>
      <c r="M747" s="10" t="s">
        <v>87</v>
      </c>
      <c r="N747" s="10">
        <f t="shared" si="33"/>
        <v>0</v>
      </c>
      <c r="O747" s="10">
        <f t="shared" si="34"/>
        <v>0</v>
      </c>
      <c r="P747" s="10">
        <f t="shared" si="35"/>
        <v>0</v>
      </c>
      <c r="Q747" s="10"/>
      <c r="R747" s="12">
        <v>0</v>
      </c>
      <c r="S747" s="11">
        <v>708964.2</v>
      </c>
      <c r="T747" s="11"/>
      <c r="U747" s="11">
        <v>0</v>
      </c>
      <c r="V747" s="11"/>
      <c r="W747" s="11">
        <v>0</v>
      </c>
      <c r="X747" s="11"/>
      <c r="Y747" s="11">
        <v>0</v>
      </c>
      <c r="Z747" s="11"/>
      <c r="AA747" s="11">
        <v>0</v>
      </c>
      <c r="AB747" s="11"/>
      <c r="AC747" s="11"/>
      <c r="AD747">
        <v>0</v>
      </c>
      <c r="AF747">
        <v>0</v>
      </c>
      <c r="AI747">
        <v>0</v>
      </c>
    </row>
    <row r="748" spans="1:35" x14ac:dyDescent="0.25">
      <c r="A748" s="10" t="s">
        <v>58</v>
      </c>
      <c r="B748" s="10" t="s">
        <v>2098</v>
      </c>
      <c r="C748" s="10" t="s">
        <v>2092</v>
      </c>
      <c r="D748" s="10">
        <v>2961</v>
      </c>
      <c r="E748" s="10" t="s">
        <v>2118</v>
      </c>
      <c r="F748" s="10" t="s">
        <v>2111</v>
      </c>
      <c r="G748" s="10" t="s">
        <v>58</v>
      </c>
      <c r="H748" s="10" t="s">
        <v>58</v>
      </c>
      <c r="I748" s="10">
        <v>1094</v>
      </c>
      <c r="J748" s="10">
        <v>191</v>
      </c>
      <c r="K748" s="10" t="s">
        <v>83</v>
      </c>
      <c r="L748" s="10" t="s">
        <v>75</v>
      </c>
      <c r="M748" s="10" t="s">
        <v>87</v>
      </c>
      <c r="N748" s="10">
        <f t="shared" si="33"/>
        <v>0</v>
      </c>
      <c r="O748" s="10">
        <f t="shared" si="34"/>
        <v>0</v>
      </c>
      <c r="P748" s="10">
        <f t="shared" si="35"/>
        <v>0</v>
      </c>
      <c r="Q748" s="10"/>
      <c r="R748" s="12">
        <v>0</v>
      </c>
      <c r="S748" s="11">
        <v>708964.2</v>
      </c>
      <c r="T748" s="11"/>
      <c r="U748" s="11">
        <v>0</v>
      </c>
      <c r="V748" s="11"/>
      <c r="W748" s="11">
        <v>0</v>
      </c>
      <c r="X748" s="11"/>
      <c r="Y748" s="11">
        <v>0</v>
      </c>
      <c r="Z748" s="11"/>
      <c r="AA748" s="11">
        <v>0</v>
      </c>
      <c r="AB748" s="11"/>
      <c r="AC748" s="11"/>
      <c r="AD748">
        <v>0</v>
      </c>
      <c r="AF748">
        <v>0</v>
      </c>
      <c r="AI748">
        <v>0</v>
      </c>
    </row>
    <row r="749" spans="1:35" x14ac:dyDescent="0.25">
      <c r="A749" s="10" t="s">
        <v>58</v>
      </c>
      <c r="B749" s="10" t="s">
        <v>2098</v>
      </c>
      <c r="C749" s="10" t="s">
        <v>2109</v>
      </c>
      <c r="D749" s="10">
        <v>2962</v>
      </c>
      <c r="E749" s="10" t="s">
        <v>2119</v>
      </c>
      <c r="F749" s="10" t="s">
        <v>2111</v>
      </c>
      <c r="G749" s="10" t="s">
        <v>58</v>
      </c>
      <c r="H749" s="10" t="s">
        <v>58</v>
      </c>
      <c r="I749" s="10">
        <v>1094</v>
      </c>
      <c r="J749" s="10">
        <v>191</v>
      </c>
      <c r="K749" s="10" t="s">
        <v>83</v>
      </c>
      <c r="L749" s="10" t="s">
        <v>75</v>
      </c>
      <c r="M749" s="10" t="s">
        <v>87</v>
      </c>
      <c r="N749" s="10">
        <f t="shared" si="33"/>
        <v>0</v>
      </c>
      <c r="O749" s="10">
        <f t="shared" si="34"/>
        <v>0</v>
      </c>
      <c r="P749" s="10">
        <f t="shared" si="35"/>
        <v>0</v>
      </c>
      <c r="Q749" s="10"/>
      <c r="R749" s="12">
        <v>0</v>
      </c>
      <c r="S749" s="11">
        <v>708964.2</v>
      </c>
      <c r="T749" s="11"/>
      <c r="U749" s="11">
        <v>0</v>
      </c>
      <c r="V749" s="11"/>
      <c r="W749" s="11">
        <v>0</v>
      </c>
      <c r="X749" s="11"/>
      <c r="Y749" s="11">
        <v>0</v>
      </c>
      <c r="Z749" s="11"/>
      <c r="AA749" s="11">
        <v>0</v>
      </c>
      <c r="AB749" s="11"/>
      <c r="AC749" s="11"/>
      <c r="AD749">
        <v>0</v>
      </c>
      <c r="AF749">
        <v>0</v>
      </c>
      <c r="AI749">
        <v>0</v>
      </c>
    </row>
    <row r="750" spans="1:35" x14ac:dyDescent="0.25">
      <c r="A750" s="10" t="s">
        <v>58</v>
      </c>
      <c r="B750" s="10" t="s">
        <v>2098</v>
      </c>
      <c r="C750" s="10" t="s">
        <v>2092</v>
      </c>
      <c r="D750" s="10">
        <v>2963</v>
      </c>
      <c r="E750" s="10" t="s">
        <v>2120</v>
      </c>
      <c r="F750" s="10" t="s">
        <v>2111</v>
      </c>
      <c r="G750" s="10" t="s">
        <v>58</v>
      </c>
      <c r="H750" s="10" t="s">
        <v>58</v>
      </c>
      <c r="I750" s="10">
        <v>1094</v>
      </c>
      <c r="J750" s="10">
        <v>191</v>
      </c>
      <c r="K750" s="10" t="s">
        <v>83</v>
      </c>
      <c r="L750" s="10" t="s">
        <v>75</v>
      </c>
      <c r="M750" s="10" t="s">
        <v>87</v>
      </c>
      <c r="N750" s="10">
        <f t="shared" si="33"/>
        <v>0</v>
      </c>
      <c r="O750" s="10">
        <f t="shared" si="34"/>
        <v>0</v>
      </c>
      <c r="P750" s="10">
        <f t="shared" si="35"/>
        <v>0</v>
      </c>
      <c r="Q750" s="10"/>
      <c r="R750" s="12">
        <v>0</v>
      </c>
      <c r="S750" s="11">
        <v>708964.2</v>
      </c>
      <c r="T750" s="11"/>
      <c r="U750" s="11">
        <v>0</v>
      </c>
      <c r="V750" s="11"/>
      <c r="W750" s="11">
        <v>0</v>
      </c>
      <c r="X750" s="11"/>
      <c r="Y750" s="11">
        <v>0</v>
      </c>
      <c r="Z750" s="11"/>
      <c r="AA750" s="11">
        <v>0</v>
      </c>
      <c r="AB750" s="11"/>
      <c r="AC750" s="11"/>
      <c r="AD750">
        <v>0</v>
      </c>
      <c r="AF750">
        <v>0</v>
      </c>
      <c r="AI750">
        <v>0</v>
      </c>
    </row>
    <row r="751" spans="1:35" x14ac:dyDescent="0.25">
      <c r="A751" s="10" t="s">
        <v>58</v>
      </c>
      <c r="B751" s="10" t="s">
        <v>2125</v>
      </c>
      <c r="C751" s="10" t="s">
        <v>2126</v>
      </c>
      <c r="D751" s="10">
        <v>2120</v>
      </c>
      <c r="E751" s="10" t="s">
        <v>2127</v>
      </c>
      <c r="F751" s="10" t="s">
        <v>2128</v>
      </c>
      <c r="G751" s="10" t="s">
        <v>36</v>
      </c>
      <c r="H751" s="10" t="s">
        <v>36</v>
      </c>
      <c r="I751" s="10">
        <v>1102</v>
      </c>
      <c r="J751" s="10">
        <v>561</v>
      </c>
      <c r="K751" s="10" t="s">
        <v>37</v>
      </c>
      <c r="L751" s="10" t="s">
        <v>38</v>
      </c>
      <c r="M751" s="10" t="s">
        <v>1789</v>
      </c>
      <c r="N751" s="10">
        <f t="shared" si="33"/>
        <v>0</v>
      </c>
      <c r="O751" s="10">
        <f t="shared" si="34"/>
        <v>0</v>
      </c>
      <c r="P751" s="10">
        <f t="shared" si="35"/>
        <v>0</v>
      </c>
      <c r="Q751" s="10"/>
      <c r="R751" s="11">
        <v>0</v>
      </c>
      <c r="S751" s="11"/>
      <c r="T751" s="11"/>
      <c r="U751" s="11"/>
      <c r="V751" s="11"/>
      <c r="W751" s="11"/>
      <c r="X751" s="11">
        <v>0</v>
      </c>
      <c r="Y751" s="11">
        <v>0</v>
      </c>
      <c r="Z751" s="11">
        <v>0</v>
      </c>
      <c r="AA751" s="11"/>
      <c r="AB751" s="11">
        <v>1990067.61</v>
      </c>
      <c r="AC751" s="11"/>
      <c r="AF751">
        <v>0</v>
      </c>
      <c r="AH751">
        <v>0</v>
      </c>
      <c r="AI751">
        <v>0</v>
      </c>
    </row>
    <row r="752" spans="1:35" x14ac:dyDescent="0.25">
      <c r="A752" s="10" t="s">
        <v>58</v>
      </c>
      <c r="B752" s="10" t="s">
        <v>2125</v>
      </c>
      <c r="C752" s="10" t="s">
        <v>2126</v>
      </c>
      <c r="D752" s="10">
        <v>2550</v>
      </c>
      <c r="E752" s="10" t="s">
        <v>2129</v>
      </c>
      <c r="F752" s="10" t="s">
        <v>2130</v>
      </c>
      <c r="G752" s="10" t="s">
        <v>36</v>
      </c>
      <c r="H752" s="10" t="s">
        <v>36</v>
      </c>
      <c r="I752" s="10">
        <v>1102</v>
      </c>
      <c r="J752" s="10">
        <v>561</v>
      </c>
      <c r="K752" s="10" t="s">
        <v>37</v>
      </c>
      <c r="L752" s="10" t="s">
        <v>38</v>
      </c>
      <c r="M752" s="10" t="s">
        <v>1789</v>
      </c>
      <c r="N752" s="10">
        <f t="shared" si="33"/>
        <v>500000</v>
      </c>
      <c r="O752" s="10">
        <f t="shared" si="34"/>
        <v>500000</v>
      </c>
      <c r="P752" s="10">
        <f t="shared" si="35"/>
        <v>0</v>
      </c>
      <c r="Q752" s="10"/>
      <c r="R752" s="11">
        <v>0</v>
      </c>
      <c r="S752" s="11"/>
      <c r="T752" s="11"/>
      <c r="U752" s="11">
        <v>500000</v>
      </c>
      <c r="V752" s="11"/>
      <c r="W752" s="11"/>
      <c r="X752" s="11">
        <v>0</v>
      </c>
      <c r="Y752" s="11">
        <v>0</v>
      </c>
      <c r="Z752" s="11">
        <v>0</v>
      </c>
      <c r="AA752" s="11"/>
      <c r="AB752" s="11"/>
      <c r="AC752" s="11"/>
      <c r="AF752">
        <v>0</v>
      </c>
      <c r="AH752">
        <v>0</v>
      </c>
      <c r="AI752">
        <v>0</v>
      </c>
    </row>
    <row r="753" spans="1:35" x14ac:dyDescent="0.25">
      <c r="A753" s="10" t="s">
        <v>58</v>
      </c>
      <c r="B753" s="10" t="s">
        <v>2125</v>
      </c>
      <c r="C753" s="10" t="s">
        <v>2126</v>
      </c>
      <c r="D753" s="10">
        <v>2552</v>
      </c>
      <c r="E753" s="10" t="s">
        <v>2131</v>
      </c>
      <c r="F753" s="10" t="s">
        <v>2132</v>
      </c>
      <c r="G753" s="10" t="s">
        <v>36</v>
      </c>
      <c r="H753" s="10" t="s">
        <v>36</v>
      </c>
      <c r="I753" s="10">
        <v>1102</v>
      </c>
      <c r="J753" s="10">
        <v>561</v>
      </c>
      <c r="K753" s="10" t="s">
        <v>37</v>
      </c>
      <c r="L753" s="10" t="s">
        <v>38</v>
      </c>
      <c r="M753" s="10" t="s">
        <v>1789</v>
      </c>
      <c r="N753" s="10">
        <f t="shared" si="33"/>
        <v>2346806.41</v>
      </c>
      <c r="O753" s="10">
        <f t="shared" si="34"/>
        <v>2346806.41</v>
      </c>
      <c r="P753" s="10">
        <f t="shared" si="35"/>
        <v>0</v>
      </c>
      <c r="Q753" s="10"/>
      <c r="R753" s="11">
        <v>2346806.41</v>
      </c>
      <c r="S753" s="11">
        <v>2346806.41</v>
      </c>
      <c r="T753" s="11">
        <v>2346806.41</v>
      </c>
      <c r="U753" s="11"/>
      <c r="V753" s="11"/>
      <c r="W753" s="11"/>
      <c r="X753" s="11">
        <v>0</v>
      </c>
      <c r="Y753" s="11"/>
      <c r="Z753" s="11"/>
      <c r="AA753" s="11"/>
      <c r="AB753" s="11"/>
      <c r="AC753" s="11"/>
      <c r="AF753">
        <v>0</v>
      </c>
      <c r="AH753">
        <v>0</v>
      </c>
      <c r="AI753">
        <v>0</v>
      </c>
    </row>
    <row r="754" spans="1:35" x14ac:dyDescent="0.25">
      <c r="A754" s="10" t="s">
        <v>58</v>
      </c>
      <c r="B754" s="10" t="s">
        <v>2125</v>
      </c>
      <c r="C754" s="10" t="s">
        <v>2126</v>
      </c>
      <c r="D754" s="10">
        <v>2553</v>
      </c>
      <c r="E754" s="10" t="s">
        <v>2129</v>
      </c>
      <c r="F754" s="10" t="s">
        <v>2133</v>
      </c>
      <c r="G754" s="10" t="s">
        <v>36</v>
      </c>
      <c r="H754" s="10" t="s">
        <v>36</v>
      </c>
      <c r="I754" s="10">
        <v>1102</v>
      </c>
      <c r="J754" s="10">
        <v>561</v>
      </c>
      <c r="K754" s="10" t="s">
        <v>37</v>
      </c>
      <c r="L754" s="10" t="s">
        <v>38</v>
      </c>
      <c r="M754" s="10" t="s">
        <v>1789</v>
      </c>
      <c r="N754" s="10">
        <f t="shared" si="33"/>
        <v>0</v>
      </c>
      <c r="O754" s="10">
        <f t="shared" si="34"/>
        <v>0</v>
      </c>
      <c r="P754" s="10">
        <f t="shared" si="35"/>
        <v>0</v>
      </c>
      <c r="Q754" s="10"/>
      <c r="R754" s="11">
        <v>0</v>
      </c>
      <c r="S754" s="11"/>
      <c r="T754" s="11"/>
      <c r="U754" s="11"/>
      <c r="V754" s="11"/>
      <c r="W754" s="11"/>
      <c r="X754" s="11">
        <v>0</v>
      </c>
      <c r="Y754" s="11">
        <v>0</v>
      </c>
      <c r="Z754" s="11">
        <v>0</v>
      </c>
      <c r="AA754" s="11"/>
      <c r="AB754" s="11"/>
      <c r="AC754" s="11"/>
      <c r="AD754">
        <v>0</v>
      </c>
      <c r="AF754">
        <v>0</v>
      </c>
      <c r="AH754">
        <v>0</v>
      </c>
      <c r="AI754">
        <v>0</v>
      </c>
    </row>
    <row r="755" spans="1:35" x14ac:dyDescent="0.25">
      <c r="A755" s="10" t="s">
        <v>58</v>
      </c>
      <c r="B755" s="10" t="s">
        <v>2125</v>
      </c>
      <c r="C755" s="10" t="s">
        <v>2126</v>
      </c>
      <c r="D755" s="10">
        <v>2757</v>
      </c>
      <c r="E755" s="10" t="s">
        <v>2134</v>
      </c>
      <c r="F755" s="10" t="s">
        <v>2135</v>
      </c>
      <c r="G755" s="10" t="s">
        <v>58</v>
      </c>
      <c r="H755" s="10" t="s">
        <v>36</v>
      </c>
      <c r="I755" s="10">
        <v>1102</v>
      </c>
      <c r="J755" s="10">
        <v>561</v>
      </c>
      <c r="K755" s="10" t="s">
        <v>37</v>
      </c>
      <c r="L755" s="10" t="s">
        <v>38</v>
      </c>
      <c r="M755" s="10" t="s">
        <v>1789</v>
      </c>
      <c r="N755" s="10">
        <f t="shared" si="33"/>
        <v>80804173.379999995</v>
      </c>
      <c r="O755" s="10">
        <f t="shared" si="34"/>
        <v>33089667.489999998</v>
      </c>
      <c r="P755" s="10">
        <f t="shared" si="35"/>
        <v>47714505.890000001</v>
      </c>
      <c r="Q755" s="10"/>
      <c r="R755" s="11"/>
      <c r="S755" s="11"/>
      <c r="T755" s="11"/>
      <c r="U755" s="11">
        <v>33089667.489999998</v>
      </c>
      <c r="V755" s="11"/>
      <c r="W755" s="11"/>
      <c r="X755" s="11">
        <v>0</v>
      </c>
      <c r="Y755" s="11">
        <v>0</v>
      </c>
      <c r="Z755" s="11">
        <v>0</v>
      </c>
      <c r="AA755" s="11"/>
      <c r="AB755" s="11">
        <v>5621651.3499999996</v>
      </c>
      <c r="AC755" s="11"/>
      <c r="AD755">
        <v>47714505.890000001</v>
      </c>
      <c r="AF755">
        <v>0</v>
      </c>
      <c r="AH755">
        <v>0</v>
      </c>
      <c r="AI755">
        <v>0</v>
      </c>
    </row>
    <row r="756" spans="1:35" x14ac:dyDescent="0.25">
      <c r="A756" s="10" t="s">
        <v>58</v>
      </c>
      <c r="B756" s="10" t="s">
        <v>2125</v>
      </c>
      <c r="C756" s="10" t="s">
        <v>2126</v>
      </c>
      <c r="D756" s="10">
        <v>2758</v>
      </c>
      <c r="E756" s="10" t="s">
        <v>2136</v>
      </c>
      <c r="F756" s="10" t="s">
        <v>2137</v>
      </c>
      <c r="G756" s="10" t="s">
        <v>36</v>
      </c>
      <c r="H756" s="10" t="s">
        <v>36</v>
      </c>
      <c r="I756" s="10">
        <v>1102</v>
      </c>
      <c r="J756" s="10">
        <v>561</v>
      </c>
      <c r="K756" s="10" t="s">
        <v>37</v>
      </c>
      <c r="L756" s="10" t="s">
        <v>38</v>
      </c>
      <c r="M756" s="10" t="s">
        <v>1789</v>
      </c>
      <c r="N756" s="10">
        <f t="shared" si="33"/>
        <v>0</v>
      </c>
      <c r="O756" s="10">
        <f t="shared" si="34"/>
        <v>0</v>
      </c>
      <c r="P756" s="10">
        <f t="shared" si="35"/>
        <v>0</v>
      </c>
      <c r="Q756" s="10"/>
      <c r="R756" s="11">
        <v>0</v>
      </c>
      <c r="S756" s="11">
        <v>0</v>
      </c>
      <c r="T756" s="11">
        <v>0</v>
      </c>
      <c r="U756" s="11"/>
      <c r="V756" s="11"/>
      <c r="W756" s="11"/>
      <c r="X756" s="11">
        <v>0</v>
      </c>
      <c r="Y756" s="11">
        <v>0</v>
      </c>
      <c r="Z756" s="11">
        <v>0</v>
      </c>
      <c r="AA756" s="11"/>
      <c r="AB756" s="11"/>
      <c r="AC756" s="11"/>
      <c r="AF756">
        <v>0</v>
      </c>
      <c r="AH756">
        <v>0</v>
      </c>
      <c r="AI756">
        <v>0</v>
      </c>
    </row>
    <row r="757" spans="1:35" x14ac:dyDescent="0.25">
      <c r="A757" s="10" t="s">
        <v>58</v>
      </c>
      <c r="B757" s="10" t="s">
        <v>2125</v>
      </c>
      <c r="C757" s="10" t="s">
        <v>2126</v>
      </c>
      <c r="D757" s="10">
        <v>2892</v>
      </c>
      <c r="E757" s="10" t="s">
        <v>2138</v>
      </c>
      <c r="F757" s="10" t="s">
        <v>2137</v>
      </c>
      <c r="G757" s="10" t="s">
        <v>36</v>
      </c>
      <c r="H757" s="10" t="s">
        <v>36</v>
      </c>
      <c r="I757" s="10">
        <v>1102</v>
      </c>
      <c r="J757" s="10">
        <v>561</v>
      </c>
      <c r="K757" s="10" t="s">
        <v>37</v>
      </c>
      <c r="L757" s="10" t="s">
        <v>38</v>
      </c>
      <c r="M757" s="10" t="s">
        <v>1789</v>
      </c>
      <c r="N757" s="10">
        <f t="shared" si="33"/>
        <v>216082.37</v>
      </c>
      <c r="O757" s="10">
        <f t="shared" si="34"/>
        <v>216082.37</v>
      </c>
      <c r="P757" s="10">
        <f t="shared" si="35"/>
        <v>0</v>
      </c>
      <c r="Q757" s="10"/>
      <c r="R757" s="11">
        <v>216082.37</v>
      </c>
      <c r="S757" s="11">
        <v>216082.37</v>
      </c>
      <c r="T757" s="11">
        <v>216082.37</v>
      </c>
      <c r="U757" s="11"/>
      <c r="V757" s="11"/>
      <c r="W757" s="11"/>
      <c r="X757" s="11">
        <v>0</v>
      </c>
      <c r="Y757" s="11">
        <v>0</v>
      </c>
      <c r="Z757" s="11">
        <v>0</v>
      </c>
      <c r="AA757" s="11"/>
      <c r="AB757" s="11">
        <v>636000</v>
      </c>
      <c r="AC757" s="11"/>
      <c r="AF757">
        <v>0</v>
      </c>
      <c r="AH757">
        <v>0</v>
      </c>
      <c r="AI757">
        <v>0</v>
      </c>
    </row>
    <row r="758" spans="1:35" x14ac:dyDescent="0.25">
      <c r="A758" s="10" t="s">
        <v>58</v>
      </c>
      <c r="B758" s="10" t="s">
        <v>2125</v>
      </c>
      <c r="C758" s="10" t="s">
        <v>2126</v>
      </c>
      <c r="D758" s="10">
        <v>2899</v>
      </c>
      <c r="E758" s="10" t="s">
        <v>2139</v>
      </c>
      <c r="F758" s="10" t="s">
        <v>2140</v>
      </c>
      <c r="G758" s="10" t="s">
        <v>36</v>
      </c>
      <c r="H758" s="10" t="s">
        <v>36</v>
      </c>
      <c r="I758" s="10">
        <v>1102</v>
      </c>
      <c r="J758" s="10">
        <v>561</v>
      </c>
      <c r="K758" s="10" t="s">
        <v>37</v>
      </c>
      <c r="L758" s="10" t="s">
        <v>38</v>
      </c>
      <c r="M758" s="10" t="s">
        <v>1789</v>
      </c>
      <c r="N758" s="10">
        <f t="shared" si="33"/>
        <v>0</v>
      </c>
      <c r="O758" s="10">
        <f t="shared" si="34"/>
        <v>0</v>
      </c>
      <c r="P758" s="10">
        <f t="shared" si="35"/>
        <v>0</v>
      </c>
      <c r="Q758" s="10"/>
      <c r="R758" s="11">
        <v>0</v>
      </c>
      <c r="S758" s="11"/>
      <c r="T758" s="11"/>
      <c r="U758" s="11"/>
      <c r="V758" s="11"/>
      <c r="W758" s="11"/>
      <c r="X758" s="11">
        <v>0</v>
      </c>
      <c r="Y758" s="11">
        <v>0</v>
      </c>
      <c r="Z758" s="11">
        <v>0</v>
      </c>
      <c r="AA758" s="11"/>
      <c r="AB758" s="11"/>
      <c r="AC758" s="11"/>
      <c r="AF758">
        <v>0</v>
      </c>
      <c r="AH758">
        <v>0</v>
      </c>
      <c r="AI758">
        <v>0</v>
      </c>
    </row>
    <row r="759" spans="1:35" x14ac:dyDescent="0.25">
      <c r="A759" s="10" t="s">
        <v>58</v>
      </c>
      <c r="B759" s="10" t="s">
        <v>2125</v>
      </c>
      <c r="C759" s="10" t="s">
        <v>2126</v>
      </c>
      <c r="D759" s="10">
        <v>2971</v>
      </c>
      <c r="E759" s="10" t="s">
        <v>2141</v>
      </c>
      <c r="F759" s="10" t="s">
        <v>2142</v>
      </c>
      <c r="G759" s="10" t="s">
        <v>36</v>
      </c>
      <c r="H759" s="10" t="s">
        <v>36</v>
      </c>
      <c r="I759" s="10">
        <v>1102</v>
      </c>
      <c r="J759" s="10">
        <v>561</v>
      </c>
      <c r="K759" s="10" t="s">
        <v>37</v>
      </c>
      <c r="L759" s="10" t="s">
        <v>38</v>
      </c>
      <c r="M759" s="10" t="s">
        <v>1789</v>
      </c>
      <c r="N759" s="10">
        <f t="shared" si="33"/>
        <v>0</v>
      </c>
      <c r="O759" s="10">
        <f t="shared" si="34"/>
        <v>0</v>
      </c>
      <c r="P759" s="10">
        <f t="shared" si="35"/>
        <v>0</v>
      </c>
      <c r="Q759" s="10"/>
      <c r="R759" s="11">
        <v>0</v>
      </c>
      <c r="S759" s="11"/>
      <c r="T759" s="11"/>
      <c r="U759" s="11"/>
      <c r="V759" s="11"/>
      <c r="W759" s="11"/>
      <c r="X759" s="11">
        <v>0</v>
      </c>
      <c r="Y759" s="11">
        <v>0</v>
      </c>
      <c r="Z759" s="11">
        <v>0</v>
      </c>
      <c r="AA759" s="11"/>
      <c r="AB759" s="11"/>
      <c r="AC759" s="11"/>
      <c r="AF759">
        <v>0</v>
      </c>
      <c r="AH759">
        <v>0</v>
      </c>
      <c r="AI759">
        <v>0</v>
      </c>
    </row>
    <row r="760" spans="1:35" x14ac:dyDescent="0.25">
      <c r="A760" s="10" t="s">
        <v>58</v>
      </c>
      <c r="B760" s="10" t="s">
        <v>2125</v>
      </c>
      <c r="C760" s="10" t="s">
        <v>2126</v>
      </c>
      <c r="D760" s="10">
        <v>2972</v>
      </c>
      <c r="E760" s="10" t="s">
        <v>2143</v>
      </c>
      <c r="F760" s="10" t="s">
        <v>2144</v>
      </c>
      <c r="G760" s="10" t="s">
        <v>36</v>
      </c>
      <c r="H760" s="10" t="s">
        <v>36</v>
      </c>
      <c r="I760" s="10">
        <v>1102</v>
      </c>
      <c r="J760" s="10">
        <v>561</v>
      </c>
      <c r="K760" s="10" t="s">
        <v>37</v>
      </c>
      <c r="L760" s="10" t="s">
        <v>38</v>
      </c>
      <c r="M760" s="10" t="s">
        <v>1789</v>
      </c>
      <c r="N760" s="10">
        <f t="shared" si="33"/>
        <v>0</v>
      </c>
      <c r="O760" s="10">
        <f t="shared" si="34"/>
        <v>0</v>
      </c>
      <c r="P760" s="10">
        <f t="shared" si="35"/>
        <v>0</v>
      </c>
      <c r="Q760" s="10"/>
      <c r="R760" s="11">
        <v>0</v>
      </c>
      <c r="S760" s="11"/>
      <c r="T760" s="11"/>
      <c r="U760" s="11"/>
      <c r="V760" s="11"/>
      <c r="W760" s="11"/>
      <c r="X760" s="11">
        <v>0</v>
      </c>
      <c r="Y760" s="11">
        <v>0</v>
      </c>
      <c r="Z760" s="11">
        <v>0</v>
      </c>
      <c r="AA760" s="11"/>
      <c r="AB760" s="11"/>
      <c r="AC760" s="11"/>
      <c r="AF760">
        <v>0</v>
      </c>
      <c r="AH760">
        <v>0</v>
      </c>
      <c r="AI760">
        <v>0</v>
      </c>
    </row>
    <row r="761" spans="1:35" x14ac:dyDescent="0.25">
      <c r="A761" s="10" t="s">
        <v>58</v>
      </c>
      <c r="B761" s="10" t="s">
        <v>2125</v>
      </c>
      <c r="C761" s="10" t="s">
        <v>2126</v>
      </c>
      <c r="D761" s="10">
        <v>2973</v>
      </c>
      <c r="E761" s="10" t="s">
        <v>2145</v>
      </c>
      <c r="F761" s="10" t="s">
        <v>2144</v>
      </c>
      <c r="G761" s="10" t="s">
        <v>36</v>
      </c>
      <c r="H761" s="10" t="s">
        <v>36</v>
      </c>
      <c r="I761" s="10">
        <v>1102</v>
      </c>
      <c r="J761" s="10">
        <v>561</v>
      </c>
      <c r="K761" s="10" t="s">
        <v>37</v>
      </c>
      <c r="L761" s="10" t="s">
        <v>38</v>
      </c>
      <c r="M761" s="10" t="s">
        <v>1789</v>
      </c>
      <c r="N761" s="10">
        <f t="shared" si="33"/>
        <v>718727.3</v>
      </c>
      <c r="O761" s="10">
        <f t="shared" si="34"/>
        <v>0</v>
      </c>
      <c r="P761" s="10">
        <f t="shared" si="35"/>
        <v>718727.3</v>
      </c>
      <c r="Q761" s="10"/>
      <c r="R761" s="11">
        <v>0</v>
      </c>
      <c r="S761" s="11"/>
      <c r="T761" s="11"/>
      <c r="U761" s="11"/>
      <c r="V761" s="11"/>
      <c r="W761" s="11"/>
      <c r="X761" s="11">
        <v>0</v>
      </c>
      <c r="Y761" s="11">
        <v>0</v>
      </c>
      <c r="Z761" s="11">
        <v>0</v>
      </c>
      <c r="AA761" s="11"/>
      <c r="AB761" s="11"/>
      <c r="AC761" s="11"/>
      <c r="AD761">
        <v>718727.3</v>
      </c>
      <c r="AF761">
        <v>0</v>
      </c>
      <c r="AH761">
        <v>0</v>
      </c>
      <c r="AI761">
        <v>0</v>
      </c>
    </row>
    <row r="762" spans="1:35" x14ac:dyDescent="0.25">
      <c r="A762" s="10" t="s">
        <v>36</v>
      </c>
      <c r="B762" s="10" t="s">
        <v>2125</v>
      </c>
      <c r="C762" s="10" t="s">
        <v>2126</v>
      </c>
      <c r="D762" s="10">
        <v>2974</v>
      </c>
      <c r="E762" s="10" t="s">
        <v>2146</v>
      </c>
      <c r="F762" s="10" t="s">
        <v>2147</v>
      </c>
      <c r="G762" s="10" t="s">
        <v>36</v>
      </c>
      <c r="H762" s="10" t="s">
        <v>36</v>
      </c>
      <c r="I762" s="10">
        <v>1102</v>
      </c>
      <c r="J762" s="10">
        <v>561</v>
      </c>
      <c r="K762" s="10" t="s">
        <v>37</v>
      </c>
      <c r="L762" s="10" t="s">
        <v>38</v>
      </c>
      <c r="M762" s="10" t="s">
        <v>1789</v>
      </c>
      <c r="N762" s="10">
        <f t="shared" si="33"/>
        <v>0</v>
      </c>
      <c r="O762" s="10">
        <f t="shared" si="34"/>
        <v>0</v>
      </c>
      <c r="P762" s="10">
        <f t="shared" si="35"/>
        <v>0</v>
      </c>
      <c r="Q762" s="10"/>
      <c r="R762" s="11">
        <v>0</v>
      </c>
      <c r="S762" s="11"/>
      <c r="T762" s="11"/>
      <c r="U762" s="11"/>
      <c r="V762" s="11"/>
      <c r="W762" s="11"/>
      <c r="X762" s="11">
        <v>0</v>
      </c>
      <c r="Y762" s="11">
        <v>0</v>
      </c>
      <c r="Z762" s="11">
        <v>0</v>
      </c>
      <c r="AA762" s="11"/>
      <c r="AB762" s="11"/>
      <c r="AC762" s="11"/>
      <c r="AF762">
        <v>0</v>
      </c>
      <c r="AH762">
        <v>0</v>
      </c>
      <c r="AI762">
        <v>0</v>
      </c>
    </row>
    <row r="763" spans="1:35" x14ac:dyDescent="0.25">
      <c r="A763" s="10" t="s">
        <v>36</v>
      </c>
      <c r="B763" s="10" t="s">
        <v>2125</v>
      </c>
      <c r="C763" s="10" t="s">
        <v>2126</v>
      </c>
      <c r="D763" s="10">
        <v>2975</v>
      </c>
      <c r="E763" s="10" t="s">
        <v>2148</v>
      </c>
      <c r="F763" s="10" t="s">
        <v>2149</v>
      </c>
      <c r="G763" s="10" t="s">
        <v>36</v>
      </c>
      <c r="H763" s="10" t="s">
        <v>36</v>
      </c>
      <c r="I763" s="10">
        <v>1102</v>
      </c>
      <c r="J763" s="10">
        <v>561</v>
      </c>
      <c r="K763" s="10" t="s">
        <v>37</v>
      </c>
      <c r="L763" s="10" t="s">
        <v>38</v>
      </c>
      <c r="M763" s="10" t="s">
        <v>1789</v>
      </c>
      <c r="N763" s="10">
        <f t="shared" si="33"/>
        <v>0</v>
      </c>
      <c r="O763" s="10">
        <f t="shared" si="34"/>
        <v>0</v>
      </c>
      <c r="P763" s="10">
        <f t="shared" si="35"/>
        <v>0</v>
      </c>
      <c r="Q763" s="10"/>
      <c r="R763" s="11">
        <v>0</v>
      </c>
      <c r="S763" s="11"/>
      <c r="T763" s="11"/>
      <c r="U763" s="11">
        <v>0</v>
      </c>
      <c r="V763" s="11"/>
      <c r="W763" s="11"/>
      <c r="X763" s="11">
        <v>0</v>
      </c>
      <c r="Y763" s="11">
        <v>0</v>
      </c>
      <c r="Z763" s="11">
        <v>0</v>
      </c>
      <c r="AA763" s="11"/>
      <c r="AB763" s="11"/>
      <c r="AC763" s="11"/>
      <c r="AF763">
        <v>0</v>
      </c>
      <c r="AH763">
        <v>0</v>
      </c>
      <c r="AI763">
        <v>0</v>
      </c>
    </row>
    <row r="764" spans="1:35" x14ac:dyDescent="0.25">
      <c r="A764" s="10" t="s">
        <v>58</v>
      </c>
      <c r="B764" s="10" t="s">
        <v>2125</v>
      </c>
      <c r="C764" s="10" t="s">
        <v>2126</v>
      </c>
      <c r="D764" s="10">
        <v>2976</v>
      </c>
      <c r="E764" s="10" t="s">
        <v>2150</v>
      </c>
      <c r="F764" s="10" t="s">
        <v>2151</v>
      </c>
      <c r="G764" s="10" t="s">
        <v>36</v>
      </c>
      <c r="H764" s="10" t="s">
        <v>36</v>
      </c>
      <c r="I764" s="10">
        <v>1102</v>
      </c>
      <c r="J764" s="10">
        <v>561</v>
      </c>
      <c r="K764" s="10" t="s">
        <v>37</v>
      </c>
      <c r="L764" s="10" t="s">
        <v>38</v>
      </c>
      <c r="M764" s="10" t="s">
        <v>1789</v>
      </c>
      <c r="N764" s="10">
        <f t="shared" si="33"/>
        <v>0</v>
      </c>
      <c r="O764" s="10">
        <f t="shared" si="34"/>
        <v>0</v>
      </c>
      <c r="P764" s="10">
        <f t="shared" si="35"/>
        <v>0</v>
      </c>
      <c r="Q764" s="10"/>
      <c r="R764" s="11">
        <v>0</v>
      </c>
      <c r="S764" s="11"/>
      <c r="T764" s="11"/>
      <c r="U764" s="11"/>
      <c r="V764" s="11"/>
      <c r="W764" s="11"/>
      <c r="X764" s="11">
        <v>0</v>
      </c>
      <c r="Y764" s="11">
        <v>0</v>
      </c>
      <c r="Z764" s="11">
        <v>0</v>
      </c>
      <c r="AA764" s="11"/>
      <c r="AB764" s="11">
        <v>888678</v>
      </c>
      <c r="AC764" s="11"/>
      <c r="AF764">
        <v>0</v>
      </c>
      <c r="AH764">
        <v>0</v>
      </c>
      <c r="AI764">
        <v>0</v>
      </c>
    </row>
    <row r="765" spans="1:35" x14ac:dyDescent="0.25">
      <c r="A765" s="10" t="s">
        <v>36</v>
      </c>
      <c r="B765" s="10" t="s">
        <v>2125</v>
      </c>
      <c r="C765" s="10" t="s">
        <v>2126</v>
      </c>
      <c r="D765" s="10">
        <v>2977</v>
      </c>
      <c r="E765" s="10" t="s">
        <v>2152</v>
      </c>
      <c r="F765" s="10" t="s">
        <v>2153</v>
      </c>
      <c r="G765" s="10" t="s">
        <v>36</v>
      </c>
      <c r="H765" s="10" t="s">
        <v>36</v>
      </c>
      <c r="I765" s="10">
        <v>1102</v>
      </c>
      <c r="J765" s="10">
        <v>561</v>
      </c>
      <c r="K765" s="10" t="s">
        <v>37</v>
      </c>
      <c r="L765" s="10" t="s">
        <v>38</v>
      </c>
      <c r="M765" s="10" t="s">
        <v>1789</v>
      </c>
      <c r="N765" s="10">
        <f t="shared" si="33"/>
        <v>0</v>
      </c>
      <c r="O765" s="10">
        <f t="shared" si="34"/>
        <v>0</v>
      </c>
      <c r="P765" s="10">
        <f t="shared" si="35"/>
        <v>0</v>
      </c>
      <c r="Q765" s="10"/>
      <c r="R765" s="11">
        <v>0</v>
      </c>
      <c r="S765" s="11"/>
      <c r="T765" s="11"/>
      <c r="U765" s="11"/>
      <c r="V765" s="11"/>
      <c r="W765" s="11"/>
      <c r="X765" s="11">
        <v>0</v>
      </c>
      <c r="Y765" s="11">
        <v>0</v>
      </c>
      <c r="Z765" s="11">
        <v>0</v>
      </c>
      <c r="AA765" s="11"/>
      <c r="AB765" s="11"/>
      <c r="AC765" s="11"/>
      <c r="AF765">
        <v>0</v>
      </c>
      <c r="AH765">
        <v>0</v>
      </c>
      <c r="AI765">
        <v>0</v>
      </c>
    </row>
    <row r="766" spans="1:35" x14ac:dyDescent="0.25">
      <c r="A766" s="10" t="s">
        <v>58</v>
      </c>
      <c r="B766" s="10" t="s">
        <v>2125</v>
      </c>
      <c r="C766" s="10" t="s">
        <v>2126</v>
      </c>
      <c r="D766" s="10">
        <v>2978</v>
      </c>
      <c r="E766" s="10" t="s">
        <v>2154</v>
      </c>
      <c r="F766" s="10" t="s">
        <v>2155</v>
      </c>
      <c r="G766" s="10" t="s">
        <v>36</v>
      </c>
      <c r="H766" s="10" t="s">
        <v>36</v>
      </c>
      <c r="I766" s="10">
        <v>1102</v>
      </c>
      <c r="J766" s="10">
        <v>561</v>
      </c>
      <c r="K766" s="10" t="s">
        <v>37</v>
      </c>
      <c r="L766" s="10" t="s">
        <v>38</v>
      </c>
      <c r="M766" s="10" t="s">
        <v>1789</v>
      </c>
      <c r="N766" s="10">
        <f t="shared" si="33"/>
        <v>500000</v>
      </c>
      <c r="O766" s="10">
        <f t="shared" si="34"/>
        <v>500000</v>
      </c>
      <c r="P766" s="10">
        <f t="shared" si="35"/>
        <v>0</v>
      </c>
      <c r="Q766" s="10"/>
      <c r="R766" s="11">
        <v>0</v>
      </c>
      <c r="S766" s="11"/>
      <c r="T766" s="11"/>
      <c r="U766" s="11">
        <v>500000</v>
      </c>
      <c r="V766" s="11"/>
      <c r="W766" s="11"/>
      <c r="X766" s="11">
        <v>0</v>
      </c>
      <c r="Y766" s="11">
        <v>0</v>
      </c>
      <c r="Z766" s="11">
        <v>0</v>
      </c>
      <c r="AA766" s="11"/>
      <c r="AB766" s="11"/>
      <c r="AC766" s="11"/>
      <c r="AF766">
        <v>0</v>
      </c>
      <c r="AH766">
        <v>0</v>
      </c>
      <c r="AI766">
        <v>0</v>
      </c>
    </row>
    <row r="767" spans="1:35" x14ac:dyDescent="0.25">
      <c r="A767" s="10" t="s">
        <v>36</v>
      </c>
      <c r="B767" s="10" t="s">
        <v>2125</v>
      </c>
      <c r="C767" s="10" t="s">
        <v>2126</v>
      </c>
      <c r="D767" s="10">
        <v>2979</v>
      </c>
      <c r="E767" s="10" t="s">
        <v>2156</v>
      </c>
      <c r="F767" s="10" t="s">
        <v>2157</v>
      </c>
      <c r="G767" s="10" t="s">
        <v>36</v>
      </c>
      <c r="H767" s="10" t="s">
        <v>36</v>
      </c>
      <c r="I767" s="10">
        <v>1102</v>
      </c>
      <c r="J767" s="10">
        <v>561</v>
      </c>
      <c r="K767" s="10" t="s">
        <v>37</v>
      </c>
      <c r="L767" s="10" t="s">
        <v>38</v>
      </c>
      <c r="M767" s="10" t="s">
        <v>1789</v>
      </c>
      <c r="N767" s="10">
        <f t="shared" si="33"/>
        <v>0</v>
      </c>
      <c r="O767" s="10">
        <f t="shared" si="34"/>
        <v>0</v>
      </c>
      <c r="P767" s="10">
        <f t="shared" si="35"/>
        <v>0</v>
      </c>
      <c r="Q767" s="10"/>
      <c r="R767" s="11">
        <v>0</v>
      </c>
      <c r="S767" s="11"/>
      <c r="T767" s="11"/>
      <c r="U767" s="11"/>
      <c r="V767" s="11"/>
      <c r="W767" s="11"/>
      <c r="X767" s="11">
        <v>0</v>
      </c>
      <c r="Y767" s="11">
        <v>0</v>
      </c>
      <c r="Z767" s="11">
        <v>0</v>
      </c>
      <c r="AA767" s="11"/>
      <c r="AB767" s="11"/>
      <c r="AC767" s="11"/>
      <c r="AF767">
        <v>0</v>
      </c>
      <c r="AH767">
        <v>0</v>
      </c>
      <c r="AI767">
        <v>0</v>
      </c>
    </row>
    <row r="768" spans="1:35" x14ac:dyDescent="0.25">
      <c r="A768" s="10" t="s">
        <v>58</v>
      </c>
      <c r="B768" s="10" t="s">
        <v>2125</v>
      </c>
      <c r="C768" s="10" t="s">
        <v>2126</v>
      </c>
      <c r="D768" s="10">
        <v>2980</v>
      </c>
      <c r="E768" s="10" t="s">
        <v>2158</v>
      </c>
      <c r="F768" s="10" t="s">
        <v>2157</v>
      </c>
      <c r="G768" s="10" t="s">
        <v>36</v>
      </c>
      <c r="H768" s="10" t="s">
        <v>36</v>
      </c>
      <c r="I768" s="10">
        <v>1102</v>
      </c>
      <c r="J768" s="10">
        <v>561</v>
      </c>
      <c r="K768" s="10" t="s">
        <v>37</v>
      </c>
      <c r="L768" s="10" t="s">
        <v>38</v>
      </c>
      <c r="M768" s="10" t="s">
        <v>1789</v>
      </c>
      <c r="N768" s="10">
        <f t="shared" si="33"/>
        <v>0</v>
      </c>
      <c r="O768" s="10">
        <f t="shared" si="34"/>
        <v>0</v>
      </c>
      <c r="P768" s="10">
        <f t="shared" si="35"/>
        <v>0</v>
      </c>
      <c r="Q768" s="10"/>
      <c r="R768" s="11">
        <v>0</v>
      </c>
      <c r="S768" s="11"/>
      <c r="T768" s="11"/>
      <c r="U768" s="11"/>
      <c r="V768" s="11"/>
      <c r="W768" s="11"/>
      <c r="X768" s="11">
        <v>0</v>
      </c>
      <c r="Y768" s="11">
        <v>0</v>
      </c>
      <c r="Z768" s="11">
        <v>0</v>
      </c>
      <c r="AA768" s="11"/>
      <c r="AB768" s="11"/>
      <c r="AC768" s="11"/>
      <c r="AF768">
        <v>0</v>
      </c>
      <c r="AH768">
        <v>0</v>
      </c>
      <c r="AI768">
        <v>0</v>
      </c>
    </row>
    <row r="769" spans="1:35" x14ac:dyDescent="0.25">
      <c r="A769" s="10" t="s">
        <v>58</v>
      </c>
      <c r="B769" s="10" t="s">
        <v>2125</v>
      </c>
      <c r="C769" s="10" t="s">
        <v>2126</v>
      </c>
      <c r="D769" s="10">
        <v>2981</v>
      </c>
      <c r="E769" s="10" t="s">
        <v>2159</v>
      </c>
      <c r="F769" s="10" t="s">
        <v>2160</v>
      </c>
      <c r="G769" s="10" t="s">
        <v>58</v>
      </c>
      <c r="H769" s="10" t="s">
        <v>36</v>
      </c>
      <c r="I769" s="10">
        <v>1102</v>
      </c>
      <c r="J769" s="10">
        <v>561</v>
      </c>
      <c r="K769" s="10" t="s">
        <v>37</v>
      </c>
      <c r="L769" s="10" t="s">
        <v>38</v>
      </c>
      <c r="M769" s="10" t="s">
        <v>1789</v>
      </c>
      <c r="N769" s="10">
        <f t="shared" si="33"/>
        <v>0</v>
      </c>
      <c r="O769" s="10">
        <f t="shared" si="34"/>
        <v>0</v>
      </c>
      <c r="P769" s="10">
        <f t="shared" si="35"/>
        <v>0</v>
      </c>
      <c r="Q769" s="10"/>
      <c r="R769" s="11">
        <v>0</v>
      </c>
      <c r="S769" s="11"/>
      <c r="T769" s="11"/>
      <c r="U769" s="11"/>
      <c r="V769" s="11"/>
      <c r="W769" s="11"/>
      <c r="X769" s="11"/>
      <c r="Y769" s="11"/>
      <c r="Z769" s="11"/>
      <c r="AA769" s="11"/>
      <c r="AB769" s="11">
        <v>2075000</v>
      </c>
      <c r="AC769" s="11"/>
      <c r="AF769">
        <v>0</v>
      </c>
      <c r="AH769">
        <v>0</v>
      </c>
      <c r="AI769">
        <v>0</v>
      </c>
    </row>
    <row r="770" spans="1:35" x14ac:dyDescent="0.25">
      <c r="A770" s="10" t="s">
        <v>58</v>
      </c>
      <c r="B770" s="10" t="s">
        <v>2125</v>
      </c>
      <c r="C770" s="10" t="s">
        <v>2126</v>
      </c>
      <c r="D770" s="10">
        <v>2982</v>
      </c>
      <c r="E770" s="10" t="s">
        <v>2161</v>
      </c>
      <c r="F770" s="10" t="s">
        <v>2162</v>
      </c>
      <c r="G770" s="10" t="s">
        <v>58</v>
      </c>
      <c r="H770" s="10" t="s">
        <v>36</v>
      </c>
      <c r="I770" s="10">
        <v>1102</v>
      </c>
      <c r="J770" s="10">
        <v>561</v>
      </c>
      <c r="K770" s="10" t="s">
        <v>37</v>
      </c>
      <c r="L770" s="10" t="s">
        <v>38</v>
      </c>
      <c r="M770" s="10" t="s">
        <v>1789</v>
      </c>
      <c r="N770" s="10">
        <f t="shared" ref="N770:N812" si="36">O770+P770</f>
        <v>0</v>
      </c>
      <c r="O770" s="10">
        <f t="shared" ref="O770:O812" si="37">R770+U770+W770+Y770</f>
        <v>0</v>
      </c>
      <c r="P770" s="10">
        <f t="shared" ref="P770:P812" si="38">AA770+AD770+AF770+AH770</f>
        <v>0</v>
      </c>
      <c r="Q770" s="10"/>
      <c r="R770" s="11"/>
      <c r="S770" s="11"/>
      <c r="T770" s="11"/>
      <c r="U770" s="11"/>
      <c r="V770" s="11"/>
      <c r="W770" s="11"/>
      <c r="X770" s="11">
        <v>0</v>
      </c>
      <c r="Y770" s="11">
        <v>0</v>
      </c>
      <c r="Z770" s="11">
        <v>0</v>
      </c>
      <c r="AA770" s="11"/>
      <c r="AB770" s="11"/>
      <c r="AC770" s="11"/>
      <c r="AF770">
        <v>0</v>
      </c>
      <c r="AH770">
        <v>0</v>
      </c>
      <c r="AI770">
        <v>0</v>
      </c>
    </row>
    <row r="771" spans="1:35" x14ac:dyDescent="0.25">
      <c r="A771" s="10" t="s">
        <v>58</v>
      </c>
      <c r="B771" s="10" t="s">
        <v>2125</v>
      </c>
      <c r="C771" s="10" t="s">
        <v>2126</v>
      </c>
      <c r="D771" s="10">
        <v>2990</v>
      </c>
      <c r="E771" s="10" t="s">
        <v>2163</v>
      </c>
      <c r="F771" s="10" t="s">
        <v>2164</v>
      </c>
      <c r="G771" s="10" t="s">
        <v>36</v>
      </c>
      <c r="H771" s="10" t="s">
        <v>36</v>
      </c>
      <c r="I771" s="10">
        <v>1102</v>
      </c>
      <c r="J771" s="10">
        <v>561</v>
      </c>
      <c r="K771" s="10" t="s">
        <v>37</v>
      </c>
      <c r="L771" s="10" t="s">
        <v>38</v>
      </c>
      <c r="M771" s="10" t="s">
        <v>1789</v>
      </c>
      <c r="N771" s="10">
        <f t="shared" si="36"/>
        <v>500000</v>
      </c>
      <c r="O771" s="10">
        <f t="shared" si="37"/>
        <v>500000</v>
      </c>
      <c r="P771" s="10">
        <f t="shared" si="38"/>
        <v>0</v>
      </c>
      <c r="Q771" s="10"/>
      <c r="R771" s="11">
        <v>0</v>
      </c>
      <c r="S771" s="11"/>
      <c r="T771" s="11"/>
      <c r="U771" s="11">
        <v>500000</v>
      </c>
      <c r="V771" s="11"/>
      <c r="W771" s="11"/>
      <c r="X771" s="11">
        <v>0</v>
      </c>
      <c r="Y771" s="11">
        <v>0</v>
      </c>
      <c r="Z771" s="11">
        <v>0</v>
      </c>
      <c r="AA771" s="11"/>
      <c r="AB771" s="11"/>
      <c r="AC771" s="11"/>
      <c r="AF771">
        <v>0</v>
      </c>
      <c r="AH771">
        <v>0</v>
      </c>
      <c r="AI771">
        <v>0</v>
      </c>
    </row>
    <row r="772" spans="1:35" x14ac:dyDescent="0.25">
      <c r="A772" s="10" t="s">
        <v>58</v>
      </c>
      <c r="B772" s="10" t="s">
        <v>2125</v>
      </c>
      <c r="C772" s="10" t="s">
        <v>2126</v>
      </c>
      <c r="D772" s="10">
        <v>2991</v>
      </c>
      <c r="E772" s="10" t="s">
        <v>2165</v>
      </c>
      <c r="F772" s="10" t="s">
        <v>2164</v>
      </c>
      <c r="G772" s="10" t="s">
        <v>36</v>
      </c>
      <c r="H772" s="10" t="s">
        <v>36</v>
      </c>
      <c r="I772" s="10">
        <v>1102</v>
      </c>
      <c r="J772" s="10">
        <v>561</v>
      </c>
      <c r="K772" s="10" t="s">
        <v>37</v>
      </c>
      <c r="L772" s="10" t="s">
        <v>38</v>
      </c>
      <c r="M772" s="10" t="s">
        <v>1789</v>
      </c>
      <c r="N772" s="10">
        <f t="shared" si="36"/>
        <v>500000</v>
      </c>
      <c r="O772" s="10">
        <f t="shared" si="37"/>
        <v>0</v>
      </c>
      <c r="P772" s="10">
        <f t="shared" si="38"/>
        <v>500000</v>
      </c>
      <c r="Q772" s="10"/>
      <c r="R772" s="11">
        <v>0</v>
      </c>
      <c r="S772" s="11"/>
      <c r="T772" s="11"/>
      <c r="U772" s="11"/>
      <c r="V772" s="11"/>
      <c r="W772" s="11"/>
      <c r="X772" s="11">
        <v>0</v>
      </c>
      <c r="Y772" s="11">
        <v>0</v>
      </c>
      <c r="Z772" s="11">
        <v>0</v>
      </c>
      <c r="AA772" s="11"/>
      <c r="AB772" s="11">
        <v>960131</v>
      </c>
      <c r="AC772" s="11"/>
      <c r="AD772">
        <v>500000</v>
      </c>
      <c r="AH772">
        <v>0</v>
      </c>
      <c r="AI772">
        <v>0</v>
      </c>
    </row>
    <row r="773" spans="1:35" x14ac:dyDescent="0.25">
      <c r="A773" s="10"/>
      <c r="B773" s="10" t="s">
        <v>2125</v>
      </c>
      <c r="C773" s="10" t="s">
        <v>2126</v>
      </c>
      <c r="D773" s="10">
        <v>2252</v>
      </c>
      <c r="E773" s="10" t="s">
        <v>795</v>
      </c>
      <c r="F773" s="10" t="s">
        <v>2166</v>
      </c>
      <c r="G773" s="10" t="s">
        <v>58</v>
      </c>
      <c r="H773" s="10" t="s">
        <v>36</v>
      </c>
      <c r="I773" s="10">
        <v>1102</v>
      </c>
      <c r="J773" s="10">
        <v>561</v>
      </c>
      <c r="K773" s="10" t="s">
        <v>37</v>
      </c>
      <c r="L773" s="10" t="s">
        <v>38</v>
      </c>
      <c r="M773" s="10" t="s">
        <v>1789</v>
      </c>
      <c r="N773" s="10">
        <f t="shared" si="36"/>
        <v>6196851.8700000001</v>
      </c>
      <c r="O773" s="10">
        <f t="shared" si="37"/>
        <v>0</v>
      </c>
      <c r="P773" s="10">
        <f t="shared" si="38"/>
        <v>6196851.8700000001</v>
      </c>
      <c r="Q773" s="10"/>
      <c r="R773" s="11"/>
      <c r="S773" s="11"/>
      <c r="T773" s="11">
        <v>0</v>
      </c>
      <c r="U773" s="11">
        <v>0</v>
      </c>
      <c r="V773" s="11"/>
      <c r="W773" s="11"/>
      <c r="X773" s="11"/>
      <c r="Y773" s="11">
        <v>0</v>
      </c>
      <c r="Z773" s="11">
        <v>0</v>
      </c>
      <c r="AA773" s="11"/>
      <c r="AB773" s="11"/>
      <c r="AC773" s="11"/>
      <c r="AD773">
        <v>6196851.8700000001</v>
      </c>
      <c r="AE773">
        <v>0</v>
      </c>
      <c r="AH773">
        <v>0</v>
      </c>
      <c r="AI773">
        <v>0</v>
      </c>
    </row>
    <row r="774" spans="1:35" x14ac:dyDescent="0.25">
      <c r="A774" s="10" t="s">
        <v>58</v>
      </c>
      <c r="B774" s="10" t="s">
        <v>2169</v>
      </c>
      <c r="C774" s="10" t="s">
        <v>2170</v>
      </c>
      <c r="D774" s="10">
        <v>1591</v>
      </c>
      <c r="E774" s="10" t="s">
        <v>2171</v>
      </c>
      <c r="F774" s="10" t="s">
        <v>2172</v>
      </c>
      <c r="G774" s="10" t="s">
        <v>36</v>
      </c>
      <c r="H774" s="10" t="s">
        <v>36</v>
      </c>
      <c r="I774" s="10">
        <v>1908</v>
      </c>
      <c r="J774" s="10">
        <v>14</v>
      </c>
      <c r="K774" s="10" t="s">
        <v>271</v>
      </c>
      <c r="L774" s="10" t="s">
        <v>38</v>
      </c>
      <c r="M774" s="10" t="s">
        <v>87</v>
      </c>
      <c r="N774" s="10">
        <f t="shared" si="36"/>
        <v>3915777.4699999997</v>
      </c>
      <c r="O774" s="10">
        <f t="shared" si="37"/>
        <v>3915777.4699999997</v>
      </c>
      <c r="P774" s="10">
        <f t="shared" si="38"/>
        <v>0</v>
      </c>
      <c r="Q774" s="10"/>
      <c r="R774" s="11">
        <v>1465853.59</v>
      </c>
      <c r="S774" s="11"/>
      <c r="T774" s="11"/>
      <c r="U774" s="11">
        <v>2449923.88</v>
      </c>
      <c r="V774" s="11"/>
      <c r="W774" s="11">
        <v>0</v>
      </c>
      <c r="X774" s="11"/>
      <c r="Y774" s="11">
        <v>0</v>
      </c>
      <c r="Z774" s="11"/>
      <c r="AA774" s="11">
        <v>0</v>
      </c>
      <c r="AB774" s="11"/>
      <c r="AC774" s="11"/>
      <c r="AD774">
        <v>0</v>
      </c>
      <c r="AF774">
        <v>0</v>
      </c>
      <c r="AI774">
        <v>0</v>
      </c>
    </row>
    <row r="775" spans="1:35" x14ac:dyDescent="0.25">
      <c r="A775" s="10" t="s">
        <v>58</v>
      </c>
      <c r="B775" s="10" t="s">
        <v>2169</v>
      </c>
      <c r="C775" s="10" t="s">
        <v>2173</v>
      </c>
      <c r="D775" s="10">
        <v>1927</v>
      </c>
      <c r="E775" s="10" t="s">
        <v>2174</v>
      </c>
      <c r="F775" s="10" t="s">
        <v>2175</v>
      </c>
      <c r="G775" s="10" t="s">
        <v>36</v>
      </c>
      <c r="H775" s="10" t="s">
        <v>36</v>
      </c>
      <c r="I775" s="10">
        <v>1908</v>
      </c>
      <c r="J775" s="10">
        <v>14</v>
      </c>
      <c r="K775" s="10" t="s">
        <v>271</v>
      </c>
      <c r="L775" s="10" t="s">
        <v>38</v>
      </c>
      <c r="M775" s="10" t="s">
        <v>87</v>
      </c>
      <c r="N775" s="10">
        <f t="shared" si="36"/>
        <v>278525.69</v>
      </c>
      <c r="O775" s="10">
        <f t="shared" si="37"/>
        <v>278525.69</v>
      </c>
      <c r="P775" s="10">
        <f t="shared" si="38"/>
        <v>0</v>
      </c>
      <c r="Q775" s="10"/>
      <c r="R775" s="11">
        <v>278525.69</v>
      </c>
      <c r="S775" s="11"/>
      <c r="T775" s="11"/>
      <c r="U775" s="11">
        <v>0</v>
      </c>
      <c r="V775" s="11"/>
      <c r="W775" s="11">
        <v>0</v>
      </c>
      <c r="X775" s="11"/>
      <c r="Y775" s="11">
        <v>0</v>
      </c>
      <c r="Z775" s="11"/>
      <c r="AA775" s="11">
        <v>0</v>
      </c>
      <c r="AB775" s="11"/>
      <c r="AC775" s="11"/>
      <c r="AD775">
        <v>0</v>
      </c>
      <c r="AF775">
        <v>0</v>
      </c>
      <c r="AI775">
        <v>0</v>
      </c>
    </row>
    <row r="776" spans="1:35" x14ac:dyDescent="0.25">
      <c r="A776" s="10" t="s">
        <v>58</v>
      </c>
      <c r="B776" s="10" t="s">
        <v>2169</v>
      </c>
      <c r="C776" s="10" t="s">
        <v>2173</v>
      </c>
      <c r="D776" s="10">
        <v>1928</v>
      </c>
      <c r="E776" s="10" t="s">
        <v>2176</v>
      </c>
      <c r="F776" s="10" t="s">
        <v>2177</v>
      </c>
      <c r="G776" s="10" t="s">
        <v>36</v>
      </c>
      <c r="H776" s="10" t="s">
        <v>36</v>
      </c>
      <c r="I776" s="10">
        <v>1908</v>
      </c>
      <c r="J776" s="10">
        <v>14</v>
      </c>
      <c r="K776" s="10" t="s">
        <v>271</v>
      </c>
      <c r="L776" s="10" t="s">
        <v>38</v>
      </c>
      <c r="M776" s="10" t="s">
        <v>87</v>
      </c>
      <c r="N776" s="10">
        <f t="shared" si="36"/>
        <v>278525.69</v>
      </c>
      <c r="O776" s="10">
        <f t="shared" si="37"/>
        <v>278525.69</v>
      </c>
      <c r="P776" s="10">
        <f t="shared" si="38"/>
        <v>0</v>
      </c>
      <c r="Q776" s="10"/>
      <c r="R776" s="11">
        <v>278525.69</v>
      </c>
      <c r="S776" s="11"/>
      <c r="T776" s="11"/>
      <c r="U776" s="11">
        <v>0</v>
      </c>
      <c r="V776" s="11"/>
      <c r="W776" s="11">
        <v>0</v>
      </c>
      <c r="X776" s="11"/>
      <c r="Y776" s="11">
        <v>0</v>
      </c>
      <c r="Z776" s="11"/>
      <c r="AA776" s="11">
        <v>0</v>
      </c>
      <c r="AB776" s="11"/>
      <c r="AC776" s="11"/>
      <c r="AD776">
        <v>0</v>
      </c>
      <c r="AF776">
        <v>0</v>
      </c>
      <c r="AI776">
        <v>0</v>
      </c>
    </row>
    <row r="777" spans="1:35" x14ac:dyDescent="0.25">
      <c r="A777" s="10" t="s">
        <v>58</v>
      </c>
      <c r="B777" s="10" t="s">
        <v>2169</v>
      </c>
      <c r="C777" s="10" t="s">
        <v>2173</v>
      </c>
      <c r="D777" s="10">
        <v>1929</v>
      </c>
      <c r="E777" s="10" t="s">
        <v>2178</v>
      </c>
      <c r="F777" s="10" t="s">
        <v>2179</v>
      </c>
      <c r="G777" s="10" t="s">
        <v>36</v>
      </c>
      <c r="H777" s="10" t="s">
        <v>36</v>
      </c>
      <c r="I777" s="10">
        <v>1908</v>
      </c>
      <c r="J777" s="10">
        <v>14</v>
      </c>
      <c r="K777" s="10" t="s">
        <v>271</v>
      </c>
      <c r="L777" s="10" t="s">
        <v>38</v>
      </c>
      <c r="M777" s="10" t="s">
        <v>87</v>
      </c>
      <c r="N777" s="10">
        <f t="shared" si="36"/>
        <v>722521.28</v>
      </c>
      <c r="O777" s="10">
        <f t="shared" si="37"/>
        <v>722521.28</v>
      </c>
      <c r="P777" s="10">
        <f t="shared" si="38"/>
        <v>0</v>
      </c>
      <c r="Q777" s="10"/>
      <c r="R777" s="11">
        <v>722521.28</v>
      </c>
      <c r="S777" s="11"/>
      <c r="T777" s="11"/>
      <c r="U777" s="11">
        <v>0</v>
      </c>
      <c r="V777" s="11"/>
      <c r="W777" s="11">
        <v>0</v>
      </c>
      <c r="X777" s="11"/>
      <c r="Y777" s="11">
        <v>0</v>
      </c>
      <c r="Z777" s="11"/>
      <c r="AA777" s="11">
        <v>0</v>
      </c>
      <c r="AB777" s="11"/>
      <c r="AC777" s="11"/>
      <c r="AD777">
        <v>0</v>
      </c>
      <c r="AF777">
        <v>0</v>
      </c>
      <c r="AI777">
        <v>0</v>
      </c>
    </row>
    <row r="778" spans="1:35" x14ac:dyDescent="0.25">
      <c r="A778" s="10" t="s">
        <v>58</v>
      </c>
      <c r="B778" s="10" t="s">
        <v>2169</v>
      </c>
      <c r="C778" s="10" t="s">
        <v>2180</v>
      </c>
      <c r="D778" s="10">
        <v>1225</v>
      </c>
      <c r="E778" s="10" t="s">
        <v>2181</v>
      </c>
      <c r="F778" s="10" t="s">
        <v>2182</v>
      </c>
      <c r="G778" s="10" t="s">
        <v>36</v>
      </c>
      <c r="H778" s="10" t="s">
        <v>36</v>
      </c>
      <c r="I778" s="10">
        <v>1908</v>
      </c>
      <c r="J778" s="10">
        <v>14</v>
      </c>
      <c r="K778" s="10" t="s">
        <v>37</v>
      </c>
      <c r="L778" s="10" t="s">
        <v>38</v>
      </c>
      <c r="M778" s="10" t="s">
        <v>87</v>
      </c>
      <c r="N778" s="10">
        <f t="shared" si="36"/>
        <v>702796.46</v>
      </c>
      <c r="O778" s="10">
        <f t="shared" si="37"/>
        <v>702796.46</v>
      </c>
      <c r="P778" s="10">
        <f t="shared" si="38"/>
        <v>0</v>
      </c>
      <c r="Q778" s="10"/>
      <c r="R778" s="11">
        <v>702796.46</v>
      </c>
      <c r="S778" s="11"/>
      <c r="T778" s="11"/>
      <c r="U778" s="11">
        <v>0</v>
      </c>
      <c r="V778" s="11"/>
      <c r="W778" s="11">
        <v>0</v>
      </c>
      <c r="X778" s="11"/>
      <c r="Y778" s="11">
        <v>0</v>
      </c>
      <c r="Z778" s="11"/>
      <c r="AA778" s="11">
        <v>0</v>
      </c>
      <c r="AB778" s="11"/>
      <c r="AC778" s="11"/>
      <c r="AD778">
        <v>0</v>
      </c>
      <c r="AF778">
        <v>0</v>
      </c>
      <c r="AI778">
        <v>0</v>
      </c>
    </row>
    <row r="779" spans="1:35" x14ac:dyDescent="0.25">
      <c r="A779" s="10" t="s">
        <v>58</v>
      </c>
      <c r="B779" s="10" t="s">
        <v>2169</v>
      </c>
      <c r="C779" s="10" t="s">
        <v>2173</v>
      </c>
      <c r="D779" s="10">
        <v>1590</v>
      </c>
      <c r="E779" s="10" t="s">
        <v>2183</v>
      </c>
      <c r="F779" s="10" t="s">
        <v>2184</v>
      </c>
      <c r="G779" s="10" t="s">
        <v>36</v>
      </c>
      <c r="H779" s="10" t="s">
        <v>36</v>
      </c>
      <c r="I779" s="10">
        <v>1908</v>
      </c>
      <c r="J779" s="10">
        <v>14</v>
      </c>
      <c r="K779" s="10" t="s">
        <v>463</v>
      </c>
      <c r="L779" s="10" t="s">
        <v>38</v>
      </c>
      <c r="M779" s="10" t="s">
        <v>87</v>
      </c>
      <c r="N779" s="10">
        <f t="shared" si="36"/>
        <v>845175.36</v>
      </c>
      <c r="O779" s="10">
        <f t="shared" si="37"/>
        <v>845175.36</v>
      </c>
      <c r="P779" s="10">
        <f t="shared" si="38"/>
        <v>0</v>
      </c>
      <c r="Q779" s="10"/>
      <c r="R779" s="11">
        <v>845175.36</v>
      </c>
      <c r="S779" s="11"/>
      <c r="T779" s="11"/>
      <c r="U779" s="11">
        <v>0</v>
      </c>
      <c r="V779" s="11"/>
      <c r="W779" s="11">
        <v>0</v>
      </c>
      <c r="X779" s="11"/>
      <c r="Y779" s="11">
        <v>0</v>
      </c>
      <c r="Z779" s="11"/>
      <c r="AA779" s="11">
        <v>0</v>
      </c>
      <c r="AB779" s="11"/>
      <c r="AC779" s="11"/>
    </row>
    <row r="780" spans="1:35" x14ac:dyDescent="0.25">
      <c r="A780" s="10" t="s">
        <v>58</v>
      </c>
      <c r="B780" s="10" t="s">
        <v>2169</v>
      </c>
      <c r="C780" s="10" t="s">
        <v>2173</v>
      </c>
      <c r="D780" s="10">
        <v>1585</v>
      </c>
      <c r="E780" s="10" t="s">
        <v>2185</v>
      </c>
      <c r="F780" s="10" t="s">
        <v>2186</v>
      </c>
      <c r="G780" s="10" t="s">
        <v>36</v>
      </c>
      <c r="H780" s="10" t="s">
        <v>36</v>
      </c>
      <c r="I780" s="10">
        <v>1908</v>
      </c>
      <c r="J780" s="10">
        <v>14</v>
      </c>
      <c r="K780" s="10" t="s">
        <v>302</v>
      </c>
      <c r="L780" s="10" t="s">
        <v>303</v>
      </c>
      <c r="M780" s="10" t="s">
        <v>87</v>
      </c>
      <c r="N780" s="10">
        <f t="shared" si="36"/>
        <v>612970.32999999996</v>
      </c>
      <c r="O780" s="10">
        <f t="shared" si="37"/>
        <v>612970.32999999996</v>
      </c>
      <c r="P780" s="10">
        <f t="shared" si="38"/>
        <v>0</v>
      </c>
      <c r="Q780" s="10"/>
      <c r="R780" s="11">
        <v>612970.32999999996</v>
      </c>
      <c r="S780" s="11"/>
      <c r="T780" s="11"/>
      <c r="U780" s="11">
        <v>0</v>
      </c>
      <c r="V780" s="11"/>
      <c r="W780" s="11">
        <v>0</v>
      </c>
      <c r="X780" s="11"/>
      <c r="Y780" s="11">
        <v>0</v>
      </c>
      <c r="Z780" s="11"/>
      <c r="AA780" s="11">
        <v>0</v>
      </c>
      <c r="AB780" s="11"/>
      <c r="AC780" s="11"/>
    </row>
    <row r="781" spans="1:35" x14ac:dyDescent="0.25">
      <c r="A781" s="10" t="s">
        <v>58</v>
      </c>
      <c r="B781" s="10" t="s">
        <v>2169</v>
      </c>
      <c r="C781" s="10" t="s">
        <v>2173</v>
      </c>
      <c r="D781" s="10">
        <v>1923</v>
      </c>
      <c r="E781" s="10" t="s">
        <v>2187</v>
      </c>
      <c r="F781" s="10" t="s">
        <v>2188</v>
      </c>
      <c r="G781" s="10" t="s">
        <v>36</v>
      </c>
      <c r="H781" s="10" t="s">
        <v>36</v>
      </c>
      <c r="I781" s="10">
        <v>1908</v>
      </c>
      <c r="J781" s="10">
        <v>14</v>
      </c>
      <c r="K781" s="10" t="s">
        <v>302</v>
      </c>
      <c r="L781" s="10" t="s">
        <v>303</v>
      </c>
      <c r="M781" s="10" t="s">
        <v>87</v>
      </c>
      <c r="N781" s="10">
        <f t="shared" si="36"/>
        <v>612970.32999999996</v>
      </c>
      <c r="O781" s="10">
        <f t="shared" si="37"/>
        <v>612970.32999999996</v>
      </c>
      <c r="P781" s="10">
        <f t="shared" si="38"/>
        <v>0</v>
      </c>
      <c r="Q781" s="10"/>
      <c r="R781" s="11">
        <v>612970.32999999996</v>
      </c>
      <c r="S781" s="11"/>
      <c r="T781" s="11"/>
      <c r="U781" s="11">
        <v>0</v>
      </c>
      <c r="V781" s="11"/>
      <c r="W781" s="11">
        <v>0</v>
      </c>
      <c r="X781" s="11"/>
      <c r="Y781" s="11">
        <v>0</v>
      </c>
      <c r="Z781" s="11"/>
      <c r="AA781" s="11">
        <v>0</v>
      </c>
      <c r="AB781" s="11"/>
      <c r="AC781" s="11"/>
    </row>
    <row r="782" spans="1:35" x14ac:dyDescent="0.25">
      <c r="A782" s="10" t="s">
        <v>58</v>
      </c>
      <c r="B782" s="10" t="s">
        <v>2169</v>
      </c>
      <c r="C782" s="10" t="s">
        <v>2173</v>
      </c>
      <c r="D782" s="10">
        <v>1924</v>
      </c>
      <c r="E782" s="10" t="s">
        <v>2189</v>
      </c>
      <c r="F782" s="10" t="s">
        <v>2190</v>
      </c>
      <c r="G782" s="10" t="s">
        <v>36</v>
      </c>
      <c r="H782" s="10" t="s">
        <v>36</v>
      </c>
      <c r="I782" s="10">
        <v>1908</v>
      </c>
      <c r="J782" s="10">
        <v>14</v>
      </c>
      <c r="K782" s="10" t="s">
        <v>302</v>
      </c>
      <c r="L782" s="10" t="s">
        <v>303</v>
      </c>
      <c r="M782" s="10" t="s">
        <v>87</v>
      </c>
      <c r="N782" s="10">
        <f t="shared" si="36"/>
        <v>612970.32999999996</v>
      </c>
      <c r="O782" s="10">
        <f t="shared" si="37"/>
        <v>612970.32999999996</v>
      </c>
      <c r="P782" s="10">
        <f t="shared" si="38"/>
        <v>0</v>
      </c>
      <c r="Q782" s="10"/>
      <c r="R782" s="11">
        <v>612970.32999999996</v>
      </c>
      <c r="S782" s="11"/>
      <c r="T782" s="11"/>
      <c r="U782" s="11">
        <v>0</v>
      </c>
      <c r="V782" s="11"/>
      <c r="W782" s="11">
        <v>0</v>
      </c>
      <c r="X782" s="11"/>
      <c r="Y782" s="11">
        <v>0</v>
      </c>
      <c r="Z782" s="11"/>
      <c r="AA782" s="11">
        <v>0</v>
      </c>
      <c r="AB782" s="11"/>
      <c r="AC782" s="11"/>
    </row>
    <row r="783" spans="1:35" x14ac:dyDescent="0.25">
      <c r="A783" s="10" t="s">
        <v>58</v>
      </c>
      <c r="B783" s="10" t="s">
        <v>2169</v>
      </c>
      <c r="C783" s="10" t="s">
        <v>2173</v>
      </c>
      <c r="D783" s="10">
        <v>1586</v>
      </c>
      <c r="E783" s="10" t="s">
        <v>2191</v>
      </c>
      <c r="F783" s="10" t="s">
        <v>2192</v>
      </c>
      <c r="G783" s="10" t="s">
        <v>36</v>
      </c>
      <c r="H783" s="10" t="s">
        <v>36</v>
      </c>
      <c r="I783" s="10">
        <v>1908</v>
      </c>
      <c r="J783" s="10">
        <v>14</v>
      </c>
      <c r="K783" s="10" t="s">
        <v>439</v>
      </c>
      <c r="L783" s="10" t="s">
        <v>440</v>
      </c>
      <c r="M783" s="10" t="s">
        <v>87</v>
      </c>
      <c r="N783" s="10">
        <f t="shared" si="36"/>
        <v>281725.12</v>
      </c>
      <c r="O783" s="10">
        <f t="shared" si="37"/>
        <v>281725.12</v>
      </c>
      <c r="P783" s="10">
        <f t="shared" si="38"/>
        <v>0</v>
      </c>
      <c r="Q783" s="10"/>
      <c r="R783" s="11">
        <v>281725.12</v>
      </c>
      <c r="S783" s="11"/>
      <c r="T783" s="11"/>
      <c r="U783" s="11">
        <v>0</v>
      </c>
      <c r="V783" s="11"/>
      <c r="W783" s="11">
        <v>0</v>
      </c>
      <c r="X783" s="11"/>
      <c r="Y783" s="11">
        <v>0</v>
      </c>
      <c r="Z783" s="11"/>
      <c r="AA783" s="11">
        <v>0</v>
      </c>
      <c r="AB783" s="11"/>
      <c r="AC783" s="11"/>
    </row>
    <row r="784" spans="1:35" x14ac:dyDescent="0.25">
      <c r="A784" s="10" t="s">
        <v>58</v>
      </c>
      <c r="B784" s="10" t="s">
        <v>2169</v>
      </c>
      <c r="C784" s="10" t="s">
        <v>2173</v>
      </c>
      <c r="D784" s="10">
        <v>1925</v>
      </c>
      <c r="E784" s="10" t="s">
        <v>2193</v>
      </c>
      <c r="F784" s="10" t="s">
        <v>2194</v>
      </c>
      <c r="G784" s="10" t="s">
        <v>36</v>
      </c>
      <c r="H784" s="10" t="s">
        <v>36</v>
      </c>
      <c r="I784" s="10">
        <v>1908</v>
      </c>
      <c r="J784" s="10">
        <v>14</v>
      </c>
      <c r="K784" s="10" t="s">
        <v>439</v>
      </c>
      <c r="L784" s="10" t="s">
        <v>440</v>
      </c>
      <c r="M784" s="10" t="s">
        <v>87</v>
      </c>
      <c r="N784" s="10">
        <f t="shared" si="36"/>
        <v>281725.12</v>
      </c>
      <c r="O784" s="10">
        <f t="shared" si="37"/>
        <v>281725.12</v>
      </c>
      <c r="P784" s="10">
        <f t="shared" si="38"/>
        <v>0</v>
      </c>
      <c r="Q784" s="10"/>
      <c r="R784" s="11">
        <v>281725.12</v>
      </c>
      <c r="S784" s="11"/>
      <c r="T784" s="11"/>
      <c r="U784" s="11">
        <v>0</v>
      </c>
      <c r="V784" s="11"/>
      <c r="W784" s="11">
        <v>0</v>
      </c>
      <c r="X784" s="11"/>
      <c r="Y784" s="11">
        <v>0</v>
      </c>
      <c r="Z784" s="11"/>
      <c r="AA784" s="11">
        <v>0</v>
      </c>
      <c r="AB784" s="11"/>
      <c r="AC784" s="11"/>
    </row>
    <row r="785" spans="1:35" x14ac:dyDescent="0.25">
      <c r="A785" s="10" t="s">
        <v>58</v>
      </c>
      <c r="B785" s="10" t="s">
        <v>2169</v>
      </c>
      <c r="C785" s="10" t="s">
        <v>2173</v>
      </c>
      <c r="D785" s="10">
        <v>1926</v>
      </c>
      <c r="E785" s="10" t="s">
        <v>2195</v>
      </c>
      <c r="F785" s="10" t="s">
        <v>2196</v>
      </c>
      <c r="G785" s="10" t="s">
        <v>36</v>
      </c>
      <c r="H785" s="10" t="s">
        <v>36</v>
      </c>
      <c r="I785" s="10">
        <v>1908</v>
      </c>
      <c r="J785" s="10">
        <v>14</v>
      </c>
      <c r="K785" s="10" t="s">
        <v>439</v>
      </c>
      <c r="L785" s="10" t="s">
        <v>440</v>
      </c>
      <c r="M785" s="10" t="s">
        <v>87</v>
      </c>
      <c r="N785" s="10">
        <f t="shared" si="36"/>
        <v>281725.12</v>
      </c>
      <c r="O785" s="10">
        <f t="shared" si="37"/>
        <v>281725.12</v>
      </c>
      <c r="P785" s="10">
        <f t="shared" si="38"/>
        <v>0</v>
      </c>
      <c r="Q785" s="10"/>
      <c r="R785" s="11">
        <v>281725.12</v>
      </c>
      <c r="S785" s="11"/>
      <c r="T785" s="11"/>
      <c r="U785" s="11">
        <v>0</v>
      </c>
      <c r="V785" s="11"/>
      <c r="W785" s="11">
        <v>0</v>
      </c>
      <c r="X785" s="11"/>
      <c r="Y785" s="11">
        <v>0</v>
      </c>
      <c r="Z785" s="11"/>
      <c r="AA785" s="11">
        <v>0</v>
      </c>
      <c r="AB785" s="11"/>
      <c r="AC785" s="11"/>
    </row>
    <row r="786" spans="1:35" x14ac:dyDescent="0.25">
      <c r="A786" s="10" t="s">
        <v>58</v>
      </c>
      <c r="B786" s="10" t="s">
        <v>2169</v>
      </c>
      <c r="C786" s="10" t="s">
        <v>2180</v>
      </c>
      <c r="D786" s="10">
        <v>2885</v>
      </c>
      <c r="E786" s="10" t="s">
        <v>2197</v>
      </c>
      <c r="F786" s="10" t="s">
        <v>2198</v>
      </c>
      <c r="G786" s="10" t="s">
        <v>36</v>
      </c>
      <c r="H786" s="10" t="s">
        <v>36</v>
      </c>
      <c r="I786" s="10">
        <v>1908</v>
      </c>
      <c r="J786" s="10">
        <v>14</v>
      </c>
      <c r="K786" s="10" t="s">
        <v>2199</v>
      </c>
      <c r="L786" s="10" t="s">
        <v>75</v>
      </c>
      <c r="M786" s="10" t="s">
        <v>87</v>
      </c>
      <c r="N786" s="10">
        <f t="shared" si="36"/>
        <v>3160000</v>
      </c>
      <c r="O786" s="10">
        <f t="shared" si="37"/>
        <v>0</v>
      </c>
      <c r="P786" s="10">
        <f t="shared" si="38"/>
        <v>3160000</v>
      </c>
      <c r="Q786" s="10"/>
      <c r="R786" s="11">
        <v>0</v>
      </c>
      <c r="S786" s="11"/>
      <c r="T786" s="11"/>
      <c r="U786" s="11">
        <v>0</v>
      </c>
      <c r="V786" s="11"/>
      <c r="W786" s="11">
        <v>0</v>
      </c>
      <c r="X786" s="11"/>
      <c r="Y786" s="11">
        <v>0</v>
      </c>
      <c r="Z786" s="11"/>
      <c r="AA786" s="11">
        <v>3160000</v>
      </c>
      <c r="AB786" s="11"/>
      <c r="AC786" s="11"/>
    </row>
    <row r="787" spans="1:35" x14ac:dyDescent="0.25">
      <c r="A787" s="10" t="s">
        <v>58</v>
      </c>
      <c r="B787" s="10" t="s">
        <v>2169</v>
      </c>
      <c r="C787" s="10" t="s">
        <v>2200</v>
      </c>
      <c r="D787" s="10">
        <v>2895</v>
      </c>
      <c r="E787" s="10" t="s">
        <v>2201</v>
      </c>
      <c r="F787" s="10" t="s">
        <v>2202</v>
      </c>
      <c r="G787" s="10" t="s">
        <v>36</v>
      </c>
      <c r="H787" s="10" t="s">
        <v>36</v>
      </c>
      <c r="I787" s="10">
        <v>1908</v>
      </c>
      <c r="J787" s="10">
        <v>14</v>
      </c>
      <c r="K787" s="10" t="s">
        <v>2199</v>
      </c>
      <c r="L787" s="10" t="s">
        <v>75</v>
      </c>
      <c r="M787" s="10" t="s">
        <v>87</v>
      </c>
      <c r="N787" s="10">
        <f t="shared" si="36"/>
        <v>25260872.559999999</v>
      </c>
      <c r="O787" s="10">
        <f t="shared" si="37"/>
        <v>25260872.559999999</v>
      </c>
      <c r="P787" s="10">
        <f t="shared" si="38"/>
        <v>0</v>
      </c>
      <c r="Q787" s="10"/>
      <c r="R787" s="11">
        <v>25260872.559999999</v>
      </c>
      <c r="S787" s="11"/>
      <c r="T787" s="11"/>
      <c r="U787" s="11">
        <v>0</v>
      </c>
      <c r="V787" s="11"/>
      <c r="W787" s="11">
        <v>0</v>
      </c>
      <c r="X787" s="11"/>
      <c r="Y787" s="11">
        <v>0</v>
      </c>
      <c r="Z787" s="11"/>
      <c r="AA787" s="11">
        <v>0</v>
      </c>
      <c r="AB787" s="11"/>
      <c r="AC787" s="11"/>
    </row>
    <row r="788" spans="1:35" x14ac:dyDescent="0.25">
      <c r="A788" s="10" t="s">
        <v>58</v>
      </c>
      <c r="B788" s="10" t="s">
        <v>2203</v>
      </c>
      <c r="C788" s="10" t="s">
        <v>2204</v>
      </c>
      <c r="D788" s="10">
        <v>2277</v>
      </c>
      <c r="E788" s="10" t="s">
        <v>2205</v>
      </c>
      <c r="F788" s="10" t="s">
        <v>2206</v>
      </c>
      <c r="G788" s="10" t="s">
        <v>36</v>
      </c>
      <c r="H788" s="10" t="s">
        <v>36</v>
      </c>
      <c r="I788" s="10">
        <v>1308</v>
      </c>
      <c r="J788" s="10">
        <v>35</v>
      </c>
      <c r="K788" s="10" t="s">
        <v>559</v>
      </c>
      <c r="L788" s="10" t="s">
        <v>560</v>
      </c>
      <c r="M788" s="10" t="s">
        <v>76</v>
      </c>
      <c r="N788" s="10">
        <f t="shared" si="36"/>
        <v>0</v>
      </c>
      <c r="O788" s="10">
        <f t="shared" si="37"/>
        <v>0</v>
      </c>
      <c r="P788" s="10">
        <f t="shared" si="38"/>
        <v>0</v>
      </c>
      <c r="Q788" s="10" t="s">
        <v>806</v>
      </c>
      <c r="R788" s="11">
        <v>0</v>
      </c>
      <c r="S788" s="11">
        <v>1000</v>
      </c>
      <c r="T788" s="11">
        <v>11843967</v>
      </c>
      <c r="U788" s="11">
        <v>0</v>
      </c>
      <c r="V788" s="11"/>
      <c r="W788" s="11">
        <v>0</v>
      </c>
      <c r="X788" s="11"/>
      <c r="Y788" s="11">
        <v>0</v>
      </c>
      <c r="Z788" s="11"/>
      <c r="AA788" s="11">
        <v>0</v>
      </c>
      <c r="AB788" s="11"/>
      <c r="AC788" s="11"/>
      <c r="AD788">
        <v>0</v>
      </c>
      <c r="AF788">
        <v>0</v>
      </c>
      <c r="AI788">
        <v>0</v>
      </c>
    </row>
    <row r="789" spans="1:35" x14ac:dyDescent="0.25">
      <c r="A789" s="10" t="s">
        <v>58</v>
      </c>
      <c r="B789" s="10" t="s">
        <v>2203</v>
      </c>
      <c r="C789" s="10" t="s">
        <v>2204</v>
      </c>
      <c r="D789" s="10">
        <v>2623</v>
      </c>
      <c r="E789" s="10" t="s">
        <v>2207</v>
      </c>
      <c r="F789" s="10" t="s">
        <v>2208</v>
      </c>
      <c r="G789" s="10" t="s">
        <v>36</v>
      </c>
      <c r="H789" s="10" t="s">
        <v>36</v>
      </c>
      <c r="I789" s="10">
        <v>1308</v>
      </c>
      <c r="J789" s="10">
        <v>35</v>
      </c>
      <c r="K789" s="10" t="s">
        <v>685</v>
      </c>
      <c r="L789" s="10" t="s">
        <v>536</v>
      </c>
      <c r="M789" s="10" t="s">
        <v>76</v>
      </c>
      <c r="N789" s="10">
        <f t="shared" si="36"/>
        <v>300726.67</v>
      </c>
      <c r="O789" s="10">
        <f t="shared" si="37"/>
        <v>300726.67</v>
      </c>
      <c r="P789" s="10">
        <f t="shared" si="38"/>
        <v>0</v>
      </c>
      <c r="Q789" s="10"/>
      <c r="R789" s="11">
        <v>300726.67</v>
      </c>
      <c r="S789" s="11">
        <v>1000</v>
      </c>
      <c r="T789" s="11">
        <v>0</v>
      </c>
      <c r="U789" s="11">
        <v>0</v>
      </c>
      <c r="V789" s="11"/>
      <c r="W789" s="11">
        <v>0</v>
      </c>
      <c r="X789" s="11"/>
      <c r="Y789" s="11">
        <v>0</v>
      </c>
      <c r="Z789" s="11"/>
      <c r="AA789" s="11">
        <v>0</v>
      </c>
      <c r="AB789" s="11"/>
      <c r="AC789" s="11"/>
      <c r="AD789">
        <v>0</v>
      </c>
      <c r="AF789">
        <v>0</v>
      </c>
      <c r="AI789">
        <v>0</v>
      </c>
    </row>
    <row r="790" spans="1:35" x14ac:dyDescent="0.25">
      <c r="A790" s="10" t="s">
        <v>58</v>
      </c>
      <c r="B790" s="10" t="s">
        <v>2203</v>
      </c>
      <c r="C790" s="10" t="s">
        <v>2209</v>
      </c>
      <c r="D790" s="10">
        <v>2964</v>
      </c>
      <c r="E790" s="10" t="s">
        <v>2210</v>
      </c>
      <c r="F790" s="10" t="s">
        <v>2211</v>
      </c>
      <c r="G790" s="10" t="s">
        <v>36</v>
      </c>
      <c r="H790" s="10" t="s">
        <v>36</v>
      </c>
      <c r="I790" s="10">
        <v>2070</v>
      </c>
      <c r="J790" s="10">
        <v>35</v>
      </c>
      <c r="K790" s="10" t="s">
        <v>37</v>
      </c>
      <c r="L790" s="10" t="s">
        <v>38</v>
      </c>
      <c r="M790" s="10" t="s">
        <v>76</v>
      </c>
      <c r="N790" s="10">
        <f t="shared" si="36"/>
        <v>700000</v>
      </c>
      <c r="O790" s="10">
        <f t="shared" si="37"/>
        <v>700000</v>
      </c>
      <c r="P790" s="10">
        <f t="shared" si="38"/>
        <v>0</v>
      </c>
      <c r="Q790" s="10"/>
      <c r="R790" s="11">
        <v>100000</v>
      </c>
      <c r="S790" s="11">
        <v>96000</v>
      </c>
      <c r="T790" s="11">
        <v>0</v>
      </c>
      <c r="U790" s="11">
        <v>200000</v>
      </c>
      <c r="V790" s="11"/>
      <c r="W790" s="11">
        <v>200000</v>
      </c>
      <c r="X790" s="11"/>
      <c r="Y790" s="11">
        <v>200000</v>
      </c>
      <c r="Z790" s="11"/>
      <c r="AA790" s="11">
        <v>0</v>
      </c>
      <c r="AB790" s="11"/>
      <c r="AC790" s="11"/>
      <c r="AD790">
        <v>0</v>
      </c>
      <c r="AF790">
        <v>0</v>
      </c>
      <c r="AI790">
        <v>0</v>
      </c>
    </row>
    <row r="791" spans="1:35" x14ac:dyDescent="0.25">
      <c r="A791" s="10" t="s">
        <v>58</v>
      </c>
      <c r="B791" s="10" t="s">
        <v>2203</v>
      </c>
      <c r="C791" s="10" t="s">
        <v>2209</v>
      </c>
      <c r="D791" s="10">
        <v>3088</v>
      </c>
      <c r="E791" s="10" t="s">
        <v>2212</v>
      </c>
      <c r="F791" s="10" t="s">
        <v>2213</v>
      </c>
      <c r="G791" s="10" t="s">
        <v>36</v>
      </c>
      <c r="H791" s="10" t="s">
        <v>36</v>
      </c>
      <c r="I791" s="10">
        <v>1308</v>
      </c>
      <c r="J791" s="10">
        <v>35</v>
      </c>
      <c r="K791" s="10" t="s">
        <v>1747</v>
      </c>
      <c r="L791" s="10" t="s">
        <v>303</v>
      </c>
      <c r="M791" s="10" t="s">
        <v>76</v>
      </c>
      <c r="N791" s="10">
        <f t="shared" si="36"/>
        <v>7200000</v>
      </c>
      <c r="O791" s="10">
        <f t="shared" si="37"/>
        <v>7200000</v>
      </c>
      <c r="P791" s="10">
        <f t="shared" si="38"/>
        <v>0</v>
      </c>
      <c r="Q791" s="10"/>
      <c r="R791" s="11">
        <v>7200000</v>
      </c>
      <c r="S791" s="11">
        <v>0</v>
      </c>
      <c r="T791" s="11">
        <v>0</v>
      </c>
      <c r="U791" s="11">
        <v>0</v>
      </c>
      <c r="V791" s="11"/>
      <c r="W791" s="11">
        <v>0</v>
      </c>
      <c r="X791" s="11"/>
      <c r="Y791" s="11">
        <v>0</v>
      </c>
      <c r="Z791" s="11"/>
      <c r="AA791" s="11">
        <v>0</v>
      </c>
      <c r="AB791" s="11"/>
      <c r="AC791" s="11"/>
      <c r="AD791">
        <v>0</v>
      </c>
      <c r="AF791">
        <v>0</v>
      </c>
      <c r="AI791">
        <v>0</v>
      </c>
    </row>
    <row r="792" spans="1:35" x14ac:dyDescent="0.25">
      <c r="A792" s="10" t="s">
        <v>58</v>
      </c>
      <c r="B792" s="10" t="s">
        <v>2203</v>
      </c>
      <c r="C792" s="10" t="s">
        <v>2209</v>
      </c>
      <c r="D792" s="10">
        <v>3025</v>
      </c>
      <c r="E792" s="10" t="s">
        <v>2214</v>
      </c>
      <c r="F792" s="10" t="s">
        <v>2215</v>
      </c>
      <c r="G792" s="10" t="s">
        <v>36</v>
      </c>
      <c r="H792" s="10" t="s">
        <v>36</v>
      </c>
      <c r="I792" s="10">
        <v>1308</v>
      </c>
      <c r="J792" s="10">
        <v>35</v>
      </c>
      <c r="K792" s="10" t="s">
        <v>555</v>
      </c>
      <c r="L792" s="10" t="s">
        <v>402</v>
      </c>
      <c r="M792" s="10" t="s">
        <v>76</v>
      </c>
      <c r="N792" s="10">
        <f t="shared" si="36"/>
        <v>63971</v>
      </c>
      <c r="O792" s="10">
        <f t="shared" si="37"/>
        <v>63971</v>
      </c>
      <c r="P792" s="10">
        <f t="shared" si="38"/>
        <v>0</v>
      </c>
      <c r="Q792" s="10"/>
      <c r="R792" s="11">
        <v>63971</v>
      </c>
      <c r="S792" s="11">
        <v>1000</v>
      </c>
      <c r="T792" s="11">
        <v>0</v>
      </c>
      <c r="U792" s="11">
        <v>0</v>
      </c>
      <c r="V792" s="11"/>
      <c r="W792" s="11">
        <v>0</v>
      </c>
      <c r="X792" s="11"/>
      <c r="Y792" s="11">
        <v>0</v>
      </c>
      <c r="Z792" s="11"/>
      <c r="AA792" s="11">
        <v>0</v>
      </c>
      <c r="AB792" s="11"/>
      <c r="AC792" s="11"/>
      <c r="AD792">
        <v>0</v>
      </c>
      <c r="AF792">
        <v>0</v>
      </c>
      <c r="AI792">
        <v>0</v>
      </c>
    </row>
    <row r="793" spans="1:35" x14ac:dyDescent="0.25">
      <c r="A793" s="10" t="s">
        <v>58</v>
      </c>
      <c r="B793" s="10" t="s">
        <v>2216</v>
      </c>
      <c r="C793" s="10" t="s">
        <v>2217</v>
      </c>
      <c r="D793" s="10">
        <v>2463</v>
      </c>
      <c r="E793" s="10" t="s">
        <v>2218</v>
      </c>
      <c r="F793" s="10" t="s">
        <v>2219</v>
      </c>
      <c r="G793" s="10" t="s">
        <v>36</v>
      </c>
      <c r="H793" s="10" t="s">
        <v>36</v>
      </c>
      <c r="I793" s="10">
        <v>2062</v>
      </c>
      <c r="J793" s="10">
        <v>35</v>
      </c>
      <c r="K793" s="10" t="s">
        <v>83</v>
      </c>
      <c r="L793" s="10" t="s">
        <v>75</v>
      </c>
      <c r="M793" s="10" t="s">
        <v>76</v>
      </c>
      <c r="N793" s="10">
        <f t="shared" si="36"/>
        <v>307500</v>
      </c>
      <c r="O793" s="10">
        <f t="shared" si="37"/>
        <v>307500</v>
      </c>
      <c r="P793" s="10">
        <f t="shared" si="38"/>
        <v>0</v>
      </c>
      <c r="Q793" s="10"/>
      <c r="R793" s="11">
        <v>307500</v>
      </c>
      <c r="S793" s="11" t="s">
        <v>2220</v>
      </c>
      <c r="T793" s="11"/>
      <c r="U793" s="11">
        <v>0</v>
      </c>
      <c r="V793" s="11"/>
      <c r="W793" s="11">
        <v>0</v>
      </c>
      <c r="X793" s="11"/>
      <c r="Y793" s="11">
        <v>0</v>
      </c>
      <c r="Z793" s="11"/>
      <c r="AA793" s="11">
        <v>0</v>
      </c>
      <c r="AB793" s="11"/>
      <c r="AC793" s="11"/>
      <c r="AD793">
        <v>0</v>
      </c>
      <c r="AF793">
        <v>0</v>
      </c>
      <c r="AI793">
        <v>0</v>
      </c>
    </row>
    <row r="794" spans="1:35" x14ac:dyDescent="0.25">
      <c r="A794" s="10" t="s">
        <v>36</v>
      </c>
      <c r="B794" s="10" t="s">
        <v>2216</v>
      </c>
      <c r="C794" s="10" t="s">
        <v>2221</v>
      </c>
      <c r="D794" s="10">
        <v>2965</v>
      </c>
      <c r="E794" s="10" t="s">
        <v>2222</v>
      </c>
      <c r="F794" s="10" t="s">
        <v>2223</v>
      </c>
      <c r="G794" s="10" t="s">
        <v>58</v>
      </c>
      <c r="H794" s="10" t="s">
        <v>36</v>
      </c>
      <c r="I794" s="10">
        <v>2064</v>
      </c>
      <c r="J794" s="10">
        <v>35</v>
      </c>
      <c r="K794" s="10" t="s">
        <v>83</v>
      </c>
      <c r="L794" s="10" t="s">
        <v>75</v>
      </c>
      <c r="M794" s="10" t="s">
        <v>76</v>
      </c>
      <c r="N794" s="10">
        <f t="shared" si="36"/>
        <v>0</v>
      </c>
      <c r="O794" s="10">
        <f t="shared" si="37"/>
        <v>0</v>
      </c>
      <c r="P794" s="10">
        <f t="shared" si="38"/>
        <v>0</v>
      </c>
      <c r="Q794" s="10"/>
      <c r="R794" s="11"/>
      <c r="S794" s="11" t="s">
        <v>2224</v>
      </c>
      <c r="T794" s="11"/>
      <c r="U794" s="11">
        <v>0</v>
      </c>
      <c r="V794" s="11"/>
      <c r="W794" s="11">
        <v>0</v>
      </c>
      <c r="X794" s="11"/>
      <c r="Y794" s="11">
        <v>0</v>
      </c>
      <c r="Z794" s="11"/>
      <c r="AA794" s="11">
        <v>0</v>
      </c>
      <c r="AB794" s="11"/>
      <c r="AC794" s="11"/>
      <c r="AD794">
        <v>0</v>
      </c>
      <c r="AF794">
        <v>0</v>
      </c>
      <c r="AI794">
        <v>0</v>
      </c>
    </row>
    <row r="795" spans="1:35" x14ac:dyDescent="0.25">
      <c r="A795" s="10" t="s">
        <v>58</v>
      </c>
      <c r="B795" s="10" t="s">
        <v>2216</v>
      </c>
      <c r="C795" s="10" t="s">
        <v>2221</v>
      </c>
      <c r="D795" s="10">
        <v>2966</v>
      </c>
      <c r="E795" s="10" t="s">
        <v>2225</v>
      </c>
      <c r="F795" s="10" t="s">
        <v>2226</v>
      </c>
      <c r="G795" s="10" t="s">
        <v>36</v>
      </c>
      <c r="H795" s="10" t="s">
        <v>36</v>
      </c>
      <c r="I795" s="10">
        <v>2070</v>
      </c>
      <c r="J795" s="10">
        <v>35</v>
      </c>
      <c r="K795" s="10" t="s">
        <v>83</v>
      </c>
      <c r="L795" s="10" t="s">
        <v>75</v>
      </c>
      <c r="M795" s="10" t="s">
        <v>76</v>
      </c>
      <c r="N795" s="10">
        <f t="shared" si="36"/>
        <v>100000</v>
      </c>
      <c r="O795" s="10">
        <f t="shared" si="37"/>
        <v>100000</v>
      </c>
      <c r="P795" s="10">
        <f t="shared" si="38"/>
        <v>0</v>
      </c>
      <c r="Q795" s="10"/>
      <c r="R795" s="11">
        <v>100000</v>
      </c>
      <c r="S795" s="11" t="s">
        <v>2227</v>
      </c>
      <c r="T795" s="11"/>
      <c r="U795" s="11">
        <v>0</v>
      </c>
      <c r="V795" s="11"/>
      <c r="W795" s="11">
        <v>0</v>
      </c>
      <c r="X795" s="11"/>
      <c r="Y795" s="11">
        <v>0</v>
      </c>
      <c r="Z795" s="11"/>
      <c r="AA795" s="11">
        <v>0</v>
      </c>
      <c r="AB795" s="11"/>
      <c r="AC795" s="11"/>
      <c r="AD795">
        <v>0</v>
      </c>
      <c r="AF795">
        <v>0</v>
      </c>
      <c r="AI795">
        <v>0</v>
      </c>
    </row>
    <row r="796" spans="1:35" x14ac:dyDescent="0.25">
      <c r="A796" s="10" t="s">
        <v>58</v>
      </c>
      <c r="B796" s="10" t="s">
        <v>2216</v>
      </c>
      <c r="C796" s="10" t="s">
        <v>2221</v>
      </c>
      <c r="D796" s="10">
        <v>2967</v>
      </c>
      <c r="E796" s="10" t="s">
        <v>2228</v>
      </c>
      <c r="F796" s="10" t="s">
        <v>2229</v>
      </c>
      <c r="G796" s="10" t="s">
        <v>36</v>
      </c>
      <c r="H796" s="10" t="s">
        <v>36</v>
      </c>
      <c r="I796" s="10">
        <v>2070</v>
      </c>
      <c r="J796" s="10">
        <v>35</v>
      </c>
      <c r="K796" s="10" t="s">
        <v>83</v>
      </c>
      <c r="L796" s="10" t="s">
        <v>75</v>
      </c>
      <c r="M796" s="10" t="s">
        <v>76</v>
      </c>
      <c r="N796" s="10">
        <f t="shared" si="36"/>
        <v>150000</v>
      </c>
      <c r="O796" s="10">
        <f t="shared" si="37"/>
        <v>150000</v>
      </c>
      <c r="P796" s="10">
        <f t="shared" si="38"/>
        <v>0</v>
      </c>
      <c r="Q796" s="10"/>
      <c r="R796" s="11">
        <v>150000</v>
      </c>
      <c r="S796" s="11" t="s">
        <v>2227</v>
      </c>
      <c r="T796" s="11"/>
      <c r="U796" s="11">
        <v>0</v>
      </c>
      <c r="V796" s="11"/>
      <c r="W796" s="11">
        <v>0</v>
      </c>
      <c r="X796" s="11"/>
      <c r="Y796" s="11">
        <v>0</v>
      </c>
      <c r="Z796" s="11"/>
      <c r="AA796" s="11">
        <v>0</v>
      </c>
      <c r="AB796" s="11"/>
      <c r="AC796" s="11"/>
      <c r="AD796">
        <v>0</v>
      </c>
      <c r="AF796">
        <v>0</v>
      </c>
      <c r="AI796">
        <v>0</v>
      </c>
    </row>
    <row r="797" spans="1:35" x14ac:dyDescent="0.25">
      <c r="A797" s="10" t="s">
        <v>58</v>
      </c>
      <c r="B797" s="10" t="s">
        <v>2216</v>
      </c>
      <c r="C797" s="10" t="s">
        <v>2230</v>
      </c>
      <c r="D797" s="10">
        <v>2968</v>
      </c>
      <c r="E797" s="10" t="s">
        <v>2231</v>
      </c>
      <c r="F797" s="10" t="s">
        <v>2349</v>
      </c>
      <c r="G797" s="10" t="s">
        <v>58</v>
      </c>
      <c r="H797" s="10" t="s">
        <v>58</v>
      </c>
      <c r="I797" s="10">
        <v>2062</v>
      </c>
      <c r="J797" s="10">
        <v>35</v>
      </c>
      <c r="K797" s="10" t="s">
        <v>83</v>
      </c>
      <c r="L797" s="10" t="s">
        <v>75</v>
      </c>
      <c r="M797" s="10" t="s">
        <v>76</v>
      </c>
      <c r="N797" s="10">
        <f t="shared" si="36"/>
        <v>2000000</v>
      </c>
      <c r="O797" s="10">
        <f t="shared" si="37"/>
        <v>2000000</v>
      </c>
      <c r="P797" s="10">
        <f t="shared" si="38"/>
        <v>0</v>
      </c>
      <c r="Q797" s="10"/>
      <c r="R797" s="11">
        <v>1500000</v>
      </c>
      <c r="S797" s="11" t="s">
        <v>2227</v>
      </c>
      <c r="T797" s="11"/>
      <c r="U797" s="11">
        <v>500000</v>
      </c>
      <c r="V797" s="11"/>
      <c r="W797" s="11">
        <v>0</v>
      </c>
      <c r="X797" s="11"/>
      <c r="Y797" s="11">
        <v>0</v>
      </c>
      <c r="Z797" s="11"/>
      <c r="AA797" s="11">
        <v>0</v>
      </c>
      <c r="AB797" s="11"/>
      <c r="AC797" s="11"/>
      <c r="AD797">
        <v>0</v>
      </c>
      <c r="AF797">
        <v>0</v>
      </c>
      <c r="AI797">
        <v>0</v>
      </c>
    </row>
    <row r="798" spans="1:35" x14ac:dyDescent="0.25">
      <c r="A798" s="10" t="s">
        <v>58</v>
      </c>
      <c r="B798" s="10" t="s">
        <v>2216</v>
      </c>
      <c r="C798" s="10" t="s">
        <v>2230</v>
      </c>
      <c r="D798" s="10">
        <v>2969</v>
      </c>
      <c r="E798" s="10" t="s">
        <v>2232</v>
      </c>
      <c r="F798" s="10" t="s">
        <v>2233</v>
      </c>
      <c r="G798" s="10" t="s">
        <v>58</v>
      </c>
      <c r="H798" s="10" t="s">
        <v>58</v>
      </c>
      <c r="I798" s="10">
        <v>2062</v>
      </c>
      <c r="J798" s="10">
        <v>35</v>
      </c>
      <c r="K798" s="10" t="s">
        <v>83</v>
      </c>
      <c r="L798" s="10" t="s">
        <v>75</v>
      </c>
      <c r="M798" s="10" t="s">
        <v>76</v>
      </c>
      <c r="N798" s="10">
        <f t="shared" si="36"/>
        <v>2000000</v>
      </c>
      <c r="O798" s="10">
        <f t="shared" si="37"/>
        <v>2000000</v>
      </c>
      <c r="P798" s="10">
        <f t="shared" si="38"/>
        <v>0</v>
      </c>
      <c r="Q798" s="10"/>
      <c r="R798" s="11">
        <v>1000000</v>
      </c>
      <c r="S798" s="11" t="s">
        <v>2227</v>
      </c>
      <c r="T798" s="11"/>
      <c r="U798" s="11">
        <v>1000000</v>
      </c>
      <c r="V798" s="11"/>
      <c r="W798" s="11">
        <v>0</v>
      </c>
      <c r="X798" s="11"/>
      <c r="Y798" s="11">
        <v>0</v>
      </c>
      <c r="Z798" s="11"/>
      <c r="AA798" s="11">
        <v>0</v>
      </c>
      <c r="AB798" s="11"/>
      <c r="AC798" s="11"/>
      <c r="AD798">
        <v>0</v>
      </c>
      <c r="AF798">
        <v>0</v>
      </c>
      <c r="AI798">
        <v>0</v>
      </c>
    </row>
    <row r="799" spans="1:35" x14ac:dyDescent="0.25">
      <c r="A799" s="10" t="s">
        <v>58</v>
      </c>
      <c r="B799" s="10" t="s">
        <v>2216</v>
      </c>
      <c r="C799" s="10" t="s">
        <v>2230</v>
      </c>
      <c r="D799" s="10">
        <v>2970</v>
      </c>
      <c r="E799" s="10" t="s">
        <v>2234</v>
      </c>
      <c r="F799" s="10" t="s">
        <v>2235</v>
      </c>
      <c r="G799" s="10" t="s">
        <v>58</v>
      </c>
      <c r="H799" s="10" t="s">
        <v>58</v>
      </c>
      <c r="I799" s="10">
        <v>2064</v>
      </c>
      <c r="J799" s="10">
        <v>35</v>
      </c>
      <c r="K799" s="10" t="s">
        <v>83</v>
      </c>
      <c r="L799" s="10" t="s">
        <v>75</v>
      </c>
      <c r="M799" s="10" t="s">
        <v>76</v>
      </c>
      <c r="N799" s="10">
        <f t="shared" si="36"/>
        <v>1000000</v>
      </c>
      <c r="O799" s="10">
        <f t="shared" si="37"/>
        <v>1000000</v>
      </c>
      <c r="P799" s="10">
        <f t="shared" si="38"/>
        <v>0</v>
      </c>
      <c r="Q799" s="10"/>
      <c r="R799" s="11">
        <v>1000000</v>
      </c>
      <c r="S799" s="11" t="s">
        <v>2227</v>
      </c>
      <c r="T799" s="11"/>
      <c r="U799" s="11">
        <v>0</v>
      </c>
      <c r="V799" s="11"/>
      <c r="W799" s="11">
        <v>0</v>
      </c>
      <c r="X799" s="11"/>
      <c r="Y799" s="11">
        <v>0</v>
      </c>
      <c r="Z799" s="11"/>
      <c r="AA799" s="11">
        <v>0</v>
      </c>
      <c r="AB799" s="11"/>
      <c r="AC799" s="11"/>
      <c r="AD799">
        <v>0</v>
      </c>
      <c r="AF799">
        <v>0</v>
      </c>
      <c r="AI799">
        <v>0</v>
      </c>
    </row>
    <row r="800" spans="1:35" x14ac:dyDescent="0.25">
      <c r="A800" s="10"/>
      <c r="B800" s="10" t="s">
        <v>2216</v>
      </c>
      <c r="C800" s="10" t="s">
        <v>2236</v>
      </c>
      <c r="D800" s="10"/>
      <c r="E800" s="10" t="s">
        <v>2237</v>
      </c>
      <c r="F800" s="10" t="s">
        <v>2238</v>
      </c>
      <c r="G800" s="10" t="s">
        <v>36</v>
      </c>
      <c r="H800" s="10" t="s">
        <v>36</v>
      </c>
      <c r="I800" s="10">
        <v>2062</v>
      </c>
      <c r="J800" s="10">
        <v>35</v>
      </c>
      <c r="K800" s="10" t="s">
        <v>83</v>
      </c>
      <c r="L800" s="10" t="s">
        <v>75</v>
      </c>
      <c r="M800" s="10" t="s">
        <v>76</v>
      </c>
      <c r="N800" s="10">
        <f t="shared" si="36"/>
        <v>960225</v>
      </c>
      <c r="O800" s="10">
        <f t="shared" si="37"/>
        <v>960225</v>
      </c>
      <c r="P800" s="10">
        <f t="shared" si="38"/>
        <v>0</v>
      </c>
      <c r="Q800" s="10"/>
      <c r="R800" s="11">
        <v>960225</v>
      </c>
      <c r="S800" s="11"/>
      <c r="T800" s="11"/>
      <c r="U800" s="11">
        <v>0</v>
      </c>
      <c r="V800" s="11"/>
      <c r="W800" s="11">
        <v>0</v>
      </c>
      <c r="X800" s="11"/>
      <c r="Y800" s="11">
        <v>0</v>
      </c>
      <c r="Z800" s="11"/>
      <c r="AA800" s="11">
        <v>0</v>
      </c>
      <c r="AB800" s="11"/>
      <c r="AC800" s="11"/>
      <c r="AD800">
        <v>0</v>
      </c>
      <c r="AF800">
        <v>0</v>
      </c>
      <c r="AI800">
        <v>0</v>
      </c>
    </row>
    <row r="801" spans="1:35" x14ac:dyDescent="0.25">
      <c r="A801" s="10"/>
      <c r="B801" s="10" t="s">
        <v>2216</v>
      </c>
      <c r="C801" s="10" t="s">
        <v>2230</v>
      </c>
      <c r="D801" s="10"/>
      <c r="E801" s="10" t="s">
        <v>2231</v>
      </c>
      <c r="F801" s="10" t="s">
        <v>2350</v>
      </c>
      <c r="G801" s="10" t="s">
        <v>58</v>
      </c>
      <c r="H801" s="10" t="s">
        <v>58</v>
      </c>
      <c r="I801" s="10">
        <v>2062</v>
      </c>
      <c r="J801" s="10">
        <v>35</v>
      </c>
      <c r="K801" s="10" t="s">
        <v>83</v>
      </c>
      <c r="L801" s="10" t="s">
        <v>75</v>
      </c>
      <c r="M801" s="10" t="s">
        <v>76</v>
      </c>
      <c r="N801" s="10">
        <f t="shared" si="36"/>
        <v>2000000</v>
      </c>
      <c r="O801" s="10">
        <f t="shared" si="37"/>
        <v>2000000</v>
      </c>
      <c r="P801" s="10">
        <f t="shared" si="38"/>
        <v>0</v>
      </c>
      <c r="Q801" s="10"/>
      <c r="R801" s="11">
        <v>2000000</v>
      </c>
      <c r="S801" s="11"/>
      <c r="T801" s="11"/>
      <c r="U801" s="11"/>
      <c r="V801" s="11"/>
      <c r="W801" s="11">
        <v>0</v>
      </c>
      <c r="X801" s="11"/>
      <c r="Y801" s="11">
        <v>0</v>
      </c>
      <c r="Z801" s="11"/>
      <c r="AA801" s="11">
        <v>0</v>
      </c>
      <c r="AB801" s="11"/>
      <c r="AC801" s="11"/>
      <c r="AD801">
        <v>0</v>
      </c>
      <c r="AF801">
        <v>0</v>
      </c>
      <c r="AI801">
        <v>0</v>
      </c>
    </row>
    <row r="802" spans="1:35" x14ac:dyDescent="0.25">
      <c r="A802" s="10"/>
      <c r="B802" s="10" t="s">
        <v>2216</v>
      </c>
      <c r="C802" s="10" t="s">
        <v>2230</v>
      </c>
      <c r="D802" s="10"/>
      <c r="E802" s="10" t="s">
        <v>2351</v>
      </c>
      <c r="F802" s="10" t="s">
        <v>2240</v>
      </c>
      <c r="G802" s="10" t="s">
        <v>36</v>
      </c>
      <c r="H802" s="10" t="s">
        <v>36</v>
      </c>
      <c r="I802" s="10">
        <v>2062</v>
      </c>
      <c r="J802" s="10">
        <v>35</v>
      </c>
      <c r="K802" s="10" t="s">
        <v>83</v>
      </c>
      <c r="L802" s="10" t="s">
        <v>75</v>
      </c>
      <c r="M802" s="10" t="s">
        <v>76</v>
      </c>
      <c r="N802" s="10">
        <f t="shared" si="36"/>
        <v>4500000</v>
      </c>
      <c r="O802" s="10">
        <f t="shared" si="37"/>
        <v>4500000</v>
      </c>
      <c r="P802" s="10">
        <f t="shared" si="38"/>
        <v>0</v>
      </c>
      <c r="Q802" s="10"/>
      <c r="R802" s="11">
        <v>4500000</v>
      </c>
      <c r="S802" s="11"/>
      <c r="T802" s="11"/>
      <c r="U802" s="11">
        <v>0</v>
      </c>
      <c r="V802" s="11"/>
      <c r="W802" s="11">
        <v>0</v>
      </c>
      <c r="X802" s="11"/>
      <c r="Y802" s="11">
        <v>0</v>
      </c>
      <c r="Z802" s="11"/>
      <c r="AA802" s="11">
        <v>0</v>
      </c>
      <c r="AB802" s="11"/>
      <c r="AC802" s="11"/>
      <c r="AD802">
        <v>0</v>
      </c>
      <c r="AF802">
        <v>0</v>
      </c>
      <c r="AI802">
        <v>0</v>
      </c>
    </row>
    <row r="803" spans="1:35" x14ac:dyDescent="0.25">
      <c r="A803" s="10" t="s">
        <v>58</v>
      </c>
      <c r="B803" s="10" t="s">
        <v>2241</v>
      </c>
      <c r="C803" s="10" t="s">
        <v>2242</v>
      </c>
      <c r="D803" s="10">
        <v>2985</v>
      </c>
      <c r="E803" s="10" t="s">
        <v>2243</v>
      </c>
      <c r="F803" s="10" t="s">
        <v>2244</v>
      </c>
      <c r="G803" s="10" t="s">
        <v>36</v>
      </c>
      <c r="H803" s="10" t="s">
        <v>36</v>
      </c>
      <c r="I803" s="10">
        <v>2070</v>
      </c>
      <c r="J803" s="10">
        <v>10</v>
      </c>
      <c r="K803" s="10" t="s">
        <v>83</v>
      </c>
      <c r="L803" s="10" t="s">
        <v>75</v>
      </c>
      <c r="M803" s="10" t="s">
        <v>87</v>
      </c>
      <c r="N803" s="10">
        <f t="shared" si="36"/>
        <v>375000</v>
      </c>
      <c r="O803" s="10">
        <f t="shared" si="37"/>
        <v>375000</v>
      </c>
      <c r="P803" s="10">
        <f t="shared" si="38"/>
        <v>0</v>
      </c>
      <c r="Q803" s="10"/>
      <c r="R803" s="11">
        <v>175000</v>
      </c>
      <c r="S803" s="11">
        <v>10000</v>
      </c>
      <c r="T803" s="11"/>
      <c r="U803" s="11">
        <v>200000</v>
      </c>
      <c r="V803" s="11"/>
      <c r="W803" s="11">
        <v>0</v>
      </c>
      <c r="X803" s="11"/>
      <c r="Y803" s="11">
        <v>0</v>
      </c>
      <c r="Z803" s="11"/>
      <c r="AA803" s="11">
        <v>0</v>
      </c>
      <c r="AB803" s="11"/>
      <c r="AC803" s="11"/>
      <c r="AD803">
        <v>0</v>
      </c>
      <c r="AF803">
        <v>0</v>
      </c>
      <c r="AI803">
        <v>0</v>
      </c>
    </row>
    <row r="804" spans="1:35" x14ac:dyDescent="0.25">
      <c r="A804" s="10" t="s">
        <v>58</v>
      </c>
      <c r="B804" s="10" t="s">
        <v>2241</v>
      </c>
      <c r="C804" s="10" t="s">
        <v>2245</v>
      </c>
      <c r="D804" s="10">
        <v>3110</v>
      </c>
      <c r="E804" s="10" t="s">
        <v>2246</v>
      </c>
      <c r="F804" s="10" t="s">
        <v>2247</v>
      </c>
      <c r="G804" s="10" t="s">
        <v>36</v>
      </c>
      <c r="H804" s="10" t="s">
        <v>36</v>
      </c>
      <c r="I804" s="10">
        <v>2333</v>
      </c>
      <c r="J804" s="10">
        <v>10</v>
      </c>
      <c r="K804" s="10" t="s">
        <v>83</v>
      </c>
      <c r="L804" s="10" t="s">
        <v>75</v>
      </c>
      <c r="M804" s="10" t="s">
        <v>87</v>
      </c>
      <c r="N804" s="10">
        <f t="shared" si="36"/>
        <v>0</v>
      </c>
      <c r="O804" s="10">
        <f t="shared" si="37"/>
        <v>0</v>
      </c>
      <c r="P804" s="10">
        <f t="shared" si="38"/>
        <v>0</v>
      </c>
      <c r="Q804" s="10"/>
      <c r="R804" s="11">
        <v>0</v>
      </c>
      <c r="S804" s="11"/>
      <c r="T804" s="11"/>
      <c r="U804" s="11">
        <v>0</v>
      </c>
      <c r="V804" s="11"/>
      <c r="W804" s="11">
        <v>0</v>
      </c>
      <c r="X804" s="11"/>
      <c r="Y804" s="11">
        <v>0</v>
      </c>
      <c r="Z804" s="11"/>
      <c r="AA804" s="11">
        <v>0</v>
      </c>
      <c r="AB804" s="11"/>
      <c r="AC804" s="11"/>
      <c r="AD804">
        <v>0</v>
      </c>
      <c r="AF804">
        <v>0</v>
      </c>
      <c r="AI804">
        <v>0</v>
      </c>
    </row>
    <row r="805" spans="1:35" x14ac:dyDescent="0.25">
      <c r="A805" s="10"/>
      <c r="B805" s="10" t="s">
        <v>2241</v>
      </c>
      <c r="C805" s="10" t="s">
        <v>2248</v>
      </c>
      <c r="D805" s="10"/>
      <c r="E805" s="10" t="s">
        <v>2249</v>
      </c>
      <c r="F805" s="10" t="s">
        <v>2250</v>
      </c>
      <c r="G805" s="10" t="s">
        <v>31</v>
      </c>
      <c r="H805" s="10" t="s">
        <v>41</v>
      </c>
      <c r="I805" s="10"/>
      <c r="J805" s="10">
        <v>10</v>
      </c>
      <c r="K805" s="10" t="s">
        <v>83</v>
      </c>
      <c r="L805" s="10" t="s">
        <v>75</v>
      </c>
      <c r="M805" s="10" t="s">
        <v>87</v>
      </c>
      <c r="N805" s="10">
        <f t="shared" si="36"/>
        <v>250000</v>
      </c>
      <c r="O805" s="10">
        <f t="shared" si="37"/>
        <v>250000</v>
      </c>
      <c r="P805" s="10">
        <f t="shared" si="38"/>
        <v>0</v>
      </c>
      <c r="Q805" s="10"/>
      <c r="R805" s="11">
        <v>250000</v>
      </c>
      <c r="S805" s="11"/>
      <c r="T805" s="11"/>
      <c r="U805" s="11">
        <v>0</v>
      </c>
      <c r="V805" s="11"/>
      <c r="W805" s="11">
        <v>0</v>
      </c>
      <c r="X805" s="11"/>
      <c r="Y805" s="11">
        <v>0</v>
      </c>
      <c r="Z805" s="11"/>
      <c r="AA805" s="11"/>
      <c r="AB805" s="11"/>
      <c r="AC805" s="11"/>
      <c r="AD805">
        <v>0</v>
      </c>
      <c r="AF805">
        <v>0</v>
      </c>
      <c r="AI805">
        <v>0</v>
      </c>
    </row>
    <row r="806" spans="1:35" x14ac:dyDescent="0.25">
      <c r="A806" s="10"/>
      <c r="B806" s="10" t="s">
        <v>2241</v>
      </c>
      <c r="C806" s="10" t="s">
        <v>2248</v>
      </c>
      <c r="D806" s="10"/>
      <c r="E806" s="10" t="s">
        <v>2249</v>
      </c>
      <c r="F806" s="10" t="s">
        <v>2251</v>
      </c>
      <c r="G806" s="10" t="s">
        <v>31</v>
      </c>
      <c r="H806" s="10" t="s">
        <v>41</v>
      </c>
      <c r="I806" s="10">
        <v>2346</v>
      </c>
      <c r="J806" s="10">
        <v>10</v>
      </c>
      <c r="K806" s="10" t="s">
        <v>83</v>
      </c>
      <c r="L806" s="10" t="s">
        <v>75</v>
      </c>
      <c r="M806" s="10" t="s">
        <v>87</v>
      </c>
      <c r="N806" s="10">
        <f t="shared" si="36"/>
        <v>4000000</v>
      </c>
      <c r="O806" s="10">
        <f t="shared" si="37"/>
        <v>4000000</v>
      </c>
      <c r="P806" s="10">
        <f t="shared" si="38"/>
        <v>0</v>
      </c>
      <c r="Q806" s="10"/>
      <c r="R806" s="11">
        <v>1000000</v>
      </c>
      <c r="S806" s="11"/>
      <c r="T806" s="11"/>
      <c r="U806" s="11">
        <v>1000000</v>
      </c>
      <c r="V806" s="11"/>
      <c r="W806" s="11">
        <v>1000000</v>
      </c>
      <c r="X806" s="11"/>
      <c r="Y806" s="11">
        <v>1000000</v>
      </c>
      <c r="Z806" s="11"/>
      <c r="AA806" s="11">
        <v>0</v>
      </c>
      <c r="AB806" s="11"/>
      <c r="AC806" s="11"/>
      <c r="AD806">
        <v>0</v>
      </c>
      <c r="AF806">
        <v>0</v>
      </c>
      <c r="AI806">
        <v>0</v>
      </c>
    </row>
    <row r="807" spans="1:35" x14ac:dyDescent="0.25">
      <c r="A807" s="10"/>
      <c r="B807" s="10" t="s">
        <v>2241</v>
      </c>
      <c r="C807" s="10" t="s">
        <v>2252</v>
      </c>
      <c r="D807" s="10"/>
      <c r="E807" s="10" t="s">
        <v>2253</v>
      </c>
      <c r="F807" s="10" t="s">
        <v>2254</v>
      </c>
      <c r="G807" s="10" t="s">
        <v>41</v>
      </c>
      <c r="H807" s="10" t="s">
        <v>41</v>
      </c>
      <c r="I807" s="10">
        <v>2345</v>
      </c>
      <c r="J807" s="10">
        <v>10</v>
      </c>
      <c r="K807" s="10" t="s">
        <v>2255</v>
      </c>
      <c r="L807" s="10" t="s">
        <v>75</v>
      </c>
      <c r="M807" s="10" t="s">
        <v>87</v>
      </c>
      <c r="N807" s="10">
        <f t="shared" si="36"/>
        <v>720000</v>
      </c>
      <c r="O807" s="10">
        <f t="shared" si="37"/>
        <v>720000</v>
      </c>
      <c r="P807" s="10">
        <f t="shared" si="38"/>
        <v>0</v>
      </c>
      <c r="Q807" s="10"/>
      <c r="R807" s="11">
        <v>180000</v>
      </c>
      <c r="S807" s="11"/>
      <c r="T807" s="11"/>
      <c r="U807" s="11">
        <v>180000</v>
      </c>
      <c r="V807" s="11"/>
      <c r="W807" s="11">
        <v>180000</v>
      </c>
      <c r="X807" s="11"/>
      <c r="Y807" s="11">
        <v>180000</v>
      </c>
      <c r="Z807" s="11"/>
      <c r="AA807" s="11">
        <v>0</v>
      </c>
      <c r="AB807" s="11"/>
      <c r="AC807" s="11"/>
      <c r="AD807">
        <v>0</v>
      </c>
      <c r="AF807">
        <v>0</v>
      </c>
      <c r="AI807">
        <v>0</v>
      </c>
    </row>
    <row r="808" spans="1:35" x14ac:dyDescent="0.25">
      <c r="A808" s="10"/>
      <c r="B808" s="10" t="s">
        <v>2241</v>
      </c>
      <c r="C808" s="10" t="s">
        <v>2256</v>
      </c>
      <c r="D808" s="10"/>
      <c r="E808" s="10" t="s">
        <v>2257</v>
      </c>
      <c r="F808" s="10" t="s">
        <v>2258</v>
      </c>
      <c r="G808" s="10" t="s">
        <v>31</v>
      </c>
      <c r="H808" s="10" t="s">
        <v>41</v>
      </c>
      <c r="I808" s="10">
        <v>2331</v>
      </c>
      <c r="J808" s="10">
        <v>10</v>
      </c>
      <c r="K808" s="10" t="s">
        <v>83</v>
      </c>
      <c r="L808" s="10" t="s">
        <v>75</v>
      </c>
      <c r="M808" s="10" t="s">
        <v>87</v>
      </c>
      <c r="N808" s="10">
        <f t="shared" si="36"/>
        <v>250000</v>
      </c>
      <c r="O808" s="10">
        <f t="shared" si="37"/>
        <v>250000</v>
      </c>
      <c r="P808" s="10">
        <f t="shared" si="38"/>
        <v>0</v>
      </c>
      <c r="Q808" s="10"/>
      <c r="R808" s="11">
        <v>250000</v>
      </c>
      <c r="S808" s="11"/>
      <c r="T808" s="11"/>
      <c r="U808" s="11">
        <v>0</v>
      </c>
      <c r="V808" s="11"/>
      <c r="W808" s="11">
        <v>0</v>
      </c>
      <c r="X808" s="11"/>
      <c r="Y808" s="11">
        <v>0</v>
      </c>
      <c r="Z808" s="11"/>
      <c r="AA808" s="11">
        <v>0</v>
      </c>
      <c r="AB808" s="11"/>
      <c r="AC808" s="11"/>
      <c r="AD808">
        <v>0</v>
      </c>
      <c r="AF808">
        <v>0</v>
      </c>
      <c r="AI808">
        <v>0</v>
      </c>
    </row>
    <row r="809" spans="1:35" x14ac:dyDescent="0.25">
      <c r="A809" s="10"/>
      <c r="B809" s="10" t="s">
        <v>2241</v>
      </c>
      <c r="C809" s="10" t="s">
        <v>2259</v>
      </c>
      <c r="D809" s="10"/>
      <c r="E809" s="10" t="s">
        <v>2260</v>
      </c>
      <c r="F809" s="10" t="s">
        <v>2261</v>
      </c>
      <c r="G809" s="10" t="s">
        <v>41</v>
      </c>
      <c r="H809" s="10" t="s">
        <v>41</v>
      </c>
      <c r="I809" s="10"/>
      <c r="J809" s="10">
        <v>10</v>
      </c>
      <c r="K809" s="10" t="s">
        <v>83</v>
      </c>
      <c r="L809" s="10" t="s">
        <v>75</v>
      </c>
      <c r="M809" s="10" t="s">
        <v>87</v>
      </c>
      <c r="N809" s="10">
        <f t="shared" si="36"/>
        <v>2500000</v>
      </c>
      <c r="O809" s="10">
        <f t="shared" si="37"/>
        <v>2500000</v>
      </c>
      <c r="P809" s="10">
        <f t="shared" si="38"/>
        <v>0</v>
      </c>
      <c r="Q809" s="10"/>
      <c r="R809" s="11">
        <v>2500000</v>
      </c>
      <c r="S809" s="11"/>
      <c r="T809" s="11"/>
      <c r="U809" s="11">
        <v>0</v>
      </c>
      <c r="V809" s="11"/>
      <c r="W809" s="11">
        <v>0</v>
      </c>
      <c r="X809" s="11"/>
      <c r="Y809" s="11">
        <v>0</v>
      </c>
      <c r="Z809" s="11"/>
      <c r="AA809" s="11">
        <v>0</v>
      </c>
      <c r="AB809" s="11"/>
      <c r="AC809" s="11"/>
      <c r="AD809">
        <v>0</v>
      </c>
      <c r="AF809">
        <v>0</v>
      </c>
      <c r="AI809">
        <v>0</v>
      </c>
    </row>
    <row r="810" spans="1:35" x14ac:dyDescent="0.25">
      <c r="A810" s="10" t="s">
        <v>149</v>
      </c>
      <c r="B810" s="10" t="s">
        <v>2262</v>
      </c>
      <c r="C810" s="10" t="s">
        <v>2263</v>
      </c>
      <c r="D810" s="10">
        <v>2696</v>
      </c>
      <c r="E810" s="10" t="s">
        <v>2264</v>
      </c>
      <c r="F810" s="10" t="s">
        <v>2265</v>
      </c>
      <c r="G810" s="10" t="s">
        <v>36</v>
      </c>
      <c r="H810" s="10" t="s">
        <v>36</v>
      </c>
      <c r="I810" s="10">
        <v>1116</v>
      </c>
      <c r="J810" s="10">
        <v>2</v>
      </c>
      <c r="K810" s="10" t="s">
        <v>37</v>
      </c>
      <c r="L810" s="10" t="s">
        <v>160</v>
      </c>
      <c r="M810" s="10" t="s">
        <v>2272</v>
      </c>
      <c r="N810" s="10">
        <f t="shared" si="36"/>
        <v>1287000</v>
      </c>
      <c r="O810" s="10">
        <f t="shared" si="37"/>
        <v>0</v>
      </c>
      <c r="P810" s="10">
        <f t="shared" si="38"/>
        <v>1287000</v>
      </c>
      <c r="Q810" s="10"/>
      <c r="R810" s="11">
        <v>0</v>
      </c>
      <c r="S810" s="11">
        <v>0</v>
      </c>
      <c r="T810" s="11"/>
      <c r="U810" s="11">
        <v>0</v>
      </c>
      <c r="V810" s="11"/>
      <c r="W810" s="11">
        <v>0</v>
      </c>
      <c r="X810" s="11"/>
      <c r="Y810" s="11">
        <v>0</v>
      </c>
      <c r="Z810" s="11"/>
      <c r="AA810" s="11">
        <v>1287000</v>
      </c>
      <c r="AB810" s="11">
        <v>1570044.66</v>
      </c>
      <c r="AC810" s="11"/>
      <c r="AD810">
        <v>0</v>
      </c>
      <c r="AF810">
        <v>0</v>
      </c>
      <c r="AI810">
        <v>0</v>
      </c>
    </row>
    <row r="811" spans="1:35" x14ac:dyDescent="0.25">
      <c r="A811" s="10" t="s">
        <v>149</v>
      </c>
      <c r="B811" s="10" t="s">
        <v>2262</v>
      </c>
      <c r="C811" s="10" t="s">
        <v>2263</v>
      </c>
      <c r="D811" s="10">
        <v>2697</v>
      </c>
      <c r="E811" s="10" t="s">
        <v>2266</v>
      </c>
      <c r="F811" s="10" t="s">
        <v>2267</v>
      </c>
      <c r="G811" s="10" t="s">
        <v>36</v>
      </c>
      <c r="H811" s="10" t="s">
        <v>36</v>
      </c>
      <c r="I811" s="10">
        <v>1887</v>
      </c>
      <c r="J811" s="10">
        <v>2</v>
      </c>
      <c r="K811" s="10" t="s">
        <v>37</v>
      </c>
      <c r="L811" s="10" t="s">
        <v>160</v>
      </c>
      <c r="M811" s="10" t="s">
        <v>2272</v>
      </c>
      <c r="N811" s="10">
        <f t="shared" si="36"/>
        <v>48290826.550000004</v>
      </c>
      <c r="O811" s="10">
        <f t="shared" si="37"/>
        <v>0</v>
      </c>
      <c r="P811" s="10">
        <f t="shared" si="38"/>
        <v>48290826.550000004</v>
      </c>
      <c r="Q811" s="10"/>
      <c r="R811" s="11">
        <v>0</v>
      </c>
      <c r="S811" s="11">
        <v>0</v>
      </c>
      <c r="T811" s="11"/>
      <c r="U811" s="11">
        <v>0</v>
      </c>
      <c r="V811" s="11"/>
      <c r="W811" s="11">
        <v>0</v>
      </c>
      <c r="X811" s="11"/>
      <c r="Y811" s="11">
        <v>0</v>
      </c>
      <c r="Z811" s="11"/>
      <c r="AA811" s="11">
        <v>15779620</v>
      </c>
      <c r="AB811" s="11">
        <v>15779620</v>
      </c>
      <c r="AC811" s="11"/>
      <c r="AD811">
        <v>10837068.85</v>
      </c>
      <c r="AF811">
        <v>10837068.85</v>
      </c>
      <c r="AH811">
        <v>10837068.85</v>
      </c>
      <c r="AI811">
        <v>0</v>
      </c>
    </row>
    <row r="812" spans="1:35" x14ac:dyDescent="0.25">
      <c r="A812" s="10" t="s">
        <v>149</v>
      </c>
      <c r="B812" s="10" t="s">
        <v>2262</v>
      </c>
      <c r="C812" s="10" t="s">
        <v>2268</v>
      </c>
      <c r="D812" s="10">
        <v>3091</v>
      </c>
      <c r="E812" s="10" t="s">
        <v>2269</v>
      </c>
      <c r="F812" s="10" t="s">
        <v>2270</v>
      </c>
      <c r="G812" s="10" t="s">
        <v>58</v>
      </c>
      <c r="H812" s="10" t="s">
        <v>36</v>
      </c>
      <c r="I812" s="10">
        <v>1133</v>
      </c>
      <c r="J812" s="10">
        <v>2</v>
      </c>
      <c r="K812" s="10" t="s">
        <v>83</v>
      </c>
      <c r="L812" s="10" t="s">
        <v>75</v>
      </c>
      <c r="M812" s="10" t="s">
        <v>2272</v>
      </c>
      <c r="N812" s="10">
        <f t="shared" si="36"/>
        <v>13040000</v>
      </c>
      <c r="O812" s="10">
        <f t="shared" si="37"/>
        <v>13040000</v>
      </c>
      <c r="P812" s="10">
        <f t="shared" si="38"/>
        <v>0</v>
      </c>
      <c r="Q812" s="10"/>
      <c r="R812" s="11">
        <v>0</v>
      </c>
      <c r="S812" s="11">
        <v>0</v>
      </c>
      <c r="T812" s="11"/>
      <c r="U812" s="11">
        <v>5806666.6699999999</v>
      </c>
      <c r="V812" s="11"/>
      <c r="W812" s="11">
        <v>6033333.3300000001</v>
      </c>
      <c r="X812" s="11"/>
      <c r="Y812" s="11">
        <v>1200000</v>
      </c>
      <c r="Z812" s="11"/>
      <c r="AA812" s="11">
        <v>0</v>
      </c>
      <c r="AB812" s="11"/>
      <c r="AC812" s="11"/>
      <c r="AD812">
        <v>0</v>
      </c>
      <c r="AF812">
        <v>0</v>
      </c>
      <c r="AI812">
        <v>0</v>
      </c>
    </row>
  </sheetData>
  <autoFilter ref="A1:AI812" xr:uid="{00000000-0009-0000-0000-000001000000}">
    <sortState xmlns:xlrd2="http://schemas.microsoft.com/office/spreadsheetml/2017/richdata2" ref="A731:AI750">
      <sortCondition ref="B1:B812"/>
    </sortState>
  </autoFilter>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M70"/>
  <sheetViews>
    <sheetView topLeftCell="A35" workbookViewId="0">
      <selection activeCell="D8" sqref="D8:E69"/>
    </sheetView>
  </sheetViews>
  <sheetFormatPr defaultRowHeight="15" x14ac:dyDescent="0.25"/>
  <cols>
    <col min="1" max="1" width="33.42578125" bestFit="1" customWidth="1"/>
    <col min="2" max="2" width="27.5703125" bestFit="1" customWidth="1"/>
    <col min="3" max="3" width="36.140625" bestFit="1" customWidth="1"/>
    <col min="4" max="4" width="30.28515625" bestFit="1" customWidth="1"/>
    <col min="5" max="5" width="38.85546875" bestFit="1" customWidth="1"/>
    <col min="6" max="10" width="26.5703125" bestFit="1" customWidth="1"/>
  </cols>
  <sheetData>
    <row r="4" spans="1:13" x14ac:dyDescent="0.25">
      <c r="B4" s="15" t="s">
        <v>2353</v>
      </c>
      <c r="C4" s="15" t="s">
        <v>2354</v>
      </c>
      <c r="D4" s="16" t="s">
        <v>19</v>
      </c>
      <c r="E4" s="16" t="s">
        <v>28</v>
      </c>
    </row>
    <row r="7" spans="1:13" x14ac:dyDescent="0.25">
      <c r="A7" s="17" t="s">
        <v>2355</v>
      </c>
      <c r="B7" t="s">
        <v>2569</v>
      </c>
      <c r="C7" t="s">
        <v>2570</v>
      </c>
      <c r="D7" t="s">
        <v>2572</v>
      </c>
      <c r="E7" t="s">
        <v>2571</v>
      </c>
      <c r="L7" s="18" t="s">
        <v>2356</v>
      </c>
      <c r="M7" s="18" t="s">
        <v>2357</v>
      </c>
    </row>
    <row r="8" spans="1:13" x14ac:dyDescent="0.25">
      <c r="A8" s="19" t="s">
        <v>32</v>
      </c>
      <c r="B8" s="47">
        <v>19800000</v>
      </c>
      <c r="C8" s="47">
        <v>0</v>
      </c>
      <c r="D8" s="47">
        <v>0</v>
      </c>
      <c r="E8" s="47">
        <v>0</v>
      </c>
      <c r="L8" t="str">
        <f>VLOOKUP(LEFT(A8,5),'Autorizado Gnd 4 e 5'!A2:C105,2,0)</f>
        <v>CAIXA</v>
      </c>
      <c r="M8" t="e">
        <f>VLOOKUP(LEFT(B8,5),'Autorizado Gnd 4 e 5'!B2:D105,2,0)</f>
        <v>#N/A</v>
      </c>
    </row>
    <row r="9" spans="1:13" x14ac:dyDescent="0.25">
      <c r="A9" s="19" t="s">
        <v>59</v>
      </c>
      <c r="B9" s="47">
        <v>19752833.129999999</v>
      </c>
      <c r="C9" s="47">
        <v>0</v>
      </c>
      <c r="D9" s="47">
        <v>12004811</v>
      </c>
      <c r="E9" s="47">
        <v>0</v>
      </c>
      <c r="L9" t="str">
        <f>VLOOKUP(LEFT(A9,5),'Autorizado Gnd 4 e 5'!A3:C106,2,0)</f>
        <v>CAIXA</v>
      </c>
      <c r="M9" t="e">
        <f>VLOOKUP(LEFT(B9,5),'Autorizado Gnd 4 e 5'!B3:D106,2,0)</f>
        <v>#N/A</v>
      </c>
    </row>
    <row r="10" spans="1:13" x14ac:dyDescent="0.25">
      <c r="A10" s="19" t="s">
        <v>70</v>
      </c>
      <c r="B10" s="47">
        <v>342510894.34000003</v>
      </c>
      <c r="C10" s="47">
        <v>0</v>
      </c>
      <c r="D10" s="47">
        <v>272425597.20000005</v>
      </c>
      <c r="E10" s="47">
        <v>0</v>
      </c>
      <c r="L10" t="str">
        <f>VLOOKUP(LEFT(A10,5),'Autorizado Gnd 4 e 5'!A4:C107,2,0)</f>
        <v>CAIXA</v>
      </c>
      <c r="M10" t="e">
        <f>VLOOKUP(LEFT(B10,5),'Autorizado Gnd 4 e 5'!B4:D107,2,0)</f>
        <v>#N/A</v>
      </c>
    </row>
    <row r="11" spans="1:13" x14ac:dyDescent="0.25">
      <c r="A11" s="19" t="s">
        <v>98</v>
      </c>
      <c r="B11" s="47">
        <v>0</v>
      </c>
      <c r="C11" s="47">
        <v>19132603</v>
      </c>
      <c r="D11" s="47">
        <v>0</v>
      </c>
      <c r="E11" s="47">
        <v>1186666</v>
      </c>
      <c r="L11" t="str">
        <f>VLOOKUP(LEFT(A11,5),'Autorizado Gnd 4 e 5'!A5:C108,2,0)</f>
        <v>DF</v>
      </c>
      <c r="M11" t="e">
        <f>VLOOKUP(LEFT(B11,5),'Autorizado Gnd 4 e 5'!B5:D108,2,0)</f>
        <v>#N/A</v>
      </c>
    </row>
    <row r="12" spans="1:13" x14ac:dyDescent="0.25">
      <c r="A12" s="19" t="s">
        <v>107</v>
      </c>
      <c r="B12" s="47">
        <v>23294432.600000001</v>
      </c>
      <c r="C12" s="47">
        <v>9362826</v>
      </c>
      <c r="D12" s="47">
        <v>10362826</v>
      </c>
      <c r="E12" s="47">
        <v>9362826</v>
      </c>
      <c r="L12" t="str">
        <f>VLOOKUP(LEFT(A12,5),'Autorizado Gnd 4 e 5'!A6:C109,2,0)</f>
        <v>CAIXA</v>
      </c>
      <c r="M12" t="e">
        <f>VLOOKUP(LEFT(B12,5),'Autorizado Gnd 4 e 5'!B6:D109,2,0)</f>
        <v>#N/A</v>
      </c>
    </row>
    <row r="13" spans="1:13" x14ac:dyDescent="0.25">
      <c r="A13" s="19" t="s">
        <v>150</v>
      </c>
      <c r="B13" s="47">
        <v>1000000</v>
      </c>
      <c r="C13" s="47">
        <v>6965000</v>
      </c>
      <c r="D13" s="47">
        <v>0</v>
      </c>
      <c r="E13" s="47">
        <v>1500000</v>
      </c>
      <c r="L13" t="str">
        <f>VLOOKUP(LEFT(A13,5),'Autorizado Gnd 4 e 5'!A7:C110,2,0)</f>
        <v>DF</v>
      </c>
      <c r="M13" t="e">
        <f>VLOOKUP(LEFT(B13,5),'Autorizado Gnd 4 e 5'!B7:D110,2,0)</f>
        <v>#N/A</v>
      </c>
    </row>
    <row r="14" spans="1:13" x14ac:dyDescent="0.25">
      <c r="A14" s="19" t="s">
        <v>164</v>
      </c>
      <c r="B14" s="47">
        <v>2323472.46</v>
      </c>
      <c r="C14" s="47">
        <v>0</v>
      </c>
      <c r="D14" s="47">
        <v>1743472.46</v>
      </c>
      <c r="E14" s="47">
        <v>0</v>
      </c>
      <c r="L14" t="str">
        <f>VLOOKUP(LEFT(A14,5),'Autorizado Gnd 4 e 5'!A8:C111,2,0)</f>
        <v>CAIXA</v>
      </c>
      <c r="M14" t="e">
        <f>VLOOKUP(LEFT(B14,5),'Autorizado Gnd 4 e 5'!B8:D111,2,0)</f>
        <v>#N/A</v>
      </c>
    </row>
    <row r="15" spans="1:13" x14ac:dyDescent="0.25">
      <c r="A15" s="19" t="s">
        <v>181</v>
      </c>
      <c r="B15" s="47">
        <v>33117102.98</v>
      </c>
      <c r="C15" s="47">
        <v>30000000</v>
      </c>
      <c r="D15" s="47">
        <v>24860102.48</v>
      </c>
      <c r="E15" s="47">
        <v>0</v>
      </c>
      <c r="L15" t="str">
        <f>VLOOKUP(LEFT(A15,5),'Autorizado Gnd 4 e 5'!A9:C112,2,0)</f>
        <v>CAIXA</v>
      </c>
      <c r="M15" t="e">
        <f>VLOOKUP(LEFT(B15,5),'Autorizado Gnd 4 e 5'!B9:D112,2,0)</f>
        <v>#N/A</v>
      </c>
    </row>
    <row r="16" spans="1:13" x14ac:dyDescent="0.25">
      <c r="A16" s="19" t="s">
        <v>209</v>
      </c>
      <c r="B16" s="47">
        <v>800000</v>
      </c>
      <c r="C16" s="47">
        <v>0</v>
      </c>
      <c r="D16" s="47">
        <v>0</v>
      </c>
      <c r="E16" s="47">
        <v>0</v>
      </c>
      <c r="L16" t="str">
        <f>VLOOKUP(LEFT(A16,5),'Autorizado Gnd 4 e 5'!A10:C113,2,0)</f>
        <v>CAIXA</v>
      </c>
      <c r="M16" t="e">
        <f>VLOOKUP(LEFT(B16,5),'Autorizado Gnd 4 e 5'!B10:D113,2,0)</f>
        <v>#N/A</v>
      </c>
    </row>
    <row r="17" spans="1:13" x14ac:dyDescent="0.25">
      <c r="A17" s="19" t="s">
        <v>213</v>
      </c>
      <c r="B17" s="47">
        <v>63630665.079999998</v>
      </c>
      <c r="C17" s="47">
        <v>2285000</v>
      </c>
      <c r="D17" s="47">
        <v>0</v>
      </c>
      <c r="E17" s="47">
        <v>1694000</v>
      </c>
      <c r="L17" t="str">
        <f>VLOOKUP(LEFT(A17,5),'Autorizado Gnd 4 e 5'!A11:C114,2,0)</f>
        <v>CAIXA</v>
      </c>
      <c r="M17" t="e">
        <f>VLOOKUP(LEFT(B17,5),'Autorizado Gnd 4 e 5'!B11:D114,2,0)</f>
        <v>#N/A</v>
      </c>
    </row>
    <row r="18" spans="1:13" x14ac:dyDescent="0.25">
      <c r="A18" s="19" t="s">
        <v>2469</v>
      </c>
      <c r="B18" s="47">
        <v>794452.79</v>
      </c>
      <c r="C18" s="47">
        <v>0</v>
      </c>
      <c r="D18" s="47">
        <v>490252.79</v>
      </c>
      <c r="E18" s="47">
        <v>0</v>
      </c>
      <c r="L18" t="e">
        <f>VLOOKUP(LEFT(A18,5),'Autorizado Gnd 4 e 5'!A12:C115,2,0)</f>
        <v>#N/A</v>
      </c>
      <c r="M18" t="e">
        <f>VLOOKUP(LEFT(B18,5),'Autorizado Gnd 4 e 5'!B12:D115,2,0)</f>
        <v>#N/A</v>
      </c>
    </row>
    <row r="19" spans="1:13" x14ac:dyDescent="0.25">
      <c r="A19" s="19" t="s">
        <v>230</v>
      </c>
      <c r="B19" s="47">
        <v>273746303.85000002</v>
      </c>
      <c r="C19" s="47">
        <v>20211430.729999997</v>
      </c>
      <c r="D19" s="47">
        <v>115474022.76000001</v>
      </c>
      <c r="E19" s="47">
        <v>0</v>
      </c>
      <c r="L19" t="str">
        <f>VLOOKUP(LEFT(A19,5),'Autorizado Gnd 4 e 5'!A13:C116,2,0)</f>
        <v>CAIXA</v>
      </c>
      <c r="M19" t="e">
        <f>VLOOKUP(LEFT(B19,5),'Autorizado Gnd 4 e 5'!B13:D116,2,0)</f>
        <v>#N/A</v>
      </c>
    </row>
    <row r="20" spans="1:13" x14ac:dyDescent="0.25">
      <c r="A20" s="19" t="s">
        <v>319</v>
      </c>
      <c r="B20" s="47">
        <v>1475679</v>
      </c>
      <c r="C20" s="47">
        <v>10000</v>
      </c>
      <c r="D20" s="47">
        <v>0</v>
      </c>
      <c r="E20" s="47">
        <v>0</v>
      </c>
      <c r="L20" t="str">
        <f>VLOOKUP(LEFT(A20,5),'Autorizado Gnd 4 e 5'!A14:C117,2,0)</f>
        <v>CAIXA</v>
      </c>
      <c r="M20" t="e">
        <f>VLOOKUP(LEFT(B20,5),'Autorizado Gnd 4 e 5'!B14:D117,2,0)</f>
        <v>#N/A</v>
      </c>
    </row>
    <row r="21" spans="1:13" x14ac:dyDescent="0.25">
      <c r="A21" s="19" t="s">
        <v>323</v>
      </c>
      <c r="B21" s="47">
        <v>6653010.330000001</v>
      </c>
      <c r="C21" s="47">
        <v>6888491.0599999996</v>
      </c>
      <c r="D21" s="47">
        <v>0</v>
      </c>
      <c r="E21" s="47">
        <v>0</v>
      </c>
      <c r="L21" t="str">
        <f>VLOOKUP(LEFT(A21,5),'Autorizado Gnd 4 e 5'!A15:C118,2,0)</f>
        <v>CAIXA</v>
      </c>
      <c r="M21" t="e">
        <f>VLOOKUP(LEFT(B21,5),'Autorizado Gnd 4 e 5'!B15:D118,2,0)</f>
        <v>#N/A</v>
      </c>
    </row>
    <row r="22" spans="1:13" x14ac:dyDescent="0.25">
      <c r="A22" s="19" t="s">
        <v>243</v>
      </c>
      <c r="B22" s="47">
        <v>0</v>
      </c>
      <c r="C22" s="47">
        <v>250000</v>
      </c>
      <c r="D22" s="47">
        <v>0</v>
      </c>
      <c r="E22" s="47">
        <v>0</v>
      </c>
      <c r="L22" t="str">
        <f>VLOOKUP(LEFT(A22,5),'Autorizado Gnd 4 e 5'!A16:C119,2,0)</f>
        <v>DF</v>
      </c>
      <c r="M22" t="e">
        <f>VLOOKUP(LEFT(B22,5),'Autorizado Gnd 4 e 5'!B16:D119,2,0)</f>
        <v>#N/A</v>
      </c>
    </row>
    <row r="23" spans="1:13" x14ac:dyDescent="0.25">
      <c r="A23" s="19" t="s">
        <v>276</v>
      </c>
      <c r="B23" s="47">
        <v>8500000</v>
      </c>
      <c r="C23" s="47">
        <v>0</v>
      </c>
      <c r="D23" s="47">
        <v>0</v>
      </c>
      <c r="E23" s="47">
        <v>0</v>
      </c>
    </row>
    <row r="24" spans="1:13" x14ac:dyDescent="0.25">
      <c r="A24" s="19" t="s">
        <v>275</v>
      </c>
      <c r="B24" s="47">
        <v>0</v>
      </c>
      <c r="C24" s="47">
        <v>16765498.26</v>
      </c>
      <c r="D24" s="47">
        <v>0</v>
      </c>
      <c r="E24" s="47">
        <v>0</v>
      </c>
    </row>
    <row r="25" spans="1:13" x14ac:dyDescent="0.25">
      <c r="A25" s="19" t="s">
        <v>358</v>
      </c>
      <c r="B25" s="47">
        <v>63086730.130000003</v>
      </c>
      <c r="C25" s="47">
        <v>19000000</v>
      </c>
      <c r="D25" s="47">
        <v>0</v>
      </c>
      <c r="E25" s="47">
        <v>0</v>
      </c>
    </row>
    <row r="26" spans="1:13" x14ac:dyDescent="0.25">
      <c r="A26" s="19" t="s">
        <v>405</v>
      </c>
      <c r="B26" s="47">
        <v>52696353.079999998</v>
      </c>
      <c r="C26" s="47">
        <v>12000000</v>
      </c>
      <c r="D26" s="47">
        <v>3696353.08</v>
      </c>
      <c r="E26" s="47">
        <v>0</v>
      </c>
    </row>
    <row r="27" spans="1:13" x14ac:dyDescent="0.25">
      <c r="A27" s="19" t="s">
        <v>414</v>
      </c>
      <c r="B27" s="47">
        <v>68600542.219999999</v>
      </c>
      <c r="C27" s="47">
        <v>22342360.260000002</v>
      </c>
      <c r="D27" s="47">
        <v>7000000</v>
      </c>
      <c r="E27" s="47">
        <v>0</v>
      </c>
    </row>
    <row r="28" spans="1:13" x14ac:dyDescent="0.25">
      <c r="A28" s="19" t="s">
        <v>455</v>
      </c>
      <c r="B28" s="47">
        <v>1678441384.9452991</v>
      </c>
      <c r="C28" s="47">
        <v>713342194.21600008</v>
      </c>
      <c r="D28" s="47">
        <v>1418606158.5112998</v>
      </c>
      <c r="E28" s="47">
        <v>679173917.40600002</v>
      </c>
    </row>
    <row r="29" spans="1:13" x14ac:dyDescent="0.25">
      <c r="A29" s="19" t="s">
        <v>2473</v>
      </c>
      <c r="B29" s="47">
        <v>20736964.576000001</v>
      </c>
      <c r="C29" s="47">
        <v>0</v>
      </c>
      <c r="D29" s="47">
        <v>19049019.010000002</v>
      </c>
      <c r="E29" s="47">
        <v>0</v>
      </c>
    </row>
    <row r="30" spans="1:13" x14ac:dyDescent="0.25">
      <c r="A30" s="19" t="s">
        <v>1337</v>
      </c>
      <c r="B30" s="47">
        <v>464432786.22000003</v>
      </c>
      <c r="C30" s="47">
        <v>384609927.35000002</v>
      </c>
      <c r="D30" s="47">
        <v>313842876.10000008</v>
      </c>
      <c r="E30" s="47">
        <v>0</v>
      </c>
    </row>
    <row r="31" spans="1:13" x14ac:dyDescent="0.25">
      <c r="A31" s="19" t="s">
        <v>1370</v>
      </c>
      <c r="B31" s="47">
        <v>100000000</v>
      </c>
      <c r="C31" s="47">
        <v>0</v>
      </c>
      <c r="D31" s="47">
        <v>7074665</v>
      </c>
      <c r="E31" s="47">
        <v>0</v>
      </c>
    </row>
    <row r="32" spans="1:13" x14ac:dyDescent="0.25">
      <c r="A32" s="19" t="s">
        <v>1415</v>
      </c>
      <c r="B32" s="47">
        <v>12203471.49</v>
      </c>
      <c r="C32" s="47">
        <v>0</v>
      </c>
      <c r="D32" s="47">
        <v>0</v>
      </c>
      <c r="E32" s="47">
        <v>0</v>
      </c>
    </row>
    <row r="33" spans="1:5" x14ac:dyDescent="0.25">
      <c r="A33" s="19" t="s">
        <v>1447</v>
      </c>
      <c r="B33" s="47">
        <v>171697177.28</v>
      </c>
      <c r="C33" s="47">
        <v>0</v>
      </c>
      <c r="D33" s="47">
        <v>36530716.82</v>
      </c>
      <c r="E33" s="47">
        <v>1700000</v>
      </c>
    </row>
    <row r="34" spans="1:5" x14ac:dyDescent="0.25">
      <c r="A34" s="19" t="s">
        <v>1455</v>
      </c>
      <c r="B34" s="47">
        <v>0</v>
      </c>
      <c r="C34" s="47">
        <v>0</v>
      </c>
      <c r="D34" s="47">
        <v>0</v>
      </c>
      <c r="E34" s="47">
        <v>1159032.68</v>
      </c>
    </row>
    <row r="35" spans="1:5" x14ac:dyDescent="0.25">
      <c r="A35" s="19" t="s">
        <v>1506</v>
      </c>
      <c r="B35" s="47">
        <v>67390303.390000001</v>
      </c>
      <c r="C35" s="47">
        <v>0</v>
      </c>
      <c r="D35" s="47">
        <v>63524847.710000001</v>
      </c>
      <c r="E35" s="47">
        <v>0</v>
      </c>
    </row>
    <row r="36" spans="1:5" x14ac:dyDescent="0.25">
      <c r="A36" s="19" t="s">
        <v>1535</v>
      </c>
      <c r="B36" s="47">
        <v>40000000</v>
      </c>
      <c r="C36" s="47">
        <v>0</v>
      </c>
      <c r="D36" s="47">
        <v>7291327.9699999997</v>
      </c>
      <c r="E36" s="47">
        <v>0</v>
      </c>
    </row>
    <row r="37" spans="1:5" x14ac:dyDescent="0.25">
      <c r="A37" s="19" t="s">
        <v>1559</v>
      </c>
      <c r="B37" s="47">
        <v>13790000</v>
      </c>
      <c r="C37" s="47">
        <v>6354347.96</v>
      </c>
      <c r="D37" s="47">
        <v>1640427.74</v>
      </c>
      <c r="E37" s="47">
        <v>0</v>
      </c>
    </row>
    <row r="38" spans="1:5" x14ac:dyDescent="0.25">
      <c r="A38" s="19" t="s">
        <v>1594</v>
      </c>
      <c r="B38" s="47">
        <v>2000000</v>
      </c>
      <c r="C38" s="47">
        <v>19414065.219999999</v>
      </c>
      <c r="D38" s="47">
        <v>0</v>
      </c>
      <c r="E38" s="47">
        <v>14298208.219999999</v>
      </c>
    </row>
    <row r="39" spans="1:5" x14ac:dyDescent="0.25">
      <c r="A39" s="19" t="s">
        <v>1582</v>
      </c>
      <c r="B39" s="47">
        <v>0</v>
      </c>
      <c r="C39" s="47">
        <v>300000</v>
      </c>
      <c r="D39" s="47">
        <v>0</v>
      </c>
      <c r="E39" s="47">
        <v>0</v>
      </c>
    </row>
    <row r="40" spans="1:5" x14ac:dyDescent="0.25">
      <c r="A40" s="19" t="s">
        <v>1563</v>
      </c>
      <c r="B40" s="47">
        <v>473382.40000000002</v>
      </c>
      <c r="C40" s="47">
        <v>0</v>
      </c>
      <c r="D40" s="47">
        <v>0</v>
      </c>
      <c r="E40" s="47">
        <v>0</v>
      </c>
    </row>
    <row r="41" spans="1:5" x14ac:dyDescent="0.25">
      <c r="A41" s="19" t="s">
        <v>1568</v>
      </c>
      <c r="B41" s="47">
        <v>0</v>
      </c>
      <c r="C41" s="47">
        <v>2291584.02</v>
      </c>
      <c r="D41" s="47">
        <v>0</v>
      </c>
      <c r="E41" s="47">
        <v>0</v>
      </c>
    </row>
    <row r="42" spans="1:5" x14ac:dyDescent="0.25">
      <c r="A42" s="19" t="s">
        <v>1637</v>
      </c>
      <c r="B42" s="47">
        <v>573291669</v>
      </c>
      <c r="C42" s="47">
        <v>175591215.43000001</v>
      </c>
      <c r="D42" s="47">
        <v>183652261.00999999</v>
      </c>
      <c r="E42" s="47">
        <v>138114840.42000002</v>
      </c>
    </row>
    <row r="43" spans="1:5" x14ac:dyDescent="0.25">
      <c r="A43" s="19" t="s">
        <v>1691</v>
      </c>
      <c r="B43" s="47">
        <v>2150000</v>
      </c>
      <c r="C43" s="47">
        <v>0</v>
      </c>
      <c r="D43" s="47">
        <v>1892000</v>
      </c>
      <c r="E43" s="47">
        <v>0</v>
      </c>
    </row>
    <row r="44" spans="1:5" x14ac:dyDescent="0.25">
      <c r="A44" s="19" t="s">
        <v>1632</v>
      </c>
      <c r="B44" s="47">
        <v>172800000</v>
      </c>
      <c r="C44" s="47">
        <v>0</v>
      </c>
      <c r="D44" s="47">
        <v>172800000</v>
      </c>
      <c r="E44" s="47">
        <v>0</v>
      </c>
    </row>
    <row r="45" spans="1:5" x14ac:dyDescent="0.25">
      <c r="A45" s="19" t="s">
        <v>1698</v>
      </c>
      <c r="B45" s="47">
        <v>622333866.68524075</v>
      </c>
      <c r="C45" s="47">
        <v>77964672.760000005</v>
      </c>
      <c r="D45" s="47">
        <v>252315121.05380297</v>
      </c>
      <c r="E45" s="47">
        <v>51645817.879999995</v>
      </c>
    </row>
    <row r="46" spans="1:5" x14ac:dyDescent="0.25">
      <c r="A46" s="19" t="s">
        <v>1785</v>
      </c>
      <c r="B46" s="47">
        <v>8853548.6900000013</v>
      </c>
      <c r="C46" s="47">
        <v>20307299.850000001</v>
      </c>
      <c r="D46" s="47">
        <v>0</v>
      </c>
      <c r="E46" s="47">
        <v>0</v>
      </c>
    </row>
    <row r="47" spans="1:5" x14ac:dyDescent="0.25">
      <c r="A47" s="19" t="s">
        <v>1808</v>
      </c>
      <c r="B47" s="47">
        <v>74183425.460000008</v>
      </c>
      <c r="C47" s="47">
        <v>0</v>
      </c>
      <c r="D47" s="47">
        <v>65763146.380000003</v>
      </c>
      <c r="E47" s="47">
        <v>0</v>
      </c>
    </row>
    <row r="48" spans="1:5" x14ac:dyDescent="0.25">
      <c r="A48" s="19" t="s">
        <v>1867</v>
      </c>
      <c r="B48" s="47">
        <v>164558379.46000001</v>
      </c>
      <c r="C48" s="47">
        <v>5682800</v>
      </c>
      <c r="D48" s="47">
        <v>85218771.599999994</v>
      </c>
      <c r="E48" s="47">
        <v>5682800</v>
      </c>
    </row>
    <row r="49" spans="1:5" x14ac:dyDescent="0.25">
      <c r="A49" s="19" t="s">
        <v>1911</v>
      </c>
      <c r="B49" s="47">
        <v>8500000</v>
      </c>
      <c r="C49" s="47">
        <v>0</v>
      </c>
      <c r="D49" s="47">
        <v>8439356.4600000009</v>
      </c>
      <c r="E49" s="47">
        <v>0</v>
      </c>
    </row>
    <row r="50" spans="1:5" x14ac:dyDescent="0.25">
      <c r="A50" s="19" t="s">
        <v>1967</v>
      </c>
      <c r="B50" s="47">
        <v>21200000</v>
      </c>
      <c r="C50" s="47">
        <v>0</v>
      </c>
      <c r="D50" s="47">
        <v>0</v>
      </c>
      <c r="E50" s="47">
        <v>0</v>
      </c>
    </row>
    <row r="51" spans="1:5" x14ac:dyDescent="0.25">
      <c r="A51" s="19" t="s">
        <v>1950</v>
      </c>
      <c r="B51" s="47">
        <v>0</v>
      </c>
      <c r="C51" s="47">
        <v>48810826.939999998</v>
      </c>
      <c r="D51" s="47">
        <v>0</v>
      </c>
      <c r="E51" s="47">
        <v>35657644.939999998</v>
      </c>
    </row>
    <row r="52" spans="1:5" x14ac:dyDescent="0.25">
      <c r="A52" s="19" t="s">
        <v>1904</v>
      </c>
      <c r="B52" s="47">
        <v>50670024</v>
      </c>
      <c r="C52" s="47">
        <v>0</v>
      </c>
      <c r="D52" s="47">
        <v>9174299.9199999999</v>
      </c>
      <c r="E52" s="47">
        <v>0</v>
      </c>
    </row>
    <row r="53" spans="1:5" x14ac:dyDescent="0.25">
      <c r="A53" s="19" t="s">
        <v>1926</v>
      </c>
      <c r="B53" s="47">
        <v>4760640</v>
      </c>
      <c r="C53" s="47">
        <v>0</v>
      </c>
      <c r="D53" s="47">
        <v>0</v>
      </c>
      <c r="E53" s="47">
        <v>0</v>
      </c>
    </row>
    <row r="54" spans="1:5" x14ac:dyDescent="0.25">
      <c r="A54" s="19" t="s">
        <v>1799</v>
      </c>
      <c r="B54" s="47">
        <v>0</v>
      </c>
      <c r="C54" s="47">
        <v>23500000</v>
      </c>
      <c r="D54" s="47">
        <v>0</v>
      </c>
      <c r="E54" s="47">
        <v>0</v>
      </c>
    </row>
    <row r="55" spans="1:5" x14ac:dyDescent="0.25">
      <c r="A55" s="19" t="s">
        <v>1983</v>
      </c>
      <c r="B55" s="47">
        <v>157115596.54000002</v>
      </c>
      <c r="C55" s="47">
        <v>540900.98</v>
      </c>
      <c r="D55" s="47">
        <v>0</v>
      </c>
      <c r="E55" s="47">
        <v>0</v>
      </c>
    </row>
    <row r="56" spans="1:5" x14ac:dyDescent="0.25">
      <c r="A56" s="19" t="s">
        <v>2070</v>
      </c>
      <c r="B56" s="47">
        <v>27708972.370000001</v>
      </c>
      <c r="C56" s="47">
        <v>0</v>
      </c>
      <c r="D56" s="47">
        <v>0</v>
      </c>
      <c r="E56" s="47">
        <v>0</v>
      </c>
    </row>
    <row r="57" spans="1:5" x14ac:dyDescent="0.25">
      <c r="A57" s="19" t="s">
        <v>2076</v>
      </c>
      <c r="B57" s="47">
        <v>1380000</v>
      </c>
      <c r="C57" s="47">
        <v>61500</v>
      </c>
      <c r="D57" s="47">
        <v>0</v>
      </c>
      <c r="E57" s="47">
        <v>0</v>
      </c>
    </row>
    <row r="58" spans="1:5" x14ac:dyDescent="0.25">
      <c r="A58" s="19" t="s">
        <v>2011</v>
      </c>
      <c r="B58" s="47">
        <v>300000</v>
      </c>
      <c r="C58" s="47">
        <v>8955352</v>
      </c>
      <c r="D58" s="47">
        <v>0</v>
      </c>
      <c r="E58" s="47">
        <v>0</v>
      </c>
    </row>
    <row r="59" spans="1:5" x14ac:dyDescent="0.25">
      <c r="A59" s="19" t="s">
        <v>2003</v>
      </c>
      <c r="B59" s="47">
        <v>300000</v>
      </c>
      <c r="C59" s="47">
        <v>13927073.57</v>
      </c>
      <c r="D59" s="47">
        <v>0</v>
      </c>
      <c r="E59" s="47">
        <v>0</v>
      </c>
    </row>
    <row r="60" spans="1:5" x14ac:dyDescent="0.25">
      <c r="A60" s="19" t="s">
        <v>2082</v>
      </c>
      <c r="B60" s="47">
        <v>2000000</v>
      </c>
      <c r="C60" s="47">
        <v>0</v>
      </c>
      <c r="D60" s="47">
        <v>0</v>
      </c>
      <c r="E60" s="47">
        <v>0</v>
      </c>
    </row>
    <row r="61" spans="1:5" x14ac:dyDescent="0.25">
      <c r="A61" s="19" t="s">
        <v>2098</v>
      </c>
      <c r="B61" s="47">
        <v>49243064</v>
      </c>
      <c r="C61" s="47">
        <v>0</v>
      </c>
      <c r="D61" s="47">
        <v>8790000</v>
      </c>
      <c r="E61" s="47">
        <v>0</v>
      </c>
    </row>
    <row r="62" spans="1:5" x14ac:dyDescent="0.25">
      <c r="A62" s="19" t="s">
        <v>2086</v>
      </c>
      <c r="B62" s="47">
        <v>28400000</v>
      </c>
      <c r="C62" s="47">
        <v>0</v>
      </c>
      <c r="D62" s="47">
        <v>0</v>
      </c>
      <c r="E62" s="47">
        <v>0</v>
      </c>
    </row>
    <row r="63" spans="1:5" x14ac:dyDescent="0.25">
      <c r="A63" s="19" t="s">
        <v>2121</v>
      </c>
      <c r="B63" s="47">
        <v>0</v>
      </c>
      <c r="C63" s="47">
        <v>0</v>
      </c>
      <c r="D63" s="47">
        <v>0</v>
      </c>
      <c r="E63" s="47">
        <v>0</v>
      </c>
    </row>
    <row r="64" spans="1:5" x14ac:dyDescent="0.25">
      <c r="A64" s="19" t="s">
        <v>2125</v>
      </c>
      <c r="B64" s="47">
        <v>6167511.7800000003</v>
      </c>
      <c r="C64" s="47">
        <v>14942441.35</v>
      </c>
      <c r="D64" s="47">
        <v>6167511.7800000003</v>
      </c>
      <c r="E64" s="47">
        <v>0</v>
      </c>
    </row>
    <row r="65" spans="1:5" x14ac:dyDescent="0.25">
      <c r="A65" s="19" t="s">
        <v>2169</v>
      </c>
      <c r="B65" s="47">
        <v>32238356.98</v>
      </c>
      <c r="C65" s="47">
        <v>3160000</v>
      </c>
      <c r="D65" s="47">
        <v>0</v>
      </c>
      <c r="E65" s="47">
        <v>0</v>
      </c>
    </row>
    <row r="66" spans="1:5" x14ac:dyDescent="0.25">
      <c r="A66" s="19" t="s">
        <v>2203</v>
      </c>
      <c r="B66" s="47">
        <v>19508664.670000002</v>
      </c>
      <c r="C66" s="47">
        <v>0</v>
      </c>
      <c r="D66" s="47">
        <v>11843967</v>
      </c>
      <c r="E66" s="47">
        <v>0</v>
      </c>
    </row>
    <row r="67" spans="1:5" x14ac:dyDescent="0.25">
      <c r="A67" s="19" t="s">
        <v>2216</v>
      </c>
      <c r="B67" s="47">
        <v>12517725</v>
      </c>
      <c r="C67" s="47">
        <v>0</v>
      </c>
      <c r="D67" s="47">
        <v>0</v>
      </c>
      <c r="E67" s="47">
        <v>0</v>
      </c>
    </row>
    <row r="68" spans="1:5" x14ac:dyDescent="0.25">
      <c r="A68" s="19" t="s">
        <v>2241</v>
      </c>
      <c r="B68" s="47">
        <v>4355000</v>
      </c>
      <c r="C68" s="47">
        <v>0</v>
      </c>
      <c r="D68" s="47">
        <v>0</v>
      </c>
      <c r="E68" s="47">
        <v>0</v>
      </c>
    </row>
    <row r="69" spans="1:5" x14ac:dyDescent="0.25">
      <c r="A69" s="19" t="s">
        <v>2262</v>
      </c>
      <c r="B69" s="47">
        <v>0</v>
      </c>
      <c r="C69" s="47">
        <v>17066620</v>
      </c>
      <c r="D69" s="47">
        <v>0</v>
      </c>
      <c r="E69" s="47">
        <v>0</v>
      </c>
    </row>
    <row r="70" spans="1:5" x14ac:dyDescent="0.25">
      <c r="A70" s="19" t="s">
        <v>2365</v>
      </c>
      <c r="B70" s="47">
        <v>5597484386.9265394</v>
      </c>
      <c r="C70" s="47">
        <v>1702036030.9559999</v>
      </c>
      <c r="D70" s="47">
        <v>3121673911.8351026</v>
      </c>
      <c r="E70" s="47">
        <v>941175753.546</v>
      </c>
    </row>
  </sheetData>
  <pageMargins left="0.511811024" right="0.511811024" top="0.78740157500000008" bottom="0.78740157500000008" header="0.31496062000000014" footer="0.31496062000000014"/>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55"/>
  <sheetViews>
    <sheetView topLeftCell="A31" workbookViewId="0">
      <selection activeCell="I90" sqref="I90"/>
    </sheetView>
  </sheetViews>
  <sheetFormatPr defaultRowHeight="15" x14ac:dyDescent="0.25"/>
  <cols>
    <col min="3" max="3" width="19.7109375" customWidth="1"/>
    <col min="8" max="8" width="18" bestFit="1" customWidth="1"/>
    <col min="9" max="10" width="19.5703125" bestFit="1" customWidth="1"/>
    <col min="11" max="11" width="7" bestFit="1" customWidth="1"/>
    <col min="12" max="12" width="19.5703125" bestFit="1" customWidth="1"/>
  </cols>
  <sheetData>
    <row r="1" spans="1:16" x14ac:dyDescent="0.25">
      <c r="A1" s="20" t="s">
        <v>2358</v>
      </c>
      <c r="B1" s="20" t="s">
        <v>2359</v>
      </c>
      <c r="C1" s="21" t="s">
        <v>2360</v>
      </c>
      <c r="H1" s="17" t="s">
        <v>2361</v>
      </c>
      <c r="I1" s="17" t="s">
        <v>2362</v>
      </c>
    </row>
    <row r="2" spans="1:16" x14ac:dyDescent="0.25">
      <c r="A2" s="22" t="s">
        <v>2363</v>
      </c>
      <c r="B2" s="22" t="s">
        <v>2356</v>
      </c>
      <c r="C2" s="23">
        <v>30010000</v>
      </c>
      <c r="H2" s="17" t="s">
        <v>2355</v>
      </c>
      <c r="I2" t="s">
        <v>2356</v>
      </c>
      <c r="J2" t="s">
        <v>2357</v>
      </c>
      <c r="K2" t="s">
        <v>2364</v>
      </c>
      <c r="L2" t="s">
        <v>2365</v>
      </c>
    </row>
    <row r="3" spans="1:16" x14ac:dyDescent="0.25">
      <c r="A3" s="22" t="s">
        <v>2366</v>
      </c>
      <c r="B3" s="22" t="s">
        <v>2356</v>
      </c>
      <c r="C3" s="23">
        <v>10000</v>
      </c>
      <c r="H3" s="19" t="s">
        <v>2363</v>
      </c>
      <c r="I3" s="24">
        <v>30010000</v>
      </c>
      <c r="J3" s="24"/>
      <c r="K3" s="24"/>
      <c r="L3" s="24">
        <v>30010000</v>
      </c>
    </row>
    <row r="4" spans="1:16" x14ac:dyDescent="0.25">
      <c r="A4" s="22" t="s">
        <v>2366</v>
      </c>
      <c r="B4" s="22" t="s">
        <v>2357</v>
      </c>
      <c r="C4" s="23">
        <v>80000</v>
      </c>
      <c r="H4" s="19" t="s">
        <v>2366</v>
      </c>
      <c r="I4" s="24">
        <v>10000</v>
      </c>
      <c r="J4" s="24">
        <v>80000</v>
      </c>
      <c r="K4" s="24"/>
      <c r="L4" s="24">
        <v>90000</v>
      </c>
    </row>
    <row r="5" spans="1:16" x14ac:dyDescent="0.25">
      <c r="A5" s="22" t="s">
        <v>2367</v>
      </c>
      <c r="B5" s="22" t="s">
        <v>2356</v>
      </c>
      <c r="C5" s="23">
        <v>10000</v>
      </c>
      <c r="H5" s="19" t="s">
        <v>2367</v>
      </c>
      <c r="I5" s="24">
        <v>10000</v>
      </c>
      <c r="J5" s="24"/>
      <c r="K5" s="24"/>
      <c r="L5" s="24">
        <v>10000</v>
      </c>
    </row>
    <row r="6" spans="1:16" x14ac:dyDescent="0.25">
      <c r="A6" s="22" t="s">
        <v>2368</v>
      </c>
      <c r="B6" s="22" t="s">
        <v>2356</v>
      </c>
      <c r="C6" s="23">
        <v>200000</v>
      </c>
      <c r="H6" s="19" t="s">
        <v>2368</v>
      </c>
      <c r="I6" s="24">
        <v>200000</v>
      </c>
      <c r="J6" s="24"/>
      <c r="K6" s="24"/>
      <c r="L6" s="24">
        <v>200000</v>
      </c>
    </row>
    <row r="7" spans="1:16" x14ac:dyDescent="0.25">
      <c r="A7" s="22" t="s">
        <v>2369</v>
      </c>
      <c r="B7" s="22" t="s">
        <v>2356</v>
      </c>
      <c r="C7" s="23">
        <v>457169</v>
      </c>
      <c r="H7" s="19" t="s">
        <v>2369</v>
      </c>
      <c r="I7" s="24">
        <v>457169</v>
      </c>
      <c r="J7" s="24"/>
      <c r="K7" s="24"/>
      <c r="L7" s="24">
        <v>457169</v>
      </c>
    </row>
    <row r="8" spans="1:16" x14ac:dyDescent="0.25">
      <c r="A8" s="22" t="s">
        <v>2370</v>
      </c>
      <c r="B8" s="22" t="s">
        <v>2356</v>
      </c>
      <c r="C8" s="23">
        <v>4198840</v>
      </c>
      <c r="H8" s="19" t="s">
        <v>2370</v>
      </c>
      <c r="I8" s="24">
        <v>4198840</v>
      </c>
      <c r="J8" s="24">
        <v>590000</v>
      </c>
      <c r="K8" s="24"/>
      <c r="L8" s="24">
        <v>4788840</v>
      </c>
      <c r="P8" s="25"/>
    </row>
    <row r="9" spans="1:16" x14ac:dyDescent="0.25">
      <c r="A9" s="22" t="s">
        <v>2370</v>
      </c>
      <c r="B9" s="22" t="s">
        <v>2357</v>
      </c>
      <c r="C9" s="23">
        <v>590000</v>
      </c>
      <c r="H9" s="19" t="s">
        <v>2371</v>
      </c>
      <c r="I9" s="24"/>
      <c r="J9" s="24">
        <v>606000</v>
      </c>
      <c r="K9" s="24"/>
      <c r="L9" s="24">
        <v>606000</v>
      </c>
      <c r="P9" s="26"/>
    </row>
    <row r="10" spans="1:16" x14ac:dyDescent="0.25">
      <c r="A10" s="22" t="s">
        <v>2371</v>
      </c>
      <c r="B10" s="22" t="s">
        <v>2357</v>
      </c>
      <c r="C10" s="23">
        <v>606000</v>
      </c>
      <c r="H10" s="19" t="s">
        <v>2372</v>
      </c>
      <c r="I10" s="24">
        <v>40000</v>
      </c>
      <c r="J10" s="24"/>
      <c r="K10" s="24"/>
      <c r="L10" s="24">
        <v>40000</v>
      </c>
      <c r="P10" s="25"/>
    </row>
    <row r="11" spans="1:16" x14ac:dyDescent="0.25">
      <c r="A11" s="22" t="s">
        <v>2372</v>
      </c>
      <c r="B11" s="22" t="s">
        <v>2356</v>
      </c>
      <c r="C11" s="23">
        <v>40000</v>
      </c>
      <c r="H11" s="19" t="s">
        <v>2373</v>
      </c>
      <c r="I11" s="24">
        <v>40000000</v>
      </c>
      <c r="J11" s="24">
        <v>350000</v>
      </c>
      <c r="K11" s="24"/>
      <c r="L11" s="24">
        <v>40350000</v>
      </c>
      <c r="P11" s="26"/>
    </row>
    <row r="12" spans="1:16" x14ac:dyDescent="0.25">
      <c r="A12" s="22" t="s">
        <v>2373</v>
      </c>
      <c r="B12" s="22" t="s">
        <v>2356</v>
      </c>
      <c r="C12" s="23">
        <v>40000000</v>
      </c>
      <c r="H12" s="19" t="s">
        <v>2374</v>
      </c>
      <c r="I12" s="24">
        <v>10000</v>
      </c>
      <c r="J12" s="24"/>
      <c r="K12" s="24"/>
      <c r="L12" s="24">
        <v>10000</v>
      </c>
      <c r="P12" s="25"/>
    </row>
    <row r="13" spans="1:16" x14ac:dyDescent="0.25">
      <c r="A13" s="22" t="s">
        <v>2373</v>
      </c>
      <c r="B13" s="22" t="s">
        <v>2357</v>
      </c>
      <c r="C13" s="23">
        <v>350000</v>
      </c>
      <c r="H13" s="19" t="s">
        <v>2375</v>
      </c>
      <c r="I13" s="24"/>
      <c r="J13" s="24">
        <v>19132603</v>
      </c>
      <c r="K13" s="24"/>
      <c r="L13" s="24">
        <v>19132603</v>
      </c>
      <c r="P13" s="26"/>
    </row>
    <row r="14" spans="1:16" x14ac:dyDescent="0.25">
      <c r="A14" s="22" t="s">
        <v>2374</v>
      </c>
      <c r="B14" s="22" t="s">
        <v>2356</v>
      </c>
      <c r="C14" s="23">
        <v>10000</v>
      </c>
      <c r="H14" s="19" t="s">
        <v>2376</v>
      </c>
      <c r="I14" s="24">
        <v>10000</v>
      </c>
      <c r="J14" s="24"/>
      <c r="K14" s="24"/>
      <c r="L14" s="24">
        <v>10000</v>
      </c>
      <c r="P14" s="26"/>
    </row>
    <row r="15" spans="1:16" x14ac:dyDescent="0.25">
      <c r="A15" s="22" t="s">
        <v>2375</v>
      </c>
      <c r="B15" s="22" t="s">
        <v>2357</v>
      </c>
      <c r="C15" s="23">
        <v>19132603</v>
      </c>
      <c r="H15" s="19" t="s">
        <v>2377</v>
      </c>
      <c r="I15" s="24">
        <v>2338737</v>
      </c>
      <c r="J15" s="24">
        <v>29000000</v>
      </c>
      <c r="K15" s="24"/>
      <c r="L15" s="24">
        <v>31338737</v>
      </c>
      <c r="P15" s="26"/>
    </row>
    <row r="16" spans="1:16" x14ac:dyDescent="0.25">
      <c r="A16" s="22" t="s">
        <v>2376</v>
      </c>
      <c r="B16" s="22" t="s">
        <v>2356</v>
      </c>
      <c r="C16" s="23">
        <v>10000</v>
      </c>
      <c r="H16" s="19" t="s">
        <v>2378</v>
      </c>
      <c r="I16" s="24"/>
      <c r="J16" s="24">
        <v>4116720</v>
      </c>
      <c r="K16" s="24"/>
      <c r="L16" s="24">
        <v>4116720</v>
      </c>
      <c r="P16" s="26"/>
    </row>
    <row r="17" spans="1:16" x14ac:dyDescent="0.25">
      <c r="A17" s="22" t="s">
        <v>2377</v>
      </c>
      <c r="B17" s="22" t="s">
        <v>2356</v>
      </c>
      <c r="C17" s="23">
        <v>2338737</v>
      </c>
      <c r="H17" s="19" t="s">
        <v>2379</v>
      </c>
      <c r="I17" s="24"/>
      <c r="J17" s="24">
        <v>157300000</v>
      </c>
      <c r="K17" s="24"/>
      <c r="L17" s="24">
        <v>157300000</v>
      </c>
      <c r="P17" s="25"/>
    </row>
    <row r="18" spans="1:16" x14ac:dyDescent="0.25">
      <c r="A18" s="22" t="s">
        <v>2377</v>
      </c>
      <c r="B18" s="22" t="s">
        <v>2357</v>
      </c>
      <c r="C18" s="23">
        <v>29000000</v>
      </c>
      <c r="H18" s="19" t="s">
        <v>2380</v>
      </c>
      <c r="I18" s="24">
        <v>282468</v>
      </c>
      <c r="J18" s="24"/>
      <c r="K18" s="24"/>
      <c r="L18" s="24">
        <v>282468</v>
      </c>
      <c r="P18" s="26"/>
    </row>
    <row r="19" spans="1:16" x14ac:dyDescent="0.25">
      <c r="A19" s="22" t="s">
        <v>2378</v>
      </c>
      <c r="B19" s="22" t="s">
        <v>2357</v>
      </c>
      <c r="C19" s="23">
        <v>4116720</v>
      </c>
      <c r="H19" s="19" t="s">
        <v>2381</v>
      </c>
      <c r="I19" s="24">
        <v>10000</v>
      </c>
      <c r="J19" s="24"/>
      <c r="K19" s="24"/>
      <c r="L19" s="24">
        <v>10000</v>
      </c>
      <c r="P19" s="25"/>
    </row>
    <row r="20" spans="1:16" x14ac:dyDescent="0.25">
      <c r="A20" s="22" t="s">
        <v>2379</v>
      </c>
      <c r="B20" s="22" t="s">
        <v>2357</v>
      </c>
      <c r="C20" s="23">
        <v>157300000</v>
      </c>
      <c r="H20" s="19" t="s">
        <v>2382</v>
      </c>
      <c r="I20" s="24">
        <v>18530614</v>
      </c>
      <c r="J20" s="24"/>
      <c r="K20" s="24"/>
      <c r="L20" s="24">
        <v>18530614</v>
      </c>
      <c r="P20" s="26"/>
    </row>
    <row r="21" spans="1:16" x14ac:dyDescent="0.25">
      <c r="A21" s="22" t="s">
        <v>2380</v>
      </c>
      <c r="B21" s="22" t="s">
        <v>2356</v>
      </c>
      <c r="C21" s="23">
        <v>282468</v>
      </c>
      <c r="H21" s="19" t="s">
        <v>2383</v>
      </c>
      <c r="I21" s="24">
        <v>10000</v>
      </c>
      <c r="J21" s="24"/>
      <c r="K21" s="24"/>
      <c r="L21" s="24">
        <v>10000</v>
      </c>
      <c r="P21" s="25"/>
    </row>
    <row r="22" spans="1:16" x14ac:dyDescent="0.25">
      <c r="A22" s="22" t="s">
        <v>2381</v>
      </c>
      <c r="B22" s="22" t="s">
        <v>2356</v>
      </c>
      <c r="C22" s="23">
        <v>10000</v>
      </c>
      <c r="H22" s="19" t="s">
        <v>2384</v>
      </c>
      <c r="I22" s="24"/>
      <c r="J22" s="24">
        <v>2000000</v>
      </c>
      <c r="K22" s="24"/>
      <c r="L22" s="24">
        <v>2000000</v>
      </c>
      <c r="P22" s="26"/>
    </row>
    <row r="23" spans="1:16" x14ac:dyDescent="0.25">
      <c r="A23" s="22" t="s">
        <v>2382</v>
      </c>
      <c r="B23" s="22" t="s">
        <v>2356</v>
      </c>
      <c r="C23" s="23">
        <v>18530614</v>
      </c>
      <c r="H23" s="19" t="s">
        <v>2385</v>
      </c>
      <c r="I23" s="24">
        <v>3417787</v>
      </c>
      <c r="J23" s="24">
        <v>2997698</v>
      </c>
      <c r="K23" s="24"/>
      <c r="L23" s="24">
        <v>6415485</v>
      </c>
      <c r="P23" s="25"/>
    </row>
    <row r="24" spans="1:16" x14ac:dyDescent="0.25">
      <c r="A24" s="22" t="s">
        <v>2383</v>
      </c>
      <c r="B24" s="22" t="s">
        <v>2356</v>
      </c>
      <c r="C24" s="23">
        <v>10000</v>
      </c>
      <c r="H24" s="19" t="s">
        <v>2386</v>
      </c>
      <c r="I24" s="24">
        <v>88695028.290000007</v>
      </c>
      <c r="J24" s="24">
        <v>35420289.049999997</v>
      </c>
      <c r="K24" s="24"/>
      <c r="L24" s="24">
        <v>124115317.34</v>
      </c>
      <c r="P24" s="26"/>
    </row>
    <row r="25" spans="1:16" x14ac:dyDescent="0.25">
      <c r="A25" s="22" t="s">
        <v>2384</v>
      </c>
      <c r="B25" s="22" t="s">
        <v>2357</v>
      </c>
      <c r="C25" s="23">
        <v>2000000</v>
      </c>
      <c r="H25" s="19" t="s">
        <v>2387</v>
      </c>
      <c r="I25" s="24">
        <v>77992.509999999995</v>
      </c>
      <c r="J25" s="24">
        <v>2668773.9299999997</v>
      </c>
      <c r="K25" s="24"/>
      <c r="L25" s="24">
        <v>2746766.4399999995</v>
      </c>
      <c r="P25" s="26"/>
    </row>
    <row r="26" spans="1:16" x14ac:dyDescent="0.25">
      <c r="A26" s="22" t="s">
        <v>2385</v>
      </c>
      <c r="B26" s="22" t="s">
        <v>2356</v>
      </c>
      <c r="C26" s="23">
        <v>3417787</v>
      </c>
      <c r="H26" s="19" t="s">
        <v>2388</v>
      </c>
      <c r="I26" s="24">
        <v>3716816.61</v>
      </c>
      <c r="J26" s="24">
        <v>9544490</v>
      </c>
      <c r="K26" s="24"/>
      <c r="L26" s="24">
        <v>13261306.609999999</v>
      </c>
      <c r="P26" s="26"/>
    </row>
    <row r="27" spans="1:16" x14ac:dyDescent="0.25">
      <c r="A27" s="22" t="s">
        <v>2385</v>
      </c>
      <c r="B27" s="22" t="s">
        <v>2357</v>
      </c>
      <c r="C27" s="23">
        <v>2997698</v>
      </c>
      <c r="H27" s="19" t="s">
        <v>2389</v>
      </c>
      <c r="I27" s="24">
        <v>10000</v>
      </c>
      <c r="J27" s="24">
        <v>1800000</v>
      </c>
      <c r="K27" s="24"/>
      <c r="L27" s="24">
        <v>1810000</v>
      </c>
      <c r="P27" s="25"/>
    </row>
    <row r="28" spans="1:16" x14ac:dyDescent="0.25">
      <c r="A28" s="22" t="s">
        <v>2386</v>
      </c>
      <c r="B28" s="22" t="s">
        <v>2356</v>
      </c>
      <c r="C28" s="23">
        <v>88695028.290000007</v>
      </c>
      <c r="H28" s="19" t="s">
        <v>2390</v>
      </c>
      <c r="I28" s="24"/>
      <c r="J28" s="24">
        <v>10000</v>
      </c>
      <c r="K28" s="24"/>
      <c r="L28" s="24">
        <v>10000</v>
      </c>
      <c r="P28" s="26"/>
    </row>
    <row r="29" spans="1:16" x14ac:dyDescent="0.25">
      <c r="A29" s="22" t="s">
        <v>2386</v>
      </c>
      <c r="B29" s="22" t="s">
        <v>2357</v>
      </c>
      <c r="C29" s="23">
        <v>35420289.049999997</v>
      </c>
      <c r="H29" s="19" t="s">
        <v>2391</v>
      </c>
      <c r="I29" s="24">
        <v>8510000</v>
      </c>
      <c r="J29" s="24"/>
      <c r="K29" s="24"/>
      <c r="L29" s="24">
        <v>8510000</v>
      </c>
      <c r="P29" s="25"/>
    </row>
    <row r="30" spans="1:16" x14ac:dyDescent="0.25">
      <c r="A30" s="22" t="s">
        <v>2387</v>
      </c>
      <c r="B30" s="22" t="s">
        <v>2356</v>
      </c>
      <c r="C30" s="23">
        <v>77992.509999999995</v>
      </c>
      <c r="H30" s="19" t="s">
        <v>2392</v>
      </c>
      <c r="I30" s="24"/>
      <c r="J30" s="24">
        <v>16765498.26</v>
      </c>
      <c r="K30" s="24"/>
      <c r="L30" s="24">
        <v>16765498.26</v>
      </c>
      <c r="P30" s="26"/>
    </row>
    <row r="31" spans="1:16" x14ac:dyDescent="0.25">
      <c r="A31" s="22" t="s">
        <v>2387</v>
      </c>
      <c r="B31" s="22" t="s">
        <v>2357</v>
      </c>
      <c r="C31" s="23">
        <v>1475679</v>
      </c>
      <c r="H31" s="19" t="s">
        <v>2393</v>
      </c>
      <c r="I31" s="24"/>
      <c r="J31" s="24">
        <v>10000</v>
      </c>
      <c r="K31" s="24"/>
      <c r="L31" s="24">
        <v>10000</v>
      </c>
      <c r="P31" s="26"/>
    </row>
    <row r="32" spans="1:16" x14ac:dyDescent="0.25">
      <c r="A32" s="22" t="s">
        <v>2387</v>
      </c>
      <c r="B32" s="22" t="s">
        <v>2357</v>
      </c>
      <c r="C32" s="23">
        <v>1193094.93</v>
      </c>
      <c r="H32" s="19" t="s">
        <v>2394</v>
      </c>
      <c r="I32" s="24">
        <v>30280000</v>
      </c>
      <c r="J32" s="24">
        <v>1889600</v>
      </c>
      <c r="K32" s="24"/>
      <c r="L32" s="24">
        <v>32169600</v>
      </c>
      <c r="P32" s="26"/>
    </row>
    <row r="33" spans="1:16" x14ac:dyDescent="0.25">
      <c r="A33" s="22" t="s">
        <v>2388</v>
      </c>
      <c r="B33" s="22" t="s">
        <v>2356</v>
      </c>
      <c r="C33" s="23">
        <v>3716816.61</v>
      </c>
      <c r="H33" s="19" t="s">
        <v>2395</v>
      </c>
      <c r="I33" s="24">
        <v>1198994</v>
      </c>
      <c r="J33" s="24">
        <v>5000000</v>
      </c>
      <c r="K33" s="24"/>
      <c r="L33" s="24">
        <v>6198994</v>
      </c>
      <c r="P33" s="26"/>
    </row>
    <row r="34" spans="1:16" x14ac:dyDescent="0.25">
      <c r="A34" s="22" t="s">
        <v>2388</v>
      </c>
      <c r="B34" s="22" t="s">
        <v>2357</v>
      </c>
      <c r="C34" s="23">
        <v>4465250</v>
      </c>
      <c r="H34" s="19" t="s">
        <v>2396</v>
      </c>
      <c r="I34" s="24">
        <v>445473</v>
      </c>
      <c r="J34" s="24">
        <v>15069088</v>
      </c>
      <c r="K34" s="24"/>
      <c r="L34" s="24">
        <v>15514561</v>
      </c>
      <c r="P34" s="25"/>
    </row>
    <row r="35" spans="1:16" x14ac:dyDescent="0.25">
      <c r="A35" s="22" t="s">
        <v>2388</v>
      </c>
      <c r="B35" s="22" t="s">
        <v>2357</v>
      </c>
      <c r="C35" s="23">
        <v>5079240</v>
      </c>
      <c r="H35" s="19" t="s">
        <v>2397</v>
      </c>
      <c r="I35" s="24">
        <v>22944270</v>
      </c>
      <c r="J35" s="24">
        <v>58600429</v>
      </c>
      <c r="K35" s="24"/>
      <c r="L35" s="24">
        <v>81544699</v>
      </c>
      <c r="P35" s="26"/>
    </row>
    <row r="36" spans="1:16" x14ac:dyDescent="0.25">
      <c r="A36" s="22" t="s">
        <v>2389</v>
      </c>
      <c r="B36" s="22" t="s">
        <v>2356</v>
      </c>
      <c r="C36" s="23">
        <v>10000</v>
      </c>
      <c r="H36" s="19" t="s">
        <v>2398</v>
      </c>
      <c r="I36" s="24">
        <v>412384084</v>
      </c>
      <c r="J36" s="24">
        <v>531007313</v>
      </c>
      <c r="K36" s="24"/>
      <c r="L36" s="24">
        <v>943391397</v>
      </c>
      <c r="P36" s="26"/>
    </row>
    <row r="37" spans="1:16" x14ac:dyDescent="0.25">
      <c r="A37" s="22" t="s">
        <v>2389</v>
      </c>
      <c r="B37" s="22" t="s">
        <v>2357</v>
      </c>
      <c r="C37" s="23">
        <v>1800000</v>
      </c>
      <c r="H37" s="19" t="s">
        <v>2399</v>
      </c>
      <c r="I37" s="24">
        <v>10010000</v>
      </c>
      <c r="J37" s="24">
        <v>859000</v>
      </c>
      <c r="K37" s="24"/>
      <c r="L37" s="24">
        <v>10869000</v>
      </c>
      <c r="P37" s="25"/>
    </row>
    <row r="38" spans="1:16" x14ac:dyDescent="0.25">
      <c r="A38" s="22" t="s">
        <v>2390</v>
      </c>
      <c r="B38" s="22" t="s">
        <v>2357</v>
      </c>
      <c r="C38" s="23">
        <v>10000</v>
      </c>
      <c r="H38" s="19" t="s">
        <v>2400</v>
      </c>
      <c r="I38" s="24">
        <v>58463808.219999999</v>
      </c>
      <c r="J38" s="24">
        <v>26000000</v>
      </c>
      <c r="K38" s="24"/>
      <c r="L38" s="24">
        <v>84463808.219999999</v>
      </c>
      <c r="P38" s="26"/>
    </row>
    <row r="39" spans="1:16" x14ac:dyDescent="0.25">
      <c r="A39" s="22" t="s">
        <v>2391</v>
      </c>
      <c r="B39" s="22" t="s">
        <v>2356</v>
      </c>
      <c r="C39" s="23">
        <v>8510000</v>
      </c>
      <c r="H39" s="19" t="s">
        <v>2401</v>
      </c>
      <c r="I39" s="24">
        <v>179183762</v>
      </c>
      <c r="J39" s="24">
        <v>474724132.56</v>
      </c>
      <c r="K39" s="24"/>
      <c r="L39" s="24">
        <v>653907894.55999994</v>
      </c>
      <c r="P39" s="25"/>
    </row>
    <row r="40" spans="1:16" x14ac:dyDescent="0.25">
      <c r="A40" s="22" t="s">
        <v>2392</v>
      </c>
      <c r="B40" s="22" t="s">
        <v>2357</v>
      </c>
      <c r="C40" s="23">
        <v>16765498.26</v>
      </c>
      <c r="H40" s="19" t="s">
        <v>2402</v>
      </c>
      <c r="I40" s="24">
        <v>10000</v>
      </c>
      <c r="J40" s="24">
        <v>2074834.41</v>
      </c>
      <c r="K40" s="24"/>
      <c r="L40" s="24">
        <v>2084834.41</v>
      </c>
      <c r="P40" s="26"/>
    </row>
    <row r="41" spans="1:16" x14ac:dyDescent="0.25">
      <c r="A41" s="22" t="s">
        <v>2393</v>
      </c>
      <c r="B41" s="22" t="s">
        <v>2357</v>
      </c>
      <c r="C41" s="23">
        <v>10000</v>
      </c>
      <c r="H41" s="19" t="s">
        <v>2403</v>
      </c>
      <c r="I41" s="24">
        <v>1407331</v>
      </c>
      <c r="J41" s="24">
        <v>2000000</v>
      </c>
      <c r="K41" s="24"/>
      <c r="L41" s="24">
        <v>3407331</v>
      </c>
      <c r="P41" s="26"/>
    </row>
    <row r="42" spans="1:16" x14ac:dyDescent="0.25">
      <c r="A42" s="22" t="s">
        <v>2394</v>
      </c>
      <c r="B42" s="22" t="s">
        <v>2356</v>
      </c>
      <c r="C42" s="23">
        <v>30280000</v>
      </c>
      <c r="H42" s="19" t="s">
        <v>2404</v>
      </c>
      <c r="I42" s="24"/>
      <c r="J42" s="24">
        <v>100000</v>
      </c>
      <c r="K42" s="24"/>
      <c r="L42" s="24">
        <v>100000</v>
      </c>
      <c r="P42" s="26"/>
    </row>
    <row r="43" spans="1:16" x14ac:dyDescent="0.25">
      <c r="A43" s="22" t="s">
        <v>2394</v>
      </c>
      <c r="B43" s="22" t="s">
        <v>2357</v>
      </c>
      <c r="C43" s="23">
        <v>1889600</v>
      </c>
      <c r="H43" s="19" t="s">
        <v>2405</v>
      </c>
      <c r="I43" s="24">
        <v>20520000</v>
      </c>
      <c r="J43" s="24">
        <v>7379684.4500000002</v>
      </c>
      <c r="K43" s="24"/>
      <c r="L43" s="24">
        <v>27899684.449999999</v>
      </c>
      <c r="P43" s="25"/>
    </row>
    <row r="44" spans="1:16" x14ac:dyDescent="0.25">
      <c r="A44" s="22" t="s">
        <v>2395</v>
      </c>
      <c r="B44" s="22" t="s">
        <v>2356</v>
      </c>
      <c r="C44" s="23">
        <v>1198994</v>
      </c>
      <c r="H44" s="19" t="s">
        <v>2406</v>
      </c>
      <c r="I44" s="24"/>
      <c r="J44" s="24">
        <v>1159032.68</v>
      </c>
      <c r="K44" s="24"/>
      <c r="L44" s="24">
        <v>1159032.68</v>
      </c>
      <c r="P44" s="26"/>
    </row>
    <row r="45" spans="1:16" x14ac:dyDescent="0.25">
      <c r="A45" s="22" t="s">
        <v>2395</v>
      </c>
      <c r="B45" s="22" t="s">
        <v>2357</v>
      </c>
      <c r="C45" s="23">
        <v>5000000</v>
      </c>
      <c r="H45" s="19" t="s">
        <v>2407</v>
      </c>
      <c r="I45" s="24">
        <v>78115000</v>
      </c>
      <c r="J45" s="24"/>
      <c r="K45" s="24"/>
      <c r="L45" s="24">
        <v>78115000</v>
      </c>
      <c r="P45" s="25"/>
    </row>
    <row r="46" spans="1:16" x14ac:dyDescent="0.25">
      <c r="A46" s="22" t="s">
        <v>2396</v>
      </c>
      <c r="B46" s="22" t="s">
        <v>2356</v>
      </c>
      <c r="C46" s="23">
        <v>445473</v>
      </c>
      <c r="H46" s="19" t="s">
        <v>2408</v>
      </c>
      <c r="I46" s="24">
        <v>845881.79</v>
      </c>
      <c r="J46" s="24"/>
      <c r="K46" s="24"/>
      <c r="L46" s="24">
        <v>845881.79</v>
      </c>
      <c r="P46" s="26"/>
    </row>
    <row r="47" spans="1:16" x14ac:dyDescent="0.25">
      <c r="A47" s="22" t="s">
        <v>2396</v>
      </c>
      <c r="B47" s="22" t="s">
        <v>2357</v>
      </c>
      <c r="C47" s="23">
        <v>15069088</v>
      </c>
      <c r="H47" s="19" t="s">
        <v>2409</v>
      </c>
      <c r="I47" s="24"/>
      <c r="J47" s="24">
        <v>3024021</v>
      </c>
      <c r="K47" s="24"/>
      <c r="L47" s="24">
        <v>3024021</v>
      </c>
      <c r="P47" s="26"/>
    </row>
    <row r="48" spans="1:16" x14ac:dyDescent="0.25">
      <c r="A48" s="22" t="s">
        <v>2397</v>
      </c>
      <c r="B48" s="22" t="s">
        <v>2356</v>
      </c>
      <c r="C48" s="23">
        <v>22944270</v>
      </c>
      <c r="H48" s="19" t="s">
        <v>2410</v>
      </c>
      <c r="I48" s="24">
        <v>3010000</v>
      </c>
      <c r="J48" s="24">
        <v>19010587</v>
      </c>
      <c r="K48" s="24"/>
      <c r="L48" s="24">
        <v>22020587</v>
      </c>
      <c r="P48" s="26"/>
    </row>
    <row r="49" spans="1:16" x14ac:dyDescent="0.25">
      <c r="A49" s="22" t="s">
        <v>2397</v>
      </c>
      <c r="B49" s="22" t="s">
        <v>2357</v>
      </c>
      <c r="C49" s="23">
        <v>58600429</v>
      </c>
      <c r="H49" s="19" t="s">
        <v>2411</v>
      </c>
      <c r="I49" s="24">
        <v>10000</v>
      </c>
      <c r="J49" s="24">
        <v>9533963</v>
      </c>
      <c r="K49" s="24"/>
      <c r="L49" s="24">
        <v>9543963</v>
      </c>
      <c r="P49" s="26"/>
    </row>
    <row r="50" spans="1:16" x14ac:dyDescent="0.25">
      <c r="A50" s="22" t="s">
        <v>2398</v>
      </c>
      <c r="B50" s="22" t="s">
        <v>2356</v>
      </c>
      <c r="C50" s="23">
        <v>412384084</v>
      </c>
      <c r="H50" s="19" t="s">
        <v>2412</v>
      </c>
      <c r="I50" s="24">
        <v>500000</v>
      </c>
      <c r="J50" s="24">
        <v>16141750</v>
      </c>
      <c r="K50" s="24"/>
      <c r="L50" s="24">
        <v>16641750</v>
      </c>
      <c r="P50" s="25"/>
    </row>
    <row r="51" spans="1:16" x14ac:dyDescent="0.25">
      <c r="A51" s="22" t="s">
        <v>2398</v>
      </c>
      <c r="B51" s="22" t="s">
        <v>2357</v>
      </c>
      <c r="C51" s="23">
        <v>489224713</v>
      </c>
      <c r="H51" s="19" t="s">
        <v>2413</v>
      </c>
      <c r="I51" s="24"/>
      <c r="J51" s="24">
        <v>349718</v>
      </c>
      <c r="K51" s="24"/>
      <c r="L51" s="24">
        <v>349718</v>
      </c>
      <c r="P51" s="26"/>
    </row>
    <row r="52" spans="1:16" x14ac:dyDescent="0.25">
      <c r="A52" s="22" t="s">
        <v>2398</v>
      </c>
      <c r="B52" s="22" t="s">
        <v>2357</v>
      </c>
      <c r="C52" s="23">
        <v>36944600</v>
      </c>
      <c r="H52" s="19" t="s">
        <v>2414</v>
      </c>
      <c r="I52" s="24"/>
      <c r="J52" s="24">
        <v>26162149</v>
      </c>
      <c r="K52" s="24"/>
      <c r="L52" s="24">
        <v>26162149</v>
      </c>
      <c r="P52" s="26"/>
    </row>
    <row r="53" spans="1:16" x14ac:dyDescent="0.25">
      <c r="A53" s="22" t="s">
        <v>2398</v>
      </c>
      <c r="B53" s="22" t="s">
        <v>2357</v>
      </c>
      <c r="C53" s="23">
        <v>4838000</v>
      </c>
      <c r="H53" s="19" t="s">
        <v>2415</v>
      </c>
      <c r="I53" s="24">
        <v>114989010.55</v>
      </c>
      <c r="J53" s="24">
        <v>191168328.30000001</v>
      </c>
      <c r="K53" s="24"/>
      <c r="L53" s="24">
        <v>306157338.85000002</v>
      </c>
      <c r="P53" s="25"/>
    </row>
    <row r="54" spans="1:16" x14ac:dyDescent="0.25">
      <c r="A54" s="22" t="s">
        <v>2399</v>
      </c>
      <c r="B54" s="22" t="s">
        <v>2356</v>
      </c>
      <c r="C54" s="23">
        <v>10010000</v>
      </c>
      <c r="H54" s="19" t="s">
        <v>2416</v>
      </c>
      <c r="I54" s="24">
        <v>2050000</v>
      </c>
      <c r="J54" s="24">
        <v>39600</v>
      </c>
      <c r="K54" s="24"/>
      <c r="L54" s="24">
        <v>2089600</v>
      </c>
      <c r="P54" s="26"/>
    </row>
    <row r="55" spans="1:16" x14ac:dyDescent="0.25">
      <c r="A55" s="22" t="s">
        <v>2399</v>
      </c>
      <c r="B55" s="22" t="s">
        <v>2357</v>
      </c>
      <c r="C55" s="23">
        <v>859000</v>
      </c>
      <c r="H55" s="19" t="s">
        <v>2417</v>
      </c>
      <c r="I55" s="24">
        <v>135000000</v>
      </c>
      <c r="J55" s="24"/>
      <c r="K55" s="24"/>
      <c r="L55" s="24">
        <v>135000000</v>
      </c>
      <c r="P55" s="26"/>
    </row>
    <row r="56" spans="1:16" x14ac:dyDescent="0.25">
      <c r="A56" s="22" t="s">
        <v>2400</v>
      </c>
      <c r="B56" s="22" t="s">
        <v>2356</v>
      </c>
      <c r="C56" s="23">
        <v>58463808.219999999</v>
      </c>
      <c r="H56" s="19" t="s">
        <v>2418</v>
      </c>
      <c r="I56" s="24">
        <v>112865316.79000001</v>
      </c>
      <c r="J56" s="24">
        <v>87224716.799999997</v>
      </c>
      <c r="K56" s="24"/>
      <c r="L56" s="24">
        <v>200090033.59</v>
      </c>
      <c r="P56" s="26"/>
    </row>
    <row r="57" spans="1:16" x14ac:dyDescent="0.25">
      <c r="A57" s="22" t="s">
        <v>2400</v>
      </c>
      <c r="B57" s="22" t="s">
        <v>2357</v>
      </c>
      <c r="C57" s="23">
        <v>26000000</v>
      </c>
      <c r="H57" s="19" t="s">
        <v>2419</v>
      </c>
      <c r="I57" s="24">
        <v>16623084</v>
      </c>
      <c r="J57" s="24">
        <v>22279294</v>
      </c>
      <c r="K57" s="24"/>
      <c r="L57" s="24">
        <v>38902378</v>
      </c>
      <c r="P57" s="25"/>
    </row>
    <row r="58" spans="1:16" x14ac:dyDescent="0.25">
      <c r="A58" s="22" t="s">
        <v>2401</v>
      </c>
      <c r="B58" s="22" t="s">
        <v>2356</v>
      </c>
      <c r="C58" s="23">
        <v>179183762</v>
      </c>
      <c r="H58" s="19" t="s">
        <v>2420</v>
      </c>
      <c r="I58" s="24">
        <v>15270000</v>
      </c>
      <c r="J58" s="24"/>
      <c r="K58" s="24"/>
      <c r="L58" s="24">
        <v>15270000</v>
      </c>
      <c r="P58" s="26"/>
    </row>
    <row r="59" spans="1:16" x14ac:dyDescent="0.25">
      <c r="A59" s="22" t="s">
        <v>2401</v>
      </c>
      <c r="B59" s="22" t="s">
        <v>2357</v>
      </c>
      <c r="C59" s="23">
        <v>474724132.56</v>
      </c>
      <c r="H59" s="19" t="s">
        <v>2421</v>
      </c>
      <c r="I59" s="24">
        <v>25667348</v>
      </c>
      <c r="J59" s="24"/>
      <c r="K59" s="24"/>
      <c r="L59" s="24">
        <v>25667348</v>
      </c>
      <c r="P59" s="26"/>
    </row>
    <row r="60" spans="1:16" x14ac:dyDescent="0.25">
      <c r="A60" s="22" t="s">
        <v>2402</v>
      </c>
      <c r="B60" s="22" t="s">
        <v>2356</v>
      </c>
      <c r="C60" s="23">
        <v>10000</v>
      </c>
      <c r="H60" s="19" t="s">
        <v>2422</v>
      </c>
      <c r="I60" s="24">
        <v>20000</v>
      </c>
      <c r="J60" s="24">
        <v>1100000</v>
      </c>
      <c r="K60" s="24"/>
      <c r="L60" s="24">
        <v>1120000</v>
      </c>
      <c r="P60" s="26"/>
    </row>
    <row r="61" spans="1:16" x14ac:dyDescent="0.25">
      <c r="A61" s="22" t="s">
        <v>2402</v>
      </c>
      <c r="B61" s="22" t="s">
        <v>2357</v>
      </c>
      <c r="C61" s="23">
        <v>2074834.41</v>
      </c>
      <c r="H61" s="19" t="s">
        <v>2423</v>
      </c>
      <c r="I61" s="24">
        <v>10000</v>
      </c>
      <c r="J61" s="24"/>
      <c r="K61" s="24"/>
      <c r="L61" s="24">
        <v>10000</v>
      </c>
      <c r="P61" s="26"/>
    </row>
    <row r="62" spans="1:16" x14ac:dyDescent="0.25">
      <c r="A62" s="22" t="s">
        <v>2403</v>
      </c>
      <c r="B62" s="22" t="s">
        <v>2356</v>
      </c>
      <c r="C62" s="23">
        <v>1407331</v>
      </c>
      <c r="H62" s="19" t="s">
        <v>2424</v>
      </c>
      <c r="I62" s="24">
        <v>10000</v>
      </c>
      <c r="J62" s="24">
        <v>4338000</v>
      </c>
      <c r="K62" s="24"/>
      <c r="L62" s="24">
        <v>4348000</v>
      </c>
      <c r="P62" s="26"/>
    </row>
    <row r="63" spans="1:16" x14ac:dyDescent="0.25">
      <c r="A63" s="22" t="s">
        <v>2403</v>
      </c>
      <c r="B63" s="22" t="s">
        <v>2357</v>
      </c>
      <c r="C63" s="23">
        <v>2000000</v>
      </c>
      <c r="H63" s="19" t="s">
        <v>2425</v>
      </c>
      <c r="I63" s="24"/>
      <c r="J63" s="24">
        <v>25840900</v>
      </c>
      <c r="K63" s="24"/>
      <c r="L63" s="24">
        <v>25840900</v>
      </c>
      <c r="P63" s="26"/>
    </row>
    <row r="64" spans="1:16" x14ac:dyDescent="0.25">
      <c r="A64" s="22" t="s">
        <v>2404</v>
      </c>
      <c r="B64" s="22" t="s">
        <v>2357</v>
      </c>
      <c r="C64" s="23">
        <v>100000</v>
      </c>
      <c r="H64" s="19" t="s">
        <v>2426</v>
      </c>
      <c r="I64" s="24"/>
      <c r="J64" s="24">
        <v>4500000</v>
      </c>
      <c r="K64" s="24"/>
      <c r="L64" s="24">
        <v>4500000</v>
      </c>
      <c r="P64" s="25"/>
    </row>
    <row r="65" spans="1:16" x14ac:dyDescent="0.25">
      <c r="A65" s="22" t="s">
        <v>2405</v>
      </c>
      <c r="B65" s="22" t="s">
        <v>2356</v>
      </c>
      <c r="C65" s="23">
        <v>20520000</v>
      </c>
      <c r="H65" s="19" t="s">
        <v>2427</v>
      </c>
      <c r="I65" s="24"/>
      <c r="J65" s="24">
        <v>6641795</v>
      </c>
      <c r="K65" s="24"/>
      <c r="L65" s="24">
        <v>6641795</v>
      </c>
      <c r="P65" s="26"/>
    </row>
    <row r="66" spans="1:16" x14ac:dyDescent="0.25">
      <c r="A66" s="22" t="s">
        <v>2405</v>
      </c>
      <c r="B66" s="22" t="s">
        <v>2357</v>
      </c>
      <c r="C66" s="23">
        <v>7379684.4500000002</v>
      </c>
      <c r="H66" s="19" t="s">
        <v>2428</v>
      </c>
      <c r="I66" s="24"/>
      <c r="J66" s="24">
        <v>29266000</v>
      </c>
      <c r="K66" s="24"/>
      <c r="L66" s="24">
        <v>29266000</v>
      </c>
      <c r="P66" s="26"/>
    </row>
    <row r="67" spans="1:16" x14ac:dyDescent="0.25">
      <c r="A67" s="22" t="s">
        <v>2406</v>
      </c>
      <c r="B67" s="22" t="s">
        <v>2357</v>
      </c>
      <c r="C67" s="23">
        <v>1159032.68</v>
      </c>
      <c r="H67" s="19" t="s">
        <v>2429</v>
      </c>
      <c r="I67" s="24"/>
      <c r="J67" s="24">
        <v>14825267</v>
      </c>
      <c r="K67" s="24"/>
      <c r="L67" s="24">
        <v>14825267</v>
      </c>
      <c r="P67" s="26"/>
    </row>
    <row r="68" spans="1:16" x14ac:dyDescent="0.25">
      <c r="A68" s="22" t="s">
        <v>2407</v>
      </c>
      <c r="B68" s="22" t="s">
        <v>2356</v>
      </c>
      <c r="C68" s="23">
        <v>78115000</v>
      </c>
      <c r="H68" s="19" t="s">
        <v>2430</v>
      </c>
      <c r="I68" s="24"/>
      <c r="J68" s="24">
        <v>4000000</v>
      </c>
      <c r="K68" s="24"/>
      <c r="L68" s="24">
        <v>4000000</v>
      </c>
      <c r="P68" s="26"/>
    </row>
    <row r="69" spans="1:16" x14ac:dyDescent="0.25">
      <c r="A69" s="22" t="s">
        <v>2408</v>
      </c>
      <c r="B69" s="22" t="s">
        <v>2356</v>
      </c>
      <c r="C69" s="23">
        <v>845881.79</v>
      </c>
      <c r="H69" s="19" t="s">
        <v>2431</v>
      </c>
      <c r="I69" s="24">
        <v>18713746</v>
      </c>
      <c r="J69" s="24">
        <v>14000000</v>
      </c>
      <c r="K69" s="24"/>
      <c r="L69" s="24">
        <v>32713746</v>
      </c>
      <c r="P69" s="25"/>
    </row>
    <row r="70" spans="1:16" x14ac:dyDescent="0.25">
      <c r="A70" s="22" t="s">
        <v>2409</v>
      </c>
      <c r="B70" s="22" t="s">
        <v>2357</v>
      </c>
      <c r="C70" s="23">
        <v>3024021</v>
      </c>
      <c r="H70" s="19" t="s">
        <v>2432</v>
      </c>
      <c r="I70" s="24">
        <v>10000</v>
      </c>
      <c r="J70" s="24"/>
      <c r="K70" s="24"/>
      <c r="L70" s="24">
        <v>10000</v>
      </c>
      <c r="P70" s="26"/>
    </row>
    <row r="71" spans="1:16" x14ac:dyDescent="0.25">
      <c r="A71" s="22" t="s">
        <v>2410</v>
      </c>
      <c r="B71" s="22" t="s">
        <v>2356</v>
      </c>
      <c r="C71" s="23">
        <v>3010000</v>
      </c>
      <c r="H71" s="19" t="s">
        <v>2433</v>
      </c>
      <c r="I71" s="24"/>
      <c r="J71" s="24">
        <v>4350693.58</v>
      </c>
      <c r="K71" s="24"/>
      <c r="L71" s="24">
        <v>4350693.58</v>
      </c>
      <c r="P71" s="26"/>
    </row>
    <row r="72" spans="1:16" x14ac:dyDescent="0.25">
      <c r="A72" s="22" t="s">
        <v>2410</v>
      </c>
      <c r="B72" s="22" t="s">
        <v>2357</v>
      </c>
      <c r="C72" s="23">
        <v>19010587</v>
      </c>
      <c r="H72" s="19" t="s">
        <v>2434</v>
      </c>
      <c r="I72" s="24"/>
      <c r="J72" s="24">
        <v>4500000</v>
      </c>
      <c r="K72" s="24"/>
      <c r="L72" s="24">
        <v>4500000</v>
      </c>
      <c r="P72" s="25"/>
    </row>
    <row r="73" spans="1:16" x14ac:dyDescent="0.25">
      <c r="A73" s="22" t="s">
        <v>2411</v>
      </c>
      <c r="B73" s="22" t="s">
        <v>2356</v>
      </c>
      <c r="C73" s="23">
        <v>10000</v>
      </c>
      <c r="H73" s="19" t="s">
        <v>2435</v>
      </c>
      <c r="I73" s="24"/>
      <c r="J73" s="24">
        <v>570000</v>
      </c>
      <c r="K73" s="24"/>
      <c r="L73" s="24">
        <v>570000</v>
      </c>
      <c r="P73" s="26"/>
    </row>
    <row r="74" spans="1:16" x14ac:dyDescent="0.25">
      <c r="A74" s="22" t="s">
        <v>2411</v>
      </c>
      <c r="B74" s="22" t="s">
        <v>2357</v>
      </c>
      <c r="C74" s="23">
        <v>1085128</v>
      </c>
      <c r="H74" s="19" t="s">
        <v>2436</v>
      </c>
      <c r="I74" s="24">
        <v>240686</v>
      </c>
      <c r="J74" s="24">
        <v>11579</v>
      </c>
      <c r="K74" s="24"/>
      <c r="L74" s="24">
        <v>252265</v>
      </c>
      <c r="P74" s="26"/>
    </row>
    <row r="75" spans="1:16" x14ac:dyDescent="0.25">
      <c r="A75" s="22" t="s">
        <v>2411</v>
      </c>
      <c r="B75" s="22" t="s">
        <v>2357</v>
      </c>
      <c r="C75" s="23">
        <v>8448835</v>
      </c>
      <c r="H75" s="19" t="s">
        <v>2437</v>
      </c>
      <c r="I75" s="24">
        <v>15777225</v>
      </c>
      <c r="J75" s="24">
        <v>110000</v>
      </c>
      <c r="K75" s="24"/>
      <c r="L75" s="24">
        <v>15887225</v>
      </c>
      <c r="P75" s="26"/>
    </row>
    <row r="76" spans="1:16" x14ac:dyDescent="0.25">
      <c r="A76" s="22" t="s">
        <v>2412</v>
      </c>
      <c r="B76" s="22" t="s">
        <v>2356</v>
      </c>
      <c r="C76" s="23">
        <v>500000</v>
      </c>
      <c r="H76" s="19" t="s">
        <v>2438</v>
      </c>
      <c r="I76" s="24"/>
      <c r="J76" s="24">
        <v>6000000</v>
      </c>
      <c r="K76" s="24"/>
      <c r="L76" s="24">
        <v>6000000</v>
      </c>
      <c r="P76" s="25"/>
    </row>
    <row r="77" spans="1:16" x14ac:dyDescent="0.25">
      <c r="A77" s="22" t="s">
        <v>2412</v>
      </c>
      <c r="B77" s="22" t="s">
        <v>2357</v>
      </c>
      <c r="C77" s="23">
        <v>16081750</v>
      </c>
      <c r="H77" s="19" t="s">
        <v>2439</v>
      </c>
      <c r="I77" s="24">
        <v>72623</v>
      </c>
      <c r="J77" s="24">
        <v>16816476.739999998</v>
      </c>
      <c r="K77" s="24"/>
      <c r="L77" s="24">
        <v>16889099.739999998</v>
      </c>
      <c r="P77" s="26"/>
    </row>
    <row r="78" spans="1:16" x14ac:dyDescent="0.25">
      <c r="A78" s="22" t="s">
        <v>2412</v>
      </c>
      <c r="B78" s="22" t="s">
        <v>2357</v>
      </c>
      <c r="C78" s="23">
        <v>30000</v>
      </c>
      <c r="H78" s="19" t="s">
        <v>2440</v>
      </c>
      <c r="I78" s="24">
        <v>10000</v>
      </c>
      <c r="J78" s="24"/>
      <c r="K78" s="24"/>
      <c r="L78" s="24">
        <v>10000</v>
      </c>
      <c r="P78" s="26"/>
    </row>
    <row r="79" spans="1:16" x14ac:dyDescent="0.25">
      <c r="A79" s="22" t="s">
        <v>2412</v>
      </c>
      <c r="B79" s="22" t="s">
        <v>2357</v>
      </c>
      <c r="C79" s="23">
        <v>30000</v>
      </c>
      <c r="H79" s="19" t="s">
        <v>2441</v>
      </c>
      <c r="I79" s="24">
        <v>120000</v>
      </c>
      <c r="J79" s="24"/>
      <c r="K79" s="24"/>
      <c r="L79" s="24">
        <v>120000</v>
      </c>
      <c r="P79" s="26"/>
    </row>
    <row r="80" spans="1:16" x14ac:dyDescent="0.25">
      <c r="A80" s="22" t="s">
        <v>2413</v>
      </c>
      <c r="B80" s="22" t="s">
        <v>2357</v>
      </c>
      <c r="C80" s="23">
        <v>349718</v>
      </c>
      <c r="H80" s="19" t="s">
        <v>2442</v>
      </c>
      <c r="I80" s="24">
        <v>650000</v>
      </c>
      <c r="J80" s="24">
        <v>300000</v>
      </c>
      <c r="K80" s="24"/>
      <c r="L80" s="24">
        <v>950000</v>
      </c>
      <c r="P80" s="26"/>
    </row>
    <row r="81" spans="1:16" x14ac:dyDescent="0.25">
      <c r="A81" s="22" t="s">
        <v>2414</v>
      </c>
      <c r="B81" s="22" t="s">
        <v>2357</v>
      </c>
      <c r="C81" s="23">
        <v>26162149</v>
      </c>
      <c r="H81" s="19" t="s">
        <v>2443</v>
      </c>
      <c r="I81" s="24"/>
      <c r="J81" s="24">
        <v>192000</v>
      </c>
      <c r="K81" s="24"/>
      <c r="L81" s="24">
        <v>192000</v>
      </c>
      <c r="P81" s="26"/>
    </row>
    <row r="82" spans="1:16" x14ac:dyDescent="0.25">
      <c r="A82" s="22" t="s">
        <v>2415</v>
      </c>
      <c r="B82" s="22" t="s">
        <v>2356</v>
      </c>
      <c r="C82" s="23">
        <v>114989010.55</v>
      </c>
      <c r="H82" s="19" t="s">
        <v>2444</v>
      </c>
      <c r="I82" s="24"/>
      <c r="J82" s="24">
        <v>2000000</v>
      </c>
      <c r="K82" s="24"/>
      <c r="L82" s="24">
        <v>2000000</v>
      </c>
      <c r="P82" s="26"/>
    </row>
    <row r="83" spans="1:16" x14ac:dyDescent="0.25">
      <c r="A83" s="22" t="s">
        <v>2415</v>
      </c>
      <c r="B83" s="22" t="s">
        <v>2357</v>
      </c>
      <c r="C83" s="23">
        <v>191168328.30000001</v>
      </c>
      <c r="H83" s="19" t="s">
        <v>2445</v>
      </c>
      <c r="I83" s="24">
        <v>10000</v>
      </c>
      <c r="J83" s="24"/>
      <c r="K83" s="24"/>
      <c r="L83" s="24">
        <v>10000</v>
      </c>
      <c r="P83" s="26"/>
    </row>
    <row r="84" spans="1:16" x14ac:dyDescent="0.25">
      <c r="A84" s="22" t="s">
        <v>2416</v>
      </c>
      <c r="B84" s="22" t="s">
        <v>2356</v>
      </c>
      <c r="C84" s="23">
        <v>2050000</v>
      </c>
      <c r="H84" s="19" t="s">
        <v>2446</v>
      </c>
      <c r="I84" s="24"/>
      <c r="J84" s="24">
        <v>17632620</v>
      </c>
      <c r="K84" s="24"/>
      <c r="L84" s="24">
        <v>17632620</v>
      </c>
      <c r="P84" s="26"/>
    </row>
    <row r="85" spans="1:16" x14ac:dyDescent="0.25">
      <c r="A85" s="22" t="s">
        <v>2416</v>
      </c>
      <c r="B85" s="22" t="s">
        <v>2357</v>
      </c>
      <c r="C85" s="23">
        <v>39600</v>
      </c>
      <c r="H85" s="19" t="s">
        <v>2447</v>
      </c>
      <c r="I85" s="24">
        <v>10000</v>
      </c>
      <c r="J85" s="24"/>
      <c r="K85" s="24"/>
      <c r="L85" s="24">
        <v>10000</v>
      </c>
      <c r="P85" s="26"/>
    </row>
    <row r="86" spans="1:16" x14ac:dyDescent="0.25">
      <c r="A86" s="22" t="s">
        <v>2417</v>
      </c>
      <c r="B86" s="22" t="s">
        <v>2356</v>
      </c>
      <c r="C86" s="23">
        <v>135000000</v>
      </c>
      <c r="H86" s="19" t="s">
        <v>2364</v>
      </c>
      <c r="I86" s="24"/>
      <c r="J86" s="24"/>
      <c r="K86" s="24"/>
      <c r="L86" s="24"/>
      <c r="P86" s="26"/>
    </row>
    <row r="87" spans="1:16" x14ac:dyDescent="0.25">
      <c r="A87" s="22" t="s">
        <v>2418</v>
      </c>
      <c r="B87" s="22" t="s">
        <v>2356</v>
      </c>
      <c r="C87" s="23">
        <v>112865316.79000001</v>
      </c>
      <c r="H87" s="19" t="s">
        <v>2365</v>
      </c>
      <c r="I87" s="27">
        <v>1477993095.76</v>
      </c>
      <c r="J87" s="27">
        <v>1940184644.76</v>
      </c>
      <c r="K87" s="27"/>
      <c r="L87" s="27">
        <v>3418177740.5199995</v>
      </c>
      <c r="P87" s="26"/>
    </row>
    <row r="88" spans="1:16" x14ac:dyDescent="0.25">
      <c r="A88" s="22" t="s">
        <v>2418</v>
      </c>
      <c r="B88" s="22" t="s">
        <v>2357</v>
      </c>
      <c r="C88" s="23">
        <v>87224716.799999997</v>
      </c>
      <c r="P88" s="26"/>
    </row>
    <row r="89" spans="1:16" x14ac:dyDescent="0.25">
      <c r="A89" s="22" t="s">
        <v>2419</v>
      </c>
      <c r="B89" s="22" t="s">
        <v>2356</v>
      </c>
      <c r="C89" s="23">
        <v>16623084</v>
      </c>
      <c r="P89" s="26"/>
    </row>
    <row r="90" spans="1:16" x14ac:dyDescent="0.25">
      <c r="A90" s="22" t="s">
        <v>2419</v>
      </c>
      <c r="B90" s="22" t="s">
        <v>2357</v>
      </c>
      <c r="C90" s="23">
        <v>22279294</v>
      </c>
      <c r="P90" s="26"/>
    </row>
    <row r="91" spans="1:16" x14ac:dyDescent="0.25">
      <c r="A91" s="22" t="s">
        <v>2420</v>
      </c>
      <c r="B91" s="22" t="s">
        <v>2356</v>
      </c>
      <c r="C91" s="23">
        <v>15270000</v>
      </c>
      <c r="P91" s="26"/>
    </row>
    <row r="92" spans="1:16" x14ac:dyDescent="0.25">
      <c r="A92" s="22" t="s">
        <v>2421</v>
      </c>
      <c r="B92" s="22" t="s">
        <v>2356</v>
      </c>
      <c r="C92" s="23">
        <v>25667348</v>
      </c>
      <c r="P92" s="25"/>
    </row>
    <row r="93" spans="1:16" x14ac:dyDescent="0.25">
      <c r="A93" s="22" t="s">
        <v>2422</v>
      </c>
      <c r="B93" s="22" t="s">
        <v>2356</v>
      </c>
      <c r="C93" s="23">
        <v>20000</v>
      </c>
      <c r="P93" s="26"/>
    </row>
    <row r="94" spans="1:16" x14ac:dyDescent="0.25">
      <c r="A94" s="22" t="s">
        <v>2422</v>
      </c>
      <c r="B94" s="22" t="s">
        <v>2357</v>
      </c>
      <c r="C94" s="23">
        <v>1100000</v>
      </c>
      <c r="P94" s="25"/>
    </row>
    <row r="95" spans="1:16" x14ac:dyDescent="0.25">
      <c r="A95" s="22" t="s">
        <v>2423</v>
      </c>
      <c r="B95" s="22" t="s">
        <v>2356</v>
      </c>
      <c r="C95" s="23">
        <v>10000</v>
      </c>
      <c r="P95" s="26"/>
    </row>
    <row r="96" spans="1:16" x14ac:dyDescent="0.25">
      <c r="A96" s="22" t="s">
        <v>2424</v>
      </c>
      <c r="B96" s="22" t="s">
        <v>2356</v>
      </c>
      <c r="C96" s="23">
        <v>10000</v>
      </c>
      <c r="P96" s="25"/>
    </row>
    <row r="97" spans="1:16" x14ac:dyDescent="0.25">
      <c r="A97" s="22" t="s">
        <v>2424</v>
      </c>
      <c r="B97" s="22" t="s">
        <v>2357</v>
      </c>
      <c r="C97" s="23">
        <v>4338000</v>
      </c>
      <c r="P97" s="26"/>
    </row>
    <row r="98" spans="1:16" x14ac:dyDescent="0.25">
      <c r="A98" s="22" t="s">
        <v>2425</v>
      </c>
      <c r="B98" s="22" t="s">
        <v>2357</v>
      </c>
      <c r="C98" s="23">
        <v>25840900</v>
      </c>
      <c r="P98" s="25"/>
    </row>
    <row r="99" spans="1:16" x14ac:dyDescent="0.25">
      <c r="A99" s="22" t="s">
        <v>2426</v>
      </c>
      <c r="B99" s="22" t="s">
        <v>2357</v>
      </c>
      <c r="C99" s="23">
        <v>4500000</v>
      </c>
      <c r="P99" s="26"/>
    </row>
    <row r="100" spans="1:16" x14ac:dyDescent="0.25">
      <c r="A100" s="22" t="s">
        <v>2427</v>
      </c>
      <c r="B100" s="22" t="s">
        <v>2357</v>
      </c>
      <c r="C100" s="23">
        <v>6641795</v>
      </c>
      <c r="P100" s="25"/>
    </row>
    <row r="101" spans="1:16" x14ac:dyDescent="0.25">
      <c r="A101" s="22" t="s">
        <v>2428</v>
      </c>
      <c r="B101" s="22" t="s">
        <v>2357</v>
      </c>
      <c r="C101" s="23">
        <v>29266000</v>
      </c>
      <c r="P101" s="26"/>
    </row>
    <row r="102" spans="1:16" x14ac:dyDescent="0.25">
      <c r="A102" s="22" t="s">
        <v>2429</v>
      </c>
      <c r="B102" s="22" t="s">
        <v>2357</v>
      </c>
      <c r="C102" s="23">
        <v>14825267</v>
      </c>
      <c r="P102" s="26"/>
    </row>
    <row r="103" spans="1:16" x14ac:dyDescent="0.25">
      <c r="A103" s="22" t="s">
        <v>2430</v>
      </c>
      <c r="B103" s="22" t="s">
        <v>2357</v>
      </c>
      <c r="C103" s="23">
        <v>4000000</v>
      </c>
      <c r="P103" s="25"/>
    </row>
    <row r="104" spans="1:16" x14ac:dyDescent="0.25">
      <c r="A104" s="22" t="s">
        <v>2431</v>
      </c>
      <c r="B104" s="22" t="s">
        <v>2356</v>
      </c>
      <c r="C104" s="23">
        <v>18713746</v>
      </c>
      <c r="P104" s="26"/>
    </row>
    <row r="105" spans="1:16" x14ac:dyDescent="0.25">
      <c r="A105" s="22" t="s">
        <v>2431</v>
      </c>
      <c r="B105" s="22" t="s">
        <v>2357</v>
      </c>
      <c r="C105" s="23">
        <v>14000000</v>
      </c>
      <c r="P105" s="26"/>
    </row>
    <row r="106" spans="1:16" x14ac:dyDescent="0.25">
      <c r="A106" s="22" t="s">
        <v>2432</v>
      </c>
      <c r="B106" s="22" t="s">
        <v>2356</v>
      </c>
      <c r="C106" s="23">
        <v>10000</v>
      </c>
      <c r="P106" s="26"/>
    </row>
    <row r="107" spans="1:16" x14ac:dyDescent="0.25">
      <c r="A107" s="22" t="s">
        <v>2433</v>
      </c>
      <c r="B107" s="22" t="s">
        <v>2357</v>
      </c>
      <c r="C107" s="23">
        <v>4350693.58</v>
      </c>
      <c r="P107" s="26"/>
    </row>
    <row r="108" spans="1:16" x14ac:dyDescent="0.25">
      <c r="A108" s="22" t="s">
        <v>2434</v>
      </c>
      <c r="B108" s="22" t="s">
        <v>2357</v>
      </c>
      <c r="C108" s="23">
        <v>4500000</v>
      </c>
      <c r="P108" s="26"/>
    </row>
    <row r="109" spans="1:16" x14ac:dyDescent="0.25">
      <c r="A109" s="22" t="s">
        <v>2435</v>
      </c>
      <c r="B109" s="22" t="s">
        <v>2357</v>
      </c>
      <c r="C109" s="23">
        <v>570000</v>
      </c>
      <c r="P109" s="26"/>
    </row>
    <row r="110" spans="1:16" x14ac:dyDescent="0.25">
      <c r="A110" s="22" t="s">
        <v>2436</v>
      </c>
      <c r="B110" s="22" t="s">
        <v>2356</v>
      </c>
      <c r="C110" s="23">
        <v>240686</v>
      </c>
      <c r="P110" s="25"/>
    </row>
    <row r="111" spans="1:16" x14ac:dyDescent="0.25">
      <c r="A111" s="22" t="s">
        <v>2436</v>
      </c>
      <c r="B111" s="22" t="s">
        <v>2357</v>
      </c>
      <c r="C111" s="23">
        <v>11579</v>
      </c>
      <c r="P111" s="26"/>
    </row>
    <row r="112" spans="1:16" x14ac:dyDescent="0.25">
      <c r="A112" s="22" t="s">
        <v>2437</v>
      </c>
      <c r="B112" s="22" t="s">
        <v>2356</v>
      </c>
      <c r="C112" s="23">
        <v>15777225</v>
      </c>
      <c r="P112" s="25"/>
    </row>
    <row r="113" spans="1:16" x14ac:dyDescent="0.25">
      <c r="A113" s="22" t="s">
        <v>2437</v>
      </c>
      <c r="B113" s="22" t="s">
        <v>2357</v>
      </c>
      <c r="C113" s="23">
        <v>110000</v>
      </c>
      <c r="P113" s="26"/>
    </row>
    <row r="114" spans="1:16" x14ac:dyDescent="0.25">
      <c r="A114" s="22" t="s">
        <v>2438</v>
      </c>
      <c r="B114" s="22" t="s">
        <v>2357</v>
      </c>
      <c r="C114" s="23">
        <v>6000000</v>
      </c>
      <c r="P114" s="26"/>
    </row>
    <row r="115" spans="1:16" x14ac:dyDescent="0.25">
      <c r="A115" s="22" t="s">
        <v>2439</v>
      </c>
      <c r="B115" s="22" t="s">
        <v>2356</v>
      </c>
      <c r="C115" s="23">
        <v>72623</v>
      </c>
      <c r="P115" s="25"/>
    </row>
    <row r="116" spans="1:16" x14ac:dyDescent="0.25">
      <c r="A116" s="22" t="s">
        <v>2439</v>
      </c>
      <c r="B116" s="22" t="s">
        <v>2357</v>
      </c>
      <c r="C116" s="23">
        <v>16816476.739999998</v>
      </c>
      <c r="P116" s="26"/>
    </row>
    <row r="117" spans="1:16" x14ac:dyDescent="0.25">
      <c r="A117" s="22" t="s">
        <v>2440</v>
      </c>
      <c r="B117" s="22" t="s">
        <v>2356</v>
      </c>
      <c r="C117" s="23">
        <v>10000</v>
      </c>
      <c r="P117" s="25"/>
    </row>
    <row r="118" spans="1:16" x14ac:dyDescent="0.25">
      <c r="A118" s="22" t="s">
        <v>2441</v>
      </c>
      <c r="B118" s="22" t="s">
        <v>2356</v>
      </c>
      <c r="C118" s="23">
        <v>120000</v>
      </c>
      <c r="P118" s="26"/>
    </row>
    <row r="119" spans="1:16" x14ac:dyDescent="0.25">
      <c r="A119" s="22" t="s">
        <v>2442</v>
      </c>
      <c r="B119" s="22" t="s">
        <v>2356</v>
      </c>
      <c r="C119" s="23">
        <v>650000</v>
      </c>
      <c r="P119" s="26"/>
    </row>
    <row r="120" spans="1:16" x14ac:dyDescent="0.25">
      <c r="A120" s="22" t="s">
        <v>2442</v>
      </c>
      <c r="B120" s="22" t="s">
        <v>2357</v>
      </c>
      <c r="C120" s="23">
        <v>300000</v>
      </c>
      <c r="P120" s="25"/>
    </row>
    <row r="121" spans="1:16" x14ac:dyDescent="0.25">
      <c r="A121" s="22" t="s">
        <v>2443</v>
      </c>
      <c r="B121" s="22" t="s">
        <v>2357</v>
      </c>
      <c r="C121" s="23">
        <v>192000</v>
      </c>
      <c r="P121" s="26"/>
    </row>
    <row r="122" spans="1:16" x14ac:dyDescent="0.25">
      <c r="A122" s="22" t="s">
        <v>2444</v>
      </c>
      <c r="B122" s="22" t="s">
        <v>2357</v>
      </c>
      <c r="C122" s="23">
        <v>2000000</v>
      </c>
      <c r="P122" s="25"/>
    </row>
    <row r="123" spans="1:16" x14ac:dyDescent="0.25">
      <c r="A123" s="22" t="s">
        <v>2445</v>
      </c>
      <c r="B123" s="22" t="s">
        <v>2356</v>
      </c>
      <c r="C123" s="23">
        <v>10000</v>
      </c>
      <c r="P123" s="26"/>
    </row>
    <row r="124" spans="1:16" x14ac:dyDescent="0.25">
      <c r="A124" s="22" t="s">
        <v>2446</v>
      </c>
      <c r="B124" s="22" t="s">
        <v>2357</v>
      </c>
      <c r="C124" s="23">
        <v>17632620</v>
      </c>
      <c r="P124" s="26"/>
    </row>
    <row r="125" spans="1:16" x14ac:dyDescent="0.25">
      <c r="A125" s="22" t="s">
        <v>2447</v>
      </c>
      <c r="B125" s="22" t="s">
        <v>2356</v>
      </c>
      <c r="C125" s="23">
        <v>10000</v>
      </c>
      <c r="P125" s="26"/>
    </row>
    <row r="126" spans="1:16" x14ac:dyDescent="0.25">
      <c r="A126" s="25"/>
      <c r="C126" s="27"/>
      <c r="P126" s="25"/>
    </row>
    <row r="127" spans="1:16" x14ac:dyDescent="0.25">
      <c r="A127" s="26"/>
      <c r="C127" s="27"/>
      <c r="P127" s="26"/>
    </row>
    <row r="128" spans="1:16" x14ac:dyDescent="0.25">
      <c r="A128" s="26"/>
      <c r="C128" s="27"/>
      <c r="P128" s="26"/>
    </row>
    <row r="129" spans="1:16" x14ac:dyDescent="0.25">
      <c r="A129" s="26"/>
      <c r="C129" s="27"/>
      <c r="P129" s="26"/>
    </row>
    <row r="130" spans="1:16" x14ac:dyDescent="0.25">
      <c r="A130" s="26"/>
      <c r="C130" s="27"/>
      <c r="P130" s="25"/>
    </row>
    <row r="131" spans="1:16" x14ac:dyDescent="0.25">
      <c r="A131" s="25"/>
      <c r="C131" s="27"/>
      <c r="P131" s="26"/>
    </row>
    <row r="132" spans="1:16" x14ac:dyDescent="0.25">
      <c r="A132" s="26"/>
      <c r="C132" s="27"/>
      <c r="P132" s="25"/>
    </row>
    <row r="133" spans="1:16" x14ac:dyDescent="0.25">
      <c r="A133" s="26"/>
      <c r="C133" s="27"/>
      <c r="P133" s="26"/>
    </row>
    <row r="134" spans="1:16" x14ac:dyDescent="0.25">
      <c r="A134" s="25"/>
      <c r="C134" s="27"/>
      <c r="P134" s="25"/>
    </row>
    <row r="135" spans="1:16" x14ac:dyDescent="0.25">
      <c r="A135" s="26"/>
      <c r="C135" s="27"/>
      <c r="P135" s="26"/>
    </row>
    <row r="136" spans="1:16" x14ac:dyDescent="0.25">
      <c r="A136" s="26"/>
      <c r="C136" s="27"/>
      <c r="P136" s="25"/>
    </row>
    <row r="137" spans="1:16" x14ac:dyDescent="0.25">
      <c r="A137" s="26"/>
      <c r="C137" s="27"/>
      <c r="P137" s="26"/>
    </row>
    <row r="138" spans="1:16" x14ac:dyDescent="0.25">
      <c r="A138" s="26"/>
      <c r="C138" s="27"/>
      <c r="P138" s="26"/>
    </row>
    <row r="139" spans="1:16" x14ac:dyDescent="0.25">
      <c r="P139" s="25"/>
    </row>
    <row r="140" spans="1:16" x14ac:dyDescent="0.25">
      <c r="P140" s="26"/>
    </row>
    <row r="141" spans="1:16" x14ac:dyDescent="0.25">
      <c r="P141" s="25"/>
    </row>
    <row r="142" spans="1:16" x14ac:dyDescent="0.25">
      <c r="P142" s="26"/>
    </row>
    <row r="143" spans="1:16" x14ac:dyDescent="0.25">
      <c r="P143" s="26"/>
    </row>
    <row r="144" spans="1:16" x14ac:dyDescent="0.25">
      <c r="P144" s="26"/>
    </row>
    <row r="145" spans="16:16" x14ac:dyDescent="0.25">
      <c r="P145" s="25"/>
    </row>
    <row r="146" spans="16:16" x14ac:dyDescent="0.25">
      <c r="P146" s="26"/>
    </row>
    <row r="147" spans="16:16" x14ac:dyDescent="0.25">
      <c r="P147" s="25"/>
    </row>
    <row r="148" spans="16:16" x14ac:dyDescent="0.25">
      <c r="P148" s="26"/>
    </row>
    <row r="149" spans="16:16" x14ac:dyDescent="0.25">
      <c r="P149" s="26"/>
    </row>
    <row r="150" spans="16:16" x14ac:dyDescent="0.25">
      <c r="P150" s="25"/>
    </row>
    <row r="151" spans="16:16" x14ac:dyDescent="0.25">
      <c r="P151" s="26"/>
    </row>
    <row r="152" spans="16:16" x14ac:dyDescent="0.25">
      <c r="P152" s="26"/>
    </row>
    <row r="153" spans="16:16" x14ac:dyDescent="0.25">
      <c r="P153" s="25"/>
    </row>
    <row r="154" spans="16:16" x14ac:dyDescent="0.25">
      <c r="P154" s="26"/>
    </row>
    <row r="155" spans="16:16" x14ac:dyDescent="0.25">
      <c r="P155" s="26"/>
    </row>
  </sheetData>
  <pageMargins left="0.511811024" right="0.511811024" top="0.78740157500000008" bottom="0.78740157500000008" header="0.31496062000000014" footer="0.31496062000000014"/>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65"/>
  <sheetViews>
    <sheetView topLeftCell="B1" zoomScaleNormal="100" workbookViewId="0">
      <pane ySplit="1" topLeftCell="A2" activePane="bottomLeft" state="frozen"/>
      <selection activeCell="K9" sqref="K9"/>
      <selection pane="bottomLeft" activeCell="P11" sqref="P11"/>
    </sheetView>
  </sheetViews>
  <sheetFormatPr defaultRowHeight="15" x14ac:dyDescent="0.25"/>
  <cols>
    <col min="1" max="1" width="2.28515625" hidden="1" customWidth="1"/>
    <col min="2" max="2" width="33.7109375" customWidth="1"/>
    <col min="3" max="3" width="20.140625" hidden="1" customWidth="1"/>
    <col min="4" max="4" width="22.28515625" customWidth="1"/>
    <col min="5" max="6" width="22.28515625" hidden="1" customWidth="1"/>
    <col min="7" max="7" width="22.28515625" customWidth="1"/>
    <col min="8" max="9" width="22.28515625" hidden="1" customWidth="1"/>
    <col min="10" max="10" width="22.28515625" customWidth="1"/>
    <col min="11" max="12" width="22.28515625" hidden="1" customWidth="1"/>
    <col min="13" max="13" width="22.28515625" customWidth="1"/>
    <col min="14" max="14" width="20.140625" hidden="1" customWidth="1"/>
    <col min="15" max="15" width="20.42578125" customWidth="1"/>
    <col min="16" max="16" width="20.28515625" customWidth="1"/>
    <col min="17" max="17" width="14.140625" customWidth="1"/>
  </cols>
  <sheetData>
    <row r="1" spans="1:16" hidden="1" x14ac:dyDescent="0.25"/>
    <row r="2" spans="1:16" s="28" customFormat="1" ht="41.25" customHeight="1" x14ac:dyDescent="0.25">
      <c r="B2" s="29" t="s">
        <v>2448</v>
      </c>
      <c r="C2" s="30" t="s">
        <v>2449</v>
      </c>
      <c r="D2" s="31" t="s">
        <v>2353</v>
      </c>
      <c r="E2" s="32" t="s">
        <v>2354</v>
      </c>
      <c r="F2" s="33" t="s">
        <v>2450</v>
      </c>
      <c r="G2" s="34" t="s">
        <v>19</v>
      </c>
      <c r="H2" s="35" t="s">
        <v>28</v>
      </c>
      <c r="I2" s="36" t="s">
        <v>2451</v>
      </c>
      <c r="J2" s="37" t="s">
        <v>2452</v>
      </c>
      <c r="K2" s="38" t="s">
        <v>2453</v>
      </c>
      <c r="L2" s="39" t="s">
        <v>2454</v>
      </c>
      <c r="M2" s="40" t="s">
        <v>2455</v>
      </c>
      <c r="N2" s="41" t="s">
        <v>2456</v>
      </c>
      <c r="O2" s="42" t="s">
        <v>2457</v>
      </c>
      <c r="P2" s="42" t="s">
        <v>2458</v>
      </c>
    </row>
    <row r="3" spans="1:16" s="28" customFormat="1" ht="14.25" customHeight="1" x14ac:dyDescent="0.25">
      <c r="B3" s="43" t="s">
        <v>2459</v>
      </c>
      <c r="C3" s="44">
        <f t="shared" ref="C3:H3" si="0">SUM(C4:C65)</f>
        <v>7120442300.3625393</v>
      </c>
      <c r="D3" s="44">
        <f t="shared" si="0"/>
        <v>5597484386.9265394</v>
      </c>
      <c r="E3" s="44">
        <f t="shared" si="0"/>
        <v>1702036030.9559999</v>
      </c>
      <c r="F3" s="44">
        <f t="shared" si="0"/>
        <v>3961094100.8511024</v>
      </c>
      <c r="G3" s="44">
        <f t="shared" si="0"/>
        <v>3121673911.8351026</v>
      </c>
      <c r="H3" s="44">
        <f t="shared" si="0"/>
        <v>941175753.546</v>
      </c>
      <c r="I3" s="44">
        <f>SUM(I4:I65)</f>
        <v>4952824021.0399981</v>
      </c>
      <c r="J3" s="44">
        <f t="shared" ref="J3:N3" si="1">SUM(J4:J65)</f>
        <v>2860279438.2099996</v>
      </c>
      <c r="K3" s="44">
        <f t="shared" si="1"/>
        <v>2092544582.8300002</v>
      </c>
      <c r="L3" s="44">
        <f t="shared" si="1"/>
        <v>3639676105.5999994</v>
      </c>
      <c r="M3" s="44">
        <f t="shared" si="1"/>
        <v>2770159796.4099989</v>
      </c>
      <c r="N3" s="44">
        <f t="shared" si="1"/>
        <v>869516309.19000018</v>
      </c>
      <c r="O3" s="44">
        <f>SUM(O4:O65)</f>
        <v>-261394473.62510312</v>
      </c>
      <c r="P3" s="44">
        <f>SUM(P4:P65)</f>
        <v>-2737204948.7165399</v>
      </c>
    </row>
    <row r="4" spans="1:16" x14ac:dyDescent="0.25">
      <c r="B4" s="45" t="s">
        <v>32</v>
      </c>
      <c r="C4" s="46">
        <f t="shared" ref="C4:C34" si="2">D4+E4</f>
        <v>19800000</v>
      </c>
      <c r="D4" s="46">
        <v>19800000</v>
      </c>
      <c r="E4" s="46">
        <v>0</v>
      </c>
      <c r="F4" s="46">
        <f t="shared" ref="F4:F28" si="3">G4+H4</f>
        <v>0</v>
      </c>
      <c r="G4" s="46">
        <v>0</v>
      </c>
      <c r="H4" s="46">
        <v>0</v>
      </c>
      <c r="I4" s="46">
        <f t="shared" ref="I4:I34" si="4">SUM(J4:K4)</f>
        <v>1140000</v>
      </c>
      <c r="J4" s="46">
        <f>VLOOKUP($B4,'Autorizado Gnd 4'!$H$3:$J$90,2,0)</f>
        <v>1060000</v>
      </c>
      <c r="K4" s="46">
        <f>VLOOKUP($B4,'Autorizado Gnd 4'!$H$3:$J$90,3,0)</f>
        <v>80000</v>
      </c>
      <c r="L4" s="46">
        <f t="shared" ref="L4:L65" si="5">M4+N4</f>
        <v>673945.26</v>
      </c>
      <c r="M4" s="46">
        <f>VLOOKUP($B4,'Empenhado 2023 Gnd 4'!$G$3:$I$78,2,0)</f>
        <v>323945.26</v>
      </c>
      <c r="N4" s="46">
        <f>VLOOKUP($B4,'Empenhado 2023 Gnd 4'!$G$3:$I$78,3,0)</f>
        <v>350000</v>
      </c>
      <c r="O4" s="47">
        <f t="shared" ref="O4" si="6">J4-G4</f>
        <v>1060000</v>
      </c>
      <c r="P4" s="47">
        <f t="shared" ref="P4" si="7">J4-D4</f>
        <v>-18740000</v>
      </c>
    </row>
    <row r="5" spans="1:16" x14ac:dyDescent="0.25">
      <c r="A5" s="48"/>
      <c r="B5" s="49" t="s">
        <v>59</v>
      </c>
      <c r="C5" s="50">
        <f t="shared" si="2"/>
        <v>19752833.129999999</v>
      </c>
      <c r="D5" s="50">
        <v>19752833.129999999</v>
      </c>
      <c r="E5" s="50">
        <v>0</v>
      </c>
      <c r="F5" s="50">
        <f t="shared" si="3"/>
        <v>12004811</v>
      </c>
      <c r="G5" s="50">
        <v>12004811</v>
      </c>
      <c r="H5" s="50">
        <v>0</v>
      </c>
      <c r="I5" s="50">
        <f t="shared" si="4"/>
        <v>6390609.7300000004</v>
      </c>
      <c r="J5" s="50">
        <f>VLOOKUP($B5,'Autorizado Gnd 4'!$H$3:$J$90,2,0)</f>
        <v>6390609.7300000004</v>
      </c>
      <c r="K5" s="50">
        <f>VLOOKUP($B5,'Autorizado Gnd 4'!$H$3:$J$90,3,0)</f>
        <v>0</v>
      </c>
      <c r="L5" s="50">
        <f t="shared" si="5"/>
        <v>2006513.23</v>
      </c>
      <c r="M5" s="50">
        <f>VLOOKUP($B5,'Empenhado 2023 Gnd 4'!$G$3:$I$78,2,0)</f>
        <v>2006513.23</v>
      </c>
      <c r="N5" s="50">
        <f>VLOOKUP($B5,'Empenhado 2023 Gnd 4'!$G$3:$I$78,3,0)</f>
        <v>0</v>
      </c>
      <c r="O5" s="47">
        <f t="shared" ref="O5:O18" si="8">J5-G5</f>
        <v>-5614201.2699999996</v>
      </c>
      <c r="P5" s="47">
        <f t="shared" ref="P5:P18" si="9">J5-D5</f>
        <v>-13362223.399999999</v>
      </c>
    </row>
    <row r="6" spans="1:16" x14ac:dyDescent="0.25">
      <c r="A6" s="48"/>
      <c r="B6" s="45" t="s">
        <v>70</v>
      </c>
      <c r="C6" s="46">
        <f t="shared" si="2"/>
        <v>342510894.34000003</v>
      </c>
      <c r="D6" s="46">
        <v>342510894.34000003</v>
      </c>
      <c r="E6" s="46">
        <v>0</v>
      </c>
      <c r="F6" s="46">
        <f t="shared" si="3"/>
        <v>272425597.20000005</v>
      </c>
      <c r="G6" s="46">
        <v>272425597.20000005</v>
      </c>
      <c r="H6" s="46">
        <v>0</v>
      </c>
      <c r="I6" s="46">
        <f t="shared" si="4"/>
        <v>197722847.22</v>
      </c>
      <c r="J6" s="46">
        <f>VLOOKUP($B6,'Autorizado Gnd 4'!$H$3:$J$90,2,0)</f>
        <v>197372847.22</v>
      </c>
      <c r="K6" s="46">
        <f>VLOOKUP($B6,'Autorizado Gnd 4'!$H$3:$J$90,3,0)</f>
        <v>350000</v>
      </c>
      <c r="L6" s="46">
        <f t="shared" si="5"/>
        <v>301505683.29000002</v>
      </c>
      <c r="M6" s="46">
        <f>VLOOKUP($B6,'Empenhado 2023 Gnd 4'!$G$3:$I$78,2,0)</f>
        <v>292175414.74000001</v>
      </c>
      <c r="N6" s="46">
        <f>VLOOKUP($B6,'Empenhado 2023 Gnd 4'!$G$3:$I$78,3,0)</f>
        <v>9330268.5500000007</v>
      </c>
      <c r="O6" s="47">
        <f t="shared" si="8"/>
        <v>-75052749.980000049</v>
      </c>
      <c r="P6" s="47">
        <f t="shared" si="9"/>
        <v>-145138047.12000003</v>
      </c>
    </row>
    <row r="7" spans="1:16" x14ac:dyDescent="0.25">
      <c r="B7" s="49" t="s">
        <v>98</v>
      </c>
      <c r="C7" s="50">
        <f t="shared" si="2"/>
        <v>19132603</v>
      </c>
      <c r="D7" s="50">
        <v>0</v>
      </c>
      <c r="E7" s="50">
        <v>19132603</v>
      </c>
      <c r="F7" s="50">
        <f t="shared" si="3"/>
        <v>1186666</v>
      </c>
      <c r="G7" s="50">
        <v>0</v>
      </c>
      <c r="H7" s="50">
        <v>1186666</v>
      </c>
      <c r="I7" s="50">
        <f t="shared" si="4"/>
        <v>19132603</v>
      </c>
      <c r="J7" s="50">
        <f>VLOOKUP($B7,'Autorizado Gnd 4'!$H$3:$J$90,2,0)</f>
        <v>0</v>
      </c>
      <c r="K7" s="50">
        <f>VLOOKUP($B7,'Autorizado Gnd 4'!$H$3:$J$90,3,0)</f>
        <v>19132603</v>
      </c>
      <c r="L7" s="50">
        <f t="shared" si="5"/>
        <v>722107.41</v>
      </c>
      <c r="M7" s="50">
        <f>VLOOKUP($B7,'Empenhado 2023 Gnd 4'!$G$3:$I$78,2,0)</f>
        <v>0</v>
      </c>
      <c r="N7" s="50">
        <f>VLOOKUP($B7,'Empenhado 2023 Gnd 4'!$G$3:$I$78,3,0)</f>
        <v>722107.41</v>
      </c>
      <c r="O7" s="47">
        <f t="shared" si="8"/>
        <v>0</v>
      </c>
      <c r="P7" s="47">
        <f t="shared" si="9"/>
        <v>0</v>
      </c>
    </row>
    <row r="8" spans="1:16" x14ac:dyDescent="0.25">
      <c r="B8" s="45" t="s">
        <v>107</v>
      </c>
      <c r="C8" s="46">
        <f t="shared" si="2"/>
        <v>32657258.600000001</v>
      </c>
      <c r="D8" s="46">
        <v>23294432.600000001</v>
      </c>
      <c r="E8" s="46">
        <v>9362826</v>
      </c>
      <c r="F8" s="46">
        <f t="shared" si="3"/>
        <v>19725652</v>
      </c>
      <c r="G8" s="46">
        <v>10362826</v>
      </c>
      <c r="H8" s="46">
        <v>9362826</v>
      </c>
      <c r="I8" s="46">
        <f t="shared" si="4"/>
        <v>47522094.710000001</v>
      </c>
      <c r="J8" s="46">
        <f>VLOOKUP($B8,'Autorizado Gnd 4'!$H$3:$J$90,2,0)</f>
        <v>14247932</v>
      </c>
      <c r="K8" s="46">
        <f>VLOOKUP($B8,'Autorizado Gnd 4'!$H$3:$J$90,3,0)</f>
        <v>33274162.710000001</v>
      </c>
      <c r="L8" s="46">
        <f t="shared" si="5"/>
        <v>36649696.159999996</v>
      </c>
      <c r="M8" s="46">
        <f>VLOOKUP($B8,'Empenhado 2023 Gnd 4'!$G$3:$I$78,2,0)</f>
        <v>10991631.48</v>
      </c>
      <c r="N8" s="46">
        <f>VLOOKUP($B8,'Empenhado 2023 Gnd 4'!$G$3:$I$78,3,0)</f>
        <v>25658064.68</v>
      </c>
      <c r="O8" s="47">
        <f t="shared" si="8"/>
        <v>3885106</v>
      </c>
      <c r="P8" s="47">
        <f t="shared" si="9"/>
        <v>-9046500.6000000015</v>
      </c>
    </row>
    <row r="9" spans="1:16" x14ac:dyDescent="0.25">
      <c r="B9" s="49" t="s">
        <v>150</v>
      </c>
      <c r="C9" s="50">
        <f t="shared" si="2"/>
        <v>7965000</v>
      </c>
      <c r="D9" s="50">
        <v>1000000</v>
      </c>
      <c r="E9" s="50">
        <v>6965000</v>
      </c>
      <c r="F9" s="50">
        <f t="shared" si="3"/>
        <v>1500000</v>
      </c>
      <c r="G9" s="50">
        <v>0</v>
      </c>
      <c r="H9" s="50">
        <v>1500000</v>
      </c>
      <c r="I9" s="50">
        <f t="shared" si="4"/>
        <v>4116720</v>
      </c>
      <c r="J9" s="50">
        <f>VLOOKUP($B9,'Autorizado Gnd 4'!$H$3:$J$90,2,0)</f>
        <v>0</v>
      </c>
      <c r="K9" s="50">
        <f>VLOOKUP($B9,'Autorizado Gnd 4'!$H$3:$J$90,3,0)</f>
        <v>4116720</v>
      </c>
      <c r="L9" s="50">
        <f t="shared" si="5"/>
        <v>234012.76</v>
      </c>
      <c r="M9" s="50">
        <f>VLOOKUP($B9,'Empenhado 2023 Gnd 4'!$G$3:$I$78,2,0)</f>
        <v>0</v>
      </c>
      <c r="N9" s="50">
        <f>VLOOKUP($B9,'Empenhado 2023 Gnd 4'!$G$3:$I$78,3,0)</f>
        <v>234012.76</v>
      </c>
      <c r="O9" s="47">
        <f t="shared" si="8"/>
        <v>0</v>
      </c>
      <c r="P9" s="47">
        <f t="shared" si="9"/>
        <v>-1000000</v>
      </c>
    </row>
    <row r="10" spans="1:16" x14ac:dyDescent="0.25">
      <c r="B10" s="45" t="s">
        <v>164</v>
      </c>
      <c r="C10" s="46">
        <f t="shared" si="2"/>
        <v>2323472.46</v>
      </c>
      <c r="D10" s="46">
        <v>2323472.46</v>
      </c>
      <c r="E10" s="46">
        <v>0</v>
      </c>
      <c r="F10" s="46">
        <f t="shared" si="3"/>
        <v>1743472.46</v>
      </c>
      <c r="G10" s="46">
        <v>1743472.46</v>
      </c>
      <c r="H10" s="46">
        <v>0</v>
      </c>
      <c r="I10" s="46">
        <f t="shared" si="4"/>
        <v>1146468</v>
      </c>
      <c r="J10" s="46">
        <f>VLOOKUP($B10,'Autorizado Gnd 4'!$H$3:$J$90,2,0)</f>
        <v>1146468</v>
      </c>
      <c r="K10" s="46">
        <f>VLOOKUP($B10,'Autorizado Gnd 4'!$H$3:$J$90,3,0)</f>
        <v>0</v>
      </c>
      <c r="L10" s="46">
        <f t="shared" si="5"/>
        <v>629450.84</v>
      </c>
      <c r="M10" s="46">
        <f>VLOOKUP($B10,'Empenhado 2023 Gnd 4'!$G$3:$I$78,2,0)</f>
        <v>629450.84</v>
      </c>
      <c r="N10" s="46">
        <f>VLOOKUP($B10,'Empenhado 2023 Gnd 4'!$G$3:$I$78,3,0)</f>
        <v>0</v>
      </c>
      <c r="O10" s="47">
        <f t="shared" si="8"/>
        <v>-597004.46</v>
      </c>
      <c r="P10" s="47">
        <f t="shared" si="9"/>
        <v>-1177004.46</v>
      </c>
    </row>
    <row r="11" spans="1:16" x14ac:dyDescent="0.25">
      <c r="B11" s="49" t="s">
        <v>181</v>
      </c>
      <c r="C11" s="50">
        <f t="shared" si="2"/>
        <v>63117102.980000004</v>
      </c>
      <c r="D11" s="50">
        <v>33117102.98</v>
      </c>
      <c r="E11" s="50">
        <v>30000000</v>
      </c>
      <c r="F11" s="50">
        <f t="shared" si="3"/>
        <v>24860102.48</v>
      </c>
      <c r="G11" s="50">
        <v>24860102.48</v>
      </c>
      <c r="H11" s="50">
        <v>0</v>
      </c>
      <c r="I11" s="50">
        <f t="shared" si="4"/>
        <v>16062419</v>
      </c>
      <c r="J11" s="50">
        <f>VLOOKUP($B11,'Autorizado Gnd 4'!$H$3:$J$90,2,0)</f>
        <v>16062419</v>
      </c>
      <c r="K11" s="50">
        <f>VLOOKUP($B11,'Autorizado Gnd 4'!$H$3:$J$90,3,0)</f>
        <v>0</v>
      </c>
      <c r="L11" s="50">
        <f t="shared" si="5"/>
        <v>4061143.62</v>
      </c>
      <c r="M11" s="50">
        <f>VLOOKUP($B11,'Empenhado 2023 Gnd 4'!$G$3:$I$78,2,0)</f>
        <v>4061143.62</v>
      </c>
      <c r="N11" s="50">
        <f>VLOOKUP($B11,'Empenhado 2023 Gnd 4'!$G$3:$I$78,3,0)</f>
        <v>0</v>
      </c>
      <c r="O11" s="47">
        <f t="shared" si="8"/>
        <v>-8797683.4800000004</v>
      </c>
      <c r="P11" s="47">
        <f t="shared" si="9"/>
        <v>-17054683.98</v>
      </c>
    </row>
    <row r="12" spans="1:16" x14ac:dyDescent="0.25">
      <c r="B12" s="45" t="s">
        <v>209</v>
      </c>
      <c r="C12" s="46">
        <f t="shared" si="2"/>
        <v>800000</v>
      </c>
      <c r="D12" s="46">
        <v>800000</v>
      </c>
      <c r="E12" s="46">
        <v>0</v>
      </c>
      <c r="F12" s="46">
        <f t="shared" si="3"/>
        <v>0</v>
      </c>
      <c r="G12" s="46">
        <v>0</v>
      </c>
      <c r="H12" s="46">
        <v>0</v>
      </c>
      <c r="I12" s="46">
        <f t="shared" si="4"/>
        <v>1210000</v>
      </c>
      <c r="J12" s="46">
        <f>VLOOKUP($B12,'Autorizado Gnd 4'!$H$3:$J$90,2,0)</f>
        <v>1210000</v>
      </c>
      <c r="K12" s="46">
        <f>VLOOKUP($B12,'Autorizado Gnd 4'!$H$3:$J$90,3,0)</f>
        <v>0</v>
      </c>
      <c r="L12" s="46">
        <f t="shared" si="5"/>
        <v>294365.09000000003</v>
      </c>
      <c r="M12" s="46">
        <f>VLOOKUP($B12,'Empenhado 2023 Gnd 4'!$G$3:$I$78,2,0)</f>
        <v>294365.09000000003</v>
      </c>
      <c r="N12" s="46">
        <f>VLOOKUP($B12,'Empenhado 2023 Gnd 4'!$G$3:$I$78,3,0)</f>
        <v>0</v>
      </c>
      <c r="O12" s="47">
        <f t="shared" si="8"/>
        <v>1210000</v>
      </c>
      <c r="P12" s="47">
        <f t="shared" si="9"/>
        <v>410000</v>
      </c>
    </row>
    <row r="13" spans="1:16" x14ac:dyDescent="0.25">
      <c r="B13" s="49" t="s">
        <v>213</v>
      </c>
      <c r="C13" s="50">
        <f t="shared" si="2"/>
        <v>65915665.079999998</v>
      </c>
      <c r="D13" s="50">
        <v>63630665.079999998</v>
      </c>
      <c r="E13" s="50">
        <v>2285000</v>
      </c>
      <c r="F13" s="50">
        <f t="shared" si="3"/>
        <v>1694000</v>
      </c>
      <c r="G13" s="50">
        <v>0</v>
      </c>
      <c r="H13" s="50">
        <v>1694000</v>
      </c>
      <c r="I13" s="50">
        <f t="shared" si="4"/>
        <v>14103062.59</v>
      </c>
      <c r="J13" s="50">
        <f>VLOOKUP($B13,'Autorizado Gnd 4'!$H$3:$J$90,2,0)</f>
        <v>3417787</v>
      </c>
      <c r="K13" s="50">
        <f>VLOOKUP($B13,'Autorizado Gnd 4'!$H$3:$J$90,3,0)</f>
        <v>10685275.59</v>
      </c>
      <c r="L13" s="50">
        <f t="shared" si="5"/>
        <v>11055877.02</v>
      </c>
      <c r="M13" s="50">
        <f>VLOOKUP($B13,'Empenhado 2023 Gnd 4'!$G$3:$I$78,2,0)</f>
        <v>8147189.3300000001</v>
      </c>
      <c r="N13" s="50">
        <f>VLOOKUP($B13,'Empenhado 2023 Gnd 4'!$G$3:$I$78,3,0)</f>
        <v>2908687.69</v>
      </c>
      <c r="O13" s="47">
        <f t="shared" si="8"/>
        <v>3417787</v>
      </c>
      <c r="P13" s="47">
        <f t="shared" si="9"/>
        <v>-60212878.079999998</v>
      </c>
    </row>
    <row r="14" spans="1:16" x14ac:dyDescent="0.25">
      <c r="A14" s="48"/>
      <c r="B14" s="45" t="s">
        <v>2469</v>
      </c>
      <c r="C14" s="46">
        <f t="shared" si="2"/>
        <v>794452.79</v>
      </c>
      <c r="D14" s="46">
        <v>794452.79</v>
      </c>
      <c r="E14" s="46">
        <v>0</v>
      </c>
      <c r="F14" s="46">
        <f t="shared" si="3"/>
        <v>490252.79</v>
      </c>
      <c r="G14" s="46">
        <v>490252.79</v>
      </c>
      <c r="H14" s="46">
        <v>0</v>
      </c>
      <c r="I14" s="46">
        <f t="shared" si="4"/>
        <v>10000</v>
      </c>
      <c r="J14" s="46">
        <f>VLOOKUP($B14,'Autorizado Gnd 4'!$H$3:$J$90,2,0)</f>
        <v>10000</v>
      </c>
      <c r="K14" s="46">
        <f>VLOOKUP($B14,'Autorizado Gnd 4'!$H$3:$J$90,3,0)</f>
        <v>0</v>
      </c>
      <c r="L14" s="46">
        <f t="shared" si="5"/>
        <v>73850</v>
      </c>
      <c r="M14" s="46">
        <v>73850</v>
      </c>
      <c r="N14" s="46">
        <v>0</v>
      </c>
      <c r="O14" s="47">
        <f t="shared" si="8"/>
        <v>-480252.79</v>
      </c>
      <c r="P14" s="47">
        <f t="shared" si="9"/>
        <v>-784452.79</v>
      </c>
    </row>
    <row r="15" spans="1:16" x14ac:dyDescent="0.25">
      <c r="B15" s="49" t="s">
        <v>230</v>
      </c>
      <c r="C15" s="50">
        <f t="shared" si="2"/>
        <v>293957734.58000004</v>
      </c>
      <c r="D15" s="50">
        <v>273746303.85000002</v>
      </c>
      <c r="E15" s="50">
        <v>20211430.729999997</v>
      </c>
      <c r="F15" s="50">
        <f t="shared" si="3"/>
        <v>115474022.76000001</v>
      </c>
      <c r="G15" s="50">
        <v>115474022.76000001</v>
      </c>
      <c r="H15" s="50">
        <v>0</v>
      </c>
      <c r="I15" s="50">
        <f t="shared" si="4"/>
        <v>245958738.38999999</v>
      </c>
      <c r="J15" s="50">
        <f>VLOOKUP($B15,'Autorizado Gnd 4'!$H$3:$J$90,2,0)</f>
        <v>189147691.72999999</v>
      </c>
      <c r="K15" s="50">
        <f>VLOOKUP($B15,'Autorizado Gnd 4'!$H$3:$J$90,3,0)</f>
        <v>56811046.659999996</v>
      </c>
      <c r="L15" s="50">
        <f t="shared" si="5"/>
        <v>266081385.12</v>
      </c>
      <c r="M15" s="50">
        <f>VLOOKUP($B15,'Empenhado 2023 Gnd 4'!$G$3:$I$78,2,0)</f>
        <v>181143310.31</v>
      </c>
      <c r="N15" s="50">
        <f>VLOOKUP($B15,'Empenhado 2023 Gnd 4'!$G$3:$I$78,3,0)</f>
        <v>84938074.810000002</v>
      </c>
      <c r="O15" s="47">
        <f t="shared" si="8"/>
        <v>73673668.969999984</v>
      </c>
      <c r="P15" s="47">
        <f t="shared" si="9"/>
        <v>-84598612.120000035</v>
      </c>
    </row>
    <row r="16" spans="1:16" x14ac:dyDescent="0.25">
      <c r="B16" s="45" t="s">
        <v>319</v>
      </c>
      <c r="C16" s="46">
        <f t="shared" si="2"/>
        <v>1485679</v>
      </c>
      <c r="D16" s="46">
        <v>1475679</v>
      </c>
      <c r="E16" s="46">
        <v>10000</v>
      </c>
      <c r="F16" s="46">
        <f t="shared" si="3"/>
        <v>0</v>
      </c>
      <c r="G16" s="46">
        <v>0</v>
      </c>
      <c r="H16" s="46">
        <v>0</v>
      </c>
      <c r="I16" s="46">
        <f t="shared" si="4"/>
        <v>4077658.2699999996</v>
      </c>
      <c r="J16" s="46">
        <f>VLOOKUP($B16,'Autorizado Gnd 4'!$H$3:$J$90,2,0)</f>
        <v>77992.509999999995</v>
      </c>
      <c r="K16" s="46">
        <f>VLOOKUP($B16,'Autorizado Gnd 4'!$H$3:$J$90,3,0)</f>
        <v>3999665.76</v>
      </c>
      <c r="L16" s="46">
        <f t="shared" si="5"/>
        <v>437756</v>
      </c>
      <c r="M16" s="46">
        <f>VLOOKUP($B16,'Empenhado 2023 Gnd 4'!$G$3:$I$78,2,0)</f>
        <v>318900</v>
      </c>
      <c r="N16" s="46">
        <f>VLOOKUP($B16,'Empenhado 2023 Gnd 4'!$G$3:$I$78,3,0)</f>
        <v>118856</v>
      </c>
      <c r="O16" s="47">
        <f t="shared" si="8"/>
        <v>77992.509999999995</v>
      </c>
      <c r="P16" s="47">
        <f t="shared" si="9"/>
        <v>-1397686.49</v>
      </c>
    </row>
    <row r="17" spans="1:16" x14ac:dyDescent="0.25">
      <c r="B17" s="49" t="s">
        <v>323</v>
      </c>
      <c r="C17" s="50">
        <f t="shared" si="2"/>
        <v>13541501.390000001</v>
      </c>
      <c r="D17" s="50">
        <v>6653010.330000001</v>
      </c>
      <c r="E17" s="50">
        <v>6888491.0599999996</v>
      </c>
      <c r="F17" s="50">
        <f t="shared" si="3"/>
        <v>0</v>
      </c>
      <c r="G17" s="50">
        <v>0</v>
      </c>
      <c r="H17" s="50">
        <v>0</v>
      </c>
      <c r="I17" s="50">
        <f t="shared" si="4"/>
        <v>13810768.220000001</v>
      </c>
      <c r="J17" s="50">
        <f>VLOOKUP($B17,'Autorizado Gnd 4'!$H$3:$J$90,2,0)</f>
        <v>3823028.69</v>
      </c>
      <c r="K17" s="50">
        <f>VLOOKUP($B17,'Autorizado Gnd 4'!$H$3:$J$90,3,0)</f>
        <v>9987739.5300000012</v>
      </c>
      <c r="L17" s="50">
        <f t="shared" si="5"/>
        <v>46488272.710000001</v>
      </c>
      <c r="M17" s="50">
        <f>VLOOKUP($B17,'Empenhado 2023 Gnd 4'!$G$3:$I$78,2,0)</f>
        <v>13074160.1</v>
      </c>
      <c r="N17" s="50">
        <f>VLOOKUP($B17,'Empenhado 2023 Gnd 4'!$G$3:$I$78,3,0)</f>
        <v>33414112.609999999</v>
      </c>
      <c r="O17" s="47">
        <f t="shared" si="8"/>
        <v>3823028.69</v>
      </c>
      <c r="P17" s="47">
        <f t="shared" si="9"/>
        <v>-2829981.6400000011</v>
      </c>
    </row>
    <row r="18" spans="1:16" x14ac:dyDescent="0.25">
      <c r="B18" s="45" t="s">
        <v>243</v>
      </c>
      <c r="C18" s="46">
        <f t="shared" si="2"/>
        <v>250000</v>
      </c>
      <c r="D18" s="46">
        <v>0</v>
      </c>
      <c r="E18" s="46">
        <v>250000</v>
      </c>
      <c r="F18" s="46">
        <f t="shared" si="3"/>
        <v>0</v>
      </c>
      <c r="G18" s="46">
        <v>0</v>
      </c>
      <c r="H18" s="46">
        <v>0</v>
      </c>
      <c r="I18" s="46">
        <f t="shared" si="4"/>
        <v>10000</v>
      </c>
      <c r="J18" s="46">
        <f>VLOOKUP($B18,'Autorizado Gnd 4'!$H$3:$J$90,2,0)</f>
        <v>0</v>
      </c>
      <c r="K18" s="46">
        <f>VLOOKUP($B18,'Autorizado Gnd 4'!$H$3:$J$90,3,0)</f>
        <v>10000</v>
      </c>
      <c r="L18" s="46">
        <f t="shared" si="5"/>
        <v>209598.72</v>
      </c>
      <c r="M18" s="46">
        <f>VLOOKUP($B18,'Empenhado 2023 Gnd 4'!$G$3:$I$78,2,0)</f>
        <v>0</v>
      </c>
      <c r="N18" s="46">
        <f>VLOOKUP($B18,'Empenhado 2023 Gnd 4'!$G$3:$I$78,3,0)</f>
        <v>209598.72</v>
      </c>
      <c r="O18" s="47">
        <f t="shared" si="8"/>
        <v>0</v>
      </c>
      <c r="P18" s="47">
        <f t="shared" si="9"/>
        <v>0</v>
      </c>
    </row>
    <row r="19" spans="1:16" x14ac:dyDescent="0.25">
      <c r="B19" s="49" t="s">
        <v>276</v>
      </c>
      <c r="C19" s="50">
        <f t="shared" si="2"/>
        <v>8500000</v>
      </c>
      <c r="D19" s="50">
        <v>8500000</v>
      </c>
      <c r="E19" s="50">
        <v>0</v>
      </c>
      <c r="F19" s="50">
        <f t="shared" si="3"/>
        <v>0</v>
      </c>
      <c r="G19" s="50">
        <v>0</v>
      </c>
      <c r="H19" s="50">
        <v>0</v>
      </c>
      <c r="I19" s="50">
        <f t="shared" si="4"/>
        <v>8510000</v>
      </c>
      <c r="J19" s="50">
        <f>VLOOKUP($B19,'Autorizado Gnd 4'!$H$3:$J$90,2,0)</f>
        <v>8510000</v>
      </c>
      <c r="K19" s="50">
        <f>VLOOKUP($B19,'Autorizado Gnd 4'!$H$3:$J$90,3,0)</f>
        <v>0</v>
      </c>
      <c r="L19" s="50">
        <f t="shared" si="5"/>
        <v>310000</v>
      </c>
      <c r="M19" s="50">
        <f>VLOOKUP($B19,'Empenhado 2023 Gnd 4'!$G$3:$I$78,2,0)</f>
        <v>310000</v>
      </c>
      <c r="N19" s="50">
        <f>VLOOKUP($B19,'Empenhado 2023 Gnd 4'!$G$3:$I$78,3,0)</f>
        <v>0</v>
      </c>
      <c r="O19" s="47">
        <f t="shared" ref="O19:O65" si="10">J19-G19</f>
        <v>8510000</v>
      </c>
      <c r="P19" s="47">
        <f t="shared" ref="P19:P65" si="11">J19-D19</f>
        <v>10000</v>
      </c>
    </row>
    <row r="20" spans="1:16" x14ac:dyDescent="0.25">
      <c r="B20" s="45" t="s">
        <v>275</v>
      </c>
      <c r="C20" s="46">
        <f t="shared" si="2"/>
        <v>16765498.26</v>
      </c>
      <c r="D20" s="46">
        <v>0</v>
      </c>
      <c r="E20" s="46">
        <v>16765498.26</v>
      </c>
      <c r="F20" s="46">
        <f t="shared" si="3"/>
        <v>0</v>
      </c>
      <c r="G20" s="46">
        <v>0</v>
      </c>
      <c r="H20" s="46">
        <v>0</v>
      </c>
      <c r="I20" s="46">
        <f t="shared" si="4"/>
        <v>16765498.26</v>
      </c>
      <c r="J20" s="46">
        <f>VLOOKUP($B20,'Autorizado Gnd 4'!$H$3:$J$90,2,0)</f>
        <v>0</v>
      </c>
      <c r="K20" s="46">
        <f>VLOOKUP($B20,'Autorizado Gnd 4'!$H$3:$J$90,3,0)</f>
        <v>16765498.26</v>
      </c>
      <c r="L20" s="46">
        <f t="shared" si="5"/>
        <v>478208.32</v>
      </c>
      <c r="M20" s="46">
        <f>VLOOKUP($B20,'Empenhado 2023 Gnd 4'!$G$3:$I$78,2,0)</f>
        <v>0</v>
      </c>
      <c r="N20" s="46">
        <f>VLOOKUP($B20,'Empenhado 2023 Gnd 4'!$G$3:$I$78,3,0)</f>
        <v>478208.32</v>
      </c>
      <c r="O20" s="47">
        <f t="shared" si="10"/>
        <v>0</v>
      </c>
      <c r="P20" s="47">
        <f t="shared" si="11"/>
        <v>0</v>
      </c>
    </row>
    <row r="21" spans="1:16" x14ac:dyDescent="0.25">
      <c r="B21" s="49" t="s">
        <v>358</v>
      </c>
      <c r="C21" s="50">
        <f t="shared" si="2"/>
        <v>82086730.129999995</v>
      </c>
      <c r="D21" s="50">
        <v>63086730.130000003</v>
      </c>
      <c r="E21" s="50">
        <v>19000000</v>
      </c>
      <c r="F21" s="50">
        <f t="shared" si="3"/>
        <v>0</v>
      </c>
      <c r="G21" s="50">
        <v>0</v>
      </c>
      <c r="H21" s="50">
        <v>0</v>
      </c>
      <c r="I21" s="50">
        <f t="shared" si="4"/>
        <v>47963052.82</v>
      </c>
      <c r="J21" s="50">
        <f>VLOOKUP($B21,'Autorizado Gnd 4'!$H$3:$J$90,2,0)</f>
        <v>46073452.82</v>
      </c>
      <c r="K21" s="50">
        <f>VLOOKUP($B21,'Autorizado Gnd 4'!$H$3:$J$90,3,0)</f>
        <v>1889600</v>
      </c>
      <c r="L21" s="50">
        <f t="shared" si="5"/>
        <v>23788758.600000001</v>
      </c>
      <c r="M21" s="50">
        <f>VLOOKUP($B21,'Empenhado 2023 Gnd 4'!$G$3:$I$78,2,0)</f>
        <v>23788758.600000001</v>
      </c>
      <c r="N21" s="50">
        <f>VLOOKUP($B21,'Empenhado 2023 Gnd 4'!$G$3:$I$78,3,0)</f>
        <v>0</v>
      </c>
      <c r="O21" s="47">
        <f t="shared" si="10"/>
        <v>46073452.82</v>
      </c>
      <c r="P21" s="47">
        <f t="shared" si="11"/>
        <v>-17013277.310000002</v>
      </c>
    </row>
    <row r="22" spans="1:16" x14ac:dyDescent="0.25">
      <c r="A22" s="48"/>
      <c r="B22" s="45" t="s">
        <v>405</v>
      </c>
      <c r="C22" s="46">
        <f t="shared" si="2"/>
        <v>64696353.079999998</v>
      </c>
      <c r="D22" s="46">
        <v>52696353.079999998</v>
      </c>
      <c r="E22" s="46">
        <v>12000000</v>
      </c>
      <c r="F22" s="46">
        <f t="shared" si="3"/>
        <v>3696353.08</v>
      </c>
      <c r="G22" s="46">
        <v>3696353.08</v>
      </c>
      <c r="H22" s="46">
        <v>0</v>
      </c>
      <c r="I22" s="46">
        <f t="shared" si="4"/>
        <v>6754994</v>
      </c>
      <c r="J22" s="46">
        <f>VLOOKUP($B22,'Autorizado Gnd 4'!$H$3:$J$90,2,0)</f>
        <v>1754994</v>
      </c>
      <c r="K22" s="46">
        <f>VLOOKUP($B22,'Autorizado Gnd 4'!$H$3:$J$90,3,0)</f>
        <v>5000000</v>
      </c>
      <c r="L22" s="46">
        <f t="shared" si="5"/>
        <v>499338.8</v>
      </c>
      <c r="M22" s="46">
        <f>VLOOKUP($B22,'Empenhado 2023 Gnd 4'!$G$3:$I$78,2,0)</f>
        <v>499338.8</v>
      </c>
      <c r="N22" s="46">
        <f>VLOOKUP($B22,'Empenhado 2023 Gnd 4'!$G$3:$I$78,3,0)</f>
        <v>0</v>
      </c>
      <c r="O22" s="47">
        <f t="shared" si="10"/>
        <v>-1941359.08</v>
      </c>
      <c r="P22" s="47">
        <f t="shared" si="11"/>
        <v>-50941359.079999998</v>
      </c>
    </row>
    <row r="23" spans="1:16" x14ac:dyDescent="0.25">
      <c r="A23" s="48"/>
      <c r="B23" s="49" t="s">
        <v>414</v>
      </c>
      <c r="C23" s="50">
        <f t="shared" si="2"/>
        <v>90942902.480000004</v>
      </c>
      <c r="D23" s="50">
        <v>68600542.219999999</v>
      </c>
      <c r="E23" s="50">
        <v>22342360.260000002</v>
      </c>
      <c r="F23" s="50">
        <f t="shared" si="3"/>
        <v>7000000</v>
      </c>
      <c r="G23" s="50">
        <v>7000000</v>
      </c>
      <c r="H23" s="50">
        <v>0</v>
      </c>
      <c r="I23" s="50">
        <f t="shared" si="4"/>
        <v>81753699</v>
      </c>
      <c r="J23" s="50">
        <f>VLOOKUP($B23,'Autorizado Gnd 4'!$H$3:$J$90,2,0)</f>
        <v>23153270</v>
      </c>
      <c r="K23" s="50">
        <f>VLOOKUP($B23,'Autorizado Gnd 4'!$H$3:$J$90,3,0)</f>
        <v>58600429</v>
      </c>
      <c r="L23" s="50">
        <f t="shared" si="5"/>
        <v>69626765.020000011</v>
      </c>
      <c r="M23" s="50">
        <f>VLOOKUP($B23,'Empenhado 2023 Gnd 4'!$G$3:$I$78,2,0)</f>
        <v>18198492.93</v>
      </c>
      <c r="N23" s="50">
        <f>VLOOKUP($B23,'Empenhado 2023 Gnd 4'!$G$3:$I$78,3,0)</f>
        <v>51428272.090000004</v>
      </c>
      <c r="O23" s="47">
        <f t="shared" si="10"/>
        <v>16153270</v>
      </c>
      <c r="P23" s="47">
        <f t="shared" si="11"/>
        <v>-45447272.219999999</v>
      </c>
    </row>
    <row r="24" spans="1:16" x14ac:dyDescent="0.25">
      <c r="A24" s="48"/>
      <c r="B24" s="45" t="s">
        <v>455</v>
      </c>
      <c r="C24" s="46">
        <f t="shared" si="2"/>
        <v>2391783579.1612992</v>
      </c>
      <c r="D24" s="46">
        <v>1678441384.9452991</v>
      </c>
      <c r="E24" s="46">
        <v>713342194.21600008</v>
      </c>
      <c r="F24" s="46">
        <f t="shared" si="3"/>
        <v>2097780075.9172997</v>
      </c>
      <c r="G24" s="46">
        <v>1418606158.5112998</v>
      </c>
      <c r="H24" s="46">
        <v>679173917.40600002</v>
      </c>
      <c r="I24" s="46">
        <f t="shared" si="4"/>
        <v>1485563762.6199999</v>
      </c>
      <c r="J24" s="46">
        <f>VLOOKUP($B24,'Autorizado Gnd 4'!$H$3:$J$90,2,0)</f>
        <v>739936487.30999994</v>
      </c>
      <c r="K24" s="46">
        <f>VLOOKUP($B24,'Autorizado Gnd 4'!$H$3:$J$90,3,0)</f>
        <v>745627275.30999994</v>
      </c>
      <c r="L24" s="46">
        <f t="shared" si="5"/>
        <v>1038744868.55</v>
      </c>
      <c r="M24" s="46">
        <f>VLOOKUP($B24,'Empenhado 2023 Gnd 4'!$G$3:$I$78,2,0)</f>
        <v>709889040.90999997</v>
      </c>
      <c r="N24" s="46">
        <f>VLOOKUP($B24,'Empenhado 2023 Gnd 4'!$G$3:$I$78,3,0)</f>
        <v>328855827.64000005</v>
      </c>
      <c r="O24" s="47">
        <f t="shared" si="10"/>
        <v>-678669671.20129991</v>
      </c>
      <c r="P24" s="47">
        <f t="shared" si="11"/>
        <v>-938504897.63529921</v>
      </c>
    </row>
    <row r="25" spans="1:16" x14ac:dyDescent="0.25">
      <c r="A25" s="48"/>
      <c r="B25" s="49" t="s">
        <v>2473</v>
      </c>
      <c r="C25" s="50">
        <f t="shared" si="2"/>
        <v>20736964.576000001</v>
      </c>
      <c r="D25" s="50">
        <v>20736964.576000001</v>
      </c>
      <c r="E25" s="50">
        <v>0</v>
      </c>
      <c r="F25" s="50">
        <f t="shared" si="3"/>
        <v>19049019.010000002</v>
      </c>
      <c r="G25" s="50">
        <v>19049019.010000002</v>
      </c>
      <c r="H25" s="50">
        <v>0</v>
      </c>
      <c r="I25" s="50">
        <f t="shared" si="4"/>
        <v>32825781.079999998</v>
      </c>
      <c r="J25" s="50">
        <f>VLOOKUP($B25,'Autorizado Gnd 4'!$H$3:$J$90,2,0)</f>
        <v>31197229.43</v>
      </c>
      <c r="K25" s="50">
        <f>VLOOKUP($B25,'Autorizado Gnd 4'!$H$3:$J$90,3,0)</f>
        <v>1628551.65</v>
      </c>
      <c r="L25" s="50">
        <f t="shared" si="5"/>
        <v>38038404.009999998</v>
      </c>
      <c r="M25" s="50">
        <f>VLOOKUP($B25,'Empenhado 2023 Gnd 4'!$G$3:$I$78,2,0)</f>
        <v>32295767.879999999</v>
      </c>
      <c r="N25" s="50">
        <f>VLOOKUP($B25,'Empenhado 2023 Gnd 4'!$G$3:$I$78,3,0)</f>
        <v>5742636.1299999999</v>
      </c>
      <c r="O25" s="47">
        <f t="shared" si="10"/>
        <v>12148210.419999998</v>
      </c>
      <c r="P25" s="47">
        <f t="shared" si="11"/>
        <v>10460264.853999998</v>
      </c>
    </row>
    <row r="26" spans="1:16" x14ac:dyDescent="0.25">
      <c r="B26" s="45" t="s">
        <v>1337</v>
      </c>
      <c r="C26" s="46">
        <f t="shared" si="2"/>
        <v>849042713.57000005</v>
      </c>
      <c r="D26" s="46">
        <v>464432786.22000003</v>
      </c>
      <c r="E26" s="46">
        <v>384609927.35000002</v>
      </c>
      <c r="F26" s="46">
        <f t="shared" si="3"/>
        <v>313842876.10000008</v>
      </c>
      <c r="G26" s="46">
        <v>313842876.10000008</v>
      </c>
      <c r="H26" s="46">
        <v>0</v>
      </c>
      <c r="I26" s="46">
        <f t="shared" si="4"/>
        <v>1017330522.73</v>
      </c>
      <c r="J26" s="46">
        <f>VLOOKUP($B26,'Autorizado Gnd 4'!$H$3:$J$90,2,0)</f>
        <v>552445689.73000002</v>
      </c>
      <c r="K26" s="46">
        <f>VLOOKUP($B26,'Autorizado Gnd 4'!$H$3:$J$90,3,0)</f>
        <v>464884833</v>
      </c>
      <c r="L26" s="46">
        <f t="shared" si="5"/>
        <v>423233005.33999997</v>
      </c>
      <c r="M26" s="46">
        <f>VLOOKUP($B26,'Empenhado 2023 Gnd 4'!$G$3:$I$78,2,0)</f>
        <v>412220198.75999999</v>
      </c>
      <c r="N26" s="46">
        <f>VLOOKUP($B26,'Empenhado 2023 Gnd 4'!$G$3:$I$78,3,0)</f>
        <v>11012806.58</v>
      </c>
      <c r="O26" s="47">
        <f t="shared" si="10"/>
        <v>238602813.62999994</v>
      </c>
      <c r="P26" s="47">
        <f t="shared" si="11"/>
        <v>88012903.50999999</v>
      </c>
    </row>
    <row r="27" spans="1:16" x14ac:dyDescent="0.25">
      <c r="B27" s="49" t="s">
        <v>1370</v>
      </c>
      <c r="C27" s="50">
        <f t="shared" si="2"/>
        <v>100000000</v>
      </c>
      <c r="D27" s="50">
        <v>100000000</v>
      </c>
      <c r="E27" s="50">
        <v>0</v>
      </c>
      <c r="F27" s="50">
        <f t="shared" si="3"/>
        <v>7074665</v>
      </c>
      <c r="G27" s="50">
        <v>7074665</v>
      </c>
      <c r="H27" s="50">
        <v>0</v>
      </c>
      <c r="I27" s="50">
        <f t="shared" si="4"/>
        <v>9209500.4100000001</v>
      </c>
      <c r="J27" s="50">
        <f>VLOOKUP($B27,'Autorizado Gnd 4'!$H$3:$J$90,2,0)</f>
        <v>7134666</v>
      </c>
      <c r="K27" s="50">
        <f>VLOOKUP($B27,'Autorizado Gnd 4'!$H$3:$J$90,3,0)</f>
        <v>2074834.41</v>
      </c>
      <c r="L27" s="50">
        <f t="shared" si="5"/>
        <v>3106659.55</v>
      </c>
      <c r="M27" s="50">
        <f>VLOOKUP($B27,'Empenhado 2023 Gnd 4'!$G$3:$I$78,2,0)</f>
        <v>1770000</v>
      </c>
      <c r="N27" s="50">
        <f>VLOOKUP($B27,'Empenhado 2023 Gnd 4'!$G$3:$I$78,3,0)</f>
        <v>1336659.55</v>
      </c>
      <c r="O27" s="47">
        <f t="shared" si="10"/>
        <v>60001</v>
      </c>
      <c r="P27" s="47">
        <f t="shared" si="11"/>
        <v>-92865334</v>
      </c>
    </row>
    <row r="28" spans="1:16" x14ac:dyDescent="0.25">
      <c r="B28" s="45" t="s">
        <v>1415</v>
      </c>
      <c r="C28" s="46">
        <f t="shared" si="2"/>
        <v>12203471.49</v>
      </c>
      <c r="D28" s="46">
        <v>12203471.49</v>
      </c>
      <c r="E28" s="46">
        <v>0</v>
      </c>
      <c r="F28" s="46">
        <f t="shared" si="3"/>
        <v>0</v>
      </c>
      <c r="G28" s="46">
        <v>0</v>
      </c>
      <c r="H28" s="46">
        <v>0</v>
      </c>
      <c r="I28" s="46">
        <f t="shared" si="4"/>
        <v>14763590.810000001</v>
      </c>
      <c r="J28" s="46">
        <f>VLOOKUP($B28,'Autorizado Gnd 4'!$H$3:$J$90,2,0)</f>
        <v>12763590.810000001</v>
      </c>
      <c r="K28" s="46">
        <f>VLOOKUP($B28,'Autorizado Gnd 4'!$H$3:$J$90,3,0)</f>
        <v>2000000</v>
      </c>
      <c r="L28" s="46">
        <f t="shared" si="5"/>
        <v>1528814.85</v>
      </c>
      <c r="M28" s="46">
        <f>VLOOKUP($B28,'Empenhado 2023 Gnd 4'!$G$3:$I$78,2,0)</f>
        <v>1389318.55</v>
      </c>
      <c r="N28" s="46">
        <f>VLOOKUP($B28,'Empenhado 2023 Gnd 4'!$G$3:$I$78,3,0)</f>
        <v>139496.29999999999</v>
      </c>
      <c r="O28" s="47">
        <f t="shared" si="10"/>
        <v>12763590.810000001</v>
      </c>
      <c r="P28" s="47">
        <f t="shared" si="11"/>
        <v>560119.3200000003</v>
      </c>
    </row>
    <row r="29" spans="1:16" x14ac:dyDescent="0.25">
      <c r="A29" s="48"/>
      <c r="B29" s="49" t="s">
        <v>1447</v>
      </c>
      <c r="C29" s="50">
        <f t="shared" si="2"/>
        <v>171697177.28</v>
      </c>
      <c r="D29" s="50">
        <v>171697177.28</v>
      </c>
      <c r="E29" s="50">
        <v>0</v>
      </c>
      <c r="F29" s="50">
        <v>0</v>
      </c>
      <c r="G29" s="50">
        <v>36530716.82</v>
      </c>
      <c r="H29" s="50">
        <v>1700000</v>
      </c>
      <c r="I29" s="50">
        <f t="shared" si="4"/>
        <v>126841774.18000001</v>
      </c>
      <c r="J29" s="50">
        <f>VLOOKUP($B29,'Autorizado Gnd 4'!$H$3:$J$90,2,0)</f>
        <v>119132632.73</v>
      </c>
      <c r="K29" s="50">
        <f>VLOOKUP($B29,'Autorizado Gnd 4'!$H$3:$J$90,3,0)</f>
        <v>7709141.4500000002</v>
      </c>
      <c r="L29" s="50">
        <f t="shared" si="5"/>
        <v>116191273.64</v>
      </c>
      <c r="M29" s="50">
        <f>VLOOKUP($B29,'Empenhado 2023 Gnd 4'!$G$3:$I$78,2,0)</f>
        <v>116191273.64</v>
      </c>
      <c r="N29" s="50">
        <f>VLOOKUP($B29,'Empenhado 2023 Gnd 4'!$G$3:$I$78,3,0)</f>
        <v>0</v>
      </c>
      <c r="O29" s="47">
        <f t="shared" si="10"/>
        <v>82601915.909999996</v>
      </c>
      <c r="P29" s="47">
        <f t="shared" si="11"/>
        <v>-52564544.549999997</v>
      </c>
    </row>
    <row r="30" spans="1:16" x14ac:dyDescent="0.25">
      <c r="B30" s="45" t="s">
        <v>1455</v>
      </c>
      <c r="C30" s="46">
        <f t="shared" si="2"/>
        <v>0</v>
      </c>
      <c r="D30" s="46">
        <v>0</v>
      </c>
      <c r="E30" s="46">
        <v>0</v>
      </c>
      <c r="F30" s="46">
        <f>G30+H30</f>
        <v>1159032.68</v>
      </c>
      <c r="G30" s="46">
        <v>0</v>
      </c>
      <c r="H30" s="46">
        <v>1159032.68</v>
      </c>
      <c r="I30" s="46">
        <f t="shared" si="4"/>
        <v>1159032.68</v>
      </c>
      <c r="J30" s="46">
        <f>VLOOKUP($B30,'Autorizado Gnd 4'!$H$3:$J$90,2,0)</f>
        <v>0</v>
      </c>
      <c r="K30" s="46">
        <f>VLOOKUP($B30,'Autorizado Gnd 4'!$H$3:$J$90,3,0)</f>
        <v>1159032.68</v>
      </c>
      <c r="L30" s="46">
        <f t="shared" si="5"/>
        <v>6571988.3600000003</v>
      </c>
      <c r="M30" s="46">
        <f>VLOOKUP($B30,'Empenhado 2023 Gnd 4'!$G$3:$I$78,2,0)</f>
        <v>0</v>
      </c>
      <c r="N30" s="46">
        <f>VLOOKUP($B30,'Empenhado 2023 Gnd 4'!$G$3:$I$78,3,0)</f>
        <v>6571988.3600000003</v>
      </c>
      <c r="O30" s="47">
        <f t="shared" si="10"/>
        <v>0</v>
      </c>
      <c r="P30" s="47">
        <f t="shared" si="11"/>
        <v>0</v>
      </c>
    </row>
    <row r="31" spans="1:16" x14ac:dyDescent="0.25">
      <c r="A31" s="48"/>
      <c r="B31" s="49" t="s">
        <v>1506</v>
      </c>
      <c r="C31" s="50">
        <f t="shared" si="2"/>
        <v>67390303.390000001</v>
      </c>
      <c r="D31" s="50">
        <v>67390303.390000001</v>
      </c>
      <c r="E31" s="50">
        <v>0</v>
      </c>
      <c r="F31" s="50">
        <v>0</v>
      </c>
      <c r="G31" s="50">
        <v>63524847.710000001</v>
      </c>
      <c r="H31" s="50">
        <v>0</v>
      </c>
      <c r="I31" s="50">
        <f t="shared" si="4"/>
        <v>79787861.75</v>
      </c>
      <c r="J31" s="50">
        <f>VLOOKUP($B31,'Autorizado Gnd 4'!$H$3:$J$90,2,0)</f>
        <v>78245316.75</v>
      </c>
      <c r="K31" s="50">
        <f>VLOOKUP($B31,'Autorizado Gnd 4'!$H$3:$J$90,3,0)</f>
        <v>1542545</v>
      </c>
      <c r="L31" s="50">
        <f t="shared" si="5"/>
        <v>10676647.93</v>
      </c>
      <c r="M31" s="50">
        <f>VLOOKUP($B31,'Empenhado 2023 Gnd 4'!$G$3:$I$78,2,0)</f>
        <v>10676647.93</v>
      </c>
      <c r="N31" s="50">
        <f>VLOOKUP($B31,'Empenhado 2023 Gnd 4'!$G$3:$I$78,3,0)</f>
        <v>0</v>
      </c>
      <c r="O31" s="47">
        <f t="shared" si="10"/>
        <v>14720469.039999999</v>
      </c>
      <c r="P31" s="47">
        <f t="shared" si="11"/>
        <v>10855013.359999999</v>
      </c>
    </row>
    <row r="32" spans="1:16" x14ac:dyDescent="0.25">
      <c r="B32" s="45" t="s">
        <v>1535</v>
      </c>
      <c r="C32" s="46">
        <f t="shared" si="2"/>
        <v>40000000</v>
      </c>
      <c r="D32" s="46">
        <v>40000000</v>
      </c>
      <c r="E32" s="46">
        <v>0</v>
      </c>
      <c r="F32" s="46">
        <f t="shared" ref="F32:F63" si="12">G32+H32</f>
        <v>7291327.9699999997</v>
      </c>
      <c r="G32" s="46">
        <v>7291327.9699999997</v>
      </c>
      <c r="H32" s="46">
        <v>0</v>
      </c>
      <c r="I32" s="46">
        <f t="shared" si="4"/>
        <v>12161802.75</v>
      </c>
      <c r="J32" s="46">
        <f>VLOOKUP($B32,'Autorizado Gnd 4'!$H$3:$J$90,2,0)</f>
        <v>9137781.75</v>
      </c>
      <c r="K32" s="46">
        <f>VLOOKUP($B32,'Autorizado Gnd 4'!$H$3:$J$90,3,0)</f>
        <v>3024021</v>
      </c>
      <c r="L32" s="46">
        <f t="shared" si="5"/>
        <v>6256481.4299999997</v>
      </c>
      <c r="M32" s="46">
        <f>VLOOKUP($B32,'Empenhado 2023 Gnd 4'!$G$3:$I$78,2,0)</f>
        <v>6256481.4299999997</v>
      </c>
      <c r="N32" s="46">
        <f>VLOOKUP($B32,'Empenhado 2023 Gnd 4'!$G$3:$I$78,3,0)</f>
        <v>0</v>
      </c>
      <c r="O32" s="47">
        <f t="shared" si="10"/>
        <v>1846453.7800000003</v>
      </c>
      <c r="P32" s="47">
        <f t="shared" si="11"/>
        <v>-30862218.25</v>
      </c>
    </row>
    <row r="33" spans="1:16" x14ac:dyDescent="0.25">
      <c r="B33" s="49" t="s">
        <v>1559</v>
      </c>
      <c r="C33" s="50">
        <f t="shared" si="2"/>
        <v>20144347.960000001</v>
      </c>
      <c r="D33" s="50">
        <v>13790000</v>
      </c>
      <c r="E33" s="50">
        <v>6354347.96</v>
      </c>
      <c r="F33" s="50">
        <f t="shared" si="12"/>
        <v>1640427.74</v>
      </c>
      <c r="G33" s="50">
        <v>1640427.74</v>
      </c>
      <c r="H33" s="50">
        <v>0</v>
      </c>
      <c r="I33" s="50">
        <f t="shared" si="4"/>
        <v>27271219.5</v>
      </c>
      <c r="J33" s="50">
        <f>VLOOKUP($B33,'Autorizado Gnd 4'!$H$3:$J$90,2,0)</f>
        <v>5715595</v>
      </c>
      <c r="K33" s="50">
        <f>VLOOKUP($B33,'Autorizado Gnd 4'!$H$3:$J$90,3,0)</f>
        <v>21555624.5</v>
      </c>
      <c r="L33" s="50">
        <f t="shared" si="5"/>
        <v>7931985.4499999993</v>
      </c>
      <c r="M33" s="50">
        <f>VLOOKUP($B33,'Empenhado 2023 Gnd 4'!$G$3:$I$78,2,0)</f>
        <v>3338630.61</v>
      </c>
      <c r="N33" s="50">
        <f>VLOOKUP($B33,'Empenhado 2023 Gnd 4'!$G$3:$I$78,3,0)</f>
        <v>4593354.84</v>
      </c>
      <c r="O33" s="47">
        <f t="shared" si="10"/>
        <v>4075167.26</v>
      </c>
      <c r="P33" s="47">
        <f t="shared" si="11"/>
        <v>-8074405</v>
      </c>
    </row>
    <row r="34" spans="1:16" x14ac:dyDescent="0.25">
      <c r="B34" s="45" t="s">
        <v>1594</v>
      </c>
      <c r="C34" s="46">
        <f t="shared" si="2"/>
        <v>21414065.219999999</v>
      </c>
      <c r="D34" s="46">
        <v>2000000</v>
      </c>
      <c r="E34" s="46">
        <v>19414065.219999999</v>
      </c>
      <c r="F34" s="46">
        <f t="shared" si="12"/>
        <v>14298208.219999999</v>
      </c>
      <c r="G34" s="46">
        <v>0</v>
      </c>
      <c r="H34" s="46">
        <v>14298208.219999999</v>
      </c>
      <c r="I34" s="46">
        <f t="shared" si="4"/>
        <v>14302322.5</v>
      </c>
      <c r="J34" s="46">
        <f>VLOOKUP($B34,'Autorizado Gnd 4'!$H$3:$J$90,2,0)</f>
        <v>10000</v>
      </c>
      <c r="K34" s="46">
        <f>VLOOKUP($B34,'Autorizado Gnd 4'!$H$3:$J$90,3,0)</f>
        <v>14292322.5</v>
      </c>
      <c r="L34" s="46">
        <f t="shared" si="5"/>
        <v>10548843.42</v>
      </c>
      <c r="M34" s="46">
        <f>VLOOKUP($B34,'Empenhado 2023 Gnd 4'!$G$3:$I$78,2,0)</f>
        <v>0</v>
      </c>
      <c r="N34" s="46">
        <f>VLOOKUP($B34,'Empenhado 2023 Gnd 4'!$G$3:$I$78,3,0)</f>
        <v>10548843.42</v>
      </c>
      <c r="O34" s="47">
        <f t="shared" si="10"/>
        <v>10000</v>
      </c>
      <c r="P34" s="47">
        <f t="shared" si="11"/>
        <v>-1990000</v>
      </c>
    </row>
    <row r="35" spans="1:16" x14ac:dyDescent="0.25">
      <c r="B35" s="49" t="s">
        <v>1582</v>
      </c>
      <c r="C35" s="50">
        <f t="shared" ref="C35:C63" si="13">D35+E35</f>
        <v>300000</v>
      </c>
      <c r="D35" s="50">
        <v>0</v>
      </c>
      <c r="E35" s="50">
        <v>300000</v>
      </c>
      <c r="F35" s="50">
        <f t="shared" si="12"/>
        <v>0</v>
      </c>
      <c r="G35" s="50">
        <v>0</v>
      </c>
      <c r="H35" s="50">
        <v>0</v>
      </c>
      <c r="I35" s="50">
        <f t="shared" ref="I35:I65" si="14">SUM(J35:K35)</f>
        <v>16641750</v>
      </c>
      <c r="J35" s="50">
        <f>VLOOKUP($B35,'Autorizado Gnd 4'!$H$3:$J$90,2,0)</f>
        <v>500000</v>
      </c>
      <c r="K35" s="50">
        <f>VLOOKUP($B35,'Autorizado Gnd 4'!$H$3:$J$90,3,0)</f>
        <v>16141750</v>
      </c>
      <c r="L35" s="50">
        <f t="shared" si="5"/>
        <v>1239.9000000000001</v>
      </c>
      <c r="M35" s="50">
        <f>VLOOKUP($B35,'Empenhado 2023 Gnd 4'!$G$3:$I$78,2,0)</f>
        <v>1239.9000000000001</v>
      </c>
      <c r="N35" s="50">
        <f>VLOOKUP($B35,'Empenhado 2023 Gnd 4'!$G$3:$I$78,3,0)</f>
        <v>0</v>
      </c>
      <c r="O35" s="47">
        <f t="shared" si="10"/>
        <v>500000</v>
      </c>
      <c r="P35" s="47">
        <f t="shared" si="11"/>
        <v>500000</v>
      </c>
    </row>
    <row r="36" spans="1:16" x14ac:dyDescent="0.25">
      <c r="B36" s="45" t="s">
        <v>1563</v>
      </c>
      <c r="C36" s="46">
        <f t="shared" si="13"/>
        <v>473382.40000000002</v>
      </c>
      <c r="D36" s="46">
        <v>473382.40000000002</v>
      </c>
      <c r="E36" s="46">
        <v>0</v>
      </c>
      <c r="F36" s="46">
        <f t="shared" si="12"/>
        <v>0</v>
      </c>
      <c r="G36" s="46">
        <v>0</v>
      </c>
      <c r="H36" s="46">
        <v>0</v>
      </c>
      <c r="I36" s="46">
        <f t="shared" si="14"/>
        <v>641236.4</v>
      </c>
      <c r="J36" s="46">
        <f>VLOOKUP($B36,'Autorizado Gnd 4'!$H$3:$J$90,2,0)</f>
        <v>0</v>
      </c>
      <c r="K36" s="46">
        <f>VLOOKUP($B36,'Autorizado Gnd 4'!$H$3:$J$90,3,0)</f>
        <v>641236.4</v>
      </c>
      <c r="L36" s="46">
        <f t="shared" si="5"/>
        <v>669200</v>
      </c>
      <c r="M36" s="46">
        <f>VLOOKUP($B36,'Empenhado 2023 Gnd 4'!$G$3:$I$78,2,0)</f>
        <v>0</v>
      </c>
      <c r="N36" s="46">
        <f>VLOOKUP($B36,'Empenhado 2023 Gnd 4'!$G$3:$I$78,3,0)</f>
        <v>669200</v>
      </c>
      <c r="O36" s="47">
        <f t="shared" si="10"/>
        <v>0</v>
      </c>
      <c r="P36" s="47">
        <f t="shared" si="11"/>
        <v>-473382.40000000002</v>
      </c>
    </row>
    <row r="37" spans="1:16" x14ac:dyDescent="0.25">
      <c r="A37" s="48"/>
      <c r="B37" s="49" t="s">
        <v>1568</v>
      </c>
      <c r="C37" s="50">
        <f t="shared" si="13"/>
        <v>2291584.02</v>
      </c>
      <c r="D37" s="50">
        <v>0</v>
      </c>
      <c r="E37" s="50">
        <v>2291584.02</v>
      </c>
      <c r="F37" s="50">
        <f t="shared" si="12"/>
        <v>0</v>
      </c>
      <c r="G37" s="50">
        <v>0</v>
      </c>
      <c r="H37" s="50">
        <v>0</v>
      </c>
      <c r="I37" s="50">
        <f t="shared" si="14"/>
        <v>23617111.5</v>
      </c>
      <c r="J37" s="50">
        <f>VLOOKUP($B37,'Autorizado Gnd 4'!$H$3:$J$90,2,0)</f>
        <v>0</v>
      </c>
      <c r="K37" s="50">
        <f>VLOOKUP($B37,'Autorizado Gnd 4'!$H$3:$J$90,3,0)</f>
        <v>23617111.5</v>
      </c>
      <c r="L37" s="50">
        <f t="shared" si="5"/>
        <v>4855845.71</v>
      </c>
      <c r="M37" s="50">
        <f>VLOOKUP($B37,'Empenhado 2023 Gnd 4'!$G$3:$I$78,2,0)</f>
        <v>0</v>
      </c>
      <c r="N37" s="50">
        <f>VLOOKUP($B37,'Empenhado 2023 Gnd 4'!$G$3:$I$78,3,0)</f>
        <v>4855845.71</v>
      </c>
      <c r="O37" s="47">
        <f t="shared" si="10"/>
        <v>0</v>
      </c>
      <c r="P37" s="47">
        <f t="shared" si="11"/>
        <v>0</v>
      </c>
    </row>
    <row r="38" spans="1:16" x14ac:dyDescent="0.25">
      <c r="B38" s="45" t="s">
        <v>1637</v>
      </c>
      <c r="C38" s="46">
        <f t="shared" si="13"/>
        <v>748882884.43000007</v>
      </c>
      <c r="D38" s="46">
        <v>573291669</v>
      </c>
      <c r="E38" s="46">
        <v>175591215.43000001</v>
      </c>
      <c r="F38" s="46">
        <f t="shared" si="12"/>
        <v>321767101.43000001</v>
      </c>
      <c r="G38" s="46">
        <v>183652261.00999999</v>
      </c>
      <c r="H38" s="46">
        <v>138114840.42000002</v>
      </c>
      <c r="I38" s="46">
        <f t="shared" si="14"/>
        <v>383575192.22000003</v>
      </c>
      <c r="J38" s="46">
        <f>VLOOKUP($B38,'Autorizado Gnd 4'!$H$3:$J$90,2,0)</f>
        <v>192406863.91999999</v>
      </c>
      <c r="K38" s="46">
        <f>VLOOKUP($B38,'Autorizado Gnd 4'!$H$3:$J$90,3,0)</f>
        <v>191168328.30000001</v>
      </c>
      <c r="L38" s="46">
        <f t="shared" si="5"/>
        <v>477710968.91999996</v>
      </c>
      <c r="M38" s="46">
        <f>VLOOKUP($B38,'Empenhado 2023 Gnd 4'!$G$3:$I$78,2,0)</f>
        <v>376933372.57999998</v>
      </c>
      <c r="N38" s="46">
        <f>VLOOKUP($B38,'Empenhado 2023 Gnd 4'!$G$3:$I$78,3,0)</f>
        <v>100777596.34</v>
      </c>
      <c r="O38" s="47">
        <f t="shared" si="10"/>
        <v>8754602.9099999964</v>
      </c>
      <c r="P38" s="47">
        <f t="shared" si="11"/>
        <v>-380884805.08000004</v>
      </c>
    </row>
    <row r="39" spans="1:16" x14ac:dyDescent="0.25">
      <c r="A39" s="48"/>
      <c r="B39" s="49" t="s">
        <v>1691</v>
      </c>
      <c r="C39" s="50">
        <f t="shared" si="13"/>
        <v>2150000</v>
      </c>
      <c r="D39" s="50">
        <v>2150000</v>
      </c>
      <c r="E39" s="50">
        <v>0</v>
      </c>
      <c r="F39" s="50">
        <f t="shared" si="12"/>
        <v>1892000</v>
      </c>
      <c r="G39" s="50">
        <v>1892000</v>
      </c>
      <c r="H39" s="50">
        <v>0</v>
      </c>
      <c r="I39" s="50">
        <f t="shared" si="14"/>
        <v>2089600</v>
      </c>
      <c r="J39" s="50">
        <f>VLOOKUP($B39,'Autorizado Gnd 4'!$H$3:$J$90,2,0)</f>
        <v>2050000</v>
      </c>
      <c r="K39" s="50">
        <f>VLOOKUP($B39,'Autorizado Gnd 4'!$H$3:$J$90,3,0)</f>
        <v>39600</v>
      </c>
      <c r="L39" s="50">
        <f t="shared" si="5"/>
        <v>547874.06000000006</v>
      </c>
      <c r="M39" s="50">
        <f>VLOOKUP($B39,'Empenhado 2023 Gnd 4'!$G$3:$I$78,2,0)</f>
        <v>547116.66</v>
      </c>
      <c r="N39" s="50">
        <f>VLOOKUP($B39,'Empenhado 2023 Gnd 4'!$G$3:$I$78,3,0)</f>
        <v>757.4</v>
      </c>
      <c r="O39" s="47">
        <f t="shared" si="10"/>
        <v>158000</v>
      </c>
      <c r="P39" s="47">
        <f t="shared" si="11"/>
        <v>-100000</v>
      </c>
    </row>
    <row r="40" spans="1:16" x14ac:dyDescent="0.25">
      <c r="A40" s="48"/>
      <c r="B40" s="45" t="s">
        <v>1632</v>
      </c>
      <c r="C40" s="46">
        <f t="shared" si="13"/>
        <v>172800000</v>
      </c>
      <c r="D40" s="46">
        <v>172800000</v>
      </c>
      <c r="E40" s="46">
        <v>0</v>
      </c>
      <c r="F40" s="46">
        <f t="shared" si="12"/>
        <v>172800000</v>
      </c>
      <c r="G40" s="46">
        <v>172800000</v>
      </c>
      <c r="H40" s="46">
        <v>0</v>
      </c>
      <c r="I40" s="46">
        <f t="shared" si="14"/>
        <v>135000000</v>
      </c>
      <c r="J40" s="46">
        <f>VLOOKUP($B40,'Autorizado Gnd 4'!$H$3:$J$90,2,0)</f>
        <v>135000000</v>
      </c>
      <c r="K40" s="46">
        <f>VLOOKUP($B40,'Autorizado Gnd 4'!$H$3:$J$90,3,0)</f>
        <v>0</v>
      </c>
      <c r="L40" s="46">
        <f t="shared" si="5"/>
        <v>91657477.489999995</v>
      </c>
      <c r="M40" s="46">
        <f>VLOOKUP($B40,'Empenhado 2023 Gnd 4'!$G$3:$I$78,2,0)</f>
        <v>91657477.489999995</v>
      </c>
      <c r="N40" s="46">
        <f>VLOOKUP($B40,'Empenhado 2023 Gnd 4'!$G$3:$I$78,3,0)</f>
        <v>0</v>
      </c>
      <c r="O40" s="47">
        <f t="shared" si="10"/>
        <v>-37800000</v>
      </c>
      <c r="P40" s="47">
        <f t="shared" si="11"/>
        <v>-37800000</v>
      </c>
    </row>
    <row r="41" spans="1:16" x14ac:dyDescent="0.25">
      <c r="A41" s="48"/>
      <c r="B41" s="49" t="s">
        <v>1698</v>
      </c>
      <c r="C41" s="50">
        <f t="shared" si="13"/>
        <v>700298539.44524074</v>
      </c>
      <c r="D41" s="50">
        <v>622333866.68524075</v>
      </c>
      <c r="E41" s="50">
        <v>77964672.760000005</v>
      </c>
      <c r="F41" s="50">
        <f t="shared" si="12"/>
        <v>303960938.93380296</v>
      </c>
      <c r="G41" s="50">
        <v>252315121.05380297</v>
      </c>
      <c r="H41" s="50">
        <v>51645817.879999995</v>
      </c>
      <c r="I41" s="50">
        <f t="shared" si="14"/>
        <v>389245012.22000003</v>
      </c>
      <c r="J41" s="50">
        <f>VLOOKUP($B41,'Autorizado Gnd 4'!$H$3:$J$90,2,0)</f>
        <v>249290293.53999999</v>
      </c>
      <c r="K41" s="50">
        <f>VLOOKUP($B41,'Autorizado Gnd 4'!$H$3:$J$90,3,0)</f>
        <v>139954718.68000001</v>
      </c>
      <c r="L41" s="50">
        <f t="shared" si="5"/>
        <v>298748021.88999999</v>
      </c>
      <c r="M41" s="50">
        <f>VLOOKUP($B41,'Empenhado 2023 Gnd 4'!$G$3:$I$78,2,0)</f>
        <v>242820436.81999999</v>
      </c>
      <c r="N41" s="50">
        <f>VLOOKUP($B41,'Empenhado 2023 Gnd 4'!$G$3:$I$78,3,0)</f>
        <v>55927585.07</v>
      </c>
      <c r="O41" s="47">
        <f t="shared" si="10"/>
        <v>-3024827.5138029754</v>
      </c>
      <c r="P41" s="47">
        <f t="shared" si="11"/>
        <v>-373043573.14524078</v>
      </c>
    </row>
    <row r="42" spans="1:16" x14ac:dyDescent="0.25">
      <c r="B42" s="45" t="s">
        <v>1785</v>
      </c>
      <c r="C42" s="46">
        <f t="shared" si="13"/>
        <v>29160848.540000003</v>
      </c>
      <c r="D42" s="46">
        <v>8853548.6900000013</v>
      </c>
      <c r="E42" s="46">
        <v>20307299.850000001</v>
      </c>
      <c r="F42" s="46">
        <f t="shared" si="12"/>
        <v>0</v>
      </c>
      <c r="G42" s="46">
        <v>0</v>
      </c>
      <c r="H42" s="46">
        <v>0</v>
      </c>
      <c r="I42" s="46">
        <f t="shared" si="14"/>
        <v>54250112.640000001</v>
      </c>
      <c r="J42" s="46">
        <f>VLOOKUP($B42,'Autorizado Gnd 4'!$H$3:$J$90,2,0)</f>
        <v>19381086.629999999</v>
      </c>
      <c r="K42" s="46">
        <f>VLOOKUP($B42,'Autorizado Gnd 4'!$H$3:$J$90,3,0)</f>
        <v>34869026.009999998</v>
      </c>
      <c r="L42" s="46">
        <f t="shared" si="5"/>
        <v>52115419.289999999</v>
      </c>
      <c r="M42" s="46">
        <f>VLOOKUP($B42,'Empenhado 2023 Gnd 4'!$G$3:$I$78,2,0)</f>
        <v>13576193.220000001</v>
      </c>
      <c r="N42" s="46">
        <f>VLOOKUP($B42,'Empenhado 2023 Gnd 4'!$G$3:$I$78,3,0)</f>
        <v>38539226.07</v>
      </c>
      <c r="O42" s="47">
        <f t="shared" si="10"/>
        <v>19381086.629999999</v>
      </c>
      <c r="P42" s="47">
        <f t="shared" si="11"/>
        <v>10527537.939999998</v>
      </c>
    </row>
    <row r="43" spans="1:16" x14ac:dyDescent="0.25">
      <c r="A43" s="48"/>
      <c r="B43" s="49" t="s">
        <v>1808</v>
      </c>
      <c r="C43" s="50">
        <f t="shared" si="13"/>
        <v>74183425.460000008</v>
      </c>
      <c r="D43" s="50">
        <v>74183425.460000008</v>
      </c>
      <c r="E43" s="50">
        <v>0</v>
      </c>
      <c r="F43" s="50">
        <f t="shared" si="12"/>
        <v>65763146.380000003</v>
      </c>
      <c r="G43" s="50">
        <v>65763146.380000003</v>
      </c>
      <c r="H43" s="50">
        <v>0</v>
      </c>
      <c r="I43" s="50">
        <f t="shared" si="14"/>
        <v>41979678</v>
      </c>
      <c r="J43" s="50">
        <f>VLOOKUP($B43,'Autorizado Gnd 4'!$H$3:$J$90,2,0)</f>
        <v>41979678</v>
      </c>
      <c r="K43" s="50">
        <f>VLOOKUP($B43,'Autorizado Gnd 4'!$H$3:$J$90,3,0)</f>
        <v>0</v>
      </c>
      <c r="L43" s="50">
        <f t="shared" si="5"/>
        <v>39320309.100000001</v>
      </c>
      <c r="M43" s="50">
        <f>VLOOKUP($B43,'Empenhado 2023 Gnd 4'!$G$3:$I$78,2,0)</f>
        <v>39320309.100000001</v>
      </c>
      <c r="N43" s="50">
        <f>VLOOKUP($B43,'Empenhado 2023 Gnd 4'!$G$3:$I$78,3,0)</f>
        <v>0</v>
      </c>
      <c r="O43" s="47">
        <f t="shared" si="10"/>
        <v>-23783468.380000003</v>
      </c>
      <c r="P43" s="47">
        <f t="shared" si="11"/>
        <v>-32203747.460000008</v>
      </c>
    </row>
    <row r="44" spans="1:16" x14ac:dyDescent="0.25">
      <c r="B44" s="45" t="s">
        <v>1867</v>
      </c>
      <c r="C44" s="46">
        <f t="shared" si="13"/>
        <v>170241179.46000001</v>
      </c>
      <c r="D44" s="46">
        <v>164558379.46000001</v>
      </c>
      <c r="E44" s="46">
        <v>5682800</v>
      </c>
      <c r="F44" s="46">
        <f t="shared" si="12"/>
        <v>90901571.599999994</v>
      </c>
      <c r="G44" s="46">
        <v>85218771.599999994</v>
      </c>
      <c r="H44" s="46">
        <v>5682800</v>
      </c>
      <c r="I44" s="46">
        <f t="shared" si="14"/>
        <v>24867348</v>
      </c>
      <c r="J44" s="46">
        <f>VLOOKUP($B44,'Autorizado Gnd 4'!$H$3:$J$90,2,0)</f>
        <v>24867348</v>
      </c>
      <c r="K44" s="46">
        <f>VLOOKUP($B44,'Autorizado Gnd 4'!$H$3:$J$90,3,0)</f>
        <v>0</v>
      </c>
      <c r="L44" s="46">
        <f t="shared" si="5"/>
        <v>65582593</v>
      </c>
      <c r="M44" s="46">
        <f>VLOOKUP($B44,'Empenhado 2023 Gnd 4'!$G$3:$I$78,2,0)</f>
        <v>65582593</v>
      </c>
      <c r="N44" s="46">
        <f>VLOOKUP($B44,'Empenhado 2023 Gnd 4'!$G$3:$I$78,3,0)</f>
        <v>0</v>
      </c>
      <c r="O44" s="47">
        <f t="shared" si="10"/>
        <v>-60351423.599999994</v>
      </c>
      <c r="P44" s="47">
        <f t="shared" si="11"/>
        <v>-139691031.46000001</v>
      </c>
    </row>
    <row r="45" spans="1:16" x14ac:dyDescent="0.25">
      <c r="B45" s="49" t="s">
        <v>1911</v>
      </c>
      <c r="C45" s="50">
        <f t="shared" si="13"/>
        <v>8500000</v>
      </c>
      <c r="D45" s="50">
        <v>8500000</v>
      </c>
      <c r="E45" s="50">
        <v>0</v>
      </c>
      <c r="F45" s="50">
        <f t="shared" si="12"/>
        <v>8439356.4600000009</v>
      </c>
      <c r="G45" s="50">
        <v>8439356.4600000009</v>
      </c>
      <c r="H45" s="50">
        <v>0</v>
      </c>
      <c r="I45" s="50">
        <f t="shared" si="14"/>
        <v>1120000</v>
      </c>
      <c r="J45" s="50">
        <f>VLOOKUP($B45,'Autorizado Gnd 4'!$H$3:$J$90,2,0)</f>
        <v>20000</v>
      </c>
      <c r="K45" s="50">
        <f>VLOOKUP($B45,'Autorizado Gnd 4'!$H$3:$J$90,3,0)</f>
        <v>1100000</v>
      </c>
      <c r="L45" s="50">
        <f t="shared" si="5"/>
        <v>467992</v>
      </c>
      <c r="M45" s="50">
        <f>VLOOKUP($B45,'Empenhado 2023 Gnd 4'!$G$3:$I$78,2,0)</f>
        <v>180000</v>
      </c>
      <c r="N45" s="50">
        <f>VLOOKUP($B45,'Empenhado 2023 Gnd 4'!$G$3:$I$78,3,0)</f>
        <v>287992</v>
      </c>
      <c r="O45" s="47">
        <f t="shared" si="10"/>
        <v>-8419356.4600000009</v>
      </c>
      <c r="P45" s="47">
        <f t="shared" si="11"/>
        <v>-8480000</v>
      </c>
    </row>
    <row r="46" spans="1:16" x14ac:dyDescent="0.25">
      <c r="B46" s="45" t="s">
        <v>1967</v>
      </c>
      <c r="C46" s="46">
        <f t="shared" si="13"/>
        <v>21200000</v>
      </c>
      <c r="D46" s="46">
        <v>21200000</v>
      </c>
      <c r="E46" s="46">
        <v>0</v>
      </c>
      <c r="F46" s="46">
        <f t="shared" si="12"/>
        <v>0</v>
      </c>
      <c r="G46" s="46">
        <v>0</v>
      </c>
      <c r="H46" s="46">
        <v>0</v>
      </c>
      <c r="I46" s="46">
        <f t="shared" si="14"/>
        <v>0</v>
      </c>
      <c r="J46" s="46">
        <v>0</v>
      </c>
      <c r="K46" s="46">
        <v>0</v>
      </c>
      <c r="L46" s="46">
        <f t="shared" si="5"/>
        <v>0</v>
      </c>
      <c r="M46" s="46">
        <v>0</v>
      </c>
      <c r="N46" s="46">
        <v>0</v>
      </c>
      <c r="O46" s="47">
        <f t="shared" si="10"/>
        <v>0</v>
      </c>
      <c r="P46" s="47">
        <f t="shared" si="11"/>
        <v>-21200000</v>
      </c>
    </row>
    <row r="47" spans="1:16" x14ac:dyDescent="0.25">
      <c r="B47" s="49" t="s">
        <v>1950</v>
      </c>
      <c r="C47" s="50">
        <f t="shared" si="13"/>
        <v>48810826.939999998</v>
      </c>
      <c r="D47" s="50">
        <v>0</v>
      </c>
      <c r="E47" s="50">
        <v>48810826.939999998</v>
      </c>
      <c r="F47" s="50">
        <f t="shared" si="12"/>
        <v>35657644.939999998</v>
      </c>
      <c r="G47" s="50">
        <v>0</v>
      </c>
      <c r="H47" s="50">
        <v>35657644.939999998</v>
      </c>
      <c r="I47" s="50">
        <f t="shared" si="14"/>
        <v>56266241.109999999</v>
      </c>
      <c r="J47" s="50">
        <f>VLOOKUP($B47,'Autorizado Gnd 4'!$H$3:$J$90,2,0)</f>
        <v>16697810.52</v>
      </c>
      <c r="K47" s="50">
        <f>VLOOKUP($B47,'Autorizado Gnd 4'!$H$3:$J$90,3,0)</f>
        <v>39568430.590000004</v>
      </c>
      <c r="L47" s="50">
        <f t="shared" si="5"/>
        <v>36915786.979999997</v>
      </c>
      <c r="M47" s="50">
        <f>VLOOKUP($B47,'Empenhado 2023 Gnd 4'!$G$3:$I$78,2,0)</f>
        <v>11695117.24</v>
      </c>
      <c r="N47" s="50">
        <f>VLOOKUP($B47,'Empenhado 2023 Gnd 4'!$G$3:$I$78,3,0)</f>
        <v>25220669.739999998</v>
      </c>
      <c r="O47" s="47">
        <f t="shared" si="10"/>
        <v>16697810.52</v>
      </c>
      <c r="P47" s="47">
        <f t="shared" si="11"/>
        <v>16697810.52</v>
      </c>
    </row>
    <row r="48" spans="1:16" x14ac:dyDescent="0.25">
      <c r="B48" s="45" t="s">
        <v>1904</v>
      </c>
      <c r="C48" s="46">
        <f t="shared" si="13"/>
        <v>50670024</v>
      </c>
      <c r="D48" s="46">
        <v>50670024</v>
      </c>
      <c r="E48" s="46">
        <v>0</v>
      </c>
      <c r="F48" s="46">
        <f t="shared" si="12"/>
        <v>9174299.9199999999</v>
      </c>
      <c r="G48" s="46">
        <v>9174299.9199999999</v>
      </c>
      <c r="H48" s="46">
        <v>0</v>
      </c>
      <c r="I48" s="46">
        <f t="shared" si="14"/>
        <v>29266000</v>
      </c>
      <c r="J48" s="46">
        <f>VLOOKUP($B48,'Autorizado Gnd 4'!$H$3:$J$90,2,0)</f>
        <v>0</v>
      </c>
      <c r="K48" s="46">
        <f>VLOOKUP($B48,'Autorizado Gnd 4'!$H$3:$J$90,3,0)</f>
        <v>29266000</v>
      </c>
      <c r="L48" s="46">
        <f t="shared" si="5"/>
        <v>22772248.48</v>
      </c>
      <c r="M48" s="46">
        <f>VLOOKUP($B48,'Empenhado 2023 Gnd 4'!$G$3:$I$78,2,0)</f>
        <v>0</v>
      </c>
      <c r="N48" s="46">
        <f>VLOOKUP($B48,'Empenhado 2023 Gnd 4'!$G$3:$I$78,3,0)</f>
        <v>22772248.48</v>
      </c>
      <c r="O48" s="47">
        <f t="shared" si="10"/>
        <v>-9174299.9199999999</v>
      </c>
      <c r="P48" s="47">
        <f t="shared" si="11"/>
        <v>-50670024</v>
      </c>
    </row>
    <row r="49" spans="1:16" x14ac:dyDescent="0.25">
      <c r="A49" s="48"/>
      <c r="B49" s="49" t="s">
        <v>1926</v>
      </c>
      <c r="C49" s="50">
        <f t="shared" si="13"/>
        <v>4760640</v>
      </c>
      <c r="D49" s="50">
        <v>4760640</v>
      </c>
      <c r="E49" s="50">
        <v>0</v>
      </c>
      <c r="F49" s="50">
        <f t="shared" si="12"/>
        <v>0</v>
      </c>
      <c r="G49" s="50">
        <v>0</v>
      </c>
      <c r="H49" s="50">
        <v>0</v>
      </c>
      <c r="I49" s="50">
        <f t="shared" si="14"/>
        <v>39825267</v>
      </c>
      <c r="J49" s="50">
        <f>VLOOKUP($B49,'Autorizado Gnd 4'!$H$3:$J$90,2,0)</f>
        <v>0</v>
      </c>
      <c r="K49" s="50">
        <f>VLOOKUP($B49,'Autorizado Gnd 4'!$H$3:$J$90,3,0)</f>
        <v>39825267</v>
      </c>
      <c r="L49" s="50">
        <f t="shared" si="5"/>
        <v>13068790.65</v>
      </c>
      <c r="M49" s="50">
        <f>VLOOKUP($B49,'Empenhado 2023 Gnd 4'!$G$3:$I$78,2,0)</f>
        <v>13068790.65</v>
      </c>
      <c r="N49" s="50">
        <f>VLOOKUP($B49,'Empenhado 2023 Gnd 4'!$G$3:$I$78,3,0)</f>
        <v>0</v>
      </c>
      <c r="O49" s="47">
        <f t="shared" si="10"/>
        <v>0</v>
      </c>
      <c r="P49" s="47">
        <f t="shared" si="11"/>
        <v>-4760640</v>
      </c>
    </row>
    <row r="50" spans="1:16" x14ac:dyDescent="0.25">
      <c r="B50" s="45" t="s">
        <v>1799</v>
      </c>
      <c r="C50" s="46">
        <f t="shared" si="13"/>
        <v>23500000</v>
      </c>
      <c r="D50" s="46">
        <v>0</v>
      </c>
      <c r="E50" s="46">
        <v>23500000</v>
      </c>
      <c r="F50" s="46">
        <f t="shared" si="12"/>
        <v>0</v>
      </c>
      <c r="G50" s="46">
        <v>0</v>
      </c>
      <c r="H50" s="46">
        <v>0</v>
      </c>
      <c r="I50" s="46">
        <f t="shared" si="14"/>
        <v>25851184.98</v>
      </c>
      <c r="J50" s="46">
        <f>VLOOKUP($B50,'Autorizado Gnd 4'!$H$3:$J$90,2,0)</f>
        <v>0</v>
      </c>
      <c r="K50" s="46">
        <f>VLOOKUP($B50,'Autorizado Gnd 4'!$H$3:$J$90,3,0)</f>
        <v>25851184.98</v>
      </c>
      <c r="L50" s="46">
        <f t="shared" si="5"/>
        <v>13760184.25</v>
      </c>
      <c r="M50" s="46">
        <f>VLOOKUP($B50,'Empenhado 2023 Gnd 4'!$G$3:$I$78,2,0)</f>
        <v>0</v>
      </c>
      <c r="N50" s="46">
        <f>VLOOKUP($B50,'Empenhado 2023 Gnd 4'!$G$3:$I$78,3,0)</f>
        <v>13760184.25</v>
      </c>
      <c r="O50" s="47">
        <f t="shared" si="10"/>
        <v>0</v>
      </c>
      <c r="P50" s="47">
        <f t="shared" si="11"/>
        <v>0</v>
      </c>
    </row>
    <row r="51" spans="1:16" x14ac:dyDescent="0.25">
      <c r="B51" s="49" t="s">
        <v>1983</v>
      </c>
      <c r="C51" s="50"/>
      <c r="D51" s="50">
        <v>157115596.54000002</v>
      </c>
      <c r="E51" s="50">
        <v>540900.98</v>
      </c>
      <c r="F51" s="50"/>
      <c r="G51" s="50">
        <v>0</v>
      </c>
      <c r="H51" s="50">
        <v>0</v>
      </c>
      <c r="I51" s="50">
        <f t="shared" si="14"/>
        <v>53655823.719999999</v>
      </c>
      <c r="J51" s="50">
        <f>VLOOKUP($B51,'Autorizado Gnd 4'!$H$3:$J$90,2,0)</f>
        <v>39280453.719999999</v>
      </c>
      <c r="K51" s="50">
        <f>VLOOKUP($B51,'Autorizado Gnd 4'!$H$3:$J$90,3,0)</f>
        <v>14375370</v>
      </c>
      <c r="L51" s="50">
        <f t="shared" si="5"/>
        <v>37481345.82</v>
      </c>
      <c r="M51" s="50">
        <f>VLOOKUP($B51,'Empenhado 2023 Gnd 4'!$G$3:$I$78,2,0)</f>
        <v>37244861.119999997</v>
      </c>
      <c r="N51" s="50">
        <f>VLOOKUP($B51,'Empenhado 2023 Gnd 4'!$G$3:$I$78,3,0)</f>
        <v>236484.7</v>
      </c>
      <c r="O51" s="47">
        <f t="shared" si="10"/>
        <v>39280453.719999999</v>
      </c>
      <c r="P51" s="47">
        <f t="shared" si="11"/>
        <v>-117835142.82000002</v>
      </c>
    </row>
    <row r="52" spans="1:16" x14ac:dyDescent="0.25">
      <c r="B52" s="45" t="s">
        <v>2070</v>
      </c>
      <c r="C52" s="46">
        <f t="shared" si="13"/>
        <v>27708972.370000001</v>
      </c>
      <c r="D52" s="46">
        <v>27708972.370000001</v>
      </c>
      <c r="E52" s="46">
        <v>0</v>
      </c>
      <c r="F52" s="46">
        <f t="shared" si="12"/>
        <v>0</v>
      </c>
      <c r="G52" s="46">
        <v>0</v>
      </c>
      <c r="H52" s="46">
        <v>0</v>
      </c>
      <c r="I52" s="46">
        <f t="shared" si="14"/>
        <v>24008972.370000001</v>
      </c>
      <c r="J52" s="46">
        <f>VLOOKUP($B52,'Autorizado Gnd 4'!$H$3:$J$90,2,0)</f>
        <v>24008972.370000001</v>
      </c>
      <c r="K52" s="46">
        <f>VLOOKUP($B52,'Autorizado Gnd 4'!$H$3:$J$90,3,0)</f>
        <v>0</v>
      </c>
      <c r="L52" s="46">
        <f t="shared" si="5"/>
        <v>0</v>
      </c>
      <c r="M52" s="46">
        <v>0</v>
      </c>
      <c r="N52" s="46">
        <v>0</v>
      </c>
      <c r="O52" s="47">
        <f t="shared" si="10"/>
        <v>24008972.370000001</v>
      </c>
      <c r="P52" s="47">
        <f t="shared" si="11"/>
        <v>-3700000</v>
      </c>
    </row>
    <row r="53" spans="1:16" x14ac:dyDescent="0.25">
      <c r="B53" s="49" t="s">
        <v>2076</v>
      </c>
      <c r="C53" s="50">
        <f t="shared" si="13"/>
        <v>1441500</v>
      </c>
      <c r="D53" s="50">
        <v>1380000</v>
      </c>
      <c r="E53" s="50">
        <v>61500</v>
      </c>
      <c r="F53" s="50">
        <f t="shared" si="12"/>
        <v>0</v>
      </c>
      <c r="G53" s="50">
        <v>0</v>
      </c>
      <c r="H53" s="50">
        <v>0</v>
      </c>
      <c r="I53" s="50">
        <f t="shared" si="14"/>
        <v>50000</v>
      </c>
      <c r="J53" s="50">
        <f>VLOOKUP($B53,'Autorizado Gnd 4'!$H$3:$J$90,2,0)</f>
        <v>50000</v>
      </c>
      <c r="K53" s="50">
        <f>VLOOKUP($B53,'Autorizado Gnd 4'!$H$3:$J$90,3,0)</f>
        <v>0</v>
      </c>
      <c r="L53" s="50">
        <f t="shared" si="5"/>
        <v>0</v>
      </c>
      <c r="M53" s="50">
        <v>0</v>
      </c>
      <c r="N53" s="50">
        <v>0</v>
      </c>
      <c r="O53" s="47">
        <f t="shared" si="10"/>
        <v>50000</v>
      </c>
      <c r="P53" s="47">
        <f t="shared" si="11"/>
        <v>-1330000</v>
      </c>
    </row>
    <row r="54" spans="1:16" x14ac:dyDescent="0.25">
      <c r="B54" s="45" t="s">
        <v>2011</v>
      </c>
      <c r="C54" s="46">
        <f t="shared" si="13"/>
        <v>9255352</v>
      </c>
      <c r="D54" s="46">
        <v>300000</v>
      </c>
      <c r="E54" s="46">
        <v>8955352</v>
      </c>
      <c r="F54" s="46">
        <f t="shared" si="12"/>
        <v>0</v>
      </c>
      <c r="G54" s="46">
        <v>0</v>
      </c>
      <c r="H54" s="46">
        <v>0</v>
      </c>
      <c r="I54" s="46">
        <f t="shared" si="14"/>
        <v>0</v>
      </c>
      <c r="J54" s="46">
        <v>0</v>
      </c>
      <c r="K54" s="46">
        <v>0</v>
      </c>
      <c r="L54" s="46">
        <f t="shared" si="5"/>
        <v>1812660.82</v>
      </c>
      <c r="M54" s="46">
        <f>VLOOKUP($B54,'Empenhado 2023 Gnd 4'!$G$3:$I$78,2,0)</f>
        <v>0</v>
      </c>
      <c r="N54" s="46">
        <f>VLOOKUP($B54,'Empenhado 2023 Gnd 4'!$G$3:$I$78,3,0)</f>
        <v>1812660.82</v>
      </c>
      <c r="O54" s="47">
        <f t="shared" si="10"/>
        <v>0</v>
      </c>
      <c r="P54" s="47">
        <f t="shared" si="11"/>
        <v>-300000</v>
      </c>
    </row>
    <row r="55" spans="1:16" x14ac:dyDescent="0.25">
      <c r="A55" s="48"/>
      <c r="B55" s="49" t="s">
        <v>2003</v>
      </c>
      <c r="C55" s="50">
        <f t="shared" si="13"/>
        <v>14227073.57</v>
      </c>
      <c r="D55" s="50">
        <v>300000</v>
      </c>
      <c r="E55" s="50">
        <v>13927073.57</v>
      </c>
      <c r="F55" s="50">
        <f t="shared" si="12"/>
        <v>0</v>
      </c>
      <c r="G55" s="50">
        <v>0</v>
      </c>
      <c r="H55" s="50">
        <v>0</v>
      </c>
      <c r="I55" s="50">
        <f t="shared" si="14"/>
        <v>6566428.9900000002</v>
      </c>
      <c r="J55" s="50">
        <f>VLOOKUP($B55,'Autorizado Gnd 4'!$H$3:$J$90,2,0)</f>
        <v>0</v>
      </c>
      <c r="K55" s="50">
        <f>VLOOKUP($B55,'Autorizado Gnd 4'!$H$3:$J$90,3,0)</f>
        <v>6566428.9900000002</v>
      </c>
      <c r="L55" s="50">
        <f t="shared" si="5"/>
        <v>12226223.1</v>
      </c>
      <c r="M55" s="50">
        <f>VLOOKUP($B55,'Empenhado 2023 Gnd 4'!$G$3:$I$78,2,0)</f>
        <v>0</v>
      </c>
      <c r="N55" s="50">
        <f>VLOOKUP($B55,'Empenhado 2023 Gnd 4'!$G$3:$I$78,3,0)</f>
        <v>12226223.1</v>
      </c>
      <c r="O55" s="47">
        <f t="shared" si="10"/>
        <v>0</v>
      </c>
      <c r="P55" s="47">
        <f t="shared" si="11"/>
        <v>-300000</v>
      </c>
    </row>
    <row r="56" spans="1:16" x14ac:dyDescent="0.25">
      <c r="A56" s="48"/>
      <c r="B56" s="45" t="s">
        <v>2082</v>
      </c>
      <c r="C56" s="46">
        <f t="shared" si="13"/>
        <v>2000000</v>
      </c>
      <c r="D56" s="46">
        <v>2000000</v>
      </c>
      <c r="E56" s="46">
        <v>0</v>
      </c>
      <c r="F56" s="46">
        <f t="shared" si="12"/>
        <v>0</v>
      </c>
      <c r="G56" s="46">
        <v>0</v>
      </c>
      <c r="H56" s="46">
        <v>0</v>
      </c>
      <c r="I56" s="46">
        <f t="shared" si="14"/>
        <v>252265</v>
      </c>
      <c r="J56" s="46">
        <f>VLOOKUP($B56,'Autorizado Gnd 4'!$H$3:$J$90,2,0)</f>
        <v>240686</v>
      </c>
      <c r="K56" s="46">
        <f>VLOOKUP($B56,'Autorizado Gnd 4'!$H$3:$J$90,3,0)</f>
        <v>11579</v>
      </c>
      <c r="L56" s="46">
        <f t="shared" si="5"/>
        <v>3148578.78</v>
      </c>
      <c r="M56" s="46">
        <f>VLOOKUP($B56,'Empenhado 2023 Gnd 4'!$G$3:$I$78,2,0)</f>
        <v>2891473.78</v>
      </c>
      <c r="N56" s="46">
        <f>VLOOKUP($B56,'Empenhado 2023 Gnd 4'!$G$3:$I$78,3,0)</f>
        <v>257105</v>
      </c>
      <c r="O56" s="47">
        <f t="shared" si="10"/>
        <v>240686</v>
      </c>
      <c r="P56" s="47">
        <f t="shared" si="11"/>
        <v>-1759314</v>
      </c>
    </row>
    <row r="57" spans="1:16" x14ac:dyDescent="0.25">
      <c r="B57" s="49" t="s">
        <v>2098</v>
      </c>
      <c r="C57" s="50">
        <f t="shared" si="13"/>
        <v>49243064</v>
      </c>
      <c r="D57" s="50">
        <v>49243064</v>
      </c>
      <c r="E57" s="50">
        <v>0</v>
      </c>
      <c r="F57" s="50">
        <f t="shared" si="12"/>
        <v>8790000</v>
      </c>
      <c r="G57" s="50">
        <v>8790000</v>
      </c>
      <c r="H57" s="50">
        <v>0</v>
      </c>
      <c r="I57" s="50">
        <f t="shared" si="14"/>
        <v>16068398.029999999</v>
      </c>
      <c r="J57" s="50">
        <f>VLOOKUP($B57,'Autorizado Gnd 4'!$H$3:$J$90,2,0)</f>
        <v>15907095.51</v>
      </c>
      <c r="K57" s="50">
        <f>VLOOKUP($B57,'Autorizado Gnd 4'!$H$3:$J$90,3,0)</f>
        <v>161302.51999999999</v>
      </c>
      <c r="L57" s="50">
        <f t="shared" si="5"/>
        <v>10471225.76</v>
      </c>
      <c r="M57" s="50">
        <f>VLOOKUP($B57,'Empenhado 2023 Gnd 4'!$G$3:$I$78,2,0)</f>
        <v>10170056.470000001</v>
      </c>
      <c r="N57" s="50">
        <f>VLOOKUP($B57,'Empenhado 2023 Gnd 4'!$G$3:$I$78,3,0)</f>
        <v>301169.28999999998</v>
      </c>
      <c r="O57" s="47">
        <f t="shared" si="10"/>
        <v>7117095.5099999998</v>
      </c>
      <c r="P57" s="47">
        <f t="shared" si="11"/>
        <v>-33335968.490000002</v>
      </c>
    </row>
    <row r="58" spans="1:16" x14ac:dyDescent="0.25">
      <c r="B58" s="45" t="s">
        <v>2086</v>
      </c>
      <c r="C58" s="46">
        <f t="shared" si="13"/>
        <v>28400000</v>
      </c>
      <c r="D58" s="46">
        <v>28400000</v>
      </c>
      <c r="E58" s="46">
        <v>0</v>
      </c>
      <c r="F58" s="46">
        <f t="shared" si="12"/>
        <v>0</v>
      </c>
      <c r="G58" s="46">
        <v>0</v>
      </c>
      <c r="H58" s="46">
        <v>0</v>
      </c>
      <c r="I58" s="46">
        <f t="shared" si="14"/>
        <v>6000000</v>
      </c>
      <c r="J58" s="46">
        <f>VLOOKUP($B58,'Autorizado Gnd 4'!$H$3:$J$90,2,0)</f>
        <v>0</v>
      </c>
      <c r="K58" s="46">
        <f>VLOOKUP($B58,'Autorizado Gnd 4'!$H$3:$J$90,3,0)</f>
        <v>6000000</v>
      </c>
      <c r="L58" s="46">
        <f t="shared" si="5"/>
        <v>5154228.91</v>
      </c>
      <c r="M58" s="46">
        <f>VLOOKUP($B58,'Empenhado 2023 Gnd 4'!$G$3:$I$78,2,0)</f>
        <v>0</v>
      </c>
      <c r="N58" s="46">
        <f>VLOOKUP($B58,'Empenhado 2023 Gnd 4'!$G$3:$I$78,3,0)</f>
        <v>5154228.91</v>
      </c>
      <c r="O58" s="47">
        <f t="shared" si="10"/>
        <v>0</v>
      </c>
      <c r="P58" s="47">
        <f t="shared" si="11"/>
        <v>-28400000</v>
      </c>
    </row>
    <row r="59" spans="1:16" x14ac:dyDescent="0.25">
      <c r="B59" s="49" t="s">
        <v>2121</v>
      </c>
      <c r="C59" s="50">
        <f t="shared" si="13"/>
        <v>0</v>
      </c>
      <c r="D59" s="50">
        <v>0</v>
      </c>
      <c r="E59" s="50">
        <v>0</v>
      </c>
      <c r="F59" s="50">
        <f t="shared" si="12"/>
        <v>0</v>
      </c>
      <c r="G59" s="50">
        <v>0</v>
      </c>
      <c r="H59" s="50">
        <v>0</v>
      </c>
      <c r="I59" s="50">
        <f t="shared" si="14"/>
        <v>444960</v>
      </c>
      <c r="J59" s="50">
        <f>VLOOKUP($B59,'Autorizado Gnd 4'!$H$3:$J$90,2,0)</f>
        <v>0</v>
      </c>
      <c r="K59" s="50">
        <f>VLOOKUP($B59,'Autorizado Gnd 4'!$H$3:$J$90,3,0)</f>
        <v>444960</v>
      </c>
      <c r="L59" s="50">
        <f t="shared" si="5"/>
        <v>0</v>
      </c>
      <c r="M59" s="50">
        <v>0</v>
      </c>
      <c r="N59" s="50">
        <v>0</v>
      </c>
      <c r="O59" s="47">
        <f t="shared" si="10"/>
        <v>0</v>
      </c>
      <c r="P59" s="47">
        <f t="shared" si="11"/>
        <v>0</v>
      </c>
    </row>
    <row r="60" spans="1:16" x14ac:dyDescent="0.25">
      <c r="B60" s="45" t="s">
        <v>2125</v>
      </c>
      <c r="C60" s="46">
        <f t="shared" si="13"/>
        <v>21109953.129999999</v>
      </c>
      <c r="D60" s="46">
        <v>6167511.7800000003</v>
      </c>
      <c r="E60" s="46">
        <v>14942441.35</v>
      </c>
      <c r="F60" s="46">
        <f t="shared" si="12"/>
        <v>6167511.7800000003</v>
      </c>
      <c r="G60" s="46">
        <v>6167511.7800000003</v>
      </c>
      <c r="H60" s="46">
        <v>0</v>
      </c>
      <c r="I60" s="46">
        <f t="shared" si="14"/>
        <v>22976848.77</v>
      </c>
      <c r="J60" s="46">
        <f>VLOOKUP($B60,'Autorizado Gnd 4'!$H$3:$J$90,2,0)</f>
        <v>6067440.3600000003</v>
      </c>
      <c r="K60" s="46">
        <f>VLOOKUP($B60,'Autorizado Gnd 4'!$H$3:$J$90,3,0)</f>
        <v>16909408.41</v>
      </c>
      <c r="L60" s="46">
        <f t="shared" si="5"/>
        <v>12105263.970000001</v>
      </c>
      <c r="M60" s="46">
        <f>VLOOKUP($B60,'Empenhado 2023 Gnd 4'!$G$3:$I$78,2,0)</f>
        <v>5789494.1100000003</v>
      </c>
      <c r="N60" s="46">
        <f>VLOOKUP($B60,'Empenhado 2023 Gnd 4'!$G$3:$I$78,3,0)</f>
        <v>6315769.8600000003</v>
      </c>
      <c r="O60" s="47">
        <f t="shared" si="10"/>
        <v>-100071.41999999993</v>
      </c>
      <c r="P60" s="47">
        <f t="shared" si="11"/>
        <v>-100071.41999999993</v>
      </c>
    </row>
    <row r="61" spans="1:16" x14ac:dyDescent="0.25">
      <c r="B61" s="49" t="s">
        <v>2169</v>
      </c>
      <c r="C61" s="50">
        <f t="shared" si="13"/>
        <v>35398356.980000004</v>
      </c>
      <c r="D61" s="50">
        <v>32238356.98</v>
      </c>
      <c r="E61" s="50">
        <v>3160000</v>
      </c>
      <c r="F61" s="50">
        <f t="shared" si="12"/>
        <v>0</v>
      </c>
      <c r="G61" s="50">
        <v>0</v>
      </c>
      <c r="H61" s="50">
        <v>0</v>
      </c>
      <c r="I61" s="50">
        <f t="shared" si="14"/>
        <v>291249.24</v>
      </c>
      <c r="J61" s="50">
        <f>VLOOKUP($B61,'Autorizado Gnd 4'!$H$3:$J$90,2,0)</f>
        <v>291249.24</v>
      </c>
      <c r="K61" s="50">
        <f>VLOOKUP($B61,'Autorizado Gnd 4'!$H$3:$J$90,3,0)</f>
        <v>0</v>
      </c>
      <c r="L61" s="50">
        <f t="shared" si="5"/>
        <v>7451323.0199999996</v>
      </c>
      <c r="M61" s="50">
        <f>VLOOKUP($B61,'Empenhado 2023 Gnd 4'!$G$3:$I$78,2,0)</f>
        <v>5974459.2199999997</v>
      </c>
      <c r="N61" s="50">
        <f>VLOOKUP($B61,'Empenhado 2023 Gnd 4'!$G$3:$I$78,3,0)</f>
        <v>1476863.8</v>
      </c>
      <c r="O61" s="47">
        <f t="shared" si="10"/>
        <v>291249.24</v>
      </c>
      <c r="P61" s="47">
        <f t="shared" si="11"/>
        <v>-31947107.740000002</v>
      </c>
    </row>
    <row r="62" spans="1:16" x14ac:dyDescent="0.25">
      <c r="B62" s="45" t="s">
        <v>2203</v>
      </c>
      <c r="C62" s="46">
        <f t="shared" si="13"/>
        <v>19508664.670000002</v>
      </c>
      <c r="D62" s="46">
        <v>19508664.670000002</v>
      </c>
      <c r="E62" s="46">
        <v>0</v>
      </c>
      <c r="F62" s="46">
        <f t="shared" si="12"/>
        <v>11843967</v>
      </c>
      <c r="G62" s="46">
        <v>11843967</v>
      </c>
      <c r="H62" s="46">
        <v>0</v>
      </c>
      <c r="I62" s="46">
        <f t="shared" si="14"/>
        <v>21122978.190000001</v>
      </c>
      <c r="J62" s="46">
        <f>VLOOKUP($B62,'Autorizado Gnd 4'!$H$3:$J$90,2,0)</f>
        <v>21122978.190000001</v>
      </c>
      <c r="K62" s="46">
        <f>VLOOKUP($B62,'Autorizado Gnd 4'!$H$3:$J$90,3,0)</f>
        <v>0</v>
      </c>
      <c r="L62" s="46">
        <f t="shared" si="5"/>
        <v>691054.66</v>
      </c>
      <c r="M62" s="46">
        <f>VLOOKUP($B62,'Empenhado 2023 Gnd 4'!$G$3:$I$78,2,0)</f>
        <v>691054.66</v>
      </c>
      <c r="N62" s="46">
        <f>VLOOKUP($B62,'Empenhado 2023 Gnd 4'!$G$3:$I$78,3,0)</f>
        <v>0</v>
      </c>
      <c r="O62" s="47">
        <f t="shared" si="10"/>
        <v>9279011.1900000013</v>
      </c>
      <c r="P62" s="47">
        <f t="shared" si="11"/>
        <v>1614313.5199999996</v>
      </c>
    </row>
    <row r="63" spans="1:16" x14ac:dyDescent="0.25">
      <c r="B63" s="49" t="s">
        <v>2216</v>
      </c>
      <c r="C63" s="50">
        <f t="shared" si="13"/>
        <v>12517725</v>
      </c>
      <c r="D63" s="50">
        <v>12517725</v>
      </c>
      <c r="E63" s="50">
        <v>0</v>
      </c>
      <c r="F63" s="50">
        <f t="shared" si="12"/>
        <v>0</v>
      </c>
      <c r="G63" s="50">
        <v>0</v>
      </c>
      <c r="H63" s="50">
        <v>0</v>
      </c>
      <c r="I63" s="50">
        <f t="shared" si="14"/>
        <v>2929338.44</v>
      </c>
      <c r="J63" s="50">
        <f>VLOOKUP($B63,'Autorizado Gnd 4'!$H$3:$J$90,2,0)</f>
        <v>730000</v>
      </c>
      <c r="K63" s="50">
        <f>VLOOKUP($B63,'Autorizado Gnd 4'!$H$3:$J$90,3,0)</f>
        <v>2199338.44</v>
      </c>
      <c r="L63" s="50">
        <f t="shared" si="5"/>
        <v>1458453.5</v>
      </c>
      <c r="M63" s="50">
        <f>VLOOKUP($B63,'Empenhado 2023 Gnd 4'!$G$3:$I$78,2,0)</f>
        <v>1389453.5</v>
      </c>
      <c r="N63" s="50">
        <f>VLOOKUP($B63,'Empenhado 2023 Gnd 4'!$G$3:$I$78,3,0)</f>
        <v>69000</v>
      </c>
      <c r="O63" s="47">
        <f t="shared" si="10"/>
        <v>730000</v>
      </c>
      <c r="P63" s="47">
        <f t="shared" si="11"/>
        <v>-11787725</v>
      </c>
    </row>
    <row r="64" spans="1:16" x14ac:dyDescent="0.25">
      <c r="B64" s="45" t="s">
        <v>2241</v>
      </c>
      <c r="C64" s="46"/>
      <c r="D64" s="46">
        <v>4355000</v>
      </c>
      <c r="E64" s="46">
        <v>0</v>
      </c>
      <c r="F64" s="46"/>
      <c r="G64" s="46">
        <v>0</v>
      </c>
      <c r="H64" s="46">
        <v>0</v>
      </c>
      <c r="I64" s="46">
        <f t="shared" si="14"/>
        <v>1210000</v>
      </c>
      <c r="J64" s="46">
        <f>VLOOKUP($B64,'Autorizado Gnd 4'!$H$3:$J$90,2,0)</f>
        <v>1210000</v>
      </c>
      <c r="K64" s="46">
        <f>VLOOKUP($B64,'Autorizado Gnd 4'!$H$3:$J$90,3,0)</f>
        <v>0</v>
      </c>
      <c r="L64" s="46">
        <f t="shared" si="5"/>
        <v>562472.85</v>
      </c>
      <c r="M64" s="46">
        <f>VLOOKUP($B64,'Empenhado 2023 Gnd 4'!$G$3:$I$78,2,0)</f>
        <v>562472.85</v>
      </c>
      <c r="N64" s="46">
        <f>VLOOKUP($B64,'Empenhado 2023 Gnd 4'!$G$3:$I$78,3,0)</f>
        <v>0</v>
      </c>
      <c r="O64" s="47">
        <f t="shared" si="10"/>
        <v>1210000</v>
      </c>
      <c r="P64" s="47">
        <f t="shared" si="11"/>
        <v>-3145000</v>
      </c>
    </row>
    <row r="65" spans="2:16" x14ac:dyDescent="0.25">
      <c r="B65" s="64" t="s">
        <v>2262</v>
      </c>
      <c r="C65" s="50"/>
      <c r="D65" s="50">
        <v>0</v>
      </c>
      <c r="E65" s="50">
        <v>17066620</v>
      </c>
      <c r="F65" s="50"/>
      <c r="G65" s="50">
        <v>0</v>
      </c>
      <c r="H65" s="50">
        <v>0</v>
      </c>
      <c r="I65" s="50">
        <f t="shared" si="14"/>
        <v>17632620</v>
      </c>
      <c r="J65" s="50">
        <f>VLOOKUP($B65,'Autorizado Gnd 4'!$H$3:$J$90,2,0)</f>
        <v>0</v>
      </c>
      <c r="K65" s="50">
        <f>VLOOKUP($B65,'Autorizado Gnd 4'!$H$3:$J$90,3,0)</f>
        <v>17632620</v>
      </c>
      <c r="L65" s="50">
        <f t="shared" si="5"/>
        <v>263622.19</v>
      </c>
      <c r="M65" s="50">
        <f>VLOOKUP($B65,'Empenhado 2023 Gnd 4'!$G$3:$I$78,2,0)</f>
        <v>0</v>
      </c>
      <c r="N65" s="50">
        <f>VLOOKUP($B65,'Empenhado 2023 Gnd 4'!$G$3:$I$78,3,0)</f>
        <v>263622.19</v>
      </c>
      <c r="O65" s="47">
        <f t="shared" si="10"/>
        <v>0</v>
      </c>
      <c r="P65" s="47">
        <f t="shared" si="11"/>
        <v>0</v>
      </c>
    </row>
  </sheetData>
  <autoFilter ref="B2:P63" xr:uid="{00000000-0009-0000-0000-000004000000}">
    <sortState xmlns:xlrd2="http://schemas.microsoft.com/office/spreadsheetml/2017/richdata2" ref="B3:P63">
      <sortCondition ref="B2:B63"/>
    </sortState>
  </autoFilter>
  <conditionalFormatting sqref="O4:O65">
    <cfRule type="colorScale" priority="17">
      <colorScale>
        <cfvo type="min"/>
        <cfvo type="num" val="0"/>
        <cfvo type="max"/>
        <color rgb="FFF8696B"/>
        <color rgb="FFFFEB84"/>
        <color rgb="FF63BE7B"/>
      </colorScale>
    </cfRule>
  </conditionalFormatting>
  <conditionalFormatting sqref="O23">
    <cfRule type="colorScale" priority="1">
      <colorScale>
        <cfvo type="min"/>
        <cfvo type="num" val="0"/>
        <cfvo type="max"/>
        <color rgb="FFF8696B"/>
        <color rgb="FFFFEB84"/>
        <color rgb="FF63BE7B"/>
      </colorScale>
    </cfRule>
  </conditionalFormatting>
  <conditionalFormatting sqref="O4:P65">
    <cfRule type="cellIs" dxfId="0" priority="2" operator="lessThan">
      <formula>0</formula>
    </cfRule>
  </conditionalFormatting>
  <conditionalFormatting sqref="P4:P65">
    <cfRule type="colorScale" priority="21">
      <colorScale>
        <cfvo type="min"/>
        <cfvo type="num" val="0"/>
        <cfvo type="max"/>
        <color rgb="FFF8696B"/>
        <color rgb="FFFFEB84"/>
        <color rgb="FF63BE7B"/>
      </colorScale>
    </cfRule>
  </conditionalFormatting>
  <pageMargins left="0.511811024" right="0.511811024" top="0.78740157500000008" bottom="0.78740157500000008" header="0.31496062000000014" footer="0.31496062000000014"/>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55"/>
  <sheetViews>
    <sheetView topLeftCell="A50" zoomScale="85" workbookViewId="0">
      <selection activeCell="H86" sqref="H86"/>
    </sheetView>
  </sheetViews>
  <sheetFormatPr defaultRowHeight="15" x14ac:dyDescent="0.25"/>
  <cols>
    <col min="1" max="1" width="13.42578125" customWidth="1"/>
    <col min="3" max="3" width="19.7109375" customWidth="1"/>
    <col min="8" max="8" width="33.7109375" bestFit="1" customWidth="1"/>
    <col min="9" max="9" width="19.5703125" bestFit="1" customWidth="1"/>
    <col min="10" max="12" width="12.28515625" bestFit="1" customWidth="1"/>
  </cols>
  <sheetData>
    <row r="1" spans="1:16" x14ac:dyDescent="0.25">
      <c r="A1" s="20" t="s">
        <v>2358</v>
      </c>
      <c r="B1" s="20" t="s">
        <v>2359</v>
      </c>
      <c r="C1" s="21" t="s">
        <v>2360</v>
      </c>
      <c r="H1" s="17" t="s">
        <v>2361</v>
      </c>
      <c r="I1" s="17" t="s">
        <v>2362</v>
      </c>
    </row>
    <row r="2" spans="1:16" x14ac:dyDescent="0.25">
      <c r="A2" s="52" t="s">
        <v>2460</v>
      </c>
      <c r="B2" s="52" t="s">
        <v>2356</v>
      </c>
      <c r="C2" s="53">
        <v>135000</v>
      </c>
      <c r="H2" s="17" t="s">
        <v>2355</v>
      </c>
      <c r="I2" t="s">
        <v>2356</v>
      </c>
      <c r="J2" t="s">
        <v>2357</v>
      </c>
      <c r="K2" t="s">
        <v>2365</v>
      </c>
    </row>
    <row r="3" spans="1:16" x14ac:dyDescent="0.25">
      <c r="A3" s="52" t="s">
        <v>32</v>
      </c>
      <c r="B3" s="52" t="s">
        <v>2356</v>
      </c>
      <c r="C3" s="53">
        <v>1060000</v>
      </c>
      <c r="H3" s="19" t="s">
        <v>2460</v>
      </c>
      <c r="I3">
        <v>135000</v>
      </c>
      <c r="K3">
        <v>135000</v>
      </c>
    </row>
    <row r="4" spans="1:16" x14ac:dyDescent="0.25">
      <c r="A4" s="52" t="s">
        <v>32</v>
      </c>
      <c r="B4" s="52" t="s">
        <v>2357</v>
      </c>
      <c r="C4" s="53">
        <v>80000</v>
      </c>
      <c r="H4" s="19" t="s">
        <v>32</v>
      </c>
      <c r="I4">
        <v>1060000</v>
      </c>
      <c r="J4">
        <v>80000</v>
      </c>
      <c r="K4">
        <v>1140000</v>
      </c>
    </row>
    <row r="5" spans="1:16" x14ac:dyDescent="0.25">
      <c r="A5" s="52" t="s">
        <v>2461</v>
      </c>
      <c r="B5" s="52" t="s">
        <v>2356</v>
      </c>
      <c r="C5" s="53">
        <v>10000</v>
      </c>
      <c r="H5" s="19" t="s">
        <v>2461</v>
      </c>
      <c r="I5">
        <v>10000</v>
      </c>
      <c r="K5">
        <v>10000</v>
      </c>
    </row>
    <row r="6" spans="1:16" x14ac:dyDescent="0.25">
      <c r="A6" s="52" t="s">
        <v>2462</v>
      </c>
      <c r="B6" s="52" t="s">
        <v>2356</v>
      </c>
      <c r="C6" s="53">
        <v>200000</v>
      </c>
      <c r="H6" s="19" t="s">
        <v>2462</v>
      </c>
      <c r="I6">
        <v>200000</v>
      </c>
      <c r="K6">
        <v>200000</v>
      </c>
    </row>
    <row r="7" spans="1:16" x14ac:dyDescent="0.25">
      <c r="A7" s="52" t="s">
        <v>59</v>
      </c>
      <c r="B7" s="52" t="s">
        <v>2356</v>
      </c>
      <c r="C7" s="53">
        <v>6390609.7300000004</v>
      </c>
      <c r="H7" s="19" t="s">
        <v>59</v>
      </c>
      <c r="I7">
        <v>6390609.7300000004</v>
      </c>
      <c r="K7">
        <v>6390609.7300000004</v>
      </c>
    </row>
    <row r="8" spans="1:16" x14ac:dyDescent="0.25">
      <c r="A8" s="52" t="s">
        <v>89</v>
      </c>
      <c r="B8" s="52" t="s">
        <v>2356</v>
      </c>
      <c r="C8" s="53">
        <v>2195250.25</v>
      </c>
      <c r="H8" s="19" t="s">
        <v>89</v>
      </c>
      <c r="I8">
        <v>2195250.25</v>
      </c>
      <c r="J8">
        <v>590000</v>
      </c>
      <c r="K8">
        <v>2785250.25</v>
      </c>
      <c r="P8" s="25"/>
    </row>
    <row r="9" spans="1:16" x14ac:dyDescent="0.25">
      <c r="A9" s="52" t="s">
        <v>89</v>
      </c>
      <c r="B9" s="52" t="s">
        <v>2357</v>
      </c>
      <c r="C9" s="53">
        <v>590000</v>
      </c>
      <c r="H9" s="19" t="s">
        <v>2463</v>
      </c>
      <c r="J9">
        <v>606000</v>
      </c>
      <c r="K9">
        <v>606000</v>
      </c>
      <c r="P9" s="25"/>
    </row>
    <row r="10" spans="1:16" x14ac:dyDescent="0.25">
      <c r="A10" s="52" t="s">
        <v>2463</v>
      </c>
      <c r="B10" s="52" t="s">
        <v>2357</v>
      </c>
      <c r="C10" s="53">
        <v>606000</v>
      </c>
      <c r="H10" s="19" t="s">
        <v>2464</v>
      </c>
      <c r="I10">
        <v>840000</v>
      </c>
      <c r="K10">
        <v>840000</v>
      </c>
      <c r="P10" s="25"/>
    </row>
    <row r="11" spans="1:16" x14ac:dyDescent="0.25">
      <c r="A11" s="52" t="s">
        <v>2464</v>
      </c>
      <c r="B11" s="52" t="s">
        <v>2356</v>
      </c>
      <c r="C11" s="53">
        <v>840000</v>
      </c>
      <c r="H11" s="19" t="s">
        <v>70</v>
      </c>
      <c r="I11">
        <v>197372847.22</v>
      </c>
      <c r="J11">
        <v>350000</v>
      </c>
      <c r="K11">
        <v>197722847.22</v>
      </c>
      <c r="P11" s="25"/>
    </row>
    <row r="12" spans="1:16" x14ac:dyDescent="0.25">
      <c r="A12" s="52" t="s">
        <v>70</v>
      </c>
      <c r="B12" s="52" t="s">
        <v>2356</v>
      </c>
      <c r="C12" s="53">
        <v>197372847.22</v>
      </c>
      <c r="H12" s="19" t="s">
        <v>2465</v>
      </c>
      <c r="I12">
        <v>10000</v>
      </c>
      <c r="K12">
        <v>10000</v>
      </c>
      <c r="P12" s="25"/>
    </row>
    <row r="13" spans="1:16" x14ac:dyDescent="0.25">
      <c r="A13" s="52" t="s">
        <v>70</v>
      </c>
      <c r="B13" s="52" t="s">
        <v>2357</v>
      </c>
      <c r="C13" s="53">
        <v>350000</v>
      </c>
      <c r="H13" s="19" t="s">
        <v>98</v>
      </c>
      <c r="J13">
        <v>19132603</v>
      </c>
      <c r="K13">
        <v>19132603</v>
      </c>
      <c r="P13" s="25"/>
    </row>
    <row r="14" spans="1:16" x14ac:dyDescent="0.25">
      <c r="A14" s="52" t="s">
        <v>2465</v>
      </c>
      <c r="B14" s="52" t="s">
        <v>2356</v>
      </c>
      <c r="C14" s="53">
        <v>10000</v>
      </c>
      <c r="H14" s="19" t="s">
        <v>2466</v>
      </c>
      <c r="I14">
        <v>10000</v>
      </c>
      <c r="K14">
        <v>10000</v>
      </c>
      <c r="P14" s="25"/>
    </row>
    <row r="15" spans="1:16" x14ac:dyDescent="0.25">
      <c r="A15" s="52" t="s">
        <v>98</v>
      </c>
      <c r="B15" s="52" t="s">
        <v>2357</v>
      </c>
      <c r="C15" s="53">
        <v>19132603</v>
      </c>
      <c r="H15" s="19" t="s">
        <v>107</v>
      </c>
      <c r="I15">
        <v>14247932</v>
      </c>
      <c r="J15">
        <v>33274162.710000001</v>
      </c>
      <c r="K15">
        <v>47522094.710000001</v>
      </c>
      <c r="P15" s="25"/>
    </row>
    <row r="16" spans="1:16" x14ac:dyDescent="0.25">
      <c r="A16" s="52" t="s">
        <v>2466</v>
      </c>
      <c r="B16" s="52" t="s">
        <v>2356</v>
      </c>
      <c r="C16" s="53">
        <v>10000</v>
      </c>
      <c r="H16" s="19" t="s">
        <v>150</v>
      </c>
      <c r="J16">
        <v>4116720</v>
      </c>
      <c r="K16">
        <v>4116720</v>
      </c>
      <c r="P16" s="25"/>
    </row>
    <row r="17" spans="1:16" x14ac:dyDescent="0.25">
      <c r="A17" s="52" t="s">
        <v>107</v>
      </c>
      <c r="B17" s="52" t="s">
        <v>2356</v>
      </c>
      <c r="C17" s="53">
        <v>14247932</v>
      </c>
      <c r="H17" s="19" t="s">
        <v>142</v>
      </c>
      <c r="J17">
        <v>130558657</v>
      </c>
      <c r="K17">
        <v>130558657</v>
      </c>
      <c r="P17" s="25"/>
    </row>
    <row r="18" spans="1:16" x14ac:dyDescent="0.25">
      <c r="A18" s="52" t="s">
        <v>107</v>
      </c>
      <c r="B18" s="52" t="s">
        <v>2357</v>
      </c>
      <c r="C18" s="53">
        <v>33274162.710000001</v>
      </c>
      <c r="H18" s="19" t="s">
        <v>164</v>
      </c>
      <c r="I18">
        <v>1146468</v>
      </c>
      <c r="K18">
        <v>1146468</v>
      </c>
      <c r="P18" s="25"/>
    </row>
    <row r="19" spans="1:16" x14ac:dyDescent="0.25">
      <c r="A19" s="52" t="s">
        <v>150</v>
      </c>
      <c r="B19" s="52" t="s">
        <v>2357</v>
      </c>
      <c r="C19" s="53">
        <v>4116720</v>
      </c>
      <c r="H19" s="19" t="s">
        <v>2467</v>
      </c>
      <c r="I19">
        <v>10000</v>
      </c>
      <c r="K19">
        <v>10000</v>
      </c>
      <c r="P19" s="25"/>
    </row>
    <row r="20" spans="1:16" x14ac:dyDescent="0.25">
      <c r="A20" s="52" t="s">
        <v>142</v>
      </c>
      <c r="B20" s="52" t="s">
        <v>2357</v>
      </c>
      <c r="C20" s="53">
        <v>130558657</v>
      </c>
      <c r="H20" s="19" t="s">
        <v>181</v>
      </c>
      <c r="I20">
        <v>16062419</v>
      </c>
      <c r="K20">
        <v>16062419</v>
      </c>
      <c r="P20" s="25"/>
    </row>
    <row r="21" spans="1:16" x14ac:dyDescent="0.25">
      <c r="A21" s="52" t="s">
        <v>164</v>
      </c>
      <c r="B21" s="52" t="s">
        <v>2356</v>
      </c>
      <c r="C21" s="53">
        <v>1146468</v>
      </c>
      <c r="H21" s="19" t="s">
        <v>209</v>
      </c>
      <c r="I21">
        <v>1210000</v>
      </c>
      <c r="K21">
        <v>1210000</v>
      </c>
      <c r="P21" s="25"/>
    </row>
    <row r="22" spans="1:16" x14ac:dyDescent="0.25">
      <c r="A22" s="52" t="s">
        <v>2467</v>
      </c>
      <c r="B22" s="52" t="s">
        <v>2356</v>
      </c>
      <c r="C22" s="53">
        <v>10000</v>
      </c>
      <c r="H22" s="19" t="s">
        <v>2468</v>
      </c>
      <c r="J22">
        <v>2000000</v>
      </c>
      <c r="K22">
        <v>2000000</v>
      </c>
      <c r="P22" s="25"/>
    </row>
    <row r="23" spans="1:16" x14ac:dyDescent="0.25">
      <c r="A23" s="52" t="s">
        <v>181</v>
      </c>
      <c r="B23" s="52" t="s">
        <v>2356</v>
      </c>
      <c r="C23" s="53">
        <v>16062419</v>
      </c>
      <c r="H23" s="19" t="s">
        <v>213</v>
      </c>
      <c r="I23">
        <v>3417787</v>
      </c>
      <c r="J23">
        <v>10685275.59</v>
      </c>
      <c r="K23">
        <v>14103062.59</v>
      </c>
      <c r="P23" s="25"/>
    </row>
    <row r="24" spans="1:16" x14ac:dyDescent="0.25">
      <c r="A24" s="52" t="s">
        <v>209</v>
      </c>
      <c r="B24" s="52" t="s">
        <v>2356</v>
      </c>
      <c r="C24" s="53">
        <v>1210000</v>
      </c>
      <c r="H24" s="19" t="s">
        <v>2469</v>
      </c>
      <c r="I24">
        <v>10000</v>
      </c>
      <c r="K24">
        <v>10000</v>
      </c>
      <c r="P24" s="25"/>
    </row>
    <row r="25" spans="1:16" x14ac:dyDescent="0.25">
      <c r="A25" s="52" t="s">
        <v>2468</v>
      </c>
      <c r="B25" s="52" t="s">
        <v>2357</v>
      </c>
      <c r="C25" s="53">
        <v>2000000</v>
      </c>
      <c r="H25" s="19" t="s">
        <v>230</v>
      </c>
      <c r="I25">
        <v>189147691.72999999</v>
      </c>
      <c r="J25">
        <v>56811046.659999996</v>
      </c>
      <c r="K25">
        <v>245958738.38999999</v>
      </c>
      <c r="P25" s="25"/>
    </row>
    <row r="26" spans="1:16" x14ac:dyDescent="0.25">
      <c r="A26" s="52" t="s">
        <v>213</v>
      </c>
      <c r="B26" s="52" t="s">
        <v>2356</v>
      </c>
      <c r="C26" s="53">
        <v>3417787</v>
      </c>
      <c r="H26" s="19" t="s">
        <v>319</v>
      </c>
      <c r="I26">
        <v>77992.509999999995</v>
      </c>
      <c r="J26">
        <v>3999665.76</v>
      </c>
      <c r="K26">
        <v>4077658.2699999996</v>
      </c>
      <c r="P26" s="25"/>
    </row>
    <row r="27" spans="1:16" x14ac:dyDescent="0.25">
      <c r="A27" s="52" t="s">
        <v>213</v>
      </c>
      <c r="B27" s="52" t="s">
        <v>2357</v>
      </c>
      <c r="C27" s="53">
        <v>10685275.59</v>
      </c>
      <c r="H27" s="19" t="s">
        <v>323</v>
      </c>
      <c r="I27">
        <v>3823028.69</v>
      </c>
      <c r="J27">
        <v>9987739.5300000012</v>
      </c>
      <c r="K27">
        <v>13810768.220000001</v>
      </c>
      <c r="P27" s="25"/>
    </row>
    <row r="28" spans="1:16" x14ac:dyDescent="0.25">
      <c r="A28" s="52" t="s">
        <v>2469</v>
      </c>
      <c r="B28" s="52" t="s">
        <v>2356</v>
      </c>
      <c r="C28" s="53">
        <v>10000</v>
      </c>
      <c r="H28" s="19" t="s">
        <v>2470</v>
      </c>
      <c r="I28">
        <v>10000</v>
      </c>
      <c r="J28">
        <v>1800000</v>
      </c>
      <c r="K28">
        <v>1810000</v>
      </c>
      <c r="P28" s="25"/>
    </row>
    <row r="29" spans="1:16" x14ac:dyDescent="0.25">
      <c r="A29" s="52" t="s">
        <v>230</v>
      </c>
      <c r="B29" s="52" t="s">
        <v>2356</v>
      </c>
      <c r="C29" s="53">
        <v>189147691.72999999</v>
      </c>
      <c r="H29" s="19" t="s">
        <v>243</v>
      </c>
      <c r="J29">
        <v>10000</v>
      </c>
      <c r="K29">
        <v>10000</v>
      </c>
      <c r="P29" s="25"/>
    </row>
    <row r="30" spans="1:16" x14ac:dyDescent="0.25">
      <c r="A30" s="52" t="s">
        <v>230</v>
      </c>
      <c r="B30" s="52" t="s">
        <v>2357</v>
      </c>
      <c r="C30" s="53">
        <v>56811046.659999996</v>
      </c>
      <c r="H30" s="19" t="s">
        <v>276</v>
      </c>
      <c r="I30">
        <v>8510000</v>
      </c>
      <c r="K30">
        <v>8510000</v>
      </c>
      <c r="P30" s="25"/>
    </row>
    <row r="31" spans="1:16" x14ac:dyDescent="0.25">
      <c r="A31" s="52" t="s">
        <v>319</v>
      </c>
      <c r="B31" s="52" t="s">
        <v>2356</v>
      </c>
      <c r="C31" s="53">
        <v>77992.509999999995</v>
      </c>
      <c r="H31" s="19" t="s">
        <v>275</v>
      </c>
      <c r="J31">
        <v>16765498.26</v>
      </c>
      <c r="K31">
        <v>16765498.26</v>
      </c>
      <c r="P31" s="25"/>
    </row>
    <row r="32" spans="1:16" x14ac:dyDescent="0.25">
      <c r="A32" s="52" t="s">
        <v>319</v>
      </c>
      <c r="B32" s="52" t="s">
        <v>2357</v>
      </c>
      <c r="C32" s="53">
        <v>2806570.83</v>
      </c>
      <c r="H32" s="19" t="s">
        <v>2471</v>
      </c>
      <c r="J32">
        <v>10000</v>
      </c>
      <c r="K32">
        <v>10000</v>
      </c>
      <c r="P32" s="25"/>
    </row>
    <row r="33" spans="1:16" x14ac:dyDescent="0.25">
      <c r="A33" s="52" t="s">
        <v>319</v>
      </c>
      <c r="B33" s="52" t="s">
        <v>2357</v>
      </c>
      <c r="C33" s="53">
        <v>1193094.93</v>
      </c>
      <c r="H33" s="19" t="s">
        <v>358</v>
      </c>
      <c r="I33">
        <v>46073452.82</v>
      </c>
      <c r="J33">
        <v>1889600</v>
      </c>
      <c r="K33">
        <v>47963052.82</v>
      </c>
      <c r="P33" s="25"/>
    </row>
    <row r="34" spans="1:16" x14ac:dyDescent="0.25">
      <c r="A34" s="52" t="s">
        <v>323</v>
      </c>
      <c r="B34" s="52" t="s">
        <v>2356</v>
      </c>
      <c r="C34" s="53">
        <v>3823028.69</v>
      </c>
      <c r="H34" s="19" t="s">
        <v>405</v>
      </c>
      <c r="I34">
        <v>1754994</v>
      </c>
      <c r="J34">
        <v>5000000</v>
      </c>
      <c r="K34">
        <v>6754994</v>
      </c>
      <c r="P34" s="25"/>
    </row>
    <row r="35" spans="1:16" x14ac:dyDescent="0.25">
      <c r="A35" s="52" t="s">
        <v>323</v>
      </c>
      <c r="B35" s="52" t="s">
        <v>2357</v>
      </c>
      <c r="C35" s="53">
        <v>4465250</v>
      </c>
      <c r="H35" s="19" t="s">
        <v>2472</v>
      </c>
      <c r="I35">
        <v>445473</v>
      </c>
      <c r="J35">
        <v>15069088</v>
      </c>
      <c r="K35">
        <v>15514561</v>
      </c>
      <c r="P35" s="25"/>
    </row>
    <row r="36" spans="1:16" x14ac:dyDescent="0.25">
      <c r="A36" s="52" t="s">
        <v>323</v>
      </c>
      <c r="B36" s="52" t="s">
        <v>2357</v>
      </c>
      <c r="C36" s="53">
        <v>5522489.5300000003</v>
      </c>
      <c r="H36" s="19" t="s">
        <v>414</v>
      </c>
      <c r="I36">
        <v>23153270</v>
      </c>
      <c r="J36">
        <v>58600429</v>
      </c>
      <c r="K36">
        <v>81753699</v>
      </c>
      <c r="P36" s="25"/>
    </row>
    <row r="37" spans="1:16" x14ac:dyDescent="0.25">
      <c r="A37" s="52" t="s">
        <v>2470</v>
      </c>
      <c r="B37" s="52" t="s">
        <v>2356</v>
      </c>
      <c r="C37" s="53">
        <v>10000</v>
      </c>
      <c r="H37" s="19" t="s">
        <v>455</v>
      </c>
      <c r="I37">
        <v>739936487.30999994</v>
      </c>
      <c r="J37">
        <v>745627275.30999994</v>
      </c>
      <c r="K37">
        <v>1485563762.6199999</v>
      </c>
      <c r="P37" s="25"/>
    </row>
    <row r="38" spans="1:16" x14ac:dyDescent="0.25">
      <c r="A38" s="52" t="s">
        <v>2470</v>
      </c>
      <c r="B38" s="52" t="s">
        <v>2357</v>
      </c>
      <c r="C38" s="53">
        <v>1800000</v>
      </c>
      <c r="H38" s="19" t="s">
        <v>2473</v>
      </c>
      <c r="I38">
        <v>31197229.43</v>
      </c>
      <c r="J38">
        <v>1628551.65</v>
      </c>
      <c r="K38">
        <v>32825781.079999998</v>
      </c>
      <c r="P38" s="25"/>
    </row>
    <row r="39" spans="1:16" x14ac:dyDescent="0.25">
      <c r="A39" s="52" t="s">
        <v>243</v>
      </c>
      <c r="B39" s="52" t="s">
        <v>2357</v>
      </c>
      <c r="C39" s="53">
        <v>10000</v>
      </c>
      <c r="H39" s="19" t="s">
        <v>2474</v>
      </c>
      <c r="I39">
        <v>164463808.22</v>
      </c>
      <c r="J39">
        <v>187614257.80000001</v>
      </c>
      <c r="K39">
        <v>352078066.01999998</v>
      </c>
      <c r="P39" s="25"/>
    </row>
    <row r="40" spans="1:16" x14ac:dyDescent="0.25">
      <c r="A40" s="52" t="s">
        <v>276</v>
      </c>
      <c r="B40" s="52" t="s">
        <v>2356</v>
      </c>
      <c r="C40" s="53">
        <v>8510000</v>
      </c>
      <c r="H40" s="19" t="s">
        <v>1337</v>
      </c>
      <c r="I40">
        <v>552445689.73000002</v>
      </c>
      <c r="J40">
        <v>464884833</v>
      </c>
      <c r="K40">
        <v>1017330522.73</v>
      </c>
      <c r="P40" s="25"/>
    </row>
    <row r="41" spans="1:16" ht="31.5" x14ac:dyDescent="0.25">
      <c r="A41" s="52" t="s">
        <v>275</v>
      </c>
      <c r="B41" s="52" t="s">
        <v>2357</v>
      </c>
      <c r="C41" s="53">
        <v>16765498.26</v>
      </c>
      <c r="H41" s="19" t="s">
        <v>1370</v>
      </c>
      <c r="I41">
        <v>7134666</v>
      </c>
      <c r="J41">
        <v>2074834.41</v>
      </c>
      <c r="K41">
        <v>9209500.4100000001</v>
      </c>
      <c r="P41" s="25"/>
    </row>
    <row r="42" spans="1:16" x14ac:dyDescent="0.25">
      <c r="A42" s="52" t="s">
        <v>2471</v>
      </c>
      <c r="B42" s="52" t="s">
        <v>2357</v>
      </c>
      <c r="C42" s="53">
        <v>10000</v>
      </c>
      <c r="H42" s="19" t="s">
        <v>1415</v>
      </c>
      <c r="I42">
        <v>12763590.810000001</v>
      </c>
      <c r="J42">
        <v>2000000</v>
      </c>
      <c r="K42">
        <v>14763590.810000001</v>
      </c>
      <c r="P42" s="25"/>
    </row>
    <row r="43" spans="1:16" x14ac:dyDescent="0.25">
      <c r="A43" s="52" t="s">
        <v>358</v>
      </c>
      <c r="B43" s="52" t="s">
        <v>2356</v>
      </c>
      <c r="C43" s="53">
        <v>46073452.82</v>
      </c>
      <c r="H43" s="19" t="s">
        <v>2475</v>
      </c>
      <c r="J43">
        <v>100000</v>
      </c>
      <c r="K43">
        <v>100000</v>
      </c>
      <c r="P43" s="25"/>
    </row>
    <row r="44" spans="1:16" x14ac:dyDescent="0.25">
      <c r="A44" s="52" t="s">
        <v>358</v>
      </c>
      <c r="B44" s="52" t="s">
        <v>2357</v>
      </c>
      <c r="C44" s="53">
        <v>1889600</v>
      </c>
      <c r="H44" s="19" t="s">
        <v>1447</v>
      </c>
      <c r="I44">
        <v>119132632.73</v>
      </c>
      <c r="J44">
        <v>7709141.4500000002</v>
      </c>
      <c r="K44">
        <v>126841774.18000001</v>
      </c>
      <c r="P44" s="25"/>
    </row>
    <row r="45" spans="1:16" x14ac:dyDescent="0.25">
      <c r="A45" s="52" t="s">
        <v>405</v>
      </c>
      <c r="B45" s="52" t="s">
        <v>2356</v>
      </c>
      <c r="C45" s="53">
        <v>1754994</v>
      </c>
      <c r="H45" s="19" t="s">
        <v>1455</v>
      </c>
      <c r="J45">
        <v>1159032.68</v>
      </c>
      <c r="K45">
        <v>1159032.68</v>
      </c>
      <c r="P45" s="25"/>
    </row>
    <row r="46" spans="1:16" x14ac:dyDescent="0.25">
      <c r="A46" s="52" t="s">
        <v>405</v>
      </c>
      <c r="B46" s="52" t="s">
        <v>2357</v>
      </c>
      <c r="C46" s="53">
        <v>5000000</v>
      </c>
      <c r="H46" s="19" t="s">
        <v>1506</v>
      </c>
      <c r="I46">
        <v>78245316.75</v>
      </c>
      <c r="J46">
        <v>1542545</v>
      </c>
      <c r="K46">
        <v>79787861.75</v>
      </c>
      <c r="P46" s="25"/>
    </row>
    <row r="47" spans="1:16" ht="21" x14ac:dyDescent="0.25">
      <c r="A47" s="52" t="s">
        <v>2472</v>
      </c>
      <c r="B47" s="52" t="s">
        <v>2356</v>
      </c>
      <c r="C47" s="53">
        <v>445473</v>
      </c>
      <c r="H47" s="19" t="s">
        <v>1551</v>
      </c>
      <c r="I47">
        <v>835881.79</v>
      </c>
      <c r="K47">
        <v>835881.79</v>
      </c>
      <c r="P47" s="25"/>
    </row>
    <row r="48" spans="1:16" ht="21" x14ac:dyDescent="0.25">
      <c r="A48" s="52" t="s">
        <v>2472</v>
      </c>
      <c r="B48" s="52" t="s">
        <v>2357</v>
      </c>
      <c r="C48" s="53">
        <v>15069088</v>
      </c>
      <c r="H48" s="19" t="s">
        <v>1535</v>
      </c>
      <c r="I48">
        <v>9137781.75</v>
      </c>
      <c r="J48">
        <v>3024021</v>
      </c>
      <c r="K48">
        <v>12161802.75</v>
      </c>
      <c r="P48" s="25"/>
    </row>
    <row r="49" spans="1:16" x14ac:dyDescent="0.25">
      <c r="A49" s="52" t="s">
        <v>414</v>
      </c>
      <c r="B49" s="52" t="s">
        <v>2356</v>
      </c>
      <c r="C49" s="53">
        <v>23153270</v>
      </c>
      <c r="H49" s="19" t="s">
        <v>1559</v>
      </c>
      <c r="I49">
        <v>5715595</v>
      </c>
      <c r="J49">
        <v>21555624.5</v>
      </c>
      <c r="K49">
        <v>27271219.5</v>
      </c>
      <c r="P49" s="25"/>
    </row>
    <row r="50" spans="1:16" x14ac:dyDescent="0.25">
      <c r="A50" s="52" t="s">
        <v>414</v>
      </c>
      <c r="B50" s="52" t="s">
        <v>2357</v>
      </c>
      <c r="C50" s="53">
        <v>58600429</v>
      </c>
      <c r="H50" s="19" t="s">
        <v>1594</v>
      </c>
      <c r="I50">
        <v>10000</v>
      </c>
      <c r="J50">
        <v>14292322.5</v>
      </c>
      <c r="K50">
        <v>14302322.5</v>
      </c>
      <c r="P50" s="25"/>
    </row>
    <row r="51" spans="1:16" x14ac:dyDescent="0.25">
      <c r="A51" s="52" t="s">
        <v>455</v>
      </c>
      <c r="B51" s="52" t="s">
        <v>2356</v>
      </c>
      <c r="C51" s="53">
        <v>739936487.30999994</v>
      </c>
      <c r="H51" s="19" t="s">
        <v>1582</v>
      </c>
      <c r="I51">
        <v>500000</v>
      </c>
      <c r="J51">
        <v>16141750</v>
      </c>
      <c r="K51">
        <v>16641750</v>
      </c>
      <c r="P51" s="25"/>
    </row>
    <row r="52" spans="1:16" x14ac:dyDescent="0.25">
      <c r="A52" s="52" t="s">
        <v>455</v>
      </c>
      <c r="B52" s="52" t="s">
        <v>2357</v>
      </c>
      <c r="C52" s="53">
        <v>696769031.75</v>
      </c>
      <c r="H52" s="19" t="s">
        <v>1563</v>
      </c>
      <c r="J52">
        <v>641236.4</v>
      </c>
      <c r="K52">
        <v>641236.4</v>
      </c>
      <c r="P52" s="25"/>
    </row>
    <row r="53" spans="1:16" x14ac:dyDescent="0.25">
      <c r="A53" s="52" t="s">
        <v>455</v>
      </c>
      <c r="B53" s="52" t="s">
        <v>2357</v>
      </c>
      <c r="C53" s="53">
        <v>44020243.560000002</v>
      </c>
      <c r="H53" s="19" t="s">
        <v>1568</v>
      </c>
      <c r="J53">
        <v>23617111.5</v>
      </c>
      <c r="K53">
        <v>23617111.5</v>
      </c>
      <c r="P53" s="25"/>
    </row>
    <row r="54" spans="1:16" x14ac:dyDescent="0.25">
      <c r="A54" s="52" t="s">
        <v>455</v>
      </c>
      <c r="B54" s="52" t="s">
        <v>2357</v>
      </c>
      <c r="C54" s="53">
        <v>4838000</v>
      </c>
      <c r="H54" s="19" t="s">
        <v>1637</v>
      </c>
      <c r="I54">
        <v>192406863.91999999</v>
      </c>
      <c r="J54">
        <v>191168328.30000001</v>
      </c>
      <c r="K54">
        <v>383575192.22000003</v>
      </c>
      <c r="P54" s="25"/>
    </row>
    <row r="55" spans="1:16" x14ac:dyDescent="0.25">
      <c r="A55" s="52" t="s">
        <v>2473</v>
      </c>
      <c r="B55" s="52" t="s">
        <v>2356</v>
      </c>
      <c r="C55" s="53">
        <v>31197229.43</v>
      </c>
      <c r="H55" s="19" t="s">
        <v>1691</v>
      </c>
      <c r="I55">
        <v>2050000</v>
      </c>
      <c r="J55">
        <v>39600</v>
      </c>
      <c r="K55">
        <v>2089600</v>
      </c>
      <c r="P55" s="25"/>
    </row>
    <row r="56" spans="1:16" x14ac:dyDescent="0.25">
      <c r="A56" s="52" t="s">
        <v>2473</v>
      </c>
      <c r="B56" s="52" t="s">
        <v>2357</v>
      </c>
      <c r="C56" s="53">
        <v>1628551.65</v>
      </c>
      <c r="H56" s="19" t="s">
        <v>1632</v>
      </c>
      <c r="I56">
        <v>135000000</v>
      </c>
      <c r="K56">
        <v>135000000</v>
      </c>
      <c r="P56" s="25"/>
    </row>
    <row r="57" spans="1:16" x14ac:dyDescent="0.25">
      <c r="A57" s="52" t="s">
        <v>2474</v>
      </c>
      <c r="B57" s="52" t="s">
        <v>2356</v>
      </c>
      <c r="C57" s="53">
        <v>164463808.22</v>
      </c>
      <c r="H57" s="19" t="s">
        <v>1698</v>
      </c>
      <c r="I57">
        <v>249290293.53999999</v>
      </c>
      <c r="J57">
        <v>139954718.68000001</v>
      </c>
      <c r="K57">
        <v>389245012.22000003</v>
      </c>
      <c r="P57" s="25"/>
    </row>
    <row r="58" spans="1:16" x14ac:dyDescent="0.25">
      <c r="A58" s="52" t="s">
        <v>2474</v>
      </c>
      <c r="B58" s="52" t="s">
        <v>2357</v>
      </c>
      <c r="C58" s="53">
        <v>187614257.80000001</v>
      </c>
      <c r="H58" s="19" t="s">
        <v>1785</v>
      </c>
      <c r="I58">
        <v>19381086.629999999</v>
      </c>
      <c r="J58">
        <v>34869026.009999998</v>
      </c>
      <c r="K58">
        <v>54250112.640000001</v>
      </c>
      <c r="P58" s="25"/>
    </row>
    <row r="59" spans="1:16" x14ac:dyDescent="0.25">
      <c r="A59" s="52" t="s">
        <v>1337</v>
      </c>
      <c r="B59" s="52" t="s">
        <v>2356</v>
      </c>
      <c r="C59" s="53">
        <v>552445689.73000002</v>
      </c>
      <c r="H59" s="19" t="s">
        <v>1808</v>
      </c>
      <c r="I59">
        <v>41979678</v>
      </c>
      <c r="K59">
        <v>41979678</v>
      </c>
      <c r="P59" s="25"/>
    </row>
    <row r="60" spans="1:16" x14ac:dyDescent="0.25">
      <c r="A60" s="52" t="s">
        <v>1337</v>
      </c>
      <c r="B60" s="52" t="s">
        <v>2357</v>
      </c>
      <c r="C60" s="53">
        <v>464884833</v>
      </c>
      <c r="H60" s="19" t="s">
        <v>1867</v>
      </c>
      <c r="I60">
        <v>24867348</v>
      </c>
      <c r="K60">
        <v>24867348</v>
      </c>
      <c r="P60" s="25"/>
    </row>
    <row r="61" spans="1:16" x14ac:dyDescent="0.25">
      <c r="A61" s="52" t="s">
        <v>1370</v>
      </c>
      <c r="B61" s="52" t="s">
        <v>2356</v>
      </c>
      <c r="C61" s="53">
        <v>7134666</v>
      </c>
      <c r="H61" s="19" t="s">
        <v>1911</v>
      </c>
      <c r="I61">
        <v>20000</v>
      </c>
      <c r="J61">
        <v>1100000</v>
      </c>
      <c r="K61">
        <v>1120000</v>
      </c>
      <c r="P61" s="25"/>
    </row>
    <row r="62" spans="1:16" x14ac:dyDescent="0.25">
      <c r="A62" s="52" t="s">
        <v>1370</v>
      </c>
      <c r="B62" s="52" t="s">
        <v>2357</v>
      </c>
      <c r="C62" s="53">
        <v>2074834.41</v>
      </c>
      <c r="H62" s="19" t="s">
        <v>2476</v>
      </c>
      <c r="I62">
        <v>34516</v>
      </c>
      <c r="K62">
        <v>34516</v>
      </c>
      <c r="P62" s="25"/>
    </row>
    <row r="63" spans="1:16" x14ac:dyDescent="0.25">
      <c r="A63" s="52" t="s">
        <v>1415</v>
      </c>
      <c r="B63" s="52" t="s">
        <v>2356</v>
      </c>
      <c r="C63" s="53">
        <v>12763590.810000001</v>
      </c>
      <c r="H63" s="19" t="s">
        <v>2477</v>
      </c>
      <c r="I63">
        <v>10000</v>
      </c>
      <c r="J63">
        <v>4338000</v>
      </c>
      <c r="K63">
        <v>4348000</v>
      </c>
      <c r="P63" s="25"/>
    </row>
    <row r="64" spans="1:16" x14ac:dyDescent="0.25">
      <c r="A64" s="52" t="s">
        <v>1415</v>
      </c>
      <c r="B64" s="52" t="s">
        <v>2357</v>
      </c>
      <c r="C64" s="53">
        <v>2000000</v>
      </c>
      <c r="H64" s="19" t="s">
        <v>1950</v>
      </c>
      <c r="I64">
        <v>16697810.52</v>
      </c>
      <c r="J64">
        <v>39568430.590000004</v>
      </c>
      <c r="K64">
        <v>56266241.109999999</v>
      </c>
      <c r="P64" s="25"/>
    </row>
    <row r="65" spans="1:16" x14ac:dyDescent="0.25">
      <c r="A65" s="52" t="s">
        <v>2475</v>
      </c>
      <c r="B65" s="52" t="s">
        <v>2357</v>
      </c>
      <c r="C65" s="53">
        <v>100000</v>
      </c>
      <c r="H65" s="19" t="s">
        <v>2478</v>
      </c>
      <c r="J65">
        <v>6623976.9500000002</v>
      </c>
      <c r="K65">
        <v>6623976.9500000002</v>
      </c>
      <c r="P65" s="25"/>
    </row>
    <row r="66" spans="1:16" x14ac:dyDescent="0.25">
      <c r="A66" s="52" t="s">
        <v>1447</v>
      </c>
      <c r="B66" s="52" t="s">
        <v>2356</v>
      </c>
      <c r="C66" s="53">
        <v>119132632.73</v>
      </c>
      <c r="H66" s="19" t="s">
        <v>2479</v>
      </c>
      <c r="J66">
        <v>6641795</v>
      </c>
      <c r="K66">
        <v>6641795</v>
      </c>
      <c r="P66" s="25"/>
    </row>
    <row r="67" spans="1:16" x14ac:dyDescent="0.25">
      <c r="A67" s="52" t="s">
        <v>1447</v>
      </c>
      <c r="B67" s="52" t="s">
        <v>2357</v>
      </c>
      <c r="C67" s="53">
        <v>7709141.4500000002</v>
      </c>
      <c r="H67" s="19" t="s">
        <v>1904</v>
      </c>
      <c r="J67">
        <v>29266000</v>
      </c>
      <c r="K67">
        <v>29266000</v>
      </c>
      <c r="P67" s="25"/>
    </row>
    <row r="68" spans="1:16" ht="21" x14ac:dyDescent="0.25">
      <c r="A68" s="52" t="s">
        <v>1455</v>
      </c>
      <c r="B68" s="52" t="s">
        <v>2357</v>
      </c>
      <c r="C68" s="53">
        <v>1159032.68</v>
      </c>
      <c r="H68" s="19" t="s">
        <v>1926</v>
      </c>
      <c r="J68">
        <v>39825267</v>
      </c>
      <c r="K68">
        <v>39825267</v>
      </c>
      <c r="P68" s="25"/>
    </row>
    <row r="69" spans="1:16" x14ac:dyDescent="0.25">
      <c r="A69" s="52" t="s">
        <v>1506</v>
      </c>
      <c r="B69" s="52" t="s">
        <v>2356</v>
      </c>
      <c r="C69" s="53">
        <v>78245316.75</v>
      </c>
      <c r="H69" s="19" t="s">
        <v>1799</v>
      </c>
      <c r="J69">
        <v>25851184.98</v>
      </c>
      <c r="K69">
        <v>25851184.98</v>
      </c>
      <c r="P69" s="25"/>
    </row>
    <row r="70" spans="1:16" x14ac:dyDescent="0.25">
      <c r="A70" s="52" t="s">
        <v>1506</v>
      </c>
      <c r="B70" s="52" t="s">
        <v>2357</v>
      </c>
      <c r="C70" s="53">
        <v>1542545</v>
      </c>
      <c r="H70" s="19" t="s">
        <v>1983</v>
      </c>
      <c r="I70">
        <v>39280453.719999999</v>
      </c>
      <c r="J70">
        <v>14375370</v>
      </c>
      <c r="K70">
        <v>53655823.719999999</v>
      </c>
      <c r="P70" s="25"/>
    </row>
    <row r="71" spans="1:16" x14ac:dyDescent="0.25">
      <c r="A71" s="52" t="s">
        <v>1551</v>
      </c>
      <c r="B71" s="52" t="s">
        <v>2356</v>
      </c>
      <c r="C71" s="53">
        <v>835881.79</v>
      </c>
      <c r="H71" s="19" t="s">
        <v>2070</v>
      </c>
      <c r="I71">
        <v>24008972.370000001</v>
      </c>
      <c r="K71">
        <v>24008972.370000001</v>
      </c>
      <c r="P71" s="25"/>
    </row>
    <row r="72" spans="1:16" ht="21" x14ac:dyDescent="0.25">
      <c r="A72" s="52" t="s">
        <v>1535</v>
      </c>
      <c r="B72" s="52" t="s">
        <v>2356</v>
      </c>
      <c r="C72" s="53">
        <v>9137781.75</v>
      </c>
      <c r="H72" s="19" t="s">
        <v>2076</v>
      </c>
      <c r="I72">
        <v>50000</v>
      </c>
      <c r="K72">
        <v>50000</v>
      </c>
      <c r="P72" s="25"/>
    </row>
    <row r="73" spans="1:16" ht="21" x14ac:dyDescent="0.25">
      <c r="A73" s="52" t="s">
        <v>1535</v>
      </c>
      <c r="B73" s="52" t="s">
        <v>2357</v>
      </c>
      <c r="C73" s="53">
        <v>3024021</v>
      </c>
      <c r="H73" s="19" t="s">
        <v>2480</v>
      </c>
      <c r="J73">
        <v>4350693.58</v>
      </c>
      <c r="K73">
        <v>4350693.58</v>
      </c>
      <c r="P73" s="25"/>
    </row>
    <row r="74" spans="1:16" x14ac:dyDescent="0.25">
      <c r="A74" s="52" t="s">
        <v>1559</v>
      </c>
      <c r="B74" s="52" t="s">
        <v>2356</v>
      </c>
      <c r="C74" s="53">
        <v>5715595</v>
      </c>
      <c r="H74" s="19" t="s">
        <v>2003</v>
      </c>
      <c r="J74">
        <v>6566428.9900000002</v>
      </c>
      <c r="K74">
        <v>6566428.9900000002</v>
      </c>
      <c r="P74" s="25"/>
    </row>
    <row r="75" spans="1:16" x14ac:dyDescent="0.25">
      <c r="A75" s="52" t="s">
        <v>1559</v>
      </c>
      <c r="B75" s="52" t="s">
        <v>2357</v>
      </c>
      <c r="C75" s="53">
        <v>21555624.5</v>
      </c>
      <c r="H75" s="19" t="s">
        <v>2481</v>
      </c>
      <c r="J75">
        <v>1073117.92</v>
      </c>
      <c r="K75">
        <v>1073117.92</v>
      </c>
      <c r="P75" s="25"/>
    </row>
    <row r="76" spans="1:16" x14ac:dyDescent="0.25">
      <c r="A76" s="52" t="s">
        <v>1594</v>
      </c>
      <c r="B76" s="52" t="s">
        <v>2356</v>
      </c>
      <c r="C76" s="53">
        <v>10000</v>
      </c>
      <c r="H76" s="19" t="s">
        <v>2082</v>
      </c>
      <c r="I76">
        <v>240686</v>
      </c>
      <c r="J76">
        <v>11579</v>
      </c>
      <c r="K76">
        <v>252265</v>
      </c>
      <c r="P76" s="25"/>
    </row>
    <row r="77" spans="1:16" x14ac:dyDescent="0.25">
      <c r="A77" s="52" t="s">
        <v>1594</v>
      </c>
      <c r="B77" s="52" t="s">
        <v>2357</v>
      </c>
      <c r="C77" s="53">
        <v>5843487.5</v>
      </c>
      <c r="H77" s="19" t="s">
        <v>2098</v>
      </c>
      <c r="I77">
        <v>15907095.51</v>
      </c>
      <c r="J77">
        <v>161302.51999999999</v>
      </c>
      <c r="K77">
        <v>16068398.029999999</v>
      </c>
      <c r="P77" s="25"/>
    </row>
    <row r="78" spans="1:16" x14ac:dyDescent="0.25">
      <c r="A78" s="52" t="s">
        <v>1594</v>
      </c>
      <c r="B78" s="52" t="s">
        <v>2357</v>
      </c>
      <c r="C78" s="53">
        <v>8448835</v>
      </c>
      <c r="H78" s="19" t="s">
        <v>2086</v>
      </c>
      <c r="J78">
        <v>6000000</v>
      </c>
      <c r="K78">
        <v>6000000</v>
      </c>
      <c r="P78" s="25"/>
    </row>
    <row r="79" spans="1:16" x14ac:dyDescent="0.25">
      <c r="A79" s="52" t="s">
        <v>1582</v>
      </c>
      <c r="B79" s="52" t="s">
        <v>2356</v>
      </c>
      <c r="C79" s="53">
        <v>500000</v>
      </c>
      <c r="H79" s="19" t="s">
        <v>2121</v>
      </c>
      <c r="J79">
        <v>444960</v>
      </c>
      <c r="K79">
        <v>444960</v>
      </c>
      <c r="P79" s="25"/>
    </row>
    <row r="80" spans="1:16" x14ac:dyDescent="0.25">
      <c r="A80" s="52" t="s">
        <v>1582</v>
      </c>
      <c r="B80" s="52" t="s">
        <v>2357</v>
      </c>
      <c r="C80" s="53">
        <v>16081750</v>
      </c>
      <c r="H80" s="19" t="s">
        <v>2125</v>
      </c>
      <c r="I80">
        <v>6067440.3600000003</v>
      </c>
      <c r="J80">
        <v>16909408.41</v>
      </c>
      <c r="K80">
        <v>22976848.77</v>
      </c>
      <c r="P80" s="25"/>
    </row>
    <row r="81" spans="1:16" x14ac:dyDescent="0.25">
      <c r="A81" s="52" t="s">
        <v>1582</v>
      </c>
      <c r="B81" s="52" t="s">
        <v>2357</v>
      </c>
      <c r="C81" s="53">
        <v>30000</v>
      </c>
      <c r="H81" s="19" t="s">
        <v>2169</v>
      </c>
      <c r="I81">
        <v>291249.24</v>
      </c>
      <c r="K81">
        <v>291249.24</v>
      </c>
      <c r="P81" s="25"/>
    </row>
    <row r="82" spans="1:16" x14ac:dyDescent="0.25">
      <c r="A82" s="52" t="s">
        <v>1582</v>
      </c>
      <c r="B82" s="52" t="s">
        <v>2357</v>
      </c>
      <c r="C82" s="53">
        <v>30000</v>
      </c>
      <c r="H82" s="19" t="s">
        <v>2203</v>
      </c>
      <c r="I82">
        <v>21122978.190000001</v>
      </c>
      <c r="K82">
        <v>21122978.190000001</v>
      </c>
      <c r="P82" s="25"/>
    </row>
    <row r="83" spans="1:16" ht="21" x14ac:dyDescent="0.25">
      <c r="A83" s="52" t="s">
        <v>1563</v>
      </c>
      <c r="B83" s="52" t="s">
        <v>2357</v>
      </c>
      <c r="C83" s="53">
        <v>641236.4</v>
      </c>
      <c r="H83" s="19" t="s">
        <v>2216</v>
      </c>
      <c r="I83">
        <v>730000</v>
      </c>
      <c r="J83">
        <v>2199338.44</v>
      </c>
      <c r="K83">
        <v>2929338.44</v>
      </c>
      <c r="P83" s="25"/>
    </row>
    <row r="84" spans="1:16" ht="21" x14ac:dyDescent="0.25">
      <c r="A84" s="52" t="s">
        <v>1568</v>
      </c>
      <c r="B84" s="52" t="s">
        <v>2357</v>
      </c>
      <c r="C84" s="53">
        <v>23617111.5</v>
      </c>
      <c r="H84" s="19" t="s">
        <v>2482</v>
      </c>
      <c r="J84">
        <v>192000</v>
      </c>
      <c r="K84">
        <v>192000</v>
      </c>
      <c r="P84" s="25"/>
    </row>
    <row r="85" spans="1:16" x14ac:dyDescent="0.25">
      <c r="A85" s="52" t="s">
        <v>1637</v>
      </c>
      <c r="B85" s="52" t="s">
        <v>2356</v>
      </c>
      <c r="C85" s="53">
        <v>192406863.91999999</v>
      </c>
      <c r="H85" s="19" t="s">
        <v>2483</v>
      </c>
      <c r="J85">
        <v>2000000</v>
      </c>
      <c r="K85">
        <v>2000000</v>
      </c>
      <c r="P85" s="25"/>
    </row>
    <row r="86" spans="1:16" x14ac:dyDescent="0.25">
      <c r="A86" s="52" t="s">
        <v>1637</v>
      </c>
      <c r="B86" s="52" t="s">
        <v>2357</v>
      </c>
      <c r="C86" s="53">
        <v>191168328.30000001</v>
      </c>
      <c r="H86" s="19" t="s">
        <v>2241</v>
      </c>
      <c r="I86">
        <v>1210000</v>
      </c>
      <c r="K86">
        <v>1210000</v>
      </c>
      <c r="P86" s="25"/>
    </row>
    <row r="87" spans="1:16" x14ac:dyDescent="0.25">
      <c r="A87" s="52" t="s">
        <v>1691</v>
      </c>
      <c r="B87" s="52" t="s">
        <v>2356</v>
      </c>
      <c r="C87" s="53">
        <v>2050000</v>
      </c>
      <c r="H87" s="19" t="s">
        <v>2262</v>
      </c>
      <c r="J87">
        <v>17632620</v>
      </c>
      <c r="K87">
        <v>17632620</v>
      </c>
      <c r="P87" s="25"/>
    </row>
    <row r="88" spans="1:16" x14ac:dyDescent="0.25">
      <c r="A88" s="52" t="s">
        <v>1691</v>
      </c>
      <c r="B88" s="52" t="s">
        <v>2357</v>
      </c>
      <c r="C88" s="53">
        <v>39600</v>
      </c>
      <c r="H88" s="19" t="s">
        <v>2484</v>
      </c>
      <c r="I88">
        <v>10000</v>
      </c>
      <c r="K88">
        <v>10000</v>
      </c>
      <c r="P88" s="25"/>
    </row>
    <row r="89" spans="1:16" x14ac:dyDescent="0.25">
      <c r="A89" s="52" t="s">
        <v>1632</v>
      </c>
      <c r="B89" s="52" t="s">
        <v>2356</v>
      </c>
      <c r="C89" s="53">
        <v>135000000</v>
      </c>
      <c r="H89" s="19" t="s">
        <v>2365</v>
      </c>
      <c r="I89">
        <v>3029499367.4699998</v>
      </c>
      <c r="J89">
        <v>2456112169.0799999</v>
      </c>
      <c r="K89">
        <v>5485611536.5499983</v>
      </c>
      <c r="P89" s="25"/>
    </row>
    <row r="90" spans="1:16" x14ac:dyDescent="0.25">
      <c r="A90" s="52" t="s">
        <v>1698</v>
      </c>
      <c r="B90" s="52" t="s">
        <v>2356</v>
      </c>
      <c r="C90" s="53">
        <v>249290293.53999999</v>
      </c>
      <c r="P90" s="25"/>
    </row>
    <row r="91" spans="1:16" x14ac:dyDescent="0.25">
      <c r="A91" s="52" t="s">
        <v>1698</v>
      </c>
      <c r="B91" s="52" t="s">
        <v>2357</v>
      </c>
      <c r="C91" s="53">
        <v>139954718.68000001</v>
      </c>
      <c r="P91" s="25"/>
    </row>
    <row r="92" spans="1:16" x14ac:dyDescent="0.25">
      <c r="A92" s="52" t="s">
        <v>1785</v>
      </c>
      <c r="B92" s="52" t="s">
        <v>2356</v>
      </c>
      <c r="C92" s="53">
        <v>19381086.629999999</v>
      </c>
      <c r="P92" s="25"/>
    </row>
    <row r="93" spans="1:16" x14ac:dyDescent="0.25">
      <c r="A93" s="52" t="s">
        <v>1785</v>
      </c>
      <c r="B93" s="52" t="s">
        <v>2357</v>
      </c>
      <c r="C93" s="53">
        <v>34869026.009999998</v>
      </c>
      <c r="P93" s="25"/>
    </row>
    <row r="94" spans="1:16" x14ac:dyDescent="0.25">
      <c r="A94" s="52" t="s">
        <v>1808</v>
      </c>
      <c r="B94" s="52" t="s">
        <v>2356</v>
      </c>
      <c r="C94" s="53">
        <v>41979678</v>
      </c>
      <c r="P94" s="25"/>
    </row>
    <row r="95" spans="1:16" x14ac:dyDescent="0.25">
      <c r="A95" s="52" t="s">
        <v>1867</v>
      </c>
      <c r="B95" s="52" t="s">
        <v>2356</v>
      </c>
      <c r="C95" s="53">
        <v>24867348</v>
      </c>
      <c r="P95" s="25"/>
    </row>
    <row r="96" spans="1:16" x14ac:dyDescent="0.25">
      <c r="A96" s="52" t="s">
        <v>1911</v>
      </c>
      <c r="B96" s="52" t="s">
        <v>2356</v>
      </c>
      <c r="C96" s="53">
        <v>20000</v>
      </c>
      <c r="P96" s="25"/>
    </row>
    <row r="97" spans="1:16" x14ac:dyDescent="0.25">
      <c r="A97" s="52" t="s">
        <v>1911</v>
      </c>
      <c r="B97" s="52" t="s">
        <v>2357</v>
      </c>
      <c r="C97" s="53">
        <v>1100000</v>
      </c>
      <c r="P97" s="25"/>
    </row>
    <row r="98" spans="1:16" x14ac:dyDescent="0.25">
      <c r="A98" s="52" t="s">
        <v>2476</v>
      </c>
      <c r="B98" s="52" t="s">
        <v>2356</v>
      </c>
      <c r="C98" s="53">
        <v>34516</v>
      </c>
      <c r="P98" s="25"/>
    </row>
    <row r="99" spans="1:16" x14ac:dyDescent="0.25">
      <c r="A99" s="52" t="s">
        <v>2477</v>
      </c>
      <c r="B99" s="52" t="s">
        <v>2356</v>
      </c>
      <c r="C99" s="53">
        <v>10000</v>
      </c>
      <c r="P99" s="25"/>
    </row>
    <row r="100" spans="1:16" x14ac:dyDescent="0.25">
      <c r="A100" s="52" t="s">
        <v>2477</v>
      </c>
      <c r="B100" s="52" t="s">
        <v>2357</v>
      </c>
      <c r="C100" s="53">
        <v>4338000</v>
      </c>
      <c r="P100" s="25"/>
    </row>
    <row r="101" spans="1:16" x14ac:dyDescent="0.25">
      <c r="A101" s="52" t="s">
        <v>1950</v>
      </c>
      <c r="B101" s="52" t="s">
        <v>2356</v>
      </c>
      <c r="C101" s="53">
        <v>16697810.52</v>
      </c>
      <c r="P101" s="25"/>
    </row>
    <row r="102" spans="1:16" x14ac:dyDescent="0.25">
      <c r="A102" s="52" t="s">
        <v>1950</v>
      </c>
      <c r="B102" s="52" t="s">
        <v>2357</v>
      </c>
      <c r="C102" s="53">
        <v>39568430.590000004</v>
      </c>
      <c r="P102" s="25"/>
    </row>
    <row r="103" spans="1:16" ht="21" x14ac:dyDescent="0.25">
      <c r="A103" s="52" t="s">
        <v>2478</v>
      </c>
      <c r="B103" s="52" t="s">
        <v>2357</v>
      </c>
      <c r="C103" s="53">
        <v>6623976.9500000002</v>
      </c>
      <c r="P103" s="25"/>
    </row>
    <row r="104" spans="1:16" ht="21" x14ac:dyDescent="0.25">
      <c r="A104" s="52" t="s">
        <v>2479</v>
      </c>
      <c r="B104" s="52" t="s">
        <v>2357</v>
      </c>
      <c r="C104" s="53">
        <v>6641795</v>
      </c>
      <c r="P104" s="25"/>
    </row>
    <row r="105" spans="1:16" ht="21" x14ac:dyDescent="0.25">
      <c r="A105" s="52" t="s">
        <v>1904</v>
      </c>
      <c r="B105" s="52" t="s">
        <v>2357</v>
      </c>
      <c r="C105" s="53">
        <v>29266000</v>
      </c>
      <c r="P105" s="25"/>
    </row>
    <row r="106" spans="1:16" x14ac:dyDescent="0.25">
      <c r="A106" s="52" t="s">
        <v>1926</v>
      </c>
      <c r="B106" s="52" t="s">
        <v>2357</v>
      </c>
      <c r="C106" s="53">
        <v>39825267</v>
      </c>
      <c r="P106" s="25"/>
    </row>
    <row r="107" spans="1:16" x14ac:dyDescent="0.25">
      <c r="A107" s="52" t="s">
        <v>1799</v>
      </c>
      <c r="B107" s="52" t="s">
        <v>2357</v>
      </c>
      <c r="C107" s="53">
        <v>25851184.98</v>
      </c>
      <c r="P107" s="25"/>
    </row>
    <row r="108" spans="1:16" x14ac:dyDescent="0.25">
      <c r="A108" s="52" t="s">
        <v>1983</v>
      </c>
      <c r="B108" s="52" t="s">
        <v>2356</v>
      </c>
      <c r="C108" s="53">
        <v>39280453.719999999</v>
      </c>
      <c r="P108" s="25"/>
    </row>
    <row r="109" spans="1:16" x14ac:dyDescent="0.25">
      <c r="A109" s="52" t="s">
        <v>1983</v>
      </c>
      <c r="B109" s="52" t="s">
        <v>2357</v>
      </c>
      <c r="C109" s="53">
        <v>14375370</v>
      </c>
      <c r="P109" s="25"/>
    </row>
    <row r="110" spans="1:16" x14ac:dyDescent="0.25">
      <c r="A110" s="52" t="s">
        <v>2070</v>
      </c>
      <c r="B110" s="52" t="s">
        <v>2356</v>
      </c>
      <c r="C110" s="53">
        <v>24008972.370000001</v>
      </c>
      <c r="P110" s="25"/>
    </row>
    <row r="111" spans="1:16" x14ac:dyDescent="0.25">
      <c r="A111" s="52" t="s">
        <v>2076</v>
      </c>
      <c r="B111" s="52" t="s">
        <v>2356</v>
      </c>
      <c r="C111" s="53">
        <v>50000</v>
      </c>
      <c r="P111" s="25"/>
    </row>
    <row r="112" spans="1:16" x14ac:dyDescent="0.25">
      <c r="A112" s="52" t="s">
        <v>2480</v>
      </c>
      <c r="B112" s="52" t="s">
        <v>2357</v>
      </c>
      <c r="C112" s="53">
        <v>4350693.58</v>
      </c>
      <c r="P112" s="25"/>
    </row>
    <row r="113" spans="1:16" x14ac:dyDescent="0.25">
      <c r="A113" s="52" t="s">
        <v>2003</v>
      </c>
      <c r="B113" s="52" t="s">
        <v>2357</v>
      </c>
      <c r="C113" s="53">
        <v>6566428.9900000002</v>
      </c>
      <c r="P113" s="25"/>
    </row>
    <row r="114" spans="1:16" x14ac:dyDescent="0.25">
      <c r="A114" s="52" t="s">
        <v>2481</v>
      </c>
      <c r="B114" s="52" t="s">
        <v>2357</v>
      </c>
      <c r="C114" s="53">
        <v>1073117.92</v>
      </c>
      <c r="P114" s="25"/>
    </row>
    <row r="115" spans="1:16" x14ac:dyDescent="0.25">
      <c r="A115" s="52" t="s">
        <v>2082</v>
      </c>
      <c r="B115" s="52" t="s">
        <v>2356</v>
      </c>
      <c r="C115" s="53">
        <v>240686</v>
      </c>
      <c r="P115" s="25"/>
    </row>
    <row r="116" spans="1:16" x14ac:dyDescent="0.25">
      <c r="A116" s="52" t="s">
        <v>2082</v>
      </c>
      <c r="B116" s="52" t="s">
        <v>2357</v>
      </c>
      <c r="C116" s="53">
        <v>11579</v>
      </c>
      <c r="P116" s="25"/>
    </row>
    <row r="117" spans="1:16" x14ac:dyDescent="0.25">
      <c r="A117" s="52" t="s">
        <v>2098</v>
      </c>
      <c r="B117" s="52" t="s">
        <v>2356</v>
      </c>
      <c r="C117" s="53">
        <v>15907095.51</v>
      </c>
      <c r="P117" s="25"/>
    </row>
    <row r="118" spans="1:16" x14ac:dyDescent="0.25">
      <c r="A118" s="52" t="s">
        <v>2098</v>
      </c>
      <c r="B118" s="52" t="s">
        <v>2357</v>
      </c>
      <c r="C118" s="53">
        <v>161302.51999999999</v>
      </c>
      <c r="P118" s="25"/>
    </row>
    <row r="119" spans="1:16" x14ac:dyDescent="0.25">
      <c r="A119" s="52" t="s">
        <v>2086</v>
      </c>
      <c r="B119" s="52" t="s">
        <v>2357</v>
      </c>
      <c r="C119" s="53">
        <v>6000000</v>
      </c>
      <c r="P119" s="25"/>
    </row>
    <row r="120" spans="1:16" x14ac:dyDescent="0.25">
      <c r="A120" s="52" t="s">
        <v>2121</v>
      </c>
      <c r="B120" s="52" t="s">
        <v>2357</v>
      </c>
      <c r="C120" s="53">
        <v>444960</v>
      </c>
      <c r="P120" s="25"/>
    </row>
    <row r="121" spans="1:16" x14ac:dyDescent="0.25">
      <c r="A121" s="52" t="s">
        <v>2125</v>
      </c>
      <c r="B121" s="52" t="s">
        <v>2356</v>
      </c>
      <c r="C121" s="53">
        <v>6067440.3600000003</v>
      </c>
      <c r="P121" s="25"/>
    </row>
    <row r="122" spans="1:16" x14ac:dyDescent="0.25">
      <c r="A122" s="52" t="s">
        <v>2125</v>
      </c>
      <c r="B122" s="52" t="s">
        <v>2357</v>
      </c>
      <c r="C122" s="53">
        <v>16909408.41</v>
      </c>
      <c r="P122" s="25"/>
    </row>
    <row r="123" spans="1:16" x14ac:dyDescent="0.25">
      <c r="A123" s="52" t="s">
        <v>2169</v>
      </c>
      <c r="B123" s="52" t="s">
        <v>2356</v>
      </c>
      <c r="C123" s="53">
        <v>291249.24</v>
      </c>
      <c r="P123" s="25"/>
    </row>
    <row r="124" spans="1:16" x14ac:dyDescent="0.25">
      <c r="A124" s="52" t="s">
        <v>2203</v>
      </c>
      <c r="B124" s="52" t="s">
        <v>2356</v>
      </c>
      <c r="C124" s="53">
        <v>21122978.190000001</v>
      </c>
      <c r="P124" s="25"/>
    </row>
    <row r="125" spans="1:16" x14ac:dyDescent="0.25">
      <c r="A125" s="52" t="s">
        <v>2216</v>
      </c>
      <c r="B125" s="52" t="s">
        <v>2356</v>
      </c>
      <c r="C125" s="53">
        <v>730000</v>
      </c>
      <c r="P125" s="25"/>
    </row>
    <row r="126" spans="1:16" x14ac:dyDescent="0.25">
      <c r="A126" s="52" t="s">
        <v>2216</v>
      </c>
      <c r="B126" s="52" t="s">
        <v>2357</v>
      </c>
      <c r="C126" s="53">
        <v>1899338.44</v>
      </c>
      <c r="P126" s="25"/>
    </row>
    <row r="127" spans="1:16" x14ac:dyDescent="0.25">
      <c r="A127" s="52" t="s">
        <v>2216</v>
      </c>
      <c r="B127" s="52" t="s">
        <v>2357</v>
      </c>
      <c r="C127" s="53">
        <v>300000</v>
      </c>
      <c r="P127" s="25"/>
    </row>
    <row r="128" spans="1:16" x14ac:dyDescent="0.25">
      <c r="A128" s="52" t="s">
        <v>2482</v>
      </c>
      <c r="B128" s="52" t="s">
        <v>2357</v>
      </c>
      <c r="C128" s="53">
        <v>192000</v>
      </c>
      <c r="P128" s="25"/>
    </row>
    <row r="129" spans="1:16" x14ac:dyDescent="0.25">
      <c r="A129" s="52" t="s">
        <v>2483</v>
      </c>
      <c r="B129" s="52" t="s">
        <v>2357</v>
      </c>
      <c r="C129" s="53">
        <v>2000000</v>
      </c>
      <c r="P129" s="25"/>
    </row>
    <row r="130" spans="1:16" x14ac:dyDescent="0.25">
      <c r="A130" s="52" t="s">
        <v>2241</v>
      </c>
      <c r="B130" s="52" t="s">
        <v>2356</v>
      </c>
      <c r="C130" s="53">
        <v>1210000</v>
      </c>
      <c r="P130" s="25"/>
    </row>
    <row r="131" spans="1:16" x14ac:dyDescent="0.25">
      <c r="A131" s="52" t="s">
        <v>2262</v>
      </c>
      <c r="B131" s="52" t="s">
        <v>2357</v>
      </c>
      <c r="C131" s="53">
        <v>17632620</v>
      </c>
      <c r="P131" s="25"/>
    </row>
    <row r="132" spans="1:16" ht="21" x14ac:dyDescent="0.25">
      <c r="A132" s="52" t="s">
        <v>2484</v>
      </c>
      <c r="B132" s="52" t="s">
        <v>2356</v>
      </c>
      <c r="C132" s="53">
        <v>10000</v>
      </c>
      <c r="P132" s="25"/>
    </row>
    <row r="133" spans="1:16" x14ac:dyDescent="0.25">
      <c r="P133" s="25"/>
    </row>
    <row r="134" spans="1:16" x14ac:dyDescent="0.25">
      <c r="P134" s="25"/>
    </row>
    <row r="135" spans="1:16" x14ac:dyDescent="0.25">
      <c r="P135" s="25"/>
    </row>
    <row r="136" spans="1:16" x14ac:dyDescent="0.25">
      <c r="P136" s="25"/>
    </row>
    <row r="137" spans="1:16" x14ac:dyDescent="0.25">
      <c r="P137" s="25"/>
    </row>
    <row r="138" spans="1:16" x14ac:dyDescent="0.25">
      <c r="P138" s="25"/>
    </row>
    <row r="139" spans="1:16" x14ac:dyDescent="0.25">
      <c r="P139" s="25"/>
    </row>
    <row r="140" spans="1:16" x14ac:dyDescent="0.25">
      <c r="P140" s="25"/>
    </row>
    <row r="141" spans="1:16" x14ac:dyDescent="0.25">
      <c r="P141" s="25"/>
    </row>
    <row r="142" spans="1:16" x14ac:dyDescent="0.25">
      <c r="P142" s="25"/>
    </row>
    <row r="143" spans="1:16" x14ac:dyDescent="0.25">
      <c r="P143" s="25"/>
    </row>
    <row r="144" spans="1:16" x14ac:dyDescent="0.25">
      <c r="P144" s="25"/>
    </row>
    <row r="145" spans="16:16" x14ac:dyDescent="0.25">
      <c r="P145" s="25"/>
    </row>
    <row r="146" spans="16:16" x14ac:dyDescent="0.25">
      <c r="P146" s="25"/>
    </row>
    <row r="147" spans="16:16" x14ac:dyDescent="0.25">
      <c r="P147" s="25"/>
    </row>
    <row r="148" spans="16:16" x14ac:dyDescent="0.25">
      <c r="P148" s="25"/>
    </row>
    <row r="149" spans="16:16" x14ac:dyDescent="0.25">
      <c r="P149" s="25"/>
    </row>
    <row r="150" spans="16:16" x14ac:dyDescent="0.25">
      <c r="P150" s="25"/>
    </row>
    <row r="151" spans="16:16" x14ac:dyDescent="0.25">
      <c r="P151" s="25"/>
    </row>
    <row r="152" spans="16:16" x14ac:dyDescent="0.25">
      <c r="P152" s="25"/>
    </row>
    <row r="153" spans="16:16" x14ac:dyDescent="0.25">
      <c r="P153" s="25"/>
    </row>
    <row r="154" spans="16:16" x14ac:dyDescent="0.25">
      <c r="P154" s="25"/>
    </row>
    <row r="155" spans="16:16" x14ac:dyDescent="0.25">
      <c r="P155" s="25"/>
    </row>
  </sheetData>
  <pageMargins left="0.511811024" right="0.511811024" top="0.78740157500000008" bottom="0.78740157500000008" header="0.31496062000000014" footer="0.31496062000000014"/>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11"/>
  <sheetViews>
    <sheetView topLeftCell="A46" workbookViewId="0">
      <selection activeCell="H42" sqref="H42"/>
    </sheetView>
  </sheetViews>
  <sheetFormatPr defaultRowHeight="15" x14ac:dyDescent="0.25"/>
  <cols>
    <col min="7" max="7" width="33.42578125" bestFit="1" customWidth="1"/>
    <col min="8" max="8" width="19.85546875" bestFit="1" customWidth="1"/>
    <col min="9" max="9" width="18.140625" bestFit="1" customWidth="1"/>
    <col min="10" max="10" width="19.5703125" bestFit="1" customWidth="1"/>
  </cols>
  <sheetData>
    <row r="1" spans="1:10" x14ac:dyDescent="0.25">
      <c r="A1" s="20" t="s">
        <v>2358</v>
      </c>
      <c r="B1" s="20" t="s">
        <v>2359</v>
      </c>
      <c r="C1" s="21" t="s">
        <v>2360</v>
      </c>
      <c r="G1" s="17" t="s">
        <v>2361</v>
      </c>
      <c r="H1" s="17" t="s">
        <v>2362</v>
      </c>
    </row>
    <row r="2" spans="1:10" x14ac:dyDescent="0.25">
      <c r="A2" t="s">
        <v>2460</v>
      </c>
      <c r="B2" t="s">
        <v>2356</v>
      </c>
      <c r="C2">
        <v>32554.7</v>
      </c>
      <c r="G2" s="17" t="s">
        <v>2355</v>
      </c>
      <c r="H2" t="s">
        <v>2356</v>
      </c>
      <c r="I2" t="s">
        <v>2357</v>
      </c>
      <c r="J2" t="s">
        <v>2365</v>
      </c>
    </row>
    <row r="3" spans="1:10" x14ac:dyDescent="0.25">
      <c r="A3" t="s">
        <v>32</v>
      </c>
      <c r="B3" t="s">
        <v>2356</v>
      </c>
      <c r="C3">
        <v>323945.26</v>
      </c>
      <c r="G3" s="19" t="s">
        <v>2460</v>
      </c>
      <c r="H3" s="24">
        <v>32554.7</v>
      </c>
      <c r="I3" s="24"/>
      <c r="J3">
        <v>32554.7</v>
      </c>
    </row>
    <row r="4" spans="1:10" x14ac:dyDescent="0.25">
      <c r="A4" t="s">
        <v>32</v>
      </c>
      <c r="B4" t="s">
        <v>2357</v>
      </c>
      <c r="C4">
        <v>350000</v>
      </c>
      <c r="G4" s="19" t="s">
        <v>32</v>
      </c>
      <c r="H4" s="24">
        <v>323945.26</v>
      </c>
      <c r="I4" s="24">
        <v>350000</v>
      </c>
      <c r="J4">
        <v>673945.26</v>
      </c>
    </row>
    <row r="5" spans="1:10" x14ac:dyDescent="0.25">
      <c r="A5" t="s">
        <v>2462</v>
      </c>
      <c r="B5" t="s">
        <v>2356</v>
      </c>
      <c r="C5">
        <v>212106.75</v>
      </c>
      <c r="G5" s="19" t="s">
        <v>2462</v>
      </c>
      <c r="H5" s="24">
        <v>212106.75</v>
      </c>
      <c r="I5" s="24"/>
      <c r="J5">
        <v>212106.75</v>
      </c>
    </row>
    <row r="6" spans="1:10" x14ac:dyDescent="0.25">
      <c r="A6" t="s">
        <v>59</v>
      </c>
      <c r="B6" t="s">
        <v>2356</v>
      </c>
      <c r="C6">
        <v>2006513.23</v>
      </c>
      <c r="G6" s="19" t="s">
        <v>59</v>
      </c>
      <c r="H6" s="24">
        <v>2006513.23</v>
      </c>
      <c r="I6" s="24"/>
      <c r="J6">
        <v>2006513.23</v>
      </c>
    </row>
    <row r="7" spans="1:10" x14ac:dyDescent="0.25">
      <c r="A7" t="s">
        <v>89</v>
      </c>
      <c r="B7" t="s">
        <v>2356</v>
      </c>
      <c r="C7">
        <v>3784000</v>
      </c>
      <c r="G7" s="19" t="s">
        <v>89</v>
      </c>
      <c r="H7" s="24">
        <v>3784000</v>
      </c>
      <c r="I7" s="24">
        <v>626928.56999999995</v>
      </c>
      <c r="J7">
        <v>4410928.57</v>
      </c>
    </row>
    <row r="8" spans="1:10" x14ac:dyDescent="0.25">
      <c r="A8" t="s">
        <v>89</v>
      </c>
      <c r="B8" t="s">
        <v>2357</v>
      </c>
      <c r="C8">
        <v>626928.56999999995</v>
      </c>
      <c r="G8" s="19" t="s">
        <v>2463</v>
      </c>
      <c r="H8" s="24"/>
      <c r="I8" s="24">
        <v>167630.32</v>
      </c>
      <c r="J8">
        <v>167630.32</v>
      </c>
    </row>
    <row r="9" spans="1:10" x14ac:dyDescent="0.25">
      <c r="A9" t="s">
        <v>2463</v>
      </c>
      <c r="B9" t="s">
        <v>2357</v>
      </c>
      <c r="C9">
        <v>167630.32</v>
      </c>
      <c r="G9" s="19" t="s">
        <v>2464</v>
      </c>
      <c r="H9" s="24">
        <v>639603.86</v>
      </c>
      <c r="I9" s="24"/>
      <c r="J9">
        <v>639603.86</v>
      </c>
    </row>
    <row r="10" spans="1:10" x14ac:dyDescent="0.25">
      <c r="A10" t="s">
        <v>2464</v>
      </c>
      <c r="B10" t="s">
        <v>2356</v>
      </c>
      <c r="C10">
        <v>639603.86</v>
      </c>
      <c r="G10" s="19" t="s">
        <v>70</v>
      </c>
      <c r="H10" s="24">
        <v>292175414.74000001</v>
      </c>
      <c r="I10" s="24">
        <v>9330268.5500000007</v>
      </c>
      <c r="J10">
        <v>301505683.29000002</v>
      </c>
    </row>
    <row r="11" spans="1:10" x14ac:dyDescent="0.25">
      <c r="A11" t="s">
        <v>70</v>
      </c>
      <c r="B11" t="s">
        <v>2356</v>
      </c>
      <c r="C11">
        <v>292175414.74000001</v>
      </c>
      <c r="G11" s="19" t="s">
        <v>2465</v>
      </c>
      <c r="H11" s="24">
        <v>7712.78</v>
      </c>
      <c r="I11" s="24"/>
      <c r="J11">
        <v>7712.78</v>
      </c>
    </row>
    <row r="12" spans="1:10" x14ac:dyDescent="0.25">
      <c r="A12" t="s">
        <v>70</v>
      </c>
      <c r="B12" t="s">
        <v>2357</v>
      </c>
      <c r="C12">
        <v>9330268.5500000007</v>
      </c>
      <c r="G12" s="19" t="s">
        <v>98</v>
      </c>
      <c r="H12" s="24"/>
      <c r="I12" s="24">
        <v>722107.41</v>
      </c>
      <c r="J12">
        <v>722107.41</v>
      </c>
    </row>
    <row r="13" spans="1:10" x14ac:dyDescent="0.25">
      <c r="A13" t="s">
        <v>2465</v>
      </c>
      <c r="B13" t="s">
        <v>2356</v>
      </c>
      <c r="C13">
        <v>7712.78</v>
      </c>
      <c r="G13" s="19" t="s">
        <v>2466</v>
      </c>
      <c r="H13" s="24">
        <v>29799</v>
      </c>
      <c r="I13" s="24"/>
      <c r="J13">
        <v>29799</v>
      </c>
    </row>
    <row r="14" spans="1:10" x14ac:dyDescent="0.25">
      <c r="A14" t="s">
        <v>98</v>
      </c>
      <c r="B14" t="s">
        <v>2357</v>
      </c>
      <c r="C14">
        <v>722107.41</v>
      </c>
      <c r="G14" s="19" t="s">
        <v>107</v>
      </c>
      <c r="H14" s="24">
        <v>10991631.48</v>
      </c>
      <c r="I14" s="24">
        <v>25658064.68</v>
      </c>
      <c r="J14">
        <v>36649696.159999996</v>
      </c>
    </row>
    <row r="15" spans="1:10" x14ac:dyDescent="0.25">
      <c r="A15" t="s">
        <v>2466</v>
      </c>
      <c r="B15" t="s">
        <v>2356</v>
      </c>
      <c r="C15">
        <v>29799</v>
      </c>
      <c r="G15" s="19" t="s">
        <v>150</v>
      </c>
      <c r="H15" s="24"/>
      <c r="I15" s="24">
        <v>234012.76</v>
      </c>
      <c r="J15">
        <v>234012.76</v>
      </c>
    </row>
    <row r="16" spans="1:10" x14ac:dyDescent="0.25">
      <c r="A16" t="s">
        <v>107</v>
      </c>
      <c r="B16" t="s">
        <v>2356</v>
      </c>
      <c r="C16">
        <v>10991631.48</v>
      </c>
      <c r="G16" s="19" t="s">
        <v>164</v>
      </c>
      <c r="H16" s="24">
        <v>629450.84</v>
      </c>
      <c r="I16" s="24"/>
      <c r="J16">
        <v>629450.84</v>
      </c>
    </row>
    <row r="17" spans="1:10" x14ac:dyDescent="0.25">
      <c r="A17" t="s">
        <v>107</v>
      </c>
      <c r="B17" t="s">
        <v>2357</v>
      </c>
      <c r="C17">
        <v>25658064.68</v>
      </c>
      <c r="G17" s="19" t="s">
        <v>2467</v>
      </c>
      <c r="H17" s="24">
        <v>36125.519999999997</v>
      </c>
      <c r="I17" s="24"/>
      <c r="J17">
        <v>36125.519999999997</v>
      </c>
    </row>
    <row r="18" spans="1:10" x14ac:dyDescent="0.25">
      <c r="A18" t="s">
        <v>150</v>
      </c>
      <c r="B18" t="s">
        <v>2357</v>
      </c>
      <c r="C18">
        <v>234012.76</v>
      </c>
      <c r="G18" s="19" t="s">
        <v>181</v>
      </c>
      <c r="H18" s="24">
        <v>4061143.62</v>
      </c>
      <c r="I18" s="24"/>
      <c r="J18">
        <v>4061143.62</v>
      </c>
    </row>
    <row r="19" spans="1:10" x14ac:dyDescent="0.25">
      <c r="A19" t="s">
        <v>164</v>
      </c>
      <c r="B19" t="s">
        <v>2356</v>
      </c>
      <c r="C19">
        <v>629450.84</v>
      </c>
      <c r="G19" s="19" t="s">
        <v>209</v>
      </c>
      <c r="H19" s="24">
        <v>294365.09000000003</v>
      </c>
      <c r="I19" s="24"/>
      <c r="J19">
        <v>294365.09000000003</v>
      </c>
    </row>
    <row r="20" spans="1:10" x14ac:dyDescent="0.25">
      <c r="A20" t="s">
        <v>2467</v>
      </c>
      <c r="B20" t="s">
        <v>2356</v>
      </c>
      <c r="C20">
        <v>36125.519999999997</v>
      </c>
      <c r="G20" s="19" t="s">
        <v>213</v>
      </c>
      <c r="H20" s="24">
        <v>8147189.3300000001</v>
      </c>
      <c r="I20" s="24">
        <v>2908687.69</v>
      </c>
      <c r="J20">
        <v>11055877.02</v>
      </c>
    </row>
    <row r="21" spans="1:10" x14ac:dyDescent="0.25">
      <c r="A21" t="s">
        <v>181</v>
      </c>
      <c r="B21" t="s">
        <v>2356</v>
      </c>
      <c r="C21">
        <v>4061143.62</v>
      </c>
      <c r="G21" s="19" t="s">
        <v>230</v>
      </c>
      <c r="H21" s="24">
        <v>181143310.31</v>
      </c>
      <c r="I21" s="24">
        <v>84938074.810000002</v>
      </c>
      <c r="J21">
        <v>266081385.12</v>
      </c>
    </row>
    <row r="22" spans="1:10" x14ac:dyDescent="0.25">
      <c r="A22" t="s">
        <v>209</v>
      </c>
      <c r="B22" t="s">
        <v>2356</v>
      </c>
      <c r="C22">
        <v>294365.09000000003</v>
      </c>
      <c r="G22" s="19" t="s">
        <v>319</v>
      </c>
      <c r="H22" s="24">
        <v>318900</v>
      </c>
      <c r="I22" s="24">
        <v>118856</v>
      </c>
      <c r="J22">
        <v>437756</v>
      </c>
    </row>
    <row r="23" spans="1:10" x14ac:dyDescent="0.25">
      <c r="A23" t="s">
        <v>213</v>
      </c>
      <c r="B23" t="s">
        <v>2356</v>
      </c>
      <c r="C23">
        <v>8147189.3300000001</v>
      </c>
      <c r="G23" s="19" t="s">
        <v>323</v>
      </c>
      <c r="H23" s="24">
        <v>13074160.1</v>
      </c>
      <c r="I23" s="24">
        <v>33414112.609999999</v>
      </c>
      <c r="J23">
        <v>46488272.710000001</v>
      </c>
    </row>
    <row r="24" spans="1:10" x14ac:dyDescent="0.25">
      <c r="A24" t="s">
        <v>213</v>
      </c>
      <c r="B24" t="s">
        <v>2357</v>
      </c>
      <c r="C24">
        <v>2908687.69</v>
      </c>
      <c r="G24" s="19" t="s">
        <v>2470</v>
      </c>
      <c r="H24" s="24">
        <v>9200</v>
      </c>
      <c r="I24" s="24">
        <v>17805.599999999999</v>
      </c>
      <c r="J24">
        <v>27005.599999999999</v>
      </c>
    </row>
    <row r="25" spans="1:10" x14ac:dyDescent="0.25">
      <c r="A25" t="s">
        <v>230</v>
      </c>
      <c r="B25" t="s">
        <v>2356</v>
      </c>
      <c r="C25">
        <v>181143310.31</v>
      </c>
      <c r="G25" s="19" t="s">
        <v>243</v>
      </c>
      <c r="H25" s="24"/>
      <c r="I25" s="24">
        <v>209598.72</v>
      </c>
      <c r="J25">
        <v>209598.72</v>
      </c>
    </row>
    <row r="26" spans="1:10" x14ac:dyDescent="0.25">
      <c r="A26" t="s">
        <v>230</v>
      </c>
      <c r="B26" t="s">
        <v>2357</v>
      </c>
      <c r="C26">
        <v>84938074.810000002</v>
      </c>
      <c r="G26" s="19" t="s">
        <v>276</v>
      </c>
      <c r="H26" s="24">
        <v>310000</v>
      </c>
      <c r="I26" s="24"/>
      <c r="J26">
        <v>310000</v>
      </c>
    </row>
    <row r="27" spans="1:10" x14ac:dyDescent="0.25">
      <c r="A27" t="s">
        <v>319</v>
      </c>
      <c r="B27" t="s">
        <v>2356</v>
      </c>
      <c r="C27">
        <v>318900</v>
      </c>
      <c r="G27" s="19" t="s">
        <v>275</v>
      </c>
      <c r="H27" s="24"/>
      <c r="I27" s="24">
        <v>478208.32</v>
      </c>
      <c r="J27">
        <v>478208.32</v>
      </c>
    </row>
    <row r="28" spans="1:10" x14ac:dyDescent="0.25">
      <c r="A28" t="s">
        <v>319</v>
      </c>
      <c r="B28" t="s">
        <v>2357</v>
      </c>
      <c r="C28">
        <v>118856</v>
      </c>
      <c r="G28" s="19" t="s">
        <v>358</v>
      </c>
      <c r="H28" s="24">
        <v>23788758.600000001</v>
      </c>
      <c r="I28" s="24"/>
      <c r="J28">
        <v>23788758.600000001</v>
      </c>
    </row>
    <row r="29" spans="1:10" x14ac:dyDescent="0.25">
      <c r="A29" t="s">
        <v>323</v>
      </c>
      <c r="B29" t="s">
        <v>2356</v>
      </c>
      <c r="C29">
        <v>13074160.1</v>
      </c>
      <c r="G29" s="19" t="s">
        <v>405</v>
      </c>
      <c r="H29" s="24">
        <v>499338.8</v>
      </c>
      <c r="I29" s="24"/>
      <c r="J29">
        <v>499338.8</v>
      </c>
    </row>
    <row r="30" spans="1:10" x14ac:dyDescent="0.25">
      <c r="A30" t="s">
        <v>323</v>
      </c>
      <c r="B30" t="s">
        <v>2357</v>
      </c>
      <c r="C30">
        <v>28001171.73</v>
      </c>
      <c r="G30" s="19" t="s">
        <v>2472</v>
      </c>
      <c r="H30" s="24">
        <v>10000</v>
      </c>
      <c r="I30" s="24">
        <v>21260634</v>
      </c>
      <c r="J30">
        <v>21270634</v>
      </c>
    </row>
    <row r="31" spans="1:10" x14ac:dyDescent="0.25">
      <c r="A31" t="s">
        <v>323</v>
      </c>
      <c r="B31" t="s">
        <v>2357</v>
      </c>
      <c r="C31">
        <v>5412940.8799999999</v>
      </c>
      <c r="G31" s="19" t="s">
        <v>414</v>
      </c>
      <c r="H31" s="24">
        <v>18198492.93</v>
      </c>
      <c r="I31" s="24">
        <v>51428272.090000004</v>
      </c>
      <c r="J31">
        <v>69626765.020000011</v>
      </c>
    </row>
    <row r="32" spans="1:10" x14ac:dyDescent="0.25">
      <c r="A32" t="s">
        <v>2470</v>
      </c>
      <c r="B32" t="s">
        <v>2356</v>
      </c>
      <c r="C32">
        <v>9200</v>
      </c>
      <c r="G32" s="19" t="s">
        <v>455</v>
      </c>
      <c r="H32" s="24">
        <v>709889040.90999997</v>
      </c>
      <c r="I32" s="24">
        <v>328855827.64000005</v>
      </c>
      <c r="J32">
        <v>1038744868.55</v>
      </c>
    </row>
    <row r="33" spans="1:10" x14ac:dyDescent="0.25">
      <c r="A33" t="s">
        <v>2470</v>
      </c>
      <c r="B33" t="s">
        <v>2357</v>
      </c>
      <c r="C33">
        <v>17805.599999999999</v>
      </c>
      <c r="G33" s="19" t="s">
        <v>2473</v>
      </c>
      <c r="H33" s="24">
        <v>32295767.879999999</v>
      </c>
      <c r="I33" s="24">
        <v>5742636.1299999999</v>
      </c>
      <c r="J33">
        <v>38038404.009999998</v>
      </c>
    </row>
    <row r="34" spans="1:10" x14ac:dyDescent="0.25">
      <c r="A34" t="s">
        <v>243</v>
      </c>
      <c r="B34" t="s">
        <v>2357</v>
      </c>
      <c r="C34">
        <v>209598.72</v>
      </c>
      <c r="G34" s="19" t="s">
        <v>2474</v>
      </c>
      <c r="H34" s="24">
        <v>456165860.41000003</v>
      </c>
      <c r="I34" s="24"/>
      <c r="J34">
        <v>456165860.41000003</v>
      </c>
    </row>
    <row r="35" spans="1:10" x14ac:dyDescent="0.25">
      <c r="A35" t="s">
        <v>276</v>
      </c>
      <c r="B35" t="s">
        <v>2356</v>
      </c>
      <c r="C35">
        <v>310000</v>
      </c>
      <c r="G35" s="19" t="s">
        <v>1337</v>
      </c>
      <c r="H35" s="24">
        <v>412220198.75999999</v>
      </c>
      <c r="I35" s="24">
        <v>11012806.58</v>
      </c>
      <c r="J35">
        <v>423233005.33999997</v>
      </c>
    </row>
    <row r="36" spans="1:10" x14ac:dyDescent="0.25">
      <c r="A36" t="s">
        <v>275</v>
      </c>
      <c r="B36" t="s">
        <v>2357</v>
      </c>
      <c r="C36">
        <v>478208.32</v>
      </c>
      <c r="G36" s="19" t="s">
        <v>1370</v>
      </c>
      <c r="H36" s="24">
        <v>1770000</v>
      </c>
      <c r="I36" s="24">
        <v>1336659.55</v>
      </c>
      <c r="J36">
        <v>3106659.55</v>
      </c>
    </row>
    <row r="37" spans="1:10" x14ac:dyDescent="0.25">
      <c r="A37" t="s">
        <v>358</v>
      </c>
      <c r="B37" t="s">
        <v>2356</v>
      </c>
      <c r="C37">
        <v>23788758.600000001</v>
      </c>
      <c r="G37" s="19" t="s">
        <v>1415</v>
      </c>
      <c r="H37" s="24">
        <v>1389318.55</v>
      </c>
      <c r="I37" s="24">
        <v>139496.29999999999</v>
      </c>
      <c r="J37">
        <v>1528814.85</v>
      </c>
    </row>
    <row r="38" spans="1:10" x14ac:dyDescent="0.25">
      <c r="A38" t="s">
        <v>405</v>
      </c>
      <c r="B38" t="s">
        <v>2356</v>
      </c>
      <c r="C38">
        <v>499338.8</v>
      </c>
      <c r="G38" s="19" t="s">
        <v>2475</v>
      </c>
      <c r="H38" s="24"/>
      <c r="I38" s="24">
        <v>76315.399999999994</v>
      </c>
      <c r="J38">
        <v>76315.399999999994</v>
      </c>
    </row>
    <row r="39" spans="1:10" x14ac:dyDescent="0.25">
      <c r="A39" t="s">
        <v>2472</v>
      </c>
      <c r="B39" t="s">
        <v>2356</v>
      </c>
      <c r="C39">
        <v>10000</v>
      </c>
      <c r="G39" s="19" t="s">
        <v>1447</v>
      </c>
      <c r="H39" s="24">
        <v>116191273.64</v>
      </c>
      <c r="I39" s="24"/>
      <c r="J39">
        <v>116191273.64</v>
      </c>
    </row>
    <row r="40" spans="1:10" x14ac:dyDescent="0.25">
      <c r="A40" t="s">
        <v>2472</v>
      </c>
      <c r="B40" t="s">
        <v>2357</v>
      </c>
      <c r="C40">
        <v>21260634</v>
      </c>
      <c r="G40" s="19" t="s">
        <v>1455</v>
      </c>
      <c r="H40" s="24"/>
      <c r="I40" s="24">
        <v>6571988.3600000003</v>
      </c>
      <c r="J40">
        <v>6571988.3600000003</v>
      </c>
    </row>
    <row r="41" spans="1:10" x14ac:dyDescent="0.25">
      <c r="A41" t="s">
        <v>414</v>
      </c>
      <c r="B41" t="s">
        <v>2356</v>
      </c>
      <c r="C41">
        <v>18198492.93</v>
      </c>
      <c r="G41" s="19" t="s">
        <v>1506</v>
      </c>
      <c r="H41" s="24">
        <v>10676647.93</v>
      </c>
      <c r="I41" s="24"/>
      <c r="J41">
        <v>10676647.93</v>
      </c>
    </row>
    <row r="42" spans="1:10" x14ac:dyDescent="0.25">
      <c r="A42" t="s">
        <v>414</v>
      </c>
      <c r="B42" t="s">
        <v>2357</v>
      </c>
      <c r="C42">
        <v>51428272.090000004</v>
      </c>
      <c r="G42" s="19" t="s">
        <v>1551</v>
      </c>
      <c r="H42" s="24">
        <v>73850</v>
      </c>
      <c r="I42" s="24"/>
      <c r="J42">
        <v>73850</v>
      </c>
    </row>
    <row r="43" spans="1:10" x14ac:dyDescent="0.25">
      <c r="A43" t="s">
        <v>455</v>
      </c>
      <c r="B43" t="s">
        <v>2356</v>
      </c>
      <c r="C43">
        <v>709889040.90999997</v>
      </c>
      <c r="G43" s="19" t="s">
        <v>1535</v>
      </c>
      <c r="H43" s="24">
        <v>6256481.4299999997</v>
      </c>
      <c r="I43" s="24"/>
      <c r="J43">
        <v>6256481.4299999997</v>
      </c>
    </row>
    <row r="44" spans="1:10" x14ac:dyDescent="0.25">
      <c r="A44" t="s">
        <v>455</v>
      </c>
      <c r="B44" t="s">
        <v>2357</v>
      </c>
      <c r="C44">
        <v>277079229.25</v>
      </c>
      <c r="G44" s="19" t="s">
        <v>1559</v>
      </c>
      <c r="H44" s="24">
        <v>3338630.61</v>
      </c>
      <c r="I44" s="24">
        <v>4593354.84</v>
      </c>
      <c r="J44">
        <v>7931985.4499999993</v>
      </c>
    </row>
    <row r="45" spans="1:10" x14ac:dyDescent="0.25">
      <c r="A45" t="s">
        <v>455</v>
      </c>
      <c r="B45" t="s">
        <v>2357</v>
      </c>
      <c r="C45">
        <v>50985681.670000002</v>
      </c>
      <c r="G45" s="19" t="s">
        <v>1594</v>
      </c>
      <c r="H45" s="24"/>
      <c r="I45" s="24">
        <v>10548843.42</v>
      </c>
      <c r="J45">
        <v>10548843.42</v>
      </c>
    </row>
    <row r="46" spans="1:10" x14ac:dyDescent="0.25">
      <c r="A46" t="s">
        <v>455</v>
      </c>
      <c r="B46" t="s">
        <v>2357</v>
      </c>
      <c r="C46">
        <v>790916.72</v>
      </c>
      <c r="G46" s="19" t="s">
        <v>1582</v>
      </c>
      <c r="H46" s="24">
        <v>1239.9000000000001</v>
      </c>
      <c r="I46" s="24"/>
      <c r="J46">
        <v>1239.9000000000001</v>
      </c>
    </row>
    <row r="47" spans="1:10" x14ac:dyDescent="0.25">
      <c r="A47" t="s">
        <v>2473</v>
      </c>
      <c r="B47" t="s">
        <v>2356</v>
      </c>
      <c r="C47">
        <v>32295767.879999999</v>
      </c>
      <c r="G47" s="19" t="s">
        <v>1563</v>
      </c>
      <c r="H47" s="24"/>
      <c r="I47" s="24">
        <v>669200</v>
      </c>
      <c r="J47">
        <v>669200</v>
      </c>
    </row>
    <row r="48" spans="1:10" x14ac:dyDescent="0.25">
      <c r="A48" t="s">
        <v>2473</v>
      </c>
      <c r="B48" t="s">
        <v>2357</v>
      </c>
      <c r="C48">
        <v>5742636.1299999999</v>
      </c>
      <c r="G48" s="19" t="s">
        <v>1568</v>
      </c>
      <c r="H48" s="24"/>
      <c r="I48" s="24">
        <v>4855845.71</v>
      </c>
      <c r="J48">
        <v>4855845.71</v>
      </c>
    </row>
    <row r="49" spans="1:10" x14ac:dyDescent="0.25">
      <c r="A49" t="s">
        <v>2474</v>
      </c>
      <c r="B49" t="s">
        <v>2356</v>
      </c>
      <c r="C49">
        <v>456165860.41000003</v>
      </c>
      <c r="G49" s="19" t="s">
        <v>1637</v>
      </c>
      <c r="H49" s="24">
        <v>376933372.57999998</v>
      </c>
      <c r="I49" s="24">
        <v>100777596.34</v>
      </c>
      <c r="J49">
        <v>477710968.91999996</v>
      </c>
    </row>
    <row r="50" spans="1:10" x14ac:dyDescent="0.25">
      <c r="A50" t="s">
        <v>1337</v>
      </c>
      <c r="B50" t="s">
        <v>2356</v>
      </c>
      <c r="C50">
        <v>412220198.75999999</v>
      </c>
      <c r="G50" s="19" t="s">
        <v>1691</v>
      </c>
      <c r="H50" s="24">
        <v>547116.66</v>
      </c>
      <c r="I50" s="24">
        <v>757.4</v>
      </c>
      <c r="J50">
        <v>547874.06000000006</v>
      </c>
    </row>
    <row r="51" spans="1:10" x14ac:dyDescent="0.25">
      <c r="A51" t="s">
        <v>1337</v>
      </c>
      <c r="B51" t="s">
        <v>2357</v>
      </c>
      <c r="C51">
        <v>11012806.58</v>
      </c>
      <c r="G51" s="19" t="s">
        <v>1632</v>
      </c>
      <c r="H51" s="24">
        <v>91657477.489999995</v>
      </c>
      <c r="I51" s="24"/>
      <c r="J51">
        <v>91657477.489999995</v>
      </c>
    </row>
    <row r="52" spans="1:10" x14ac:dyDescent="0.25">
      <c r="A52" t="s">
        <v>1370</v>
      </c>
      <c r="B52" t="s">
        <v>2356</v>
      </c>
      <c r="C52">
        <v>1770000</v>
      </c>
      <c r="G52" s="19" t="s">
        <v>1698</v>
      </c>
      <c r="H52" s="24">
        <v>242820436.81999999</v>
      </c>
      <c r="I52" s="24">
        <v>55927585.07</v>
      </c>
      <c r="J52">
        <v>298748021.88999999</v>
      </c>
    </row>
    <row r="53" spans="1:10" x14ac:dyDescent="0.25">
      <c r="A53" t="s">
        <v>1370</v>
      </c>
      <c r="B53" t="s">
        <v>2357</v>
      </c>
      <c r="C53">
        <v>1336659.55</v>
      </c>
      <c r="G53" s="19" t="s">
        <v>1785</v>
      </c>
      <c r="H53" s="24">
        <v>13576193.220000001</v>
      </c>
      <c r="I53" s="24">
        <v>38539226.07</v>
      </c>
      <c r="J53">
        <v>52115419.289999999</v>
      </c>
    </row>
    <row r="54" spans="1:10" x14ac:dyDescent="0.25">
      <c r="A54" t="s">
        <v>1415</v>
      </c>
      <c r="B54" t="s">
        <v>2356</v>
      </c>
      <c r="C54">
        <v>1389318.55</v>
      </c>
      <c r="G54" s="19" t="s">
        <v>1808</v>
      </c>
      <c r="H54" s="24">
        <v>39320309.100000001</v>
      </c>
      <c r="I54" s="24"/>
      <c r="J54">
        <v>39320309.100000001</v>
      </c>
    </row>
    <row r="55" spans="1:10" x14ac:dyDescent="0.25">
      <c r="A55" t="s">
        <v>1415</v>
      </c>
      <c r="B55" t="s">
        <v>2357</v>
      </c>
      <c r="C55">
        <v>139496.29999999999</v>
      </c>
      <c r="G55" s="19" t="s">
        <v>1867</v>
      </c>
      <c r="H55" s="24">
        <v>65582593</v>
      </c>
      <c r="I55" s="24"/>
      <c r="J55">
        <v>65582593</v>
      </c>
    </row>
    <row r="56" spans="1:10" x14ac:dyDescent="0.25">
      <c r="A56" t="s">
        <v>2475</v>
      </c>
      <c r="B56" t="s">
        <v>2357</v>
      </c>
      <c r="C56">
        <v>76315.399999999994</v>
      </c>
      <c r="G56" s="19" t="s">
        <v>1911</v>
      </c>
      <c r="H56" s="24">
        <v>180000</v>
      </c>
      <c r="I56" s="24">
        <v>287992</v>
      </c>
      <c r="J56">
        <v>467992</v>
      </c>
    </row>
    <row r="57" spans="1:10" x14ac:dyDescent="0.25">
      <c r="A57" t="s">
        <v>1447</v>
      </c>
      <c r="B57" t="s">
        <v>2356</v>
      </c>
      <c r="C57">
        <v>116191273.64</v>
      </c>
      <c r="G57" s="19" t="s">
        <v>2476</v>
      </c>
      <c r="H57" s="24">
        <v>2532056.37</v>
      </c>
      <c r="I57" s="24"/>
      <c r="J57">
        <v>2532056.37</v>
      </c>
    </row>
    <row r="58" spans="1:10" x14ac:dyDescent="0.25">
      <c r="A58" t="s">
        <v>1455</v>
      </c>
      <c r="B58" t="s">
        <v>2357</v>
      </c>
      <c r="C58">
        <v>6571988.3600000003</v>
      </c>
      <c r="G58" s="19" t="s">
        <v>1950</v>
      </c>
      <c r="H58" s="24">
        <v>11695117.24</v>
      </c>
      <c r="I58" s="24">
        <v>25220669.739999998</v>
      </c>
      <c r="J58">
        <v>36915786.979999997</v>
      </c>
    </row>
    <row r="59" spans="1:10" x14ac:dyDescent="0.25">
      <c r="A59" t="s">
        <v>1506</v>
      </c>
      <c r="B59" t="s">
        <v>2356</v>
      </c>
      <c r="C59">
        <v>10676647.93</v>
      </c>
      <c r="G59" s="19" t="s">
        <v>2478</v>
      </c>
      <c r="H59" s="24">
        <v>1293000</v>
      </c>
      <c r="I59" s="24">
        <v>5962715.9900000002</v>
      </c>
      <c r="J59">
        <v>7255715.9900000002</v>
      </c>
    </row>
    <row r="60" spans="1:10" x14ac:dyDescent="0.25">
      <c r="A60" t="s">
        <v>1551</v>
      </c>
      <c r="B60" t="s">
        <v>2356</v>
      </c>
      <c r="C60">
        <v>73850</v>
      </c>
      <c r="G60" s="19" t="s">
        <v>2479</v>
      </c>
      <c r="H60" s="24"/>
      <c r="I60" s="24">
        <v>5520625.7699999996</v>
      </c>
      <c r="J60">
        <v>5520625.7699999996</v>
      </c>
    </row>
    <row r="61" spans="1:10" x14ac:dyDescent="0.25">
      <c r="A61" t="s">
        <v>1535</v>
      </c>
      <c r="B61" t="s">
        <v>2356</v>
      </c>
      <c r="C61">
        <v>6256481.4299999997</v>
      </c>
      <c r="G61" s="19" t="s">
        <v>1904</v>
      </c>
      <c r="H61" s="24"/>
      <c r="I61" s="24">
        <v>22772248.48</v>
      </c>
      <c r="J61">
        <v>22772248.48</v>
      </c>
    </row>
    <row r="62" spans="1:10" x14ac:dyDescent="0.25">
      <c r="A62" t="s">
        <v>1559</v>
      </c>
      <c r="B62" t="s">
        <v>2356</v>
      </c>
      <c r="C62">
        <v>3338630.61</v>
      </c>
      <c r="G62" s="19" t="s">
        <v>1926</v>
      </c>
      <c r="H62" s="24">
        <v>13068790.65</v>
      </c>
      <c r="I62" s="24"/>
      <c r="J62">
        <v>13068790.65</v>
      </c>
    </row>
    <row r="63" spans="1:10" x14ac:dyDescent="0.25">
      <c r="A63" t="s">
        <v>1559</v>
      </c>
      <c r="B63" t="s">
        <v>2357</v>
      </c>
      <c r="C63">
        <v>4593354.84</v>
      </c>
      <c r="G63" s="19" t="s">
        <v>1799</v>
      </c>
      <c r="H63" s="24"/>
      <c r="I63" s="24">
        <v>13760184.25</v>
      </c>
      <c r="J63">
        <v>13760184.25</v>
      </c>
    </row>
    <row r="64" spans="1:10" x14ac:dyDescent="0.25">
      <c r="A64" t="s">
        <v>1594</v>
      </c>
      <c r="B64" t="s">
        <v>2357</v>
      </c>
      <c r="C64">
        <v>5773887.1299999999</v>
      </c>
      <c r="G64" s="19" t="s">
        <v>1983</v>
      </c>
      <c r="H64" s="24">
        <v>37244861.119999997</v>
      </c>
      <c r="I64" s="24">
        <v>236484.7</v>
      </c>
      <c r="J64">
        <v>37481345.82</v>
      </c>
    </row>
    <row r="65" spans="1:10" x14ac:dyDescent="0.25">
      <c r="A65" t="s">
        <v>1594</v>
      </c>
      <c r="B65" t="s">
        <v>2357</v>
      </c>
      <c r="C65">
        <v>4774956.29</v>
      </c>
      <c r="G65" s="19" t="s">
        <v>2011</v>
      </c>
      <c r="H65" s="24"/>
      <c r="I65" s="24">
        <v>1812660.82</v>
      </c>
      <c r="J65">
        <v>1812660.82</v>
      </c>
    </row>
    <row r="66" spans="1:10" x14ac:dyDescent="0.25">
      <c r="A66" t="s">
        <v>1582</v>
      </c>
      <c r="B66" t="s">
        <v>2356</v>
      </c>
      <c r="C66">
        <v>1239.9000000000001</v>
      </c>
      <c r="G66" s="19" t="s">
        <v>2003</v>
      </c>
      <c r="H66" s="24"/>
      <c r="I66" s="24">
        <v>12226223.1</v>
      </c>
      <c r="J66">
        <v>12226223.1</v>
      </c>
    </row>
    <row r="67" spans="1:10" x14ac:dyDescent="0.25">
      <c r="A67" t="s">
        <v>1563</v>
      </c>
      <c r="B67" t="s">
        <v>2357</v>
      </c>
      <c r="C67">
        <v>669200</v>
      </c>
      <c r="G67" s="19" t="s">
        <v>2481</v>
      </c>
      <c r="H67" s="24"/>
      <c r="I67" s="24">
        <v>0</v>
      </c>
      <c r="J67">
        <v>0</v>
      </c>
    </row>
    <row r="68" spans="1:10" x14ac:dyDescent="0.25">
      <c r="A68" t="s">
        <v>1568</v>
      </c>
      <c r="B68" t="s">
        <v>2357</v>
      </c>
      <c r="C68">
        <v>4855845.71</v>
      </c>
      <c r="G68" s="19" t="s">
        <v>2082</v>
      </c>
      <c r="H68" s="24">
        <v>2891473.78</v>
      </c>
      <c r="I68" s="24">
        <v>257105</v>
      </c>
      <c r="J68">
        <v>3148578.78</v>
      </c>
    </row>
    <row r="69" spans="1:10" x14ac:dyDescent="0.25">
      <c r="A69" t="s">
        <v>1637</v>
      </c>
      <c r="B69" t="s">
        <v>2356</v>
      </c>
      <c r="C69">
        <v>376933372.57999998</v>
      </c>
      <c r="G69" s="19" t="s">
        <v>2098</v>
      </c>
      <c r="H69" s="24">
        <v>10170056.470000001</v>
      </c>
      <c r="I69" s="24">
        <v>301169.28999999998</v>
      </c>
      <c r="J69">
        <v>10471225.76</v>
      </c>
    </row>
    <row r="70" spans="1:10" x14ac:dyDescent="0.25">
      <c r="A70" t="s">
        <v>1637</v>
      </c>
      <c r="B70" t="s">
        <v>2357</v>
      </c>
      <c r="C70">
        <v>100777596.34</v>
      </c>
      <c r="G70" s="19" t="s">
        <v>2086</v>
      </c>
      <c r="H70" s="24"/>
      <c r="I70" s="24">
        <v>5154228.91</v>
      </c>
      <c r="J70">
        <v>5154228.91</v>
      </c>
    </row>
    <row r="71" spans="1:10" x14ac:dyDescent="0.25">
      <c r="A71" t="s">
        <v>1691</v>
      </c>
      <c r="B71" t="s">
        <v>2356</v>
      </c>
      <c r="C71">
        <v>547116.66</v>
      </c>
      <c r="G71" s="19" t="s">
        <v>2125</v>
      </c>
      <c r="H71" s="24">
        <v>5789494.1100000003</v>
      </c>
      <c r="I71" s="24">
        <v>6315769.8600000003</v>
      </c>
      <c r="J71">
        <v>12105263.970000001</v>
      </c>
    </row>
    <row r="72" spans="1:10" x14ac:dyDescent="0.25">
      <c r="A72" t="s">
        <v>1691</v>
      </c>
      <c r="B72" t="s">
        <v>2357</v>
      </c>
      <c r="C72">
        <v>757.4</v>
      </c>
      <c r="G72" s="19" t="s">
        <v>2169</v>
      </c>
      <c r="H72" s="24">
        <v>5974459.2199999997</v>
      </c>
      <c r="I72" s="24">
        <v>1476863.8</v>
      </c>
      <c r="J72">
        <v>7451323.0199999996</v>
      </c>
    </row>
    <row r="73" spans="1:10" x14ac:dyDescent="0.25">
      <c r="A73" t="s">
        <v>1632</v>
      </c>
      <c r="B73" t="s">
        <v>2356</v>
      </c>
      <c r="C73">
        <v>91657477.489999995</v>
      </c>
      <c r="G73" s="19" t="s">
        <v>2203</v>
      </c>
      <c r="H73" s="24">
        <v>691054.66</v>
      </c>
      <c r="I73" s="24"/>
      <c r="J73">
        <v>691054.66</v>
      </c>
    </row>
    <row r="74" spans="1:10" x14ac:dyDescent="0.25">
      <c r="A74" t="s">
        <v>1698</v>
      </c>
      <c r="B74" t="s">
        <v>2356</v>
      </c>
      <c r="C74">
        <v>242820436.81999999</v>
      </c>
      <c r="G74" s="19" t="s">
        <v>2216</v>
      </c>
      <c r="H74" s="24">
        <v>1389453.5</v>
      </c>
      <c r="I74" s="24">
        <v>69000</v>
      </c>
      <c r="J74">
        <v>1458453.5</v>
      </c>
    </row>
    <row r="75" spans="1:10" x14ac:dyDescent="0.25">
      <c r="A75" t="s">
        <v>1698</v>
      </c>
      <c r="B75" t="s">
        <v>2357</v>
      </c>
      <c r="C75">
        <v>55927585.07</v>
      </c>
      <c r="G75" s="19" t="s">
        <v>2482</v>
      </c>
      <c r="H75" s="24"/>
      <c r="I75" s="24">
        <v>2635.7</v>
      </c>
      <c r="J75">
        <v>2635.7</v>
      </c>
    </row>
    <row r="76" spans="1:10" x14ac:dyDescent="0.25">
      <c r="A76" t="s">
        <v>1785</v>
      </c>
      <c r="B76" t="s">
        <v>2356</v>
      </c>
      <c r="C76">
        <v>13576193.220000001</v>
      </c>
      <c r="G76" s="19" t="s">
        <v>2483</v>
      </c>
      <c r="H76" s="24"/>
      <c r="I76" s="24">
        <v>74693.2</v>
      </c>
      <c r="J76">
        <v>74693.2</v>
      </c>
    </row>
    <row r="77" spans="1:10" x14ac:dyDescent="0.25">
      <c r="A77" t="s">
        <v>1785</v>
      </c>
      <c r="B77" t="s">
        <v>2357</v>
      </c>
      <c r="C77">
        <v>38539226.07</v>
      </c>
      <c r="G77" s="19" t="s">
        <v>2241</v>
      </c>
      <c r="H77" s="24">
        <v>562472.85</v>
      </c>
      <c r="I77" s="24"/>
      <c r="J77">
        <v>562472.85</v>
      </c>
    </row>
    <row r="78" spans="1:10" x14ac:dyDescent="0.25">
      <c r="A78" t="s">
        <v>1808</v>
      </c>
      <c r="B78" t="s">
        <v>2356</v>
      </c>
      <c r="C78">
        <v>39320309.100000001</v>
      </c>
      <c r="G78" s="19" t="s">
        <v>2262</v>
      </c>
      <c r="H78" s="24"/>
      <c r="I78" s="24">
        <v>263622.19</v>
      </c>
      <c r="J78">
        <v>263622.19</v>
      </c>
    </row>
    <row r="79" spans="1:10" x14ac:dyDescent="0.25">
      <c r="A79" t="s">
        <v>1867</v>
      </c>
      <c r="B79" t="s">
        <v>2356</v>
      </c>
      <c r="C79">
        <v>65582593</v>
      </c>
      <c r="G79" s="19" t="s">
        <v>2365</v>
      </c>
      <c r="H79" s="27">
        <v>3234911815.7999988</v>
      </c>
      <c r="I79" s="27">
        <v>903226293.74000025</v>
      </c>
      <c r="J79" s="27">
        <v>4138138109.539999</v>
      </c>
    </row>
    <row r="80" spans="1:10" x14ac:dyDescent="0.25">
      <c r="A80" t="s">
        <v>1911</v>
      </c>
      <c r="B80" t="s">
        <v>2356</v>
      </c>
      <c r="C80">
        <v>180000</v>
      </c>
    </row>
    <row r="81" spans="1:3" x14ac:dyDescent="0.25">
      <c r="A81" t="s">
        <v>1911</v>
      </c>
      <c r="B81" t="s">
        <v>2357</v>
      </c>
      <c r="C81">
        <v>287992</v>
      </c>
    </row>
    <row r="82" spans="1:3" x14ac:dyDescent="0.25">
      <c r="A82" t="s">
        <v>2476</v>
      </c>
      <c r="B82" t="s">
        <v>2356</v>
      </c>
      <c r="C82">
        <v>2532056.37</v>
      </c>
    </row>
    <row r="83" spans="1:3" x14ac:dyDescent="0.25">
      <c r="A83" t="s">
        <v>1950</v>
      </c>
      <c r="B83" t="s">
        <v>2356</v>
      </c>
      <c r="C83">
        <v>11695117.24</v>
      </c>
    </row>
    <row r="84" spans="1:3" x14ac:dyDescent="0.25">
      <c r="A84" t="s">
        <v>1950</v>
      </c>
      <c r="B84" t="s">
        <v>2357</v>
      </c>
      <c r="C84">
        <v>25220669.739999998</v>
      </c>
    </row>
    <row r="85" spans="1:3" x14ac:dyDescent="0.25">
      <c r="A85" t="s">
        <v>2478</v>
      </c>
      <c r="B85" t="s">
        <v>2356</v>
      </c>
      <c r="C85">
        <v>1293000</v>
      </c>
    </row>
    <row r="86" spans="1:3" x14ac:dyDescent="0.25">
      <c r="A86" t="s">
        <v>2478</v>
      </c>
      <c r="B86" t="s">
        <v>2357</v>
      </c>
      <c r="C86">
        <v>5962715.9900000002</v>
      </c>
    </row>
    <row r="87" spans="1:3" x14ac:dyDescent="0.25">
      <c r="A87" t="s">
        <v>2479</v>
      </c>
      <c r="B87" t="s">
        <v>2357</v>
      </c>
      <c r="C87">
        <v>5520625.7699999996</v>
      </c>
    </row>
    <row r="88" spans="1:3" x14ac:dyDescent="0.25">
      <c r="A88" t="s">
        <v>1904</v>
      </c>
      <c r="B88" t="s">
        <v>2357</v>
      </c>
      <c r="C88">
        <v>22772248.48</v>
      </c>
    </row>
    <row r="89" spans="1:3" x14ac:dyDescent="0.25">
      <c r="A89" t="s">
        <v>1926</v>
      </c>
      <c r="B89" t="s">
        <v>2356</v>
      </c>
      <c r="C89">
        <v>13068790.65</v>
      </c>
    </row>
    <row r="90" spans="1:3" x14ac:dyDescent="0.25">
      <c r="A90" t="s">
        <v>1799</v>
      </c>
      <c r="B90" t="s">
        <v>2357</v>
      </c>
      <c r="C90">
        <v>13760184.25</v>
      </c>
    </row>
    <row r="91" spans="1:3" x14ac:dyDescent="0.25">
      <c r="A91" t="s">
        <v>1983</v>
      </c>
      <c r="B91" t="s">
        <v>2356</v>
      </c>
      <c r="C91">
        <v>37244861.119999997</v>
      </c>
    </row>
    <row r="92" spans="1:3" x14ac:dyDescent="0.25">
      <c r="A92" t="s">
        <v>1983</v>
      </c>
      <c r="B92" t="s">
        <v>2357</v>
      </c>
      <c r="C92">
        <v>236484.7</v>
      </c>
    </row>
    <row r="93" spans="1:3" x14ac:dyDescent="0.25">
      <c r="A93" t="s">
        <v>2011</v>
      </c>
      <c r="B93" t="s">
        <v>2357</v>
      </c>
      <c r="C93">
        <v>1812660.82</v>
      </c>
    </row>
    <row r="94" spans="1:3" x14ac:dyDescent="0.25">
      <c r="A94" t="s">
        <v>2003</v>
      </c>
      <c r="B94" t="s">
        <v>2357</v>
      </c>
      <c r="C94">
        <v>12226223.1</v>
      </c>
    </row>
    <row r="95" spans="1:3" x14ac:dyDescent="0.25">
      <c r="A95" t="s">
        <v>2481</v>
      </c>
      <c r="B95" t="s">
        <v>2357</v>
      </c>
      <c r="C95">
        <v>0</v>
      </c>
    </row>
    <row r="96" spans="1:3" x14ac:dyDescent="0.25">
      <c r="A96" t="s">
        <v>2082</v>
      </c>
      <c r="B96" t="s">
        <v>2356</v>
      </c>
      <c r="C96">
        <v>2891473.78</v>
      </c>
    </row>
    <row r="97" spans="1:3" x14ac:dyDescent="0.25">
      <c r="A97" t="s">
        <v>2082</v>
      </c>
      <c r="B97" t="s">
        <v>2357</v>
      </c>
      <c r="C97">
        <v>257105</v>
      </c>
    </row>
    <row r="98" spans="1:3" x14ac:dyDescent="0.25">
      <c r="A98" t="s">
        <v>2098</v>
      </c>
      <c r="B98" t="s">
        <v>2356</v>
      </c>
      <c r="C98">
        <v>10170056.470000001</v>
      </c>
    </row>
    <row r="99" spans="1:3" x14ac:dyDescent="0.25">
      <c r="A99" t="s">
        <v>2098</v>
      </c>
      <c r="B99" t="s">
        <v>2357</v>
      </c>
      <c r="C99">
        <v>301169.28999999998</v>
      </c>
    </row>
    <row r="100" spans="1:3" x14ac:dyDescent="0.25">
      <c r="A100" t="s">
        <v>2086</v>
      </c>
      <c r="B100" t="s">
        <v>2357</v>
      </c>
      <c r="C100">
        <v>5154228.91</v>
      </c>
    </row>
    <row r="101" spans="1:3" x14ac:dyDescent="0.25">
      <c r="A101" t="s">
        <v>2125</v>
      </c>
      <c r="B101" t="s">
        <v>2356</v>
      </c>
      <c r="C101">
        <v>5789494.1100000003</v>
      </c>
    </row>
    <row r="102" spans="1:3" x14ac:dyDescent="0.25">
      <c r="A102" t="s">
        <v>2125</v>
      </c>
      <c r="B102" t="s">
        <v>2357</v>
      </c>
      <c r="C102">
        <v>6315769.8600000003</v>
      </c>
    </row>
    <row r="103" spans="1:3" x14ac:dyDescent="0.25">
      <c r="A103" t="s">
        <v>2169</v>
      </c>
      <c r="B103" t="s">
        <v>2356</v>
      </c>
      <c r="C103">
        <v>5974459.2199999997</v>
      </c>
    </row>
    <row r="104" spans="1:3" x14ac:dyDescent="0.25">
      <c r="A104" t="s">
        <v>2169</v>
      </c>
      <c r="B104" t="s">
        <v>2357</v>
      </c>
      <c r="C104">
        <v>1476863.8</v>
      </c>
    </row>
    <row r="105" spans="1:3" x14ac:dyDescent="0.25">
      <c r="A105" t="s">
        <v>2203</v>
      </c>
      <c r="B105" t="s">
        <v>2356</v>
      </c>
      <c r="C105">
        <v>691054.66</v>
      </c>
    </row>
    <row r="106" spans="1:3" x14ac:dyDescent="0.25">
      <c r="A106" t="s">
        <v>2216</v>
      </c>
      <c r="B106" t="s">
        <v>2356</v>
      </c>
      <c r="C106">
        <v>1389453.5</v>
      </c>
    </row>
    <row r="107" spans="1:3" x14ac:dyDescent="0.25">
      <c r="A107" t="s">
        <v>2216</v>
      </c>
      <c r="B107" t="s">
        <v>2357</v>
      </c>
      <c r="C107">
        <v>69000</v>
      </c>
    </row>
    <row r="108" spans="1:3" x14ac:dyDescent="0.25">
      <c r="A108" t="s">
        <v>2482</v>
      </c>
      <c r="B108" t="s">
        <v>2357</v>
      </c>
      <c r="C108">
        <v>2635.7</v>
      </c>
    </row>
    <row r="109" spans="1:3" x14ac:dyDescent="0.25">
      <c r="A109" t="s">
        <v>2483</v>
      </c>
      <c r="B109" t="s">
        <v>2357</v>
      </c>
      <c r="C109">
        <v>74693.2</v>
      </c>
    </row>
    <row r="110" spans="1:3" x14ac:dyDescent="0.25">
      <c r="A110" t="s">
        <v>2241</v>
      </c>
      <c r="B110" t="s">
        <v>2356</v>
      </c>
      <c r="C110">
        <v>562472.85</v>
      </c>
    </row>
    <row r="111" spans="1:3" x14ac:dyDescent="0.25">
      <c r="A111" t="s">
        <v>2262</v>
      </c>
      <c r="B111" t="s">
        <v>2357</v>
      </c>
      <c r="C111">
        <v>263622.19</v>
      </c>
    </row>
  </sheetData>
  <pageMargins left="0.511811024" right="0.511811024" top="0.78740157500000008" bottom="0.78740157500000008" header="0.31496062000000014" footer="0.31496062000000014"/>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7"/>
  <sheetViews>
    <sheetView workbookViewId="0">
      <pane ySplit="1" topLeftCell="A2" activePane="bottomLeft" state="frozen"/>
      <selection pane="bottomLeft"/>
    </sheetView>
  </sheetViews>
  <sheetFormatPr defaultRowHeight="15" x14ac:dyDescent="0.25"/>
  <cols>
    <col min="1" max="1" width="14" bestFit="1" customWidth="1"/>
    <col min="2" max="2" width="8.85546875" bestFit="1" customWidth="1"/>
    <col min="3" max="3" width="65.28515625" bestFit="1" customWidth="1"/>
    <col min="4" max="7" width="15.5703125" customWidth="1"/>
    <col min="8" max="8" width="4.42578125" customWidth="1"/>
    <col min="9" max="12" width="15.42578125" customWidth="1"/>
  </cols>
  <sheetData>
    <row r="1" spans="1:12" ht="39.75" customHeight="1" x14ac:dyDescent="0.25">
      <c r="A1" s="2" t="s">
        <v>1</v>
      </c>
      <c r="B1" s="2" t="s">
        <v>3</v>
      </c>
      <c r="C1" s="2" t="s">
        <v>4</v>
      </c>
      <c r="D1" s="6" t="s">
        <v>17</v>
      </c>
      <c r="E1" s="6" t="s">
        <v>19</v>
      </c>
      <c r="F1" s="2" t="s">
        <v>26</v>
      </c>
      <c r="G1" s="2" t="s">
        <v>28</v>
      </c>
      <c r="I1" s="54" t="s">
        <v>2485</v>
      </c>
      <c r="J1" s="55">
        <v>40457169</v>
      </c>
      <c r="K1" s="54" t="s">
        <v>2486</v>
      </c>
      <c r="L1" s="55">
        <v>350000</v>
      </c>
    </row>
    <row r="2" spans="1:12" x14ac:dyDescent="0.25">
      <c r="A2" s="8" t="s">
        <v>59</v>
      </c>
      <c r="B2" s="8">
        <v>1677</v>
      </c>
      <c r="C2" s="8" t="s">
        <v>61</v>
      </c>
      <c r="D2" s="46">
        <v>1250511</v>
      </c>
      <c r="E2" s="46">
        <v>1250511</v>
      </c>
      <c r="F2" s="46">
        <v>0</v>
      </c>
      <c r="G2" s="46">
        <v>0</v>
      </c>
    </row>
    <row r="3" spans="1:12" x14ac:dyDescent="0.25">
      <c r="A3" s="8" t="s">
        <v>59</v>
      </c>
      <c r="B3" s="8">
        <v>2142</v>
      </c>
      <c r="C3" s="8" t="s">
        <v>66</v>
      </c>
      <c r="D3" s="46">
        <v>17702322.129999999</v>
      </c>
      <c r="E3" s="46">
        <v>9954300</v>
      </c>
      <c r="F3" s="46">
        <v>0</v>
      </c>
      <c r="G3" s="46">
        <v>0</v>
      </c>
    </row>
    <row r="4" spans="1:12" x14ac:dyDescent="0.25">
      <c r="A4" s="8" t="s">
        <v>70</v>
      </c>
      <c r="B4" s="8">
        <v>2344</v>
      </c>
      <c r="C4" s="8" t="s">
        <v>72</v>
      </c>
      <c r="D4" s="46">
        <v>102510894.34</v>
      </c>
      <c r="E4" s="46">
        <v>102510894.34</v>
      </c>
      <c r="F4" s="46">
        <v>0</v>
      </c>
      <c r="G4" s="46">
        <v>0</v>
      </c>
    </row>
    <row r="5" spans="1:12" x14ac:dyDescent="0.25">
      <c r="A5" s="8" t="s">
        <v>70</v>
      </c>
      <c r="B5" s="8">
        <v>2893</v>
      </c>
      <c r="C5" s="8" t="s">
        <v>81</v>
      </c>
      <c r="D5" s="46">
        <v>240000000</v>
      </c>
      <c r="E5" s="46">
        <v>169914702.86000001</v>
      </c>
      <c r="F5" s="46">
        <v>0</v>
      </c>
      <c r="G5" s="46">
        <v>0</v>
      </c>
    </row>
    <row r="6" spans="1:12" x14ac:dyDescent="0.25">
      <c r="A6" s="8" t="s">
        <v>59</v>
      </c>
      <c r="B6" s="8">
        <v>3111</v>
      </c>
      <c r="C6" s="8" t="s">
        <v>85</v>
      </c>
      <c r="D6" s="46">
        <v>800000</v>
      </c>
      <c r="E6" s="46">
        <v>800000</v>
      </c>
      <c r="F6" s="46">
        <v>0</v>
      </c>
      <c r="G6" s="46">
        <v>0</v>
      </c>
    </row>
    <row r="7" spans="1:12" x14ac:dyDescent="0.25">
      <c r="D7" s="56">
        <f>SUM(D2:D6)</f>
        <v>362263727.47000003</v>
      </c>
      <c r="E7" s="56">
        <f>SUM(E2:E6)</f>
        <v>284430408.20000005</v>
      </c>
      <c r="F7" s="56">
        <f>SUM(F2:F6)</f>
        <v>0</v>
      </c>
      <c r="G7" s="56">
        <f>SUM(G2:G6)</f>
        <v>0</v>
      </c>
    </row>
  </sheetData>
  <autoFilter ref="A1:G7" xr:uid="{00000000-0009-0000-0000-000007000000}"/>
  <pageMargins left="0.511811024" right="0.511811024" top="0.78740157500000008" bottom="0.78740157500000008" header="0.31496062000000014" footer="0.31496062000000014"/>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39"/>
  <sheetViews>
    <sheetView workbookViewId="0">
      <pane ySplit="1" topLeftCell="A2" activePane="bottomLeft" state="frozen"/>
      <selection pane="bottomLeft"/>
    </sheetView>
  </sheetViews>
  <sheetFormatPr defaultRowHeight="15" x14ac:dyDescent="0.25"/>
  <cols>
    <col min="1" max="1" width="14" bestFit="1" customWidth="1"/>
    <col min="2" max="2" width="8.85546875" bestFit="1" customWidth="1"/>
    <col min="3" max="3" width="75.5703125" customWidth="1"/>
    <col min="4" max="7" width="15.5703125" customWidth="1"/>
    <col min="8" max="8" width="4.42578125" customWidth="1"/>
    <col min="9" max="12" width="15.42578125" customWidth="1"/>
  </cols>
  <sheetData>
    <row r="1" spans="1:12" ht="39.75" customHeight="1" x14ac:dyDescent="0.25">
      <c r="A1" s="2" t="s">
        <v>1</v>
      </c>
      <c r="B1" s="2" t="s">
        <v>3</v>
      </c>
      <c r="C1" s="2" t="s">
        <v>4</v>
      </c>
      <c r="D1" s="6" t="s">
        <v>17</v>
      </c>
      <c r="E1" s="6" t="s">
        <v>19</v>
      </c>
      <c r="F1" s="2" t="s">
        <v>26</v>
      </c>
      <c r="G1" s="2" t="s">
        <v>28</v>
      </c>
      <c r="I1" s="54" t="s">
        <v>2485</v>
      </c>
      <c r="J1" s="55">
        <v>97205028.290000007</v>
      </c>
      <c r="K1" s="54" t="s">
        <v>2486</v>
      </c>
      <c r="L1" s="55">
        <v>52195787.310000002</v>
      </c>
    </row>
    <row r="2" spans="1:12" x14ac:dyDescent="0.25">
      <c r="A2" s="8" t="s">
        <v>230</v>
      </c>
      <c r="B2" s="8">
        <v>1410</v>
      </c>
      <c r="C2" s="8" t="s">
        <v>232</v>
      </c>
      <c r="D2" s="46">
        <v>1200000</v>
      </c>
      <c r="E2" s="46">
        <v>1200000</v>
      </c>
      <c r="F2" s="46">
        <v>0</v>
      </c>
      <c r="G2" s="46"/>
    </row>
    <row r="3" spans="1:12" x14ac:dyDescent="0.25">
      <c r="A3" s="8" t="s">
        <v>230</v>
      </c>
      <c r="B3" s="8">
        <v>1870</v>
      </c>
      <c r="C3" s="8" t="s">
        <v>237</v>
      </c>
      <c r="D3" s="46">
        <v>108570192.69</v>
      </c>
      <c r="E3" s="46">
        <v>108570192.69</v>
      </c>
      <c r="F3" s="46">
        <v>0</v>
      </c>
      <c r="G3" s="46"/>
    </row>
    <row r="4" spans="1:12" x14ac:dyDescent="0.25">
      <c r="A4" s="8" t="s">
        <v>243</v>
      </c>
      <c r="B4" s="8">
        <v>1870</v>
      </c>
      <c r="C4" s="8" t="s">
        <v>237</v>
      </c>
      <c r="D4" s="46">
        <v>3800000</v>
      </c>
      <c r="E4" s="46" t="s">
        <v>242</v>
      </c>
      <c r="F4" s="46">
        <v>0</v>
      </c>
      <c r="G4" s="46"/>
    </row>
    <row r="5" spans="1:12" x14ac:dyDescent="0.25">
      <c r="A5" s="8" t="s">
        <v>243</v>
      </c>
      <c r="B5" s="8">
        <v>1870</v>
      </c>
      <c r="C5" s="57" t="s">
        <v>237</v>
      </c>
      <c r="D5" s="46">
        <v>0</v>
      </c>
      <c r="E5" s="46">
        <v>0</v>
      </c>
      <c r="F5" s="46">
        <v>250000</v>
      </c>
      <c r="G5" s="46">
        <v>0</v>
      </c>
    </row>
    <row r="6" spans="1:12" x14ac:dyDescent="0.25">
      <c r="A6" s="8" t="s">
        <v>230</v>
      </c>
      <c r="B6" s="8">
        <v>1872</v>
      </c>
      <c r="C6" s="57" t="s">
        <v>244</v>
      </c>
      <c r="D6" s="46">
        <v>8000000</v>
      </c>
      <c r="E6" s="46">
        <v>0</v>
      </c>
      <c r="F6" s="46">
        <v>0</v>
      </c>
      <c r="G6" s="46">
        <v>0</v>
      </c>
    </row>
    <row r="7" spans="1:12" x14ac:dyDescent="0.25">
      <c r="A7" s="8" t="s">
        <v>230</v>
      </c>
      <c r="B7" s="8">
        <v>1873</v>
      </c>
      <c r="C7" s="57" t="s">
        <v>246</v>
      </c>
      <c r="D7" s="46">
        <v>30000000</v>
      </c>
      <c r="E7" s="46">
        <v>0</v>
      </c>
      <c r="F7" s="46">
        <v>0</v>
      </c>
      <c r="G7" s="46">
        <v>0</v>
      </c>
    </row>
    <row r="8" spans="1:12" x14ac:dyDescent="0.25">
      <c r="A8" s="8" t="s">
        <v>230</v>
      </c>
      <c r="B8" s="8">
        <v>1931</v>
      </c>
      <c r="C8" s="57" t="s">
        <v>248</v>
      </c>
      <c r="D8" s="46">
        <v>6000000</v>
      </c>
      <c r="E8" s="46">
        <v>0</v>
      </c>
      <c r="F8" s="46">
        <v>0</v>
      </c>
      <c r="G8" s="46">
        <v>0</v>
      </c>
    </row>
    <row r="9" spans="1:12" x14ac:dyDescent="0.25">
      <c r="A9" s="8" t="s">
        <v>230</v>
      </c>
      <c r="B9" s="8">
        <v>1932</v>
      </c>
      <c r="C9" s="57" t="s">
        <v>250</v>
      </c>
      <c r="D9" s="46">
        <v>6000000</v>
      </c>
      <c r="E9" s="46">
        <v>0</v>
      </c>
      <c r="F9" s="46">
        <v>0</v>
      </c>
      <c r="G9" s="46">
        <v>0</v>
      </c>
    </row>
    <row r="10" spans="1:12" x14ac:dyDescent="0.25">
      <c r="A10" s="8" t="s">
        <v>230</v>
      </c>
      <c r="B10" s="8">
        <v>1933</v>
      </c>
      <c r="C10" s="57" t="s">
        <v>311</v>
      </c>
      <c r="D10" s="46">
        <v>20000000</v>
      </c>
      <c r="E10" s="46">
        <v>0</v>
      </c>
      <c r="F10" s="46">
        <v>0</v>
      </c>
      <c r="G10" s="46">
        <v>0</v>
      </c>
    </row>
    <row r="11" spans="1:12" x14ac:dyDescent="0.25">
      <c r="A11" s="8" t="s">
        <v>230</v>
      </c>
      <c r="B11" s="8">
        <v>2291</v>
      </c>
      <c r="C11" s="57" t="s">
        <v>260</v>
      </c>
      <c r="D11" s="46">
        <v>32254.02</v>
      </c>
      <c r="E11" s="46">
        <v>0</v>
      </c>
      <c r="F11" s="46">
        <v>1176998.1399999999</v>
      </c>
      <c r="G11" s="46">
        <v>0</v>
      </c>
    </row>
    <row r="12" spans="1:12" x14ac:dyDescent="0.25">
      <c r="A12" s="8" t="s">
        <v>230</v>
      </c>
      <c r="B12" s="8">
        <v>2292</v>
      </c>
      <c r="C12" s="57" t="s">
        <v>261</v>
      </c>
      <c r="D12" s="46">
        <v>83049.94</v>
      </c>
      <c r="E12" s="46">
        <v>0</v>
      </c>
      <c r="F12" s="46">
        <v>34451.46</v>
      </c>
      <c r="G12" s="46">
        <v>0</v>
      </c>
    </row>
    <row r="13" spans="1:12" x14ac:dyDescent="0.25">
      <c r="A13" s="8" t="s">
        <v>230</v>
      </c>
      <c r="B13" s="8">
        <v>2293</v>
      </c>
      <c r="C13" s="57" t="s">
        <v>262</v>
      </c>
      <c r="D13" s="46">
        <v>31384.16</v>
      </c>
      <c r="E13" s="46">
        <v>0</v>
      </c>
      <c r="F13" s="46">
        <v>370400.94</v>
      </c>
      <c r="G13" s="46">
        <v>0</v>
      </c>
    </row>
    <row r="14" spans="1:12" x14ac:dyDescent="0.25">
      <c r="A14" s="8" t="s">
        <v>230</v>
      </c>
      <c r="B14" s="8">
        <v>2293</v>
      </c>
      <c r="C14" s="57" t="s">
        <v>313</v>
      </c>
      <c r="D14" s="46">
        <v>1231138.26</v>
      </c>
      <c r="E14" s="46">
        <v>0</v>
      </c>
      <c r="F14" s="46">
        <v>0</v>
      </c>
      <c r="G14" s="46">
        <v>0</v>
      </c>
    </row>
    <row r="15" spans="1:12" x14ac:dyDescent="0.25">
      <c r="A15" s="8" t="s">
        <v>230</v>
      </c>
      <c r="B15" s="8">
        <v>2347</v>
      </c>
      <c r="C15" s="57" t="s">
        <v>266</v>
      </c>
      <c r="D15" s="46">
        <v>2000000</v>
      </c>
      <c r="E15" s="46">
        <v>2000000</v>
      </c>
      <c r="F15" s="46">
        <v>0</v>
      </c>
      <c r="G15" s="46">
        <v>0</v>
      </c>
    </row>
    <row r="16" spans="1:12" x14ac:dyDescent="0.25">
      <c r="A16" s="8" t="s">
        <v>230</v>
      </c>
      <c r="B16" s="8">
        <v>2348</v>
      </c>
      <c r="C16" s="57" t="s">
        <v>269</v>
      </c>
      <c r="D16" s="46">
        <v>1070698.8400000001</v>
      </c>
      <c r="E16" s="46">
        <v>0</v>
      </c>
      <c r="F16" s="46">
        <v>0</v>
      </c>
      <c r="G16" s="46">
        <v>0</v>
      </c>
    </row>
    <row r="17" spans="1:7" x14ac:dyDescent="0.25">
      <c r="A17" s="8" t="s">
        <v>230</v>
      </c>
      <c r="B17" s="8">
        <v>2352</v>
      </c>
      <c r="C17" s="57" t="s">
        <v>273</v>
      </c>
      <c r="D17" s="46">
        <v>6557824.2699999996</v>
      </c>
      <c r="E17" s="46">
        <v>1442470.78</v>
      </c>
      <c r="F17" s="46">
        <v>0</v>
      </c>
      <c r="G17" s="46">
        <v>0</v>
      </c>
    </row>
    <row r="18" spans="1:7" x14ac:dyDescent="0.25">
      <c r="A18" s="8" t="s">
        <v>275</v>
      </c>
      <c r="B18" s="8">
        <v>2352</v>
      </c>
      <c r="C18" s="57" t="s">
        <v>273</v>
      </c>
      <c r="D18" s="46">
        <v>0</v>
      </c>
      <c r="E18" s="46">
        <v>0</v>
      </c>
      <c r="F18" s="46">
        <v>16765498.26</v>
      </c>
      <c r="G18" s="46">
        <v>0</v>
      </c>
    </row>
    <row r="19" spans="1:7" x14ac:dyDescent="0.25">
      <c r="A19" s="8" t="s">
        <v>276</v>
      </c>
      <c r="B19" s="8">
        <v>2353</v>
      </c>
      <c r="C19" s="57" t="s">
        <v>278</v>
      </c>
      <c r="D19" s="46">
        <v>8500000</v>
      </c>
      <c r="E19" s="46">
        <v>0</v>
      </c>
      <c r="F19" s="46">
        <v>0</v>
      </c>
      <c r="G19" s="46">
        <v>0</v>
      </c>
    </row>
    <row r="20" spans="1:7" x14ac:dyDescent="0.25">
      <c r="A20" s="8" t="s">
        <v>230</v>
      </c>
      <c r="B20" s="8">
        <v>2354</v>
      </c>
      <c r="C20" s="57" t="s">
        <v>281</v>
      </c>
      <c r="D20" s="46">
        <v>1404819</v>
      </c>
      <c r="E20" s="46">
        <v>0</v>
      </c>
      <c r="F20" s="46">
        <v>0</v>
      </c>
      <c r="G20" s="46">
        <v>0</v>
      </c>
    </row>
    <row r="21" spans="1:7" x14ac:dyDescent="0.25">
      <c r="A21" s="8" t="s">
        <v>230</v>
      </c>
      <c r="B21" s="8">
        <v>2354</v>
      </c>
      <c r="C21" s="57" t="s">
        <v>281</v>
      </c>
      <c r="D21" s="46">
        <v>35000000</v>
      </c>
      <c r="E21" s="46">
        <v>0</v>
      </c>
      <c r="F21" s="46">
        <v>0</v>
      </c>
      <c r="G21" s="46">
        <v>0</v>
      </c>
    </row>
    <row r="22" spans="1:7" x14ac:dyDescent="0.25">
      <c r="A22" s="8" t="s">
        <v>230</v>
      </c>
      <c r="B22" s="8">
        <v>2355</v>
      </c>
      <c r="C22" s="57" t="s">
        <v>283</v>
      </c>
      <c r="D22" s="46">
        <v>1528423.56</v>
      </c>
      <c r="E22" s="46">
        <v>1528423.56</v>
      </c>
      <c r="F22" s="46">
        <v>0</v>
      </c>
      <c r="G22" s="46">
        <v>0</v>
      </c>
    </row>
    <row r="23" spans="1:7" x14ac:dyDescent="0.25">
      <c r="A23" s="8" t="s">
        <v>230</v>
      </c>
      <c r="B23" s="8">
        <v>2675</v>
      </c>
      <c r="C23" s="57" t="s">
        <v>287</v>
      </c>
      <c r="D23" s="46">
        <v>40149.440000000002</v>
      </c>
      <c r="E23" s="46">
        <v>0</v>
      </c>
      <c r="F23" s="46">
        <v>1880698.44</v>
      </c>
      <c r="G23" s="46">
        <v>0</v>
      </c>
    </row>
    <row r="24" spans="1:7" x14ac:dyDescent="0.25">
      <c r="A24" s="8" t="s">
        <v>230</v>
      </c>
      <c r="B24" s="8">
        <v>2676</v>
      </c>
      <c r="C24" s="57" t="s">
        <v>288</v>
      </c>
      <c r="D24" s="46">
        <v>8211.6200000000008</v>
      </c>
      <c r="E24" s="46">
        <v>0</v>
      </c>
      <c r="F24" s="46">
        <v>228710.46</v>
      </c>
      <c r="G24" s="46">
        <v>0</v>
      </c>
    </row>
    <row r="25" spans="1:7" x14ac:dyDescent="0.25">
      <c r="A25" s="8" t="s">
        <v>230</v>
      </c>
      <c r="B25" s="8">
        <v>2677</v>
      </c>
      <c r="C25" s="57" t="s">
        <v>289</v>
      </c>
      <c r="D25" s="46">
        <v>163930.85</v>
      </c>
      <c r="E25" s="46">
        <v>0</v>
      </c>
      <c r="F25" s="46">
        <v>6457960.4699999997</v>
      </c>
      <c r="G25" s="46">
        <v>0</v>
      </c>
    </row>
    <row r="26" spans="1:7" x14ac:dyDescent="0.25">
      <c r="A26" s="8" t="s">
        <v>230</v>
      </c>
      <c r="B26" s="8">
        <v>2678</v>
      </c>
      <c r="C26" s="57" t="s">
        <v>290</v>
      </c>
      <c r="D26" s="46">
        <v>58603.31</v>
      </c>
      <c r="E26" s="46">
        <v>0</v>
      </c>
      <c r="F26" s="46">
        <v>1862160.67</v>
      </c>
      <c r="G26" s="46">
        <v>0</v>
      </c>
    </row>
    <row r="27" spans="1:7" x14ac:dyDescent="0.25">
      <c r="A27" s="8" t="s">
        <v>230</v>
      </c>
      <c r="B27" s="8">
        <v>2679</v>
      </c>
      <c r="C27" s="57" t="s">
        <v>291</v>
      </c>
      <c r="D27" s="46">
        <v>226858.06</v>
      </c>
      <c r="E27" s="46">
        <v>0</v>
      </c>
      <c r="F27" s="46">
        <v>8170899.6799999997</v>
      </c>
      <c r="G27" s="46">
        <v>0</v>
      </c>
    </row>
    <row r="28" spans="1:7" x14ac:dyDescent="0.25">
      <c r="A28" s="8" t="s">
        <v>230</v>
      </c>
      <c r="B28" s="8">
        <v>2886</v>
      </c>
      <c r="C28" s="57" t="s">
        <v>297</v>
      </c>
      <c r="D28" s="46">
        <v>5830.1</v>
      </c>
      <c r="E28" s="46">
        <v>0</v>
      </c>
      <c r="F28" s="46">
        <v>29150.47</v>
      </c>
      <c r="G28" s="46">
        <v>0</v>
      </c>
    </row>
    <row r="29" spans="1:7" x14ac:dyDescent="0.25">
      <c r="A29" s="8" t="s">
        <v>230</v>
      </c>
      <c r="B29" s="8">
        <v>3004</v>
      </c>
      <c r="C29" s="57" t="s">
        <v>308</v>
      </c>
      <c r="D29" s="46">
        <v>732935.73</v>
      </c>
      <c r="E29" s="46">
        <v>732935.73</v>
      </c>
      <c r="F29" s="46">
        <v>0</v>
      </c>
      <c r="G29" s="46">
        <v>0</v>
      </c>
    </row>
    <row r="30" spans="1:7" x14ac:dyDescent="0.25">
      <c r="A30" s="8" t="s">
        <v>230</v>
      </c>
      <c r="B30" s="8"/>
      <c r="C30" s="57" t="s">
        <v>316</v>
      </c>
      <c r="D30" s="46">
        <v>40000000</v>
      </c>
      <c r="E30" s="46">
        <v>0</v>
      </c>
      <c r="F30" s="46">
        <v>0</v>
      </c>
      <c r="G30" s="46">
        <v>0</v>
      </c>
    </row>
    <row r="31" spans="1:7" x14ac:dyDescent="0.25">
      <c r="A31" s="8" t="s">
        <v>323</v>
      </c>
      <c r="B31" s="8">
        <v>2115</v>
      </c>
      <c r="C31" s="57" t="s">
        <v>300</v>
      </c>
      <c r="D31" s="46">
        <v>3500000</v>
      </c>
      <c r="E31" s="46">
        <v>0</v>
      </c>
      <c r="F31" s="46">
        <v>0</v>
      </c>
      <c r="G31" s="46">
        <v>0</v>
      </c>
    </row>
    <row r="32" spans="1:7" x14ac:dyDescent="0.25">
      <c r="A32" s="8" t="s">
        <v>323</v>
      </c>
      <c r="B32" s="8">
        <v>2182</v>
      </c>
      <c r="C32" s="57" t="s">
        <v>327</v>
      </c>
      <c r="D32" s="46">
        <v>1066816.6100000001</v>
      </c>
      <c r="E32" s="46">
        <v>0</v>
      </c>
      <c r="F32" s="46">
        <v>3200449.82</v>
      </c>
      <c r="G32" s="46">
        <v>0</v>
      </c>
    </row>
    <row r="33" spans="1:7" x14ac:dyDescent="0.25">
      <c r="A33" s="8" t="s">
        <v>323</v>
      </c>
      <c r="B33" s="8">
        <v>2332</v>
      </c>
      <c r="C33" s="57" t="s">
        <v>333</v>
      </c>
      <c r="D33" s="46">
        <v>35701.29</v>
      </c>
      <c r="E33" s="46">
        <v>0</v>
      </c>
      <c r="F33" s="46">
        <v>1773091.71</v>
      </c>
      <c r="G33" s="46">
        <v>0</v>
      </c>
    </row>
    <row r="34" spans="1:7" x14ac:dyDescent="0.25">
      <c r="A34" s="8" t="s">
        <v>323</v>
      </c>
      <c r="B34" s="8">
        <v>2573</v>
      </c>
      <c r="C34" s="57" t="s">
        <v>336</v>
      </c>
      <c r="D34" s="46">
        <v>1800000</v>
      </c>
      <c r="E34" s="46">
        <v>0</v>
      </c>
      <c r="F34" s="46">
        <v>0</v>
      </c>
      <c r="G34" s="46">
        <v>0</v>
      </c>
    </row>
    <row r="35" spans="1:7" x14ac:dyDescent="0.25">
      <c r="A35" s="8" t="s">
        <v>323</v>
      </c>
      <c r="B35" s="8">
        <v>2330</v>
      </c>
      <c r="C35" s="57" t="s">
        <v>339</v>
      </c>
      <c r="D35" s="46">
        <v>728.4</v>
      </c>
      <c r="E35" s="46">
        <v>0</v>
      </c>
      <c r="F35" s="46">
        <v>443249.53</v>
      </c>
      <c r="G35" s="46">
        <v>0</v>
      </c>
    </row>
    <row r="36" spans="1:7" x14ac:dyDescent="0.25">
      <c r="A36" s="8" t="s">
        <v>323</v>
      </c>
      <c r="B36" s="8">
        <v>2451</v>
      </c>
      <c r="C36" s="57" t="s">
        <v>348</v>
      </c>
      <c r="D36" s="46">
        <v>41300</v>
      </c>
      <c r="E36" s="46">
        <v>0</v>
      </c>
      <c r="F36" s="46">
        <v>471700</v>
      </c>
      <c r="G36" s="46">
        <v>0</v>
      </c>
    </row>
    <row r="37" spans="1:7" x14ac:dyDescent="0.25">
      <c r="A37" s="8" t="s">
        <v>323</v>
      </c>
      <c r="B37" s="8">
        <v>2917</v>
      </c>
      <c r="C37" s="57" t="s">
        <v>352</v>
      </c>
      <c r="D37" s="46">
        <v>100000</v>
      </c>
      <c r="E37" s="46">
        <v>0</v>
      </c>
      <c r="F37" s="46">
        <v>0</v>
      </c>
      <c r="G37" s="46">
        <v>0</v>
      </c>
    </row>
    <row r="38" spans="1:7" x14ac:dyDescent="0.25">
      <c r="A38" s="8" t="s">
        <v>323</v>
      </c>
      <c r="B38" s="8"/>
      <c r="C38" s="57" t="s">
        <v>355</v>
      </c>
      <c r="D38" s="46">
        <v>108464.03</v>
      </c>
      <c r="E38" s="46">
        <v>0</v>
      </c>
      <c r="F38" s="46">
        <v>1000000</v>
      </c>
      <c r="G38" s="46">
        <v>0</v>
      </c>
    </row>
    <row r="39" spans="1:7" x14ac:dyDescent="0.25">
      <c r="D39" s="56">
        <f>SUM(D2:D38)</f>
        <v>288899314.18000001</v>
      </c>
      <c r="E39" s="56">
        <f t="shared" ref="E39:G39" si="0">SUM(E2:E38)</f>
        <v>115474022.76000001</v>
      </c>
      <c r="F39" s="56">
        <f t="shared" si="0"/>
        <v>44115420.050000004</v>
      </c>
      <c r="G39" s="56">
        <f t="shared" si="0"/>
        <v>0</v>
      </c>
    </row>
  </sheetData>
  <autoFilter ref="A1:G39" xr:uid="{00000000-0009-0000-0000-000008000000}"/>
  <pageMargins left="0.511811024" right="0.511811024" top="0.78740157500000008" bottom="0.78740157500000008" header="0.31496062000000014" footer="0.31496062000000014"/>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8"/>
  <sheetViews>
    <sheetView workbookViewId="0">
      <pane ySplit="1" topLeftCell="A2" activePane="bottomLeft" state="frozen"/>
      <selection pane="bottomLeft"/>
    </sheetView>
  </sheetViews>
  <sheetFormatPr defaultRowHeight="15" x14ac:dyDescent="0.25"/>
  <cols>
    <col min="1" max="1" width="14" bestFit="1" customWidth="1"/>
    <col min="2" max="2" width="8.85546875" bestFit="1" customWidth="1"/>
    <col min="3" max="3" width="78.140625" customWidth="1"/>
    <col min="4" max="7" width="15.5703125" customWidth="1"/>
    <col min="8" max="8" width="4.42578125" customWidth="1"/>
    <col min="9" max="12" width="15.42578125" customWidth="1"/>
  </cols>
  <sheetData>
    <row r="1" spans="1:12" ht="39.75" customHeight="1" x14ac:dyDescent="0.25">
      <c r="A1" s="2" t="s">
        <v>1</v>
      </c>
      <c r="B1" s="2" t="s">
        <v>3</v>
      </c>
      <c r="C1" s="2" t="s">
        <v>4</v>
      </c>
      <c r="D1" s="6" t="s">
        <v>17</v>
      </c>
      <c r="E1" s="6" t="s">
        <v>19</v>
      </c>
      <c r="F1" s="2" t="s">
        <v>26</v>
      </c>
      <c r="G1" s="2" t="s">
        <v>28</v>
      </c>
      <c r="I1" s="54" t="s">
        <v>2485</v>
      </c>
      <c r="J1" s="55">
        <v>22929270</v>
      </c>
      <c r="K1" s="54" t="s">
        <v>2486</v>
      </c>
      <c r="L1" s="55">
        <v>58600429</v>
      </c>
    </row>
    <row r="2" spans="1:12" x14ac:dyDescent="0.25">
      <c r="A2" s="8" t="s">
        <v>414</v>
      </c>
      <c r="B2" s="8">
        <v>770</v>
      </c>
      <c r="C2" s="58" t="s">
        <v>416</v>
      </c>
      <c r="D2" s="46">
        <v>1500000</v>
      </c>
      <c r="E2" s="46">
        <v>1500000</v>
      </c>
      <c r="F2" s="46">
        <v>0</v>
      </c>
      <c r="G2" s="46">
        <v>0</v>
      </c>
    </row>
    <row r="3" spans="1:12" x14ac:dyDescent="0.25">
      <c r="A3" s="8" t="s">
        <v>414</v>
      </c>
      <c r="B3" s="8">
        <v>1137</v>
      </c>
      <c r="C3" s="58" t="s">
        <v>421</v>
      </c>
      <c r="D3" s="46">
        <v>500000</v>
      </c>
      <c r="E3" s="46">
        <v>500000</v>
      </c>
      <c r="F3" s="46">
        <v>0</v>
      </c>
      <c r="G3" s="46">
        <v>0</v>
      </c>
    </row>
    <row r="4" spans="1:12" x14ac:dyDescent="0.25">
      <c r="A4" s="8" t="s">
        <v>414</v>
      </c>
      <c r="B4" s="8">
        <v>1760</v>
      </c>
      <c r="C4" s="58" t="s">
        <v>429</v>
      </c>
      <c r="D4" s="46">
        <v>5000000</v>
      </c>
      <c r="E4" s="46">
        <v>5000000</v>
      </c>
      <c r="F4" s="46">
        <v>0</v>
      </c>
      <c r="G4" s="46">
        <v>0</v>
      </c>
    </row>
    <row r="5" spans="1:12" x14ac:dyDescent="0.25">
      <c r="A5" s="8" t="s">
        <v>414</v>
      </c>
      <c r="B5" s="8">
        <v>2515</v>
      </c>
      <c r="C5" s="58" t="s">
        <v>437</v>
      </c>
      <c r="D5" s="46">
        <v>18909659.710000001</v>
      </c>
      <c r="E5" s="46">
        <v>0</v>
      </c>
      <c r="F5" s="46">
        <v>0</v>
      </c>
      <c r="G5" s="46">
        <v>0</v>
      </c>
    </row>
    <row r="6" spans="1:12" x14ac:dyDescent="0.25">
      <c r="A6" s="8" t="s">
        <v>414</v>
      </c>
      <c r="B6" s="8">
        <v>2683</v>
      </c>
      <c r="C6" s="58" t="s">
        <v>441</v>
      </c>
      <c r="D6" s="46">
        <v>9575297.2599999998</v>
      </c>
      <c r="E6" s="46">
        <v>0</v>
      </c>
      <c r="F6" s="46">
        <v>22342360.260000002</v>
      </c>
      <c r="G6" s="46">
        <v>0</v>
      </c>
    </row>
    <row r="7" spans="1:12" x14ac:dyDescent="0.25">
      <c r="A7" s="8" t="s">
        <v>414</v>
      </c>
      <c r="B7" s="8">
        <v>2684</v>
      </c>
      <c r="C7" s="58" t="s">
        <v>447</v>
      </c>
      <c r="D7" s="46">
        <v>32000000</v>
      </c>
      <c r="E7" s="46">
        <v>0</v>
      </c>
      <c r="F7" s="46">
        <v>0</v>
      </c>
      <c r="G7" s="46">
        <v>0</v>
      </c>
    </row>
    <row r="8" spans="1:12" x14ac:dyDescent="0.25">
      <c r="D8" s="56">
        <f>SUM(D2:D7)</f>
        <v>67484956.969999999</v>
      </c>
      <c r="E8" s="56">
        <f t="shared" ref="E8:G8" si="0">SUM(E2:E7)</f>
        <v>7000000</v>
      </c>
      <c r="F8" s="56">
        <f t="shared" si="0"/>
        <v>22342360.260000002</v>
      </c>
      <c r="G8" s="56">
        <f t="shared" si="0"/>
        <v>0</v>
      </c>
    </row>
  </sheetData>
  <autoFilter ref="A1:G8" xr:uid="{00000000-0009-0000-0000-000009000000}"/>
  <pageMargins left="0.511811024" right="0.511811024" top="0.78740157500000008" bottom="0.78740157500000008" header="0.31496062000000014" footer="0.31496062000000014"/>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225"/>
  <sheetViews>
    <sheetView workbookViewId="0">
      <pane ySplit="1" topLeftCell="A2" activePane="bottomLeft" state="frozen"/>
      <selection pane="bottomLeft"/>
    </sheetView>
  </sheetViews>
  <sheetFormatPr defaultRowHeight="15" x14ac:dyDescent="0.25"/>
  <cols>
    <col min="1" max="1" width="14" bestFit="1" customWidth="1"/>
    <col min="2" max="2" width="8.85546875" bestFit="1" customWidth="1"/>
    <col min="3" max="3" width="90.28515625" customWidth="1"/>
    <col min="4" max="7" width="16.7109375" customWidth="1"/>
    <col min="8" max="8" width="4.42578125" customWidth="1"/>
    <col min="9" max="14" width="15.42578125" customWidth="1"/>
  </cols>
  <sheetData>
    <row r="1" spans="1:12" ht="39.75" customHeight="1" x14ac:dyDescent="0.25">
      <c r="A1" s="2" t="s">
        <v>1</v>
      </c>
      <c r="B1" s="2" t="s">
        <v>3</v>
      </c>
      <c r="C1" s="2" t="s">
        <v>4</v>
      </c>
      <c r="D1" s="6" t="s">
        <v>17</v>
      </c>
      <c r="E1" s="6" t="s">
        <v>19</v>
      </c>
      <c r="F1" s="2" t="s">
        <v>26</v>
      </c>
      <c r="G1" s="2" t="s">
        <v>28</v>
      </c>
      <c r="I1" s="54" t="s">
        <v>2485</v>
      </c>
      <c r="J1" s="55">
        <v>412384084</v>
      </c>
      <c r="K1" s="54" t="s">
        <v>2486</v>
      </c>
      <c r="L1" s="55">
        <v>531007313</v>
      </c>
    </row>
    <row r="2" spans="1:12" x14ac:dyDescent="0.25">
      <c r="A2" s="8" t="s">
        <v>455</v>
      </c>
      <c r="B2" s="8">
        <v>132</v>
      </c>
      <c r="C2" s="58" t="s">
        <v>457</v>
      </c>
      <c r="D2" s="46">
        <v>32807080.791000001</v>
      </c>
      <c r="E2" s="46">
        <v>32807080.791000001</v>
      </c>
      <c r="F2" s="46">
        <v>0</v>
      </c>
      <c r="G2" s="46">
        <v>0</v>
      </c>
    </row>
    <row r="3" spans="1:12" x14ac:dyDescent="0.25">
      <c r="A3" s="8" t="s">
        <v>455</v>
      </c>
      <c r="B3" s="8">
        <v>138</v>
      </c>
      <c r="C3" s="58" t="s">
        <v>461</v>
      </c>
      <c r="D3" s="46">
        <v>6416737.9040000001</v>
      </c>
      <c r="E3" s="46">
        <v>6416737.9040000001</v>
      </c>
      <c r="F3" s="46">
        <v>0</v>
      </c>
      <c r="G3" s="46">
        <v>0</v>
      </c>
    </row>
    <row r="4" spans="1:12" x14ac:dyDescent="0.25">
      <c r="A4" s="8" t="s">
        <v>455</v>
      </c>
      <c r="B4" s="8">
        <v>143</v>
      </c>
      <c r="C4" s="58" t="s">
        <v>465</v>
      </c>
      <c r="D4" s="46">
        <v>31004110.261999998</v>
      </c>
      <c r="E4" s="46">
        <v>31004110.261999998</v>
      </c>
      <c r="F4" s="46">
        <v>0</v>
      </c>
      <c r="G4" s="46">
        <v>0</v>
      </c>
    </row>
    <row r="5" spans="1:12" x14ac:dyDescent="0.25">
      <c r="A5" s="8" t="s">
        <v>455</v>
      </c>
      <c r="B5" s="8">
        <v>193</v>
      </c>
      <c r="C5" s="58" t="s">
        <v>472</v>
      </c>
      <c r="D5" s="46">
        <v>0</v>
      </c>
      <c r="E5" s="46">
        <v>0</v>
      </c>
      <c r="F5" s="46">
        <v>11000000</v>
      </c>
      <c r="G5" s="46">
        <v>2000000</v>
      </c>
    </row>
    <row r="6" spans="1:12" x14ac:dyDescent="0.25">
      <c r="A6" s="8" t="s">
        <v>455</v>
      </c>
      <c r="B6" s="8">
        <v>215</v>
      </c>
      <c r="C6" s="58" t="s">
        <v>475</v>
      </c>
      <c r="D6" s="46">
        <v>0</v>
      </c>
      <c r="E6" s="46">
        <v>0</v>
      </c>
      <c r="F6" s="46">
        <v>3000000</v>
      </c>
      <c r="G6" s="46">
        <v>3000000</v>
      </c>
    </row>
    <row r="7" spans="1:12" x14ac:dyDescent="0.25">
      <c r="A7" s="8" t="s">
        <v>455</v>
      </c>
      <c r="B7" s="8">
        <v>224</v>
      </c>
      <c r="C7" s="58" t="s">
        <v>478</v>
      </c>
      <c r="D7" s="46">
        <v>3165190.04</v>
      </c>
      <c r="E7" s="46">
        <v>0</v>
      </c>
      <c r="F7" s="46">
        <v>0</v>
      </c>
      <c r="G7" s="46">
        <v>0</v>
      </c>
    </row>
    <row r="8" spans="1:12" x14ac:dyDescent="0.25">
      <c r="A8" s="8" t="s">
        <v>455</v>
      </c>
      <c r="B8" s="8">
        <v>271</v>
      </c>
      <c r="C8" s="58" t="s">
        <v>488</v>
      </c>
      <c r="D8" s="46">
        <v>0</v>
      </c>
      <c r="E8" s="46">
        <v>0</v>
      </c>
      <c r="F8" s="46">
        <v>0</v>
      </c>
      <c r="G8" s="46">
        <v>0</v>
      </c>
    </row>
    <row r="9" spans="1:12" x14ac:dyDescent="0.25">
      <c r="A9" s="8" t="s">
        <v>455</v>
      </c>
      <c r="B9" s="8">
        <v>292</v>
      </c>
      <c r="C9" s="58" t="s">
        <v>493</v>
      </c>
      <c r="D9" s="46">
        <v>0</v>
      </c>
      <c r="E9" s="46">
        <v>0</v>
      </c>
      <c r="F9" s="46">
        <v>13500000</v>
      </c>
      <c r="G9" s="46">
        <v>13500000</v>
      </c>
    </row>
    <row r="10" spans="1:12" x14ac:dyDescent="0.25">
      <c r="A10" s="8" t="s">
        <v>455</v>
      </c>
      <c r="B10" s="8">
        <v>293</v>
      </c>
      <c r="C10" s="58" t="s">
        <v>497</v>
      </c>
      <c r="D10" s="46">
        <v>560858.22</v>
      </c>
      <c r="E10" s="46">
        <v>0</v>
      </c>
      <c r="F10" s="46">
        <v>2243432.86</v>
      </c>
      <c r="G10" s="46">
        <v>0</v>
      </c>
    </row>
    <row r="11" spans="1:12" x14ac:dyDescent="0.25">
      <c r="A11" s="8" t="s">
        <v>455</v>
      </c>
      <c r="B11" s="8">
        <v>1073</v>
      </c>
      <c r="C11" s="58" t="s">
        <v>501</v>
      </c>
      <c r="D11" s="46">
        <v>0</v>
      </c>
      <c r="E11" s="46">
        <v>0</v>
      </c>
      <c r="F11" s="46">
        <v>2150427</v>
      </c>
      <c r="G11" s="46">
        <v>2150427</v>
      </c>
    </row>
    <row r="12" spans="1:12" x14ac:dyDescent="0.25">
      <c r="A12" s="8" t="s">
        <v>455</v>
      </c>
      <c r="B12" s="8">
        <v>1213</v>
      </c>
      <c r="C12" s="58" t="s">
        <v>504</v>
      </c>
      <c r="D12" s="46">
        <v>0</v>
      </c>
      <c r="E12" s="46">
        <v>0</v>
      </c>
      <c r="F12" s="46">
        <v>41063024.689999998</v>
      </c>
      <c r="G12" s="46">
        <v>41063024.689999998</v>
      </c>
    </row>
    <row r="13" spans="1:12" x14ac:dyDescent="0.25">
      <c r="A13" s="8" t="s">
        <v>455</v>
      </c>
      <c r="B13" s="8">
        <v>1251</v>
      </c>
      <c r="C13" s="58" t="s">
        <v>507</v>
      </c>
      <c r="D13" s="46">
        <v>2268951.6740000001</v>
      </c>
      <c r="E13" s="46">
        <v>2268951.6740000001</v>
      </c>
      <c r="F13" s="46">
        <v>0</v>
      </c>
      <c r="G13" s="46">
        <v>0</v>
      </c>
    </row>
    <row r="14" spans="1:12" x14ac:dyDescent="0.25">
      <c r="A14" s="8" t="s">
        <v>455</v>
      </c>
      <c r="B14" s="8">
        <v>1447</v>
      </c>
      <c r="C14" s="58" t="s">
        <v>511</v>
      </c>
      <c r="D14" s="46">
        <v>20910699.017999999</v>
      </c>
      <c r="E14" s="46">
        <v>20910699.017999999</v>
      </c>
      <c r="F14" s="46">
        <v>0</v>
      </c>
      <c r="G14" s="46">
        <v>0</v>
      </c>
    </row>
    <row r="15" spans="1:12" x14ac:dyDescent="0.25">
      <c r="A15" s="8" t="s">
        <v>455</v>
      </c>
      <c r="B15" s="8">
        <v>1520</v>
      </c>
      <c r="C15" s="58" t="s">
        <v>513</v>
      </c>
      <c r="D15" s="46">
        <v>0</v>
      </c>
      <c r="E15" s="46">
        <v>0</v>
      </c>
      <c r="F15" s="46">
        <v>1318508.58</v>
      </c>
      <c r="G15" s="46">
        <v>1318508.58</v>
      </c>
    </row>
    <row r="16" spans="1:12" x14ac:dyDescent="0.25">
      <c r="A16" s="8" t="s">
        <v>455</v>
      </c>
      <c r="B16" s="8">
        <v>1682</v>
      </c>
      <c r="C16" s="58" t="s">
        <v>516</v>
      </c>
      <c r="D16" s="46">
        <v>0</v>
      </c>
      <c r="E16" s="46">
        <v>0</v>
      </c>
      <c r="F16" s="46">
        <v>3704969.7</v>
      </c>
      <c r="G16" s="46">
        <v>3704969.7</v>
      </c>
    </row>
    <row r="17" spans="1:7" x14ac:dyDescent="0.25">
      <c r="A17" s="8" t="s">
        <v>455</v>
      </c>
      <c r="B17" s="8">
        <v>1824</v>
      </c>
      <c r="C17" s="58" t="s">
        <v>520</v>
      </c>
      <c r="D17" s="46">
        <v>105830299</v>
      </c>
      <c r="E17" s="46">
        <v>105830299</v>
      </c>
      <c r="F17" s="46">
        <v>0</v>
      </c>
      <c r="G17" s="46">
        <v>0</v>
      </c>
    </row>
    <row r="18" spans="1:7" x14ac:dyDescent="0.25">
      <c r="A18" s="8" t="s">
        <v>455</v>
      </c>
      <c r="B18" s="8">
        <v>1825</v>
      </c>
      <c r="C18" s="58" t="s">
        <v>523</v>
      </c>
      <c r="D18" s="46">
        <v>35000000</v>
      </c>
      <c r="E18" s="46">
        <v>0</v>
      </c>
      <c r="F18" s="46">
        <v>0</v>
      </c>
      <c r="G18" s="46">
        <v>0</v>
      </c>
    </row>
    <row r="19" spans="1:7" x14ac:dyDescent="0.25">
      <c r="A19" s="8" t="s">
        <v>455</v>
      </c>
      <c r="B19" s="8">
        <v>1877</v>
      </c>
      <c r="C19" s="58" t="s">
        <v>526</v>
      </c>
      <c r="D19" s="46">
        <v>1000000</v>
      </c>
      <c r="E19" s="46">
        <v>1000000</v>
      </c>
      <c r="F19" s="46">
        <v>0</v>
      </c>
      <c r="G19" s="46">
        <v>0</v>
      </c>
    </row>
    <row r="20" spans="1:7" x14ac:dyDescent="0.25">
      <c r="A20" s="8" t="s">
        <v>455</v>
      </c>
      <c r="B20" s="8">
        <v>1878</v>
      </c>
      <c r="C20" s="58" t="s">
        <v>529</v>
      </c>
      <c r="D20" s="46">
        <v>22959597.693999998</v>
      </c>
      <c r="E20" s="46">
        <v>22959597.693999998</v>
      </c>
      <c r="F20" s="46">
        <v>0</v>
      </c>
      <c r="G20" s="46">
        <v>0</v>
      </c>
    </row>
    <row r="21" spans="1:7" x14ac:dyDescent="0.25">
      <c r="A21" s="8" t="s">
        <v>455</v>
      </c>
      <c r="B21" s="8">
        <v>1879</v>
      </c>
      <c r="C21" s="58" t="s">
        <v>533</v>
      </c>
      <c r="D21" s="46">
        <v>500000</v>
      </c>
      <c r="E21" s="46">
        <v>0</v>
      </c>
      <c r="F21" s="46">
        <v>0</v>
      </c>
      <c r="G21" s="46">
        <v>0</v>
      </c>
    </row>
    <row r="22" spans="1:7" x14ac:dyDescent="0.25">
      <c r="A22" s="8" t="s">
        <v>455</v>
      </c>
      <c r="B22" s="8">
        <v>1883</v>
      </c>
      <c r="C22" s="58" t="s">
        <v>545</v>
      </c>
      <c r="D22" s="46">
        <v>4206867.9680000003</v>
      </c>
      <c r="E22" s="46">
        <v>4206867.9680000003</v>
      </c>
      <c r="F22" s="46">
        <v>0</v>
      </c>
      <c r="G22" s="46">
        <v>0</v>
      </c>
    </row>
    <row r="23" spans="1:7" x14ac:dyDescent="0.25">
      <c r="A23" s="8" t="s">
        <v>455</v>
      </c>
      <c r="B23" s="8">
        <v>1885</v>
      </c>
      <c r="C23" s="58" t="s">
        <v>553</v>
      </c>
      <c r="D23" s="46">
        <v>1000000</v>
      </c>
      <c r="E23" s="46">
        <v>1000000</v>
      </c>
      <c r="F23" s="46">
        <v>0</v>
      </c>
      <c r="G23" s="46">
        <v>0</v>
      </c>
    </row>
    <row r="24" spans="1:7" x14ac:dyDescent="0.25">
      <c r="A24" s="8" t="s">
        <v>455</v>
      </c>
      <c r="B24" s="8">
        <v>1886</v>
      </c>
      <c r="C24" s="58" t="s">
        <v>557</v>
      </c>
      <c r="D24" s="46">
        <v>404193.55050000001</v>
      </c>
      <c r="E24" s="46">
        <v>404193.55050000001</v>
      </c>
      <c r="F24" s="46">
        <v>0</v>
      </c>
      <c r="G24" s="46">
        <v>0</v>
      </c>
    </row>
    <row r="25" spans="1:7" x14ac:dyDescent="0.25">
      <c r="A25" s="8" t="s">
        <v>455</v>
      </c>
      <c r="B25" s="8">
        <v>1891</v>
      </c>
      <c r="C25" s="58" t="s">
        <v>568</v>
      </c>
      <c r="D25" s="46">
        <v>500000</v>
      </c>
      <c r="E25" s="46">
        <v>500000</v>
      </c>
      <c r="F25" s="46">
        <v>0</v>
      </c>
      <c r="G25" s="46">
        <v>0</v>
      </c>
    </row>
    <row r="26" spans="1:7" x14ac:dyDescent="0.25">
      <c r="A26" s="8" t="s">
        <v>455</v>
      </c>
      <c r="B26" s="8">
        <v>1970</v>
      </c>
      <c r="C26" s="58" t="s">
        <v>571</v>
      </c>
      <c r="D26" s="46">
        <v>2749211.5066</v>
      </c>
      <c r="E26" s="46">
        <v>2749211.5066</v>
      </c>
      <c r="F26" s="46">
        <v>0</v>
      </c>
      <c r="G26" s="46">
        <v>0</v>
      </c>
    </row>
    <row r="27" spans="1:7" x14ac:dyDescent="0.25">
      <c r="A27" s="8" t="s">
        <v>455</v>
      </c>
      <c r="B27" s="8">
        <v>1971</v>
      </c>
      <c r="C27" s="58" t="s">
        <v>575</v>
      </c>
      <c r="D27" s="46">
        <v>100000</v>
      </c>
      <c r="E27" s="46">
        <v>100000</v>
      </c>
      <c r="F27" s="46">
        <v>0</v>
      </c>
      <c r="G27" s="46">
        <v>0</v>
      </c>
    </row>
    <row r="28" spans="1:7" x14ac:dyDescent="0.25">
      <c r="A28" s="8" t="s">
        <v>455</v>
      </c>
      <c r="B28" s="8">
        <v>1973</v>
      </c>
      <c r="C28" s="58" t="s">
        <v>578</v>
      </c>
      <c r="D28" s="46">
        <v>21597458.228999998</v>
      </c>
      <c r="E28" s="46">
        <v>21597458.228999998</v>
      </c>
      <c r="F28" s="46">
        <v>0</v>
      </c>
      <c r="G28" s="46">
        <v>0</v>
      </c>
    </row>
    <row r="29" spans="1:7" x14ac:dyDescent="0.25">
      <c r="A29" s="8" t="s">
        <v>455</v>
      </c>
      <c r="B29" s="8">
        <v>1975</v>
      </c>
      <c r="C29" s="58" t="s">
        <v>586</v>
      </c>
      <c r="D29" s="46">
        <v>1400000</v>
      </c>
      <c r="E29" s="46">
        <v>1400000</v>
      </c>
      <c r="F29" s="46">
        <v>0</v>
      </c>
      <c r="G29" s="46">
        <v>0</v>
      </c>
    </row>
    <row r="30" spans="1:7" x14ac:dyDescent="0.25">
      <c r="A30" s="8" t="s">
        <v>455</v>
      </c>
      <c r="B30" s="8">
        <v>1979</v>
      </c>
      <c r="C30" s="58" t="s">
        <v>593</v>
      </c>
      <c r="D30" s="46">
        <v>45306857.864200003</v>
      </c>
      <c r="E30" s="46">
        <v>45306857.864200003</v>
      </c>
      <c r="F30" s="46">
        <v>0</v>
      </c>
      <c r="G30" s="46">
        <v>0</v>
      </c>
    </row>
    <row r="31" spans="1:7" x14ac:dyDescent="0.25">
      <c r="A31" s="8" t="s">
        <v>455</v>
      </c>
      <c r="B31" s="8">
        <v>1982</v>
      </c>
      <c r="C31" s="58" t="s">
        <v>600</v>
      </c>
      <c r="D31" s="46">
        <v>25174181.124000002</v>
      </c>
      <c r="E31" s="46">
        <v>25174181.124000002</v>
      </c>
      <c r="F31" s="46">
        <v>0</v>
      </c>
      <c r="G31" s="46">
        <v>0</v>
      </c>
    </row>
    <row r="32" spans="1:7" x14ac:dyDescent="0.25">
      <c r="A32" s="8" t="s">
        <v>455</v>
      </c>
      <c r="B32" s="8">
        <v>1983</v>
      </c>
      <c r="C32" s="58" t="s">
        <v>603</v>
      </c>
      <c r="D32" s="46">
        <v>6088049.2300000004</v>
      </c>
      <c r="E32" s="46">
        <v>6088049.2300000004</v>
      </c>
      <c r="F32" s="46">
        <v>0</v>
      </c>
      <c r="G32" s="46">
        <v>0</v>
      </c>
    </row>
    <row r="33" spans="1:7" x14ac:dyDescent="0.25">
      <c r="A33" s="8" t="s">
        <v>455</v>
      </c>
      <c r="B33" s="8">
        <v>1986</v>
      </c>
      <c r="C33" s="58" t="s">
        <v>608</v>
      </c>
      <c r="D33" s="46">
        <v>10300000</v>
      </c>
      <c r="E33" s="46">
        <v>0</v>
      </c>
      <c r="F33" s="46">
        <v>0</v>
      </c>
      <c r="G33" s="46">
        <v>0</v>
      </c>
    </row>
    <row r="34" spans="1:7" x14ac:dyDescent="0.25">
      <c r="A34" s="8" t="s">
        <v>455</v>
      </c>
      <c r="B34" s="8">
        <v>2000</v>
      </c>
      <c r="C34" s="58" t="s">
        <v>610</v>
      </c>
      <c r="D34" s="46">
        <v>17100149.495000001</v>
      </c>
      <c r="E34" s="46">
        <v>17100149.495000001</v>
      </c>
      <c r="F34" s="46">
        <v>0</v>
      </c>
      <c r="G34" s="46">
        <v>0</v>
      </c>
    </row>
    <row r="35" spans="1:7" x14ac:dyDescent="0.25">
      <c r="A35" s="8" t="s">
        <v>455</v>
      </c>
      <c r="B35" s="8">
        <v>2003</v>
      </c>
      <c r="C35" s="58" t="s">
        <v>613</v>
      </c>
      <c r="D35" s="46">
        <v>25500000</v>
      </c>
      <c r="E35" s="46">
        <v>25500000</v>
      </c>
      <c r="F35" s="46">
        <v>0</v>
      </c>
      <c r="G35" s="46">
        <v>0</v>
      </c>
    </row>
    <row r="36" spans="1:7" x14ac:dyDescent="0.25">
      <c r="A36" s="8" t="s">
        <v>455</v>
      </c>
      <c r="B36" s="8">
        <v>2007</v>
      </c>
      <c r="C36" s="58" t="s">
        <v>616</v>
      </c>
      <c r="D36" s="46">
        <v>800000</v>
      </c>
      <c r="E36" s="46">
        <v>800000</v>
      </c>
      <c r="F36" s="46">
        <v>0</v>
      </c>
      <c r="G36" s="46">
        <v>0</v>
      </c>
    </row>
    <row r="37" spans="1:7" x14ac:dyDescent="0.25">
      <c r="A37" s="8" t="s">
        <v>455</v>
      </c>
      <c r="B37" s="8">
        <v>2010</v>
      </c>
      <c r="C37" s="58" t="s">
        <v>623</v>
      </c>
      <c r="D37" s="46">
        <v>77500000</v>
      </c>
      <c r="E37" s="46">
        <v>77500000</v>
      </c>
      <c r="F37" s="46">
        <v>0</v>
      </c>
      <c r="G37" s="46">
        <v>0</v>
      </c>
    </row>
    <row r="38" spans="1:7" x14ac:dyDescent="0.25">
      <c r="A38" s="8" t="s">
        <v>455</v>
      </c>
      <c r="B38" s="8">
        <v>2024</v>
      </c>
      <c r="C38" s="58" t="s">
        <v>628</v>
      </c>
      <c r="D38" s="46">
        <v>1400000</v>
      </c>
      <c r="E38" s="46">
        <v>1400000</v>
      </c>
      <c r="F38" s="46">
        <v>0</v>
      </c>
      <c r="G38" s="46">
        <v>0</v>
      </c>
    </row>
    <row r="39" spans="1:7" x14ac:dyDescent="0.25">
      <c r="A39" s="8" t="s">
        <v>455</v>
      </c>
      <c r="B39" s="8">
        <v>2026</v>
      </c>
      <c r="C39" s="58" t="s">
        <v>631</v>
      </c>
      <c r="D39" s="46">
        <v>14886581.422499999</v>
      </c>
      <c r="E39" s="46">
        <v>14886581.422499999</v>
      </c>
      <c r="F39" s="46">
        <v>0</v>
      </c>
      <c r="G39" s="46">
        <v>0</v>
      </c>
    </row>
    <row r="40" spans="1:7" x14ac:dyDescent="0.25">
      <c r="A40" s="8" t="s">
        <v>455</v>
      </c>
      <c r="B40" s="8">
        <v>2028</v>
      </c>
      <c r="C40" s="58" t="s">
        <v>634</v>
      </c>
      <c r="D40" s="46">
        <v>12087280.788000001</v>
      </c>
      <c r="E40" s="46">
        <v>12087280.788000001</v>
      </c>
      <c r="F40" s="46">
        <v>0</v>
      </c>
      <c r="G40" s="46">
        <v>0</v>
      </c>
    </row>
    <row r="41" spans="1:7" x14ac:dyDescent="0.25">
      <c r="A41" s="8" t="s">
        <v>455</v>
      </c>
      <c r="B41" s="8">
        <v>2032</v>
      </c>
      <c r="C41" s="58" t="s">
        <v>637</v>
      </c>
      <c r="D41" s="46">
        <v>25403458.800000001</v>
      </c>
      <c r="E41" s="46">
        <v>25403458.800000001</v>
      </c>
      <c r="F41" s="46">
        <v>0</v>
      </c>
      <c r="G41" s="46">
        <v>0</v>
      </c>
    </row>
    <row r="42" spans="1:7" x14ac:dyDescent="0.25">
      <c r="A42" s="8" t="s">
        <v>455</v>
      </c>
      <c r="B42" s="8">
        <v>2033</v>
      </c>
      <c r="C42" s="58" t="s">
        <v>640</v>
      </c>
      <c r="D42" s="46">
        <v>52000000</v>
      </c>
      <c r="E42" s="46">
        <v>52000000</v>
      </c>
      <c r="F42" s="46">
        <v>0</v>
      </c>
      <c r="G42" s="46">
        <v>0</v>
      </c>
    </row>
    <row r="43" spans="1:7" x14ac:dyDescent="0.25">
      <c r="A43" s="8" t="s">
        <v>455</v>
      </c>
      <c r="B43" s="8">
        <v>2039</v>
      </c>
      <c r="C43" s="58" t="s">
        <v>651</v>
      </c>
      <c r="D43" s="46">
        <v>60000000</v>
      </c>
      <c r="E43" s="46">
        <v>60000000</v>
      </c>
      <c r="F43" s="46">
        <v>0</v>
      </c>
      <c r="G43" s="46">
        <v>0</v>
      </c>
    </row>
    <row r="44" spans="1:7" x14ac:dyDescent="0.25">
      <c r="A44" s="8" t="s">
        <v>455</v>
      </c>
      <c r="B44" s="8">
        <v>2043</v>
      </c>
      <c r="C44" s="58" t="s">
        <v>655</v>
      </c>
      <c r="D44" s="46">
        <v>2261574.2565000001</v>
      </c>
      <c r="E44" s="46">
        <v>2261574.2565000001</v>
      </c>
      <c r="F44" s="46">
        <v>0</v>
      </c>
      <c r="G44" s="46">
        <v>0</v>
      </c>
    </row>
    <row r="45" spans="1:7" x14ac:dyDescent="0.25">
      <c r="A45" s="8" t="s">
        <v>455</v>
      </c>
      <c r="B45" s="8">
        <v>2049</v>
      </c>
      <c r="C45" s="58" t="s">
        <v>662</v>
      </c>
      <c r="D45" s="46">
        <v>5433686.4000000004</v>
      </c>
      <c r="E45" s="46">
        <v>0</v>
      </c>
      <c r="F45" s="46">
        <v>0</v>
      </c>
      <c r="G45" s="46">
        <v>0</v>
      </c>
    </row>
    <row r="46" spans="1:7" x14ac:dyDescent="0.25">
      <c r="A46" s="8" t="s">
        <v>455</v>
      </c>
      <c r="B46" s="8">
        <v>2054</v>
      </c>
      <c r="C46" s="58" t="s">
        <v>665</v>
      </c>
      <c r="D46" s="46">
        <v>15687420.475</v>
      </c>
      <c r="E46" s="46">
        <v>15687420.475</v>
      </c>
      <c r="F46" s="46">
        <v>0</v>
      </c>
      <c r="G46" s="46">
        <v>0</v>
      </c>
    </row>
    <row r="47" spans="1:7" x14ac:dyDescent="0.25">
      <c r="A47" s="8" t="s">
        <v>455</v>
      </c>
      <c r="B47" s="8">
        <v>2056</v>
      </c>
      <c r="C47" s="58" t="s">
        <v>668</v>
      </c>
      <c r="D47" s="46">
        <v>2000000</v>
      </c>
      <c r="E47" s="46">
        <v>2000000</v>
      </c>
      <c r="F47" s="46">
        <v>40000000</v>
      </c>
      <c r="G47" s="46">
        <v>40000000</v>
      </c>
    </row>
    <row r="48" spans="1:7" x14ac:dyDescent="0.25">
      <c r="A48" s="8" t="s">
        <v>455</v>
      </c>
      <c r="B48" s="8">
        <v>2057</v>
      </c>
      <c r="C48" s="58" t="s">
        <v>671</v>
      </c>
      <c r="D48" s="46">
        <v>150000</v>
      </c>
      <c r="E48" s="46">
        <v>150000</v>
      </c>
      <c r="F48" s="46">
        <v>0</v>
      </c>
      <c r="G48" s="46">
        <v>0</v>
      </c>
    </row>
    <row r="49" spans="1:7" x14ac:dyDescent="0.25">
      <c r="A49" s="8" t="s">
        <v>455</v>
      </c>
      <c r="B49" s="8">
        <v>2059</v>
      </c>
      <c r="C49" s="58" t="s">
        <v>679</v>
      </c>
      <c r="D49" s="46">
        <v>15000000</v>
      </c>
      <c r="E49" s="46">
        <v>15000000</v>
      </c>
      <c r="F49" s="46">
        <v>0</v>
      </c>
      <c r="G49" s="46">
        <v>0</v>
      </c>
    </row>
    <row r="50" spans="1:7" x14ac:dyDescent="0.25">
      <c r="A50" s="8" t="s">
        <v>455</v>
      </c>
      <c r="B50" s="8">
        <v>2060</v>
      </c>
      <c r="C50" s="58" t="s">
        <v>683</v>
      </c>
      <c r="D50" s="46">
        <v>4291709.6500000004</v>
      </c>
      <c r="E50" s="46">
        <v>4291709.6500000004</v>
      </c>
      <c r="F50" s="46">
        <v>0</v>
      </c>
      <c r="G50" s="46">
        <v>0</v>
      </c>
    </row>
    <row r="51" spans="1:7" x14ac:dyDescent="0.25">
      <c r="A51" s="8" t="s">
        <v>455</v>
      </c>
      <c r="B51" s="8">
        <v>2061</v>
      </c>
      <c r="C51" s="58" t="s">
        <v>687</v>
      </c>
      <c r="D51" s="46">
        <v>33288540.543000001</v>
      </c>
      <c r="E51" s="46">
        <v>33288540.543000001</v>
      </c>
      <c r="F51" s="46">
        <v>0</v>
      </c>
      <c r="G51" s="46">
        <v>0</v>
      </c>
    </row>
    <row r="52" spans="1:7" x14ac:dyDescent="0.25">
      <c r="A52" s="8" t="s">
        <v>455</v>
      </c>
      <c r="B52" s="8">
        <v>2062</v>
      </c>
      <c r="C52" s="58" t="s">
        <v>690</v>
      </c>
      <c r="D52" s="46">
        <v>23500000</v>
      </c>
      <c r="E52" s="46">
        <v>23500000</v>
      </c>
      <c r="F52" s="46">
        <v>0</v>
      </c>
      <c r="G52" s="46">
        <v>0</v>
      </c>
    </row>
    <row r="53" spans="1:7" x14ac:dyDescent="0.25">
      <c r="A53" s="8" t="s">
        <v>455</v>
      </c>
      <c r="B53" s="8">
        <v>2063</v>
      </c>
      <c r="C53" s="58" t="s">
        <v>694</v>
      </c>
      <c r="D53" s="46">
        <v>6000000</v>
      </c>
      <c r="E53" s="46">
        <v>6000000</v>
      </c>
      <c r="F53" s="46">
        <v>0</v>
      </c>
      <c r="G53" s="46">
        <v>0</v>
      </c>
    </row>
    <row r="54" spans="1:7" x14ac:dyDescent="0.25">
      <c r="A54" s="8" t="s">
        <v>455</v>
      </c>
      <c r="B54" s="8">
        <v>2067</v>
      </c>
      <c r="C54" s="58" t="s">
        <v>698</v>
      </c>
      <c r="D54" s="46">
        <v>55246305.393000007</v>
      </c>
      <c r="E54" s="46">
        <v>55246305.393000007</v>
      </c>
      <c r="F54" s="46">
        <v>0</v>
      </c>
      <c r="G54" s="46">
        <v>0</v>
      </c>
    </row>
    <row r="55" spans="1:7" x14ac:dyDescent="0.25">
      <c r="A55" s="8" t="s">
        <v>455</v>
      </c>
      <c r="B55" s="8">
        <v>2069</v>
      </c>
      <c r="C55" s="58" t="s">
        <v>701</v>
      </c>
      <c r="D55" s="46">
        <v>26695491.543000001</v>
      </c>
      <c r="E55" s="46">
        <v>26695491.543000001</v>
      </c>
      <c r="F55" s="46">
        <v>0</v>
      </c>
      <c r="G55" s="46">
        <v>0</v>
      </c>
    </row>
    <row r="56" spans="1:7" x14ac:dyDescent="0.25">
      <c r="A56" s="8" t="s">
        <v>455</v>
      </c>
      <c r="B56" s="8">
        <v>2070</v>
      </c>
      <c r="C56" s="58" t="s">
        <v>705</v>
      </c>
      <c r="D56" s="46">
        <v>55798555.619999997</v>
      </c>
      <c r="E56" s="46">
        <v>55798555.619999997</v>
      </c>
      <c r="F56" s="46">
        <v>0</v>
      </c>
      <c r="G56" s="46">
        <v>0</v>
      </c>
    </row>
    <row r="57" spans="1:7" x14ac:dyDescent="0.25">
      <c r="A57" s="8" t="s">
        <v>455</v>
      </c>
      <c r="B57" s="8">
        <v>2071</v>
      </c>
      <c r="C57" s="58" t="s">
        <v>711</v>
      </c>
      <c r="D57" s="46">
        <v>12000000</v>
      </c>
      <c r="E57" s="46">
        <v>12000000</v>
      </c>
      <c r="F57" s="46">
        <v>69000000</v>
      </c>
      <c r="G57" s="46">
        <v>69000000</v>
      </c>
    </row>
    <row r="58" spans="1:7" x14ac:dyDescent="0.25">
      <c r="A58" s="8" t="s">
        <v>455</v>
      </c>
      <c r="B58" s="8">
        <v>2073</v>
      </c>
      <c r="C58" s="58" t="s">
        <v>715</v>
      </c>
      <c r="D58" s="46">
        <v>5349156.3257999998</v>
      </c>
      <c r="E58" s="46">
        <v>5349156.3257999998</v>
      </c>
      <c r="F58" s="46">
        <v>0</v>
      </c>
      <c r="G58" s="46">
        <v>0</v>
      </c>
    </row>
    <row r="59" spans="1:7" x14ac:dyDescent="0.25">
      <c r="A59" s="8" t="s">
        <v>455</v>
      </c>
      <c r="B59" s="8">
        <v>2198</v>
      </c>
      <c r="C59" s="58" t="s">
        <v>722</v>
      </c>
      <c r="D59" s="46">
        <v>13967014.23</v>
      </c>
      <c r="E59" s="46">
        <v>13967014.23</v>
      </c>
      <c r="F59" s="46">
        <v>55906883.799999997</v>
      </c>
      <c r="G59" s="46">
        <v>55906883.799999997</v>
      </c>
    </row>
    <row r="60" spans="1:7" x14ac:dyDescent="0.25">
      <c r="A60" s="8" t="s">
        <v>455</v>
      </c>
      <c r="B60" s="8">
        <v>2199</v>
      </c>
      <c r="C60" s="58" t="s">
        <v>726</v>
      </c>
      <c r="D60" s="46">
        <v>6365803.1699999999</v>
      </c>
      <c r="E60" s="46">
        <v>6365803.1699999999</v>
      </c>
      <c r="F60" s="46">
        <v>25505413.739999998</v>
      </c>
      <c r="G60" s="46">
        <v>25505413.739999998</v>
      </c>
    </row>
    <row r="61" spans="1:7" x14ac:dyDescent="0.25">
      <c r="A61" s="8" t="s">
        <v>455</v>
      </c>
      <c r="B61" s="8">
        <v>2203</v>
      </c>
      <c r="C61" s="58" t="s">
        <v>729</v>
      </c>
      <c r="D61" s="46">
        <v>0</v>
      </c>
      <c r="E61" s="46">
        <v>0</v>
      </c>
      <c r="F61" s="46">
        <v>28500000</v>
      </c>
      <c r="G61" s="46">
        <v>28500000</v>
      </c>
    </row>
    <row r="62" spans="1:7" x14ac:dyDescent="0.25">
      <c r="A62" s="8" t="s">
        <v>455</v>
      </c>
      <c r="B62" s="8">
        <v>2208</v>
      </c>
      <c r="C62" s="58" t="s">
        <v>732</v>
      </c>
      <c r="D62" s="46">
        <v>5000000</v>
      </c>
      <c r="E62" s="46">
        <v>0</v>
      </c>
      <c r="F62" s="46">
        <v>0</v>
      </c>
      <c r="G62" s="46">
        <v>0</v>
      </c>
    </row>
    <row r="63" spans="1:7" x14ac:dyDescent="0.25">
      <c r="A63" s="8" t="s">
        <v>455</v>
      </c>
      <c r="B63" s="8">
        <v>2217</v>
      </c>
      <c r="C63" s="58" t="s">
        <v>739</v>
      </c>
      <c r="D63" s="46">
        <v>250000</v>
      </c>
      <c r="E63" s="46">
        <v>250000</v>
      </c>
      <c r="F63" s="46">
        <v>0</v>
      </c>
      <c r="G63" s="46">
        <v>0</v>
      </c>
    </row>
    <row r="64" spans="1:7" x14ac:dyDescent="0.25">
      <c r="A64" s="8" t="s">
        <v>455</v>
      </c>
      <c r="B64" s="8">
        <v>2218</v>
      </c>
      <c r="C64" s="58" t="s">
        <v>743</v>
      </c>
      <c r="D64" s="46">
        <v>5000000</v>
      </c>
      <c r="E64" s="46">
        <v>0</v>
      </c>
      <c r="F64" s="46">
        <v>0</v>
      </c>
      <c r="G64" s="46">
        <v>0</v>
      </c>
    </row>
    <row r="65" spans="1:7" x14ac:dyDescent="0.25">
      <c r="A65" s="8" t="s">
        <v>455</v>
      </c>
      <c r="B65" s="8">
        <v>2222</v>
      </c>
      <c r="C65" s="58" t="s">
        <v>747</v>
      </c>
      <c r="D65" s="46">
        <v>0</v>
      </c>
      <c r="E65" s="46">
        <v>0</v>
      </c>
      <c r="F65" s="46">
        <v>1000000</v>
      </c>
      <c r="G65" s="46">
        <v>0</v>
      </c>
    </row>
    <row r="66" spans="1:7" x14ac:dyDescent="0.25">
      <c r="A66" s="8" t="s">
        <v>455</v>
      </c>
      <c r="B66" s="8">
        <v>2223</v>
      </c>
      <c r="C66" s="58" t="s">
        <v>750</v>
      </c>
      <c r="D66" s="46">
        <v>0</v>
      </c>
      <c r="E66" s="46">
        <v>0</v>
      </c>
      <c r="F66" s="46">
        <v>1000000</v>
      </c>
      <c r="G66" s="46">
        <v>0</v>
      </c>
    </row>
    <row r="67" spans="1:7" x14ac:dyDescent="0.25">
      <c r="A67" s="8" t="s">
        <v>455</v>
      </c>
      <c r="B67" s="8">
        <v>2224</v>
      </c>
      <c r="C67" s="58" t="s">
        <v>2288</v>
      </c>
      <c r="D67" s="46">
        <v>4000000</v>
      </c>
      <c r="E67" s="46">
        <v>4000000</v>
      </c>
      <c r="F67" s="46">
        <v>68642563.856000006</v>
      </c>
      <c r="G67" s="46">
        <v>68642563.856000006</v>
      </c>
    </row>
    <row r="68" spans="1:7" x14ac:dyDescent="0.25">
      <c r="A68" s="8" t="s">
        <v>455</v>
      </c>
      <c r="B68" s="8">
        <v>2225</v>
      </c>
      <c r="C68" s="58" t="s">
        <v>756</v>
      </c>
      <c r="D68" s="46">
        <v>5000000</v>
      </c>
      <c r="E68" s="46">
        <v>0</v>
      </c>
      <c r="F68" s="46">
        <v>0</v>
      </c>
      <c r="G68" s="46">
        <v>0</v>
      </c>
    </row>
    <row r="69" spans="1:7" x14ac:dyDescent="0.25">
      <c r="A69" s="8" t="s">
        <v>455</v>
      </c>
      <c r="B69" s="8">
        <v>2226</v>
      </c>
      <c r="C69" s="58" t="s">
        <v>759</v>
      </c>
      <c r="D69" s="46">
        <v>27878499.204</v>
      </c>
      <c r="E69" s="46">
        <v>27878499.204</v>
      </c>
      <c r="F69" s="46">
        <v>0</v>
      </c>
      <c r="G69" s="46">
        <v>0</v>
      </c>
    </row>
    <row r="70" spans="1:7" x14ac:dyDescent="0.25">
      <c r="A70" s="8" t="s">
        <v>455</v>
      </c>
      <c r="B70" s="8">
        <v>2228</v>
      </c>
      <c r="C70" s="58" t="s">
        <v>763</v>
      </c>
      <c r="D70" s="46">
        <v>11000000</v>
      </c>
      <c r="E70" s="46">
        <v>1000000</v>
      </c>
      <c r="F70" s="46">
        <v>0</v>
      </c>
      <c r="G70" s="46">
        <v>0</v>
      </c>
    </row>
    <row r="71" spans="1:7" x14ac:dyDescent="0.25">
      <c r="A71" s="8" t="s">
        <v>455</v>
      </c>
      <c r="B71" s="8">
        <v>2230</v>
      </c>
      <c r="C71" s="58" t="s">
        <v>766</v>
      </c>
      <c r="D71" s="46">
        <v>1500000</v>
      </c>
      <c r="E71" s="46">
        <v>1500000</v>
      </c>
      <c r="F71" s="46">
        <v>0</v>
      </c>
      <c r="G71" s="46">
        <v>0</v>
      </c>
    </row>
    <row r="72" spans="1:7" x14ac:dyDescent="0.25">
      <c r="A72" s="8" t="s">
        <v>455</v>
      </c>
      <c r="B72" s="8">
        <v>2234</v>
      </c>
      <c r="C72" s="58" t="s">
        <v>774</v>
      </c>
      <c r="D72" s="46">
        <v>1045613.899</v>
      </c>
      <c r="E72" s="46">
        <v>1045613.899</v>
      </c>
      <c r="F72" s="46">
        <v>0</v>
      </c>
      <c r="G72" s="46">
        <v>0</v>
      </c>
    </row>
    <row r="73" spans="1:7" x14ac:dyDescent="0.25">
      <c r="A73" s="8" t="s">
        <v>455</v>
      </c>
      <c r="B73" s="8">
        <v>2242</v>
      </c>
      <c r="C73" s="58" t="s">
        <v>777</v>
      </c>
      <c r="D73" s="46">
        <v>200000</v>
      </c>
      <c r="E73" s="46">
        <v>200000</v>
      </c>
      <c r="F73" s="46">
        <v>0</v>
      </c>
      <c r="G73" s="46">
        <v>0</v>
      </c>
    </row>
    <row r="74" spans="1:7" x14ac:dyDescent="0.25">
      <c r="A74" s="8" t="s">
        <v>455</v>
      </c>
      <c r="B74" s="8">
        <v>2246</v>
      </c>
      <c r="C74" s="58" t="s">
        <v>780</v>
      </c>
      <c r="D74" s="46">
        <v>4700000</v>
      </c>
      <c r="E74" s="46">
        <v>4700000</v>
      </c>
      <c r="F74" s="46">
        <v>0</v>
      </c>
      <c r="G74" s="46">
        <v>0</v>
      </c>
    </row>
    <row r="75" spans="1:7" x14ac:dyDescent="0.25">
      <c r="A75" s="8" t="s">
        <v>455</v>
      </c>
      <c r="B75" s="8">
        <v>2252</v>
      </c>
      <c r="C75" s="58" t="s">
        <v>795</v>
      </c>
      <c r="D75" s="46">
        <v>397824.27</v>
      </c>
      <c r="E75" s="46">
        <v>397824.27</v>
      </c>
      <c r="F75" s="46">
        <v>3580418.42</v>
      </c>
      <c r="G75" s="46">
        <v>3580418.42</v>
      </c>
    </row>
    <row r="76" spans="1:7" x14ac:dyDescent="0.25">
      <c r="A76" s="8" t="s">
        <v>455</v>
      </c>
      <c r="B76" s="8">
        <v>2253</v>
      </c>
      <c r="C76" s="58" t="s">
        <v>798</v>
      </c>
      <c r="D76" s="46">
        <v>7000000</v>
      </c>
      <c r="E76" s="46">
        <v>7000000</v>
      </c>
      <c r="F76" s="46">
        <v>0</v>
      </c>
      <c r="G76" s="46">
        <v>0</v>
      </c>
    </row>
    <row r="77" spans="1:7" x14ac:dyDescent="0.25">
      <c r="A77" s="8" t="s">
        <v>455</v>
      </c>
      <c r="B77" s="8">
        <v>2264</v>
      </c>
      <c r="C77" s="58" t="s">
        <v>801</v>
      </c>
      <c r="D77" s="46">
        <v>700000</v>
      </c>
      <c r="E77" s="46">
        <v>700000</v>
      </c>
      <c r="F77" s="46">
        <v>0</v>
      </c>
      <c r="G77" s="46">
        <v>0</v>
      </c>
    </row>
    <row r="78" spans="1:7" x14ac:dyDescent="0.25">
      <c r="A78" s="8" t="s">
        <v>455</v>
      </c>
      <c r="B78" s="8">
        <v>2312</v>
      </c>
      <c r="C78" s="58" t="s">
        <v>810</v>
      </c>
      <c r="D78" s="46">
        <v>9467329.2599999998</v>
      </c>
      <c r="E78" s="46">
        <v>0</v>
      </c>
      <c r="F78" s="46">
        <v>0</v>
      </c>
      <c r="G78" s="46">
        <v>0</v>
      </c>
    </row>
    <row r="79" spans="1:7" x14ac:dyDescent="0.25">
      <c r="A79" s="8" t="s">
        <v>455</v>
      </c>
      <c r="B79" s="8">
        <v>2320</v>
      </c>
      <c r="C79" s="58" t="s">
        <v>813</v>
      </c>
      <c r="D79" s="46">
        <v>18084239.93</v>
      </c>
      <c r="E79" s="46">
        <v>18084239.93</v>
      </c>
      <c r="F79" s="46">
        <v>47646807.549999997</v>
      </c>
      <c r="G79" s="46">
        <v>47646807.549999997</v>
      </c>
    </row>
    <row r="80" spans="1:7" x14ac:dyDescent="0.25">
      <c r="A80" s="8" t="s">
        <v>455</v>
      </c>
      <c r="B80" s="8">
        <v>2345</v>
      </c>
      <c r="C80" s="58" t="s">
        <v>817</v>
      </c>
      <c r="D80" s="46">
        <v>450000</v>
      </c>
      <c r="E80" s="46">
        <v>450000</v>
      </c>
      <c r="F80" s="46">
        <v>4500000</v>
      </c>
      <c r="G80" s="46">
        <v>4500000</v>
      </c>
    </row>
    <row r="81" spans="1:7" x14ac:dyDescent="0.25">
      <c r="A81" s="8" t="s">
        <v>455</v>
      </c>
      <c r="B81" s="8">
        <v>2391</v>
      </c>
      <c r="C81" s="58" t="s">
        <v>820</v>
      </c>
      <c r="D81" s="46">
        <v>0</v>
      </c>
      <c r="E81" s="46">
        <v>0</v>
      </c>
      <c r="F81" s="46">
        <v>1259903.946</v>
      </c>
      <c r="G81" s="46">
        <v>0</v>
      </c>
    </row>
    <row r="82" spans="1:7" x14ac:dyDescent="0.25">
      <c r="A82" s="8" t="s">
        <v>455</v>
      </c>
      <c r="B82" s="8">
        <v>2399</v>
      </c>
      <c r="C82" s="58" t="s">
        <v>823</v>
      </c>
      <c r="D82" s="46">
        <v>500000</v>
      </c>
      <c r="E82" s="46">
        <v>0</v>
      </c>
      <c r="F82" s="46">
        <v>0</v>
      </c>
      <c r="G82" s="46">
        <v>0</v>
      </c>
    </row>
    <row r="83" spans="1:7" x14ac:dyDescent="0.25">
      <c r="A83" s="8" t="s">
        <v>455</v>
      </c>
      <c r="B83" s="8">
        <v>2404</v>
      </c>
      <c r="C83" s="58" t="s">
        <v>828</v>
      </c>
      <c r="D83" s="46">
        <v>3000000</v>
      </c>
      <c r="E83" s="46">
        <v>3000000</v>
      </c>
      <c r="F83" s="46">
        <v>0</v>
      </c>
      <c r="G83" s="46">
        <v>0</v>
      </c>
    </row>
    <row r="84" spans="1:7" x14ac:dyDescent="0.25">
      <c r="A84" s="8" t="s">
        <v>455</v>
      </c>
      <c r="B84" s="8">
        <v>2405</v>
      </c>
      <c r="C84" s="58" t="s">
        <v>832</v>
      </c>
      <c r="D84" s="46">
        <v>150000</v>
      </c>
      <c r="E84" s="46">
        <v>150000</v>
      </c>
      <c r="F84" s="46">
        <v>0</v>
      </c>
      <c r="G84" s="46">
        <v>0</v>
      </c>
    </row>
    <row r="85" spans="1:7" x14ac:dyDescent="0.25">
      <c r="A85" s="8" t="s">
        <v>455</v>
      </c>
      <c r="B85" s="8">
        <v>2408</v>
      </c>
      <c r="C85" s="58" t="s">
        <v>836</v>
      </c>
      <c r="D85" s="46">
        <v>500000</v>
      </c>
      <c r="E85" s="46">
        <v>500000</v>
      </c>
      <c r="F85" s="46">
        <v>0</v>
      </c>
      <c r="G85" s="46">
        <v>0</v>
      </c>
    </row>
    <row r="86" spans="1:7" x14ac:dyDescent="0.25">
      <c r="A86" s="8" t="s">
        <v>455</v>
      </c>
      <c r="B86" s="8">
        <v>2410</v>
      </c>
      <c r="C86" s="58" t="s">
        <v>843</v>
      </c>
      <c r="D86" s="46">
        <v>250000</v>
      </c>
      <c r="E86" s="46">
        <v>250000</v>
      </c>
      <c r="F86" s="46">
        <v>0</v>
      </c>
      <c r="G86" s="46">
        <v>0</v>
      </c>
    </row>
    <row r="87" spans="1:7" x14ac:dyDescent="0.25">
      <c r="A87" s="8" t="s">
        <v>455</v>
      </c>
      <c r="B87" s="8">
        <v>2411</v>
      </c>
      <c r="C87" s="58" t="s">
        <v>846</v>
      </c>
      <c r="D87" s="46">
        <v>400000</v>
      </c>
      <c r="E87" s="46">
        <v>400000</v>
      </c>
      <c r="F87" s="46">
        <v>0</v>
      </c>
      <c r="G87" s="46">
        <v>0</v>
      </c>
    </row>
    <row r="88" spans="1:7" x14ac:dyDescent="0.25">
      <c r="A88" s="8" t="s">
        <v>455</v>
      </c>
      <c r="B88" s="8">
        <v>2412</v>
      </c>
      <c r="C88" s="58" t="s">
        <v>850</v>
      </c>
      <c r="D88" s="46">
        <v>960752.2</v>
      </c>
      <c r="E88" s="46">
        <v>960752.2</v>
      </c>
      <c r="F88" s="46">
        <v>0</v>
      </c>
      <c r="G88" s="46">
        <v>0</v>
      </c>
    </row>
    <row r="89" spans="1:7" x14ac:dyDescent="0.25">
      <c r="A89" s="8" t="s">
        <v>455</v>
      </c>
      <c r="B89" s="8">
        <v>2413</v>
      </c>
      <c r="C89" s="58" t="s">
        <v>853</v>
      </c>
      <c r="D89" s="46">
        <v>850000</v>
      </c>
      <c r="E89" s="46">
        <v>850000</v>
      </c>
      <c r="F89" s="46">
        <v>0</v>
      </c>
      <c r="G89" s="46">
        <v>0</v>
      </c>
    </row>
    <row r="90" spans="1:7" x14ac:dyDescent="0.25">
      <c r="A90" s="8" t="s">
        <v>455</v>
      </c>
      <c r="B90" s="8">
        <v>2414</v>
      </c>
      <c r="C90" s="58" t="s">
        <v>856</v>
      </c>
      <c r="D90" s="46">
        <v>1198789.3400000001</v>
      </c>
      <c r="E90" s="46">
        <v>1198789.3400000001</v>
      </c>
      <c r="F90" s="46">
        <v>0</v>
      </c>
      <c r="G90" s="46">
        <v>0</v>
      </c>
    </row>
    <row r="91" spans="1:7" x14ac:dyDescent="0.25">
      <c r="A91" s="8" t="s">
        <v>455</v>
      </c>
      <c r="B91" s="8">
        <v>2415</v>
      </c>
      <c r="C91" s="58" t="s">
        <v>859</v>
      </c>
      <c r="D91" s="46">
        <v>3500000</v>
      </c>
      <c r="E91" s="46">
        <v>3500000</v>
      </c>
      <c r="F91" s="46">
        <v>0</v>
      </c>
      <c r="G91" s="46">
        <v>0</v>
      </c>
    </row>
    <row r="92" spans="1:7" x14ac:dyDescent="0.25">
      <c r="A92" s="8" t="s">
        <v>455</v>
      </c>
      <c r="B92" s="8">
        <v>2426</v>
      </c>
      <c r="C92" s="58" t="s">
        <v>863</v>
      </c>
      <c r="D92" s="46">
        <v>0</v>
      </c>
      <c r="E92" s="46">
        <v>0</v>
      </c>
      <c r="F92" s="46">
        <v>2402185.4500000011</v>
      </c>
      <c r="G92" s="46">
        <v>2402185.4500000011</v>
      </c>
    </row>
    <row r="93" spans="1:7" x14ac:dyDescent="0.25">
      <c r="A93" s="8" t="s">
        <v>455</v>
      </c>
      <c r="B93" s="8">
        <v>2429</v>
      </c>
      <c r="C93" s="58" t="s">
        <v>866</v>
      </c>
      <c r="D93" s="46">
        <v>0</v>
      </c>
      <c r="E93" s="46">
        <v>0</v>
      </c>
      <c r="F93" s="46">
        <v>4533462.82</v>
      </c>
      <c r="G93" s="46">
        <v>4533462.82</v>
      </c>
    </row>
    <row r="94" spans="1:7" x14ac:dyDescent="0.25">
      <c r="A94" s="8" t="s">
        <v>455</v>
      </c>
      <c r="B94" s="8">
        <v>2431</v>
      </c>
      <c r="C94" s="58" t="s">
        <v>871</v>
      </c>
      <c r="D94" s="46">
        <v>1000000</v>
      </c>
      <c r="E94" s="46">
        <v>1000000</v>
      </c>
      <c r="F94" s="46">
        <v>0</v>
      </c>
      <c r="G94" s="46">
        <v>0</v>
      </c>
    </row>
    <row r="95" spans="1:7" x14ac:dyDescent="0.25">
      <c r="A95" s="8" t="s">
        <v>455</v>
      </c>
      <c r="B95" s="8">
        <v>2452</v>
      </c>
      <c r="C95" s="58" t="s">
        <v>877</v>
      </c>
      <c r="D95" s="46">
        <v>500000</v>
      </c>
      <c r="E95" s="46">
        <v>500000</v>
      </c>
      <c r="F95" s="46">
        <v>0</v>
      </c>
      <c r="G95" s="46">
        <v>0</v>
      </c>
    </row>
    <row r="96" spans="1:7" x14ac:dyDescent="0.25">
      <c r="A96" s="8" t="s">
        <v>455</v>
      </c>
      <c r="B96" s="8">
        <v>2453</v>
      </c>
      <c r="C96" s="58" t="s">
        <v>880</v>
      </c>
      <c r="D96" s="46">
        <v>0</v>
      </c>
      <c r="E96" s="46">
        <v>0</v>
      </c>
      <c r="F96" s="46">
        <v>30000000</v>
      </c>
      <c r="G96" s="46">
        <v>30000000</v>
      </c>
    </row>
    <row r="97" spans="1:7" x14ac:dyDescent="0.25">
      <c r="A97" s="8" t="s">
        <v>455</v>
      </c>
      <c r="B97" s="8">
        <v>2454</v>
      </c>
      <c r="C97" s="58" t="s">
        <v>883</v>
      </c>
      <c r="D97" s="46">
        <v>2415159.2599999998</v>
      </c>
      <c r="E97" s="46">
        <v>0</v>
      </c>
      <c r="F97" s="46">
        <v>0</v>
      </c>
      <c r="G97" s="46">
        <v>0</v>
      </c>
    </row>
    <row r="98" spans="1:7" x14ac:dyDescent="0.25">
      <c r="A98" s="8" t="s">
        <v>455</v>
      </c>
      <c r="B98" s="8">
        <v>2455</v>
      </c>
      <c r="C98" s="58" t="s">
        <v>886</v>
      </c>
      <c r="D98" s="46">
        <v>1420414.9949</v>
      </c>
      <c r="E98" s="46">
        <v>1420414.9949</v>
      </c>
      <c r="F98" s="46">
        <v>0</v>
      </c>
      <c r="G98" s="46">
        <v>0</v>
      </c>
    </row>
    <row r="99" spans="1:7" x14ac:dyDescent="0.25">
      <c r="A99" s="8" t="s">
        <v>455</v>
      </c>
      <c r="B99" s="8">
        <v>2456</v>
      </c>
      <c r="C99" s="58" t="s">
        <v>889</v>
      </c>
      <c r="D99" s="46">
        <v>7810661.5620000008</v>
      </c>
      <c r="E99" s="46">
        <v>7810661.5620000008</v>
      </c>
      <c r="F99" s="46">
        <v>0</v>
      </c>
      <c r="G99" s="46">
        <v>0</v>
      </c>
    </row>
    <row r="100" spans="1:7" x14ac:dyDescent="0.25">
      <c r="A100" s="8" t="s">
        <v>455</v>
      </c>
      <c r="B100" s="8">
        <v>2457</v>
      </c>
      <c r="C100" s="58" t="s">
        <v>892</v>
      </c>
      <c r="D100" s="46">
        <v>1989291.192</v>
      </c>
      <c r="E100" s="46">
        <v>1989291.192</v>
      </c>
      <c r="F100" s="46">
        <v>0</v>
      </c>
      <c r="G100" s="46">
        <v>0</v>
      </c>
    </row>
    <row r="101" spans="1:7" x14ac:dyDescent="0.25">
      <c r="A101" s="8" t="s">
        <v>455</v>
      </c>
      <c r="B101" s="8">
        <v>2461</v>
      </c>
      <c r="C101" s="58" t="s">
        <v>906</v>
      </c>
      <c r="D101" s="46">
        <v>500000</v>
      </c>
      <c r="E101" s="46">
        <v>0</v>
      </c>
      <c r="F101" s="46">
        <v>0</v>
      </c>
      <c r="G101" s="46">
        <v>0</v>
      </c>
    </row>
    <row r="102" spans="1:7" x14ac:dyDescent="0.25">
      <c r="A102" s="8" t="s">
        <v>455</v>
      </c>
      <c r="B102" s="8">
        <v>2462</v>
      </c>
      <c r="C102" s="58" t="s">
        <v>909</v>
      </c>
      <c r="D102" s="46">
        <v>0</v>
      </c>
      <c r="E102" s="46">
        <v>0</v>
      </c>
      <c r="F102" s="46">
        <v>7444683.4699999997</v>
      </c>
      <c r="G102" s="46">
        <v>0</v>
      </c>
    </row>
    <row r="103" spans="1:7" x14ac:dyDescent="0.25">
      <c r="A103" s="8" t="s">
        <v>455</v>
      </c>
      <c r="B103" s="8">
        <v>2464</v>
      </c>
      <c r="C103" s="58" t="s">
        <v>912</v>
      </c>
      <c r="D103" s="46">
        <v>1000000</v>
      </c>
      <c r="E103" s="46">
        <v>0</v>
      </c>
      <c r="F103" s="46">
        <v>0</v>
      </c>
      <c r="G103" s="46">
        <v>0</v>
      </c>
    </row>
    <row r="104" spans="1:7" x14ac:dyDescent="0.25">
      <c r="A104" s="8" t="s">
        <v>455</v>
      </c>
      <c r="B104" s="8">
        <v>2467</v>
      </c>
      <c r="C104" s="58" t="s">
        <v>915</v>
      </c>
      <c r="D104" s="46">
        <v>0</v>
      </c>
      <c r="E104" s="46">
        <v>0</v>
      </c>
      <c r="F104" s="46">
        <v>38186.089999999997</v>
      </c>
      <c r="G104" s="46">
        <v>38186.089999999997</v>
      </c>
    </row>
    <row r="105" spans="1:7" x14ac:dyDescent="0.25">
      <c r="A105" s="8" t="s">
        <v>455</v>
      </c>
      <c r="B105" s="8">
        <v>2472</v>
      </c>
      <c r="C105" s="58" t="s">
        <v>919</v>
      </c>
      <c r="D105" s="46">
        <v>0</v>
      </c>
      <c r="E105" s="46">
        <v>0</v>
      </c>
      <c r="F105" s="46">
        <v>2390376.6400000011</v>
      </c>
      <c r="G105" s="46">
        <v>2390376.6400000011</v>
      </c>
    </row>
    <row r="106" spans="1:7" x14ac:dyDescent="0.25">
      <c r="A106" s="8" t="s">
        <v>455</v>
      </c>
      <c r="B106" s="8">
        <v>2489</v>
      </c>
      <c r="C106" s="58" t="s">
        <v>925</v>
      </c>
      <c r="D106" s="46">
        <v>0</v>
      </c>
      <c r="E106" s="46">
        <v>0</v>
      </c>
      <c r="F106" s="46">
        <v>153587.51</v>
      </c>
      <c r="G106" s="46">
        <v>153587.51</v>
      </c>
    </row>
    <row r="107" spans="1:7" x14ac:dyDescent="0.25">
      <c r="A107" s="8" t="s">
        <v>455</v>
      </c>
      <c r="B107" s="8">
        <v>2525</v>
      </c>
      <c r="C107" s="58" t="s">
        <v>940</v>
      </c>
      <c r="D107" s="46">
        <v>0</v>
      </c>
      <c r="E107" s="46">
        <v>0</v>
      </c>
      <c r="F107" s="46">
        <v>160773.23000000001</v>
      </c>
      <c r="G107" s="46">
        <v>160773.23000000001</v>
      </c>
    </row>
    <row r="108" spans="1:7" x14ac:dyDescent="0.25">
      <c r="A108" s="8" t="s">
        <v>455</v>
      </c>
      <c r="B108" s="8">
        <v>2544</v>
      </c>
      <c r="C108" s="58" t="s">
        <v>946</v>
      </c>
      <c r="D108" s="46">
        <v>0</v>
      </c>
      <c r="E108" s="46">
        <v>0</v>
      </c>
      <c r="F108" s="46">
        <v>150000</v>
      </c>
      <c r="G108" s="46">
        <v>0</v>
      </c>
    </row>
    <row r="109" spans="1:7" x14ac:dyDescent="0.25">
      <c r="A109" s="8" t="s">
        <v>455</v>
      </c>
      <c r="B109" s="8">
        <v>2557</v>
      </c>
      <c r="C109" s="58" t="s">
        <v>950</v>
      </c>
      <c r="D109" s="46">
        <v>0</v>
      </c>
      <c r="E109" s="46">
        <v>0</v>
      </c>
      <c r="F109" s="46">
        <v>5720666.9000000004</v>
      </c>
      <c r="G109" s="46">
        <v>5720666.9000000004</v>
      </c>
    </row>
    <row r="110" spans="1:7" x14ac:dyDescent="0.25">
      <c r="A110" s="8" t="s">
        <v>455</v>
      </c>
      <c r="B110" s="8">
        <v>2576</v>
      </c>
      <c r="C110" s="58" t="s">
        <v>957</v>
      </c>
      <c r="D110" s="46">
        <v>300000</v>
      </c>
      <c r="E110" s="46">
        <v>300000</v>
      </c>
      <c r="F110" s="46">
        <v>600000</v>
      </c>
      <c r="G110" s="46">
        <v>600000</v>
      </c>
    </row>
    <row r="111" spans="1:7" x14ac:dyDescent="0.25">
      <c r="A111" s="8" t="s">
        <v>455</v>
      </c>
      <c r="B111" s="8">
        <v>2577</v>
      </c>
      <c r="C111" s="58" t="s">
        <v>960</v>
      </c>
      <c r="D111" s="46">
        <v>195212.5</v>
      </c>
      <c r="E111" s="46">
        <v>0</v>
      </c>
      <c r="F111" s="46">
        <v>0</v>
      </c>
      <c r="G111" s="46">
        <v>0</v>
      </c>
    </row>
    <row r="112" spans="1:7" x14ac:dyDescent="0.25">
      <c r="A112" s="8" t="s">
        <v>455</v>
      </c>
      <c r="B112" s="8">
        <v>2585</v>
      </c>
      <c r="C112" s="58" t="s">
        <v>963</v>
      </c>
      <c r="D112" s="46">
        <v>0</v>
      </c>
      <c r="E112" s="46">
        <v>0</v>
      </c>
      <c r="F112" s="46">
        <v>240951.65000000011</v>
      </c>
      <c r="G112" s="46">
        <v>240951.65000000011</v>
      </c>
    </row>
    <row r="113" spans="1:7" x14ac:dyDescent="0.25">
      <c r="A113" s="8" t="s">
        <v>455</v>
      </c>
      <c r="B113" s="8">
        <v>2587</v>
      </c>
      <c r="C113" s="58" t="s">
        <v>966</v>
      </c>
      <c r="D113" s="46">
        <v>250000</v>
      </c>
      <c r="E113" s="46">
        <v>250000</v>
      </c>
      <c r="F113" s="46">
        <v>0</v>
      </c>
      <c r="G113" s="46">
        <v>0</v>
      </c>
    </row>
    <row r="114" spans="1:7" x14ac:dyDescent="0.25">
      <c r="A114" s="8" t="s">
        <v>455</v>
      </c>
      <c r="B114" s="8">
        <v>2597</v>
      </c>
      <c r="C114" s="58" t="s">
        <v>968</v>
      </c>
      <c r="D114" s="46">
        <v>17949336.059999999</v>
      </c>
      <c r="E114" s="46">
        <v>0</v>
      </c>
      <c r="F114" s="46">
        <v>0</v>
      </c>
      <c r="G114" s="46">
        <v>0</v>
      </c>
    </row>
    <row r="115" spans="1:7" x14ac:dyDescent="0.25">
      <c r="A115" s="8" t="s">
        <v>455</v>
      </c>
      <c r="B115" s="8">
        <v>2598</v>
      </c>
      <c r="C115" s="58" t="s">
        <v>970</v>
      </c>
      <c r="D115" s="46">
        <v>0</v>
      </c>
      <c r="E115" s="46">
        <v>0</v>
      </c>
      <c r="F115" s="46">
        <v>776455.89</v>
      </c>
      <c r="G115" s="46">
        <v>776455.89</v>
      </c>
    </row>
    <row r="116" spans="1:7" x14ac:dyDescent="0.25">
      <c r="A116" s="8" t="s">
        <v>455</v>
      </c>
      <c r="B116" s="8">
        <v>2604</v>
      </c>
      <c r="C116" s="58" t="s">
        <v>977</v>
      </c>
      <c r="D116" s="46">
        <v>0</v>
      </c>
      <c r="E116" s="46">
        <v>0</v>
      </c>
      <c r="F116" s="46">
        <v>430601.15</v>
      </c>
      <c r="G116" s="46">
        <v>430601.15</v>
      </c>
    </row>
    <row r="117" spans="1:7" x14ac:dyDescent="0.25">
      <c r="A117" s="8" t="s">
        <v>455</v>
      </c>
      <c r="B117" s="8">
        <v>2612</v>
      </c>
      <c r="C117" s="58" t="s">
        <v>980</v>
      </c>
      <c r="D117" s="46">
        <v>2968867.5899999989</v>
      </c>
      <c r="E117" s="46">
        <v>2968867.5899999989</v>
      </c>
      <c r="F117" s="46">
        <v>0</v>
      </c>
      <c r="G117" s="46">
        <v>0</v>
      </c>
    </row>
    <row r="118" spans="1:7" x14ac:dyDescent="0.25">
      <c r="A118" s="8" t="s">
        <v>455</v>
      </c>
      <c r="B118" s="8">
        <v>2639</v>
      </c>
      <c r="C118" s="58" t="s">
        <v>983</v>
      </c>
      <c r="D118" s="46">
        <v>0</v>
      </c>
      <c r="E118" s="46">
        <v>0</v>
      </c>
      <c r="F118" s="46">
        <v>0</v>
      </c>
      <c r="G118" s="46">
        <v>0</v>
      </c>
    </row>
    <row r="119" spans="1:7" x14ac:dyDescent="0.25">
      <c r="A119" s="8" t="s">
        <v>455</v>
      </c>
      <c r="B119" s="8">
        <v>2640</v>
      </c>
      <c r="C119" s="58" t="s">
        <v>986</v>
      </c>
      <c r="D119" s="46">
        <v>0</v>
      </c>
      <c r="E119" s="46">
        <v>0</v>
      </c>
      <c r="F119" s="46">
        <v>0</v>
      </c>
      <c r="G119" s="46">
        <v>0</v>
      </c>
    </row>
    <row r="120" spans="1:7" x14ac:dyDescent="0.25">
      <c r="A120" s="8" t="s">
        <v>455</v>
      </c>
      <c r="B120" s="8">
        <v>2641</v>
      </c>
      <c r="C120" s="58" t="s">
        <v>989</v>
      </c>
      <c r="D120" s="46">
        <v>10000000</v>
      </c>
      <c r="E120" s="46">
        <v>10000000</v>
      </c>
      <c r="F120" s="46">
        <v>0</v>
      </c>
      <c r="G120" s="46">
        <v>0</v>
      </c>
    </row>
    <row r="121" spans="1:7" x14ac:dyDescent="0.25">
      <c r="A121" s="8" t="s">
        <v>455</v>
      </c>
      <c r="B121" s="8">
        <v>2642</v>
      </c>
      <c r="C121" s="58" t="s">
        <v>992</v>
      </c>
      <c r="D121" s="46">
        <v>15000000</v>
      </c>
      <c r="E121" s="46">
        <v>15000000</v>
      </c>
      <c r="F121" s="46">
        <v>0</v>
      </c>
      <c r="G121" s="46">
        <v>0</v>
      </c>
    </row>
    <row r="122" spans="1:7" x14ac:dyDescent="0.25">
      <c r="A122" s="8" t="s">
        <v>455</v>
      </c>
      <c r="B122" s="8">
        <v>2643</v>
      </c>
      <c r="C122" s="58" t="s">
        <v>995</v>
      </c>
      <c r="D122" s="46">
        <v>25000000</v>
      </c>
      <c r="E122" s="46">
        <v>25000000</v>
      </c>
      <c r="F122" s="46">
        <v>0</v>
      </c>
      <c r="G122" s="46">
        <v>0</v>
      </c>
    </row>
    <row r="123" spans="1:7" x14ac:dyDescent="0.25">
      <c r="A123" s="8" t="s">
        <v>455</v>
      </c>
      <c r="B123" s="8">
        <v>2644</v>
      </c>
      <c r="C123" s="58" t="s">
        <v>998</v>
      </c>
      <c r="D123" s="46">
        <v>25000000</v>
      </c>
      <c r="E123" s="46">
        <v>25000000</v>
      </c>
      <c r="F123" s="46">
        <v>0</v>
      </c>
      <c r="G123" s="46">
        <v>0</v>
      </c>
    </row>
    <row r="124" spans="1:7" x14ac:dyDescent="0.25">
      <c r="A124" s="8" t="s">
        <v>455</v>
      </c>
      <c r="B124" s="8">
        <v>2645</v>
      </c>
      <c r="C124" s="58" t="s">
        <v>1001</v>
      </c>
      <c r="D124" s="46">
        <v>5000000</v>
      </c>
      <c r="E124" s="46">
        <v>5000000</v>
      </c>
      <c r="F124" s="46">
        <v>0</v>
      </c>
      <c r="G124" s="46">
        <v>0</v>
      </c>
    </row>
    <row r="125" spans="1:7" x14ac:dyDescent="0.25">
      <c r="A125" s="8" t="s">
        <v>455</v>
      </c>
      <c r="B125" s="8">
        <v>2646</v>
      </c>
      <c r="C125" s="58" t="s">
        <v>1004</v>
      </c>
      <c r="D125" s="46">
        <v>500000</v>
      </c>
      <c r="E125" s="46">
        <v>500000</v>
      </c>
      <c r="F125" s="46">
        <v>0</v>
      </c>
      <c r="G125" s="46">
        <v>0</v>
      </c>
    </row>
    <row r="126" spans="1:7" x14ac:dyDescent="0.25">
      <c r="A126" s="8" t="s">
        <v>455</v>
      </c>
      <c r="B126" s="8">
        <v>2649</v>
      </c>
      <c r="C126" s="58" t="s">
        <v>1007</v>
      </c>
      <c r="D126" s="46">
        <v>1204147.1453</v>
      </c>
      <c r="E126" s="46">
        <v>1204147.1453</v>
      </c>
      <c r="F126" s="46">
        <v>0</v>
      </c>
      <c r="G126" s="46">
        <v>0</v>
      </c>
    </row>
    <row r="127" spans="1:7" x14ac:dyDescent="0.25">
      <c r="A127" s="8" t="s">
        <v>455</v>
      </c>
      <c r="B127" s="8">
        <v>2655</v>
      </c>
      <c r="C127" s="58" t="s">
        <v>1010</v>
      </c>
      <c r="D127" s="46">
        <v>26096878.127999999</v>
      </c>
      <c r="E127" s="46">
        <v>26096878.127999999</v>
      </c>
      <c r="F127" s="46">
        <v>0</v>
      </c>
      <c r="G127" s="46">
        <v>0</v>
      </c>
    </row>
    <row r="128" spans="1:7" x14ac:dyDescent="0.25">
      <c r="A128" s="8" t="s">
        <v>455</v>
      </c>
      <c r="B128" s="8">
        <v>2773</v>
      </c>
      <c r="C128" s="58" t="s">
        <v>1014</v>
      </c>
      <c r="D128" s="46">
        <v>95000000</v>
      </c>
      <c r="E128" s="46">
        <v>95000000</v>
      </c>
      <c r="F128" s="46">
        <v>0</v>
      </c>
      <c r="G128" s="46">
        <v>0</v>
      </c>
    </row>
    <row r="129" spans="1:7" x14ac:dyDescent="0.25">
      <c r="A129" s="8" t="s">
        <v>455</v>
      </c>
      <c r="B129" s="8">
        <v>2777</v>
      </c>
      <c r="C129" s="58" t="s">
        <v>1016</v>
      </c>
      <c r="D129" s="46">
        <v>5569054.2000000002</v>
      </c>
      <c r="E129" s="46">
        <v>5569054.2000000002</v>
      </c>
      <c r="F129" s="46">
        <v>0</v>
      </c>
      <c r="G129" s="46">
        <v>0</v>
      </c>
    </row>
    <row r="130" spans="1:7" x14ac:dyDescent="0.25">
      <c r="A130" s="8" t="s">
        <v>455</v>
      </c>
      <c r="B130" s="8">
        <v>2782</v>
      </c>
      <c r="C130" s="58" t="s">
        <v>1021</v>
      </c>
      <c r="D130" s="46">
        <v>1600000</v>
      </c>
      <c r="E130" s="46">
        <v>1600000</v>
      </c>
      <c r="F130" s="46">
        <v>0</v>
      </c>
      <c r="G130" s="46">
        <v>0</v>
      </c>
    </row>
    <row r="131" spans="1:7" x14ac:dyDescent="0.25">
      <c r="A131" s="8" t="s">
        <v>455</v>
      </c>
      <c r="B131" s="8">
        <v>2786</v>
      </c>
      <c r="C131" s="58" t="s">
        <v>1023</v>
      </c>
      <c r="D131" s="46">
        <v>1464269.22</v>
      </c>
      <c r="E131" s="46">
        <v>1464269.22</v>
      </c>
      <c r="F131" s="46">
        <v>0</v>
      </c>
      <c r="G131" s="46">
        <v>0</v>
      </c>
    </row>
    <row r="132" spans="1:7" x14ac:dyDescent="0.25">
      <c r="A132" s="8" t="s">
        <v>455</v>
      </c>
      <c r="B132" s="8">
        <v>2787</v>
      </c>
      <c r="C132" s="58" t="s">
        <v>1026</v>
      </c>
      <c r="D132" s="46">
        <v>400000</v>
      </c>
      <c r="E132" s="46">
        <v>400000</v>
      </c>
      <c r="F132" s="46">
        <v>0</v>
      </c>
      <c r="G132" s="46">
        <v>0</v>
      </c>
    </row>
    <row r="133" spans="1:7" x14ac:dyDescent="0.25">
      <c r="A133" s="8" t="s">
        <v>455</v>
      </c>
      <c r="B133" s="8">
        <v>2788</v>
      </c>
      <c r="C133" s="58" t="s">
        <v>1029</v>
      </c>
      <c r="D133" s="46">
        <v>350000</v>
      </c>
      <c r="E133" s="46">
        <v>350000</v>
      </c>
      <c r="F133" s="46">
        <v>0</v>
      </c>
      <c r="G133" s="46">
        <v>0</v>
      </c>
    </row>
    <row r="134" spans="1:7" x14ac:dyDescent="0.25">
      <c r="A134" s="8" t="s">
        <v>455</v>
      </c>
      <c r="B134" s="8">
        <v>2789</v>
      </c>
      <c r="C134" s="58" t="s">
        <v>1032</v>
      </c>
      <c r="D134" s="46">
        <v>1163971.996</v>
      </c>
      <c r="E134" s="46">
        <v>1163971.996</v>
      </c>
      <c r="F134" s="46">
        <v>0</v>
      </c>
      <c r="G134" s="46">
        <v>0</v>
      </c>
    </row>
    <row r="135" spans="1:7" x14ac:dyDescent="0.25">
      <c r="A135" s="8" t="s">
        <v>455</v>
      </c>
      <c r="B135" s="8">
        <v>2790</v>
      </c>
      <c r="C135" s="58" t="s">
        <v>1035</v>
      </c>
      <c r="D135" s="46">
        <v>2010760.56</v>
      </c>
      <c r="E135" s="46">
        <v>2010760.56</v>
      </c>
      <c r="F135" s="46">
        <v>0</v>
      </c>
      <c r="G135" s="46">
        <v>0</v>
      </c>
    </row>
    <row r="136" spans="1:7" x14ac:dyDescent="0.25">
      <c r="A136" s="8" t="s">
        <v>455</v>
      </c>
      <c r="B136" s="8">
        <v>2791</v>
      </c>
      <c r="C136" s="58" t="s">
        <v>1038</v>
      </c>
      <c r="D136" s="46">
        <v>1637069.2679999999</v>
      </c>
      <c r="E136" s="46">
        <v>1637069.2679999999</v>
      </c>
      <c r="F136" s="46">
        <v>0</v>
      </c>
      <c r="G136" s="46">
        <v>0</v>
      </c>
    </row>
    <row r="137" spans="1:7" x14ac:dyDescent="0.25">
      <c r="A137" s="8" t="s">
        <v>455</v>
      </c>
      <c r="B137" s="8">
        <v>2795</v>
      </c>
      <c r="C137" s="58" t="s">
        <v>1041</v>
      </c>
      <c r="D137" s="46">
        <v>400000</v>
      </c>
      <c r="E137" s="46">
        <v>400000</v>
      </c>
      <c r="F137" s="46">
        <v>10934638.35</v>
      </c>
      <c r="G137" s="46">
        <v>10934638.35</v>
      </c>
    </row>
    <row r="138" spans="1:7" x14ac:dyDescent="0.25">
      <c r="A138" s="8" t="s">
        <v>455</v>
      </c>
      <c r="B138" s="8">
        <v>2796</v>
      </c>
      <c r="C138" s="58" t="s">
        <v>1044</v>
      </c>
      <c r="D138" s="46">
        <v>3453588.094000001</v>
      </c>
      <c r="E138" s="46">
        <v>3453588.094000001</v>
      </c>
      <c r="F138" s="46">
        <v>0</v>
      </c>
      <c r="G138" s="46">
        <v>0</v>
      </c>
    </row>
    <row r="139" spans="1:7" x14ac:dyDescent="0.25">
      <c r="A139" s="8" t="s">
        <v>455</v>
      </c>
      <c r="B139" s="8">
        <v>2797</v>
      </c>
      <c r="C139" s="58" t="s">
        <v>1047</v>
      </c>
      <c r="D139" s="46">
        <v>10486476.810000001</v>
      </c>
      <c r="E139" s="46">
        <v>0</v>
      </c>
      <c r="F139" s="46">
        <v>0</v>
      </c>
      <c r="G139" s="46">
        <v>0</v>
      </c>
    </row>
    <row r="140" spans="1:7" x14ac:dyDescent="0.25">
      <c r="A140" s="8" t="s">
        <v>455</v>
      </c>
      <c r="B140" s="8">
        <v>2798</v>
      </c>
      <c r="C140" s="58" t="s">
        <v>1051</v>
      </c>
      <c r="D140" s="46">
        <v>250000</v>
      </c>
      <c r="E140" s="46">
        <v>0</v>
      </c>
      <c r="F140" s="46">
        <v>0</v>
      </c>
      <c r="G140" s="46">
        <v>0</v>
      </c>
    </row>
    <row r="141" spans="1:7" x14ac:dyDescent="0.25">
      <c r="A141" s="8" t="s">
        <v>455</v>
      </c>
      <c r="B141" s="8">
        <v>2799</v>
      </c>
      <c r="C141" s="58" t="s">
        <v>1054</v>
      </c>
      <c r="D141" s="46">
        <v>4495389.1300000008</v>
      </c>
      <c r="E141" s="46">
        <v>0</v>
      </c>
      <c r="F141" s="46">
        <v>0</v>
      </c>
      <c r="G141" s="46">
        <v>0</v>
      </c>
    </row>
    <row r="142" spans="1:7" x14ac:dyDescent="0.25">
      <c r="A142" s="8" t="s">
        <v>455</v>
      </c>
      <c r="B142" s="8">
        <v>2800</v>
      </c>
      <c r="C142" s="58" t="s">
        <v>1057</v>
      </c>
      <c r="D142" s="46">
        <v>0</v>
      </c>
      <c r="E142" s="46">
        <v>0</v>
      </c>
      <c r="F142" s="46">
        <v>1000000</v>
      </c>
      <c r="G142" s="46">
        <v>0</v>
      </c>
    </row>
    <row r="143" spans="1:7" x14ac:dyDescent="0.25">
      <c r="A143" s="8" t="s">
        <v>455</v>
      </c>
      <c r="B143" s="8">
        <v>2801</v>
      </c>
      <c r="C143" s="58" t="s">
        <v>1060</v>
      </c>
      <c r="D143" s="46">
        <v>9540019.0899999999</v>
      </c>
      <c r="E143" s="46">
        <v>0</v>
      </c>
      <c r="F143" s="46">
        <v>0</v>
      </c>
      <c r="G143" s="46">
        <v>0</v>
      </c>
    </row>
    <row r="144" spans="1:7" x14ac:dyDescent="0.25">
      <c r="A144" s="8" t="s">
        <v>455</v>
      </c>
      <c r="B144" s="8">
        <v>2804</v>
      </c>
      <c r="C144" s="58" t="s">
        <v>1069</v>
      </c>
      <c r="D144" s="46">
        <v>180887.11</v>
      </c>
      <c r="E144" s="46">
        <v>0</v>
      </c>
      <c r="F144" s="46">
        <v>723548.2</v>
      </c>
      <c r="G144" s="46">
        <v>0</v>
      </c>
    </row>
    <row r="145" spans="1:7" x14ac:dyDescent="0.25">
      <c r="A145" s="8" t="s">
        <v>455</v>
      </c>
      <c r="B145" s="8">
        <v>2805</v>
      </c>
      <c r="C145" s="58" t="s">
        <v>1071</v>
      </c>
      <c r="D145" s="46">
        <v>560858.22</v>
      </c>
      <c r="E145" s="46">
        <v>0</v>
      </c>
      <c r="F145" s="46">
        <v>2243432.86</v>
      </c>
      <c r="G145" s="46">
        <v>0</v>
      </c>
    </row>
    <row r="146" spans="1:7" x14ac:dyDescent="0.25">
      <c r="A146" s="8" t="s">
        <v>455</v>
      </c>
      <c r="B146" s="8">
        <v>2806</v>
      </c>
      <c r="C146" s="58" t="s">
        <v>1073</v>
      </c>
      <c r="D146" s="46">
        <v>10585193.210000001</v>
      </c>
      <c r="E146" s="46">
        <v>10585193.210000001</v>
      </c>
      <c r="F146" s="46">
        <v>42637401.380000003</v>
      </c>
      <c r="G146" s="46">
        <v>42637401.380000003</v>
      </c>
    </row>
    <row r="147" spans="1:7" x14ac:dyDescent="0.25">
      <c r="A147" s="8" t="s">
        <v>455</v>
      </c>
      <c r="B147" s="8">
        <v>2807</v>
      </c>
      <c r="C147" s="58" t="s">
        <v>1077</v>
      </c>
      <c r="D147" s="46">
        <v>10603324.939999999</v>
      </c>
      <c r="E147" s="46">
        <v>10603324.939999999</v>
      </c>
      <c r="F147" s="46">
        <v>42413298.390000001</v>
      </c>
      <c r="G147" s="46">
        <v>42413298.390000001</v>
      </c>
    </row>
    <row r="148" spans="1:7" x14ac:dyDescent="0.25">
      <c r="A148" s="8" t="s">
        <v>455</v>
      </c>
      <c r="B148" s="8">
        <v>2808</v>
      </c>
      <c r="C148" s="58" t="s">
        <v>1080</v>
      </c>
      <c r="D148" s="46">
        <v>500000</v>
      </c>
      <c r="E148" s="46">
        <v>0</v>
      </c>
      <c r="F148" s="46">
        <v>0</v>
      </c>
      <c r="G148" s="46">
        <v>0</v>
      </c>
    </row>
    <row r="149" spans="1:7" x14ac:dyDescent="0.25">
      <c r="A149" s="8" t="s">
        <v>455</v>
      </c>
      <c r="B149" s="8">
        <v>2809</v>
      </c>
      <c r="C149" s="58" t="s">
        <v>1084</v>
      </c>
      <c r="D149" s="46">
        <v>900000</v>
      </c>
      <c r="E149" s="46">
        <v>900000</v>
      </c>
      <c r="F149" s="46">
        <v>0</v>
      </c>
      <c r="G149" s="46">
        <v>0</v>
      </c>
    </row>
    <row r="150" spans="1:7" x14ac:dyDescent="0.25">
      <c r="A150" s="8" t="s">
        <v>455</v>
      </c>
      <c r="B150" s="8">
        <v>2811</v>
      </c>
      <c r="C150" s="58" t="s">
        <v>1090</v>
      </c>
      <c r="D150" s="46">
        <v>753733.62</v>
      </c>
      <c r="E150" s="46">
        <v>753733.62</v>
      </c>
      <c r="F150" s="46">
        <v>0</v>
      </c>
      <c r="G150" s="46">
        <v>0</v>
      </c>
    </row>
    <row r="151" spans="1:7" x14ac:dyDescent="0.25">
      <c r="A151" s="8" t="s">
        <v>455</v>
      </c>
      <c r="B151" s="8">
        <v>2813</v>
      </c>
      <c r="C151" s="58" t="s">
        <v>1093</v>
      </c>
      <c r="D151" s="46">
        <v>950910</v>
      </c>
      <c r="E151" s="46">
        <v>950910</v>
      </c>
      <c r="F151" s="46">
        <v>0</v>
      </c>
      <c r="G151" s="46">
        <v>0</v>
      </c>
    </row>
    <row r="152" spans="1:7" x14ac:dyDescent="0.25">
      <c r="A152" s="8" t="s">
        <v>455</v>
      </c>
      <c r="B152" s="8">
        <v>2814</v>
      </c>
      <c r="C152" s="58" t="s">
        <v>1096</v>
      </c>
      <c r="D152" s="46">
        <v>13443183.359999999</v>
      </c>
      <c r="E152" s="46">
        <v>13443183.359999999</v>
      </c>
      <c r="F152" s="46">
        <v>0</v>
      </c>
      <c r="G152" s="46">
        <v>0</v>
      </c>
    </row>
    <row r="153" spans="1:7" x14ac:dyDescent="0.25">
      <c r="A153" s="8" t="s">
        <v>455</v>
      </c>
      <c r="B153" s="8">
        <v>2815</v>
      </c>
      <c r="C153" s="58" t="s">
        <v>1100</v>
      </c>
      <c r="D153" s="46">
        <v>15287622.048</v>
      </c>
      <c r="E153" s="46">
        <v>15287622.048</v>
      </c>
      <c r="F153" s="46">
        <v>0</v>
      </c>
      <c r="G153" s="46">
        <v>0</v>
      </c>
    </row>
    <row r="154" spans="1:7" x14ac:dyDescent="0.25">
      <c r="A154" s="8" t="s">
        <v>455</v>
      </c>
      <c r="B154" s="8">
        <v>2816</v>
      </c>
      <c r="C154" s="58" t="s">
        <v>1104</v>
      </c>
      <c r="D154" s="46">
        <v>14395031.478</v>
      </c>
      <c r="E154" s="46">
        <v>14395031.478</v>
      </c>
      <c r="F154" s="46">
        <v>0</v>
      </c>
      <c r="G154" s="46">
        <v>0</v>
      </c>
    </row>
    <row r="155" spans="1:7" x14ac:dyDescent="0.25">
      <c r="A155" s="8" t="s">
        <v>455</v>
      </c>
      <c r="B155" s="8">
        <v>2817</v>
      </c>
      <c r="C155" s="58" t="s">
        <v>1108</v>
      </c>
      <c r="D155" s="46">
        <v>10500000</v>
      </c>
      <c r="E155" s="46">
        <v>8500000</v>
      </c>
      <c r="F155" s="46">
        <v>0</v>
      </c>
      <c r="G155" s="46">
        <v>0</v>
      </c>
    </row>
    <row r="156" spans="1:7" x14ac:dyDescent="0.25">
      <c r="A156" s="8" t="s">
        <v>455</v>
      </c>
      <c r="B156" s="8">
        <v>2818</v>
      </c>
      <c r="C156" s="58" t="s">
        <v>1112</v>
      </c>
      <c r="D156" s="46">
        <v>4700000</v>
      </c>
      <c r="E156" s="46">
        <v>4100000</v>
      </c>
      <c r="F156" s="46">
        <v>0</v>
      </c>
      <c r="G156" s="46">
        <v>0</v>
      </c>
    </row>
    <row r="157" spans="1:7" x14ac:dyDescent="0.25">
      <c r="A157" s="8" t="s">
        <v>455</v>
      </c>
      <c r="B157" s="8">
        <v>2824</v>
      </c>
      <c r="C157" s="58" t="s">
        <v>1120</v>
      </c>
      <c r="D157" s="46">
        <v>0</v>
      </c>
      <c r="E157" s="46">
        <v>0</v>
      </c>
      <c r="F157" s="46">
        <v>710030.13</v>
      </c>
      <c r="G157" s="46">
        <v>710030.13</v>
      </c>
    </row>
    <row r="158" spans="1:7" x14ac:dyDescent="0.25">
      <c r="A158" s="8" t="s">
        <v>455</v>
      </c>
      <c r="B158" s="8">
        <v>2825</v>
      </c>
      <c r="C158" s="58" t="s">
        <v>1123</v>
      </c>
      <c r="D158" s="46">
        <v>0</v>
      </c>
      <c r="E158" s="46">
        <v>0</v>
      </c>
      <c r="F158" s="46">
        <v>390689.09</v>
      </c>
      <c r="G158" s="46">
        <v>390689.09</v>
      </c>
    </row>
    <row r="159" spans="1:7" x14ac:dyDescent="0.25">
      <c r="A159" s="8" t="s">
        <v>455</v>
      </c>
      <c r="B159" s="8">
        <v>2826</v>
      </c>
      <c r="C159" s="58" t="s">
        <v>1125</v>
      </c>
      <c r="D159" s="46">
        <v>0</v>
      </c>
      <c r="E159" s="46">
        <v>0</v>
      </c>
      <c r="F159" s="46">
        <v>611037</v>
      </c>
      <c r="G159" s="46">
        <v>611037</v>
      </c>
    </row>
    <row r="160" spans="1:7" x14ac:dyDescent="0.25">
      <c r="A160" s="8" t="s">
        <v>455</v>
      </c>
      <c r="B160" s="8">
        <v>2828</v>
      </c>
      <c r="C160" s="58" t="s">
        <v>1128</v>
      </c>
      <c r="D160" s="46">
        <v>2419867.8790000002</v>
      </c>
      <c r="E160" s="46">
        <v>2419867.8790000002</v>
      </c>
      <c r="F160" s="46">
        <v>0</v>
      </c>
      <c r="G160" s="46">
        <v>0</v>
      </c>
    </row>
    <row r="161" spans="1:7" x14ac:dyDescent="0.25">
      <c r="A161" s="8" t="s">
        <v>455</v>
      </c>
      <c r="B161" s="8">
        <v>2835</v>
      </c>
      <c r="C161" s="58" t="s">
        <v>1146</v>
      </c>
      <c r="D161" s="46">
        <v>1500000</v>
      </c>
      <c r="E161" s="46">
        <v>0</v>
      </c>
      <c r="F161" s="46">
        <v>0</v>
      </c>
      <c r="G161" s="46">
        <v>0</v>
      </c>
    </row>
    <row r="162" spans="1:7" x14ac:dyDescent="0.25">
      <c r="A162" s="8" t="s">
        <v>455</v>
      </c>
      <c r="B162" s="8">
        <v>2836</v>
      </c>
      <c r="C162" s="58" t="s">
        <v>1148</v>
      </c>
      <c r="D162" s="46">
        <v>500000</v>
      </c>
      <c r="E162" s="46">
        <v>0</v>
      </c>
      <c r="F162" s="46">
        <v>0</v>
      </c>
      <c r="G162" s="46">
        <v>0</v>
      </c>
    </row>
    <row r="163" spans="1:7" x14ac:dyDescent="0.25">
      <c r="A163" s="8" t="s">
        <v>455</v>
      </c>
      <c r="B163" s="8">
        <v>2837</v>
      </c>
      <c r="C163" s="58" t="s">
        <v>1151</v>
      </c>
      <c r="D163" s="46">
        <v>0</v>
      </c>
      <c r="E163" s="46">
        <v>0</v>
      </c>
      <c r="F163" s="46">
        <v>2354171.7599999998</v>
      </c>
      <c r="G163" s="46">
        <v>0</v>
      </c>
    </row>
    <row r="164" spans="1:7" x14ac:dyDescent="0.25">
      <c r="A164" s="8" t="s">
        <v>455</v>
      </c>
      <c r="B164" s="8">
        <v>2838</v>
      </c>
      <c r="C164" s="58" t="s">
        <v>1153</v>
      </c>
      <c r="D164" s="46">
        <v>2234297.19</v>
      </c>
      <c r="E164" s="46">
        <v>0</v>
      </c>
      <c r="F164" s="46">
        <v>0</v>
      </c>
      <c r="G164" s="46">
        <v>0</v>
      </c>
    </row>
    <row r="165" spans="1:7" x14ac:dyDescent="0.25">
      <c r="A165" s="8" t="s">
        <v>455</v>
      </c>
      <c r="B165" s="8">
        <v>2839</v>
      </c>
      <c r="C165" s="58" t="s">
        <v>1156</v>
      </c>
      <c r="D165" s="46">
        <v>300000</v>
      </c>
      <c r="E165" s="46">
        <v>0</v>
      </c>
      <c r="F165" s="46">
        <v>0</v>
      </c>
      <c r="G165" s="46">
        <v>0</v>
      </c>
    </row>
    <row r="166" spans="1:7" x14ac:dyDescent="0.25">
      <c r="A166" s="8" t="s">
        <v>455</v>
      </c>
      <c r="B166" s="8">
        <v>2840</v>
      </c>
      <c r="C166" s="58" t="s">
        <v>1158</v>
      </c>
      <c r="D166" s="46">
        <v>1005153.4790000001</v>
      </c>
      <c r="E166" s="46">
        <v>1005153.4790000001</v>
      </c>
      <c r="F166" s="46">
        <v>0</v>
      </c>
      <c r="G166" s="46">
        <v>0</v>
      </c>
    </row>
    <row r="167" spans="1:7" x14ac:dyDescent="0.25">
      <c r="A167" s="8" t="s">
        <v>455</v>
      </c>
      <c r="B167" s="8">
        <v>2841</v>
      </c>
      <c r="C167" s="58" t="s">
        <v>1161</v>
      </c>
      <c r="D167" s="46">
        <v>1336138.22</v>
      </c>
      <c r="E167" s="46">
        <v>0</v>
      </c>
      <c r="F167" s="46">
        <v>0</v>
      </c>
      <c r="G167" s="46">
        <v>0</v>
      </c>
    </row>
    <row r="168" spans="1:7" x14ac:dyDescent="0.25">
      <c r="A168" s="8" t="s">
        <v>455</v>
      </c>
      <c r="B168" s="8">
        <v>2843</v>
      </c>
      <c r="C168" s="58" t="s">
        <v>1164</v>
      </c>
      <c r="D168" s="46">
        <v>1000000</v>
      </c>
      <c r="E168" s="46">
        <v>0</v>
      </c>
      <c r="F168" s="46">
        <v>0</v>
      </c>
      <c r="G168" s="46">
        <v>0</v>
      </c>
    </row>
    <row r="169" spans="1:7" x14ac:dyDescent="0.25">
      <c r="A169" s="8" t="s">
        <v>455</v>
      </c>
      <c r="B169" s="8">
        <v>2845</v>
      </c>
      <c r="C169" s="58" t="s">
        <v>1166</v>
      </c>
      <c r="D169" s="46">
        <v>2500000</v>
      </c>
      <c r="E169" s="46">
        <v>0</v>
      </c>
      <c r="F169" s="46">
        <v>0</v>
      </c>
      <c r="G169" s="46">
        <v>0</v>
      </c>
    </row>
    <row r="170" spans="1:7" x14ac:dyDescent="0.25">
      <c r="A170" s="8" t="s">
        <v>455</v>
      </c>
      <c r="B170" s="8">
        <v>2846</v>
      </c>
      <c r="C170" s="58" t="s">
        <v>1170</v>
      </c>
      <c r="D170" s="46">
        <v>3000000</v>
      </c>
      <c r="E170" s="46">
        <v>0</v>
      </c>
      <c r="F170" s="46">
        <v>0</v>
      </c>
      <c r="G170" s="46">
        <v>0</v>
      </c>
    </row>
    <row r="171" spans="1:7" x14ac:dyDescent="0.25">
      <c r="A171" s="8" t="s">
        <v>455</v>
      </c>
      <c r="B171" s="8">
        <v>2847</v>
      </c>
      <c r="C171" s="58" t="s">
        <v>1173</v>
      </c>
      <c r="D171" s="46">
        <v>500000</v>
      </c>
      <c r="E171" s="46">
        <v>0</v>
      </c>
      <c r="F171" s="46">
        <v>0</v>
      </c>
      <c r="G171" s="46">
        <v>0</v>
      </c>
    </row>
    <row r="172" spans="1:7" x14ac:dyDescent="0.25">
      <c r="A172" s="8" t="s">
        <v>455</v>
      </c>
      <c r="B172" s="8">
        <v>2848</v>
      </c>
      <c r="C172" s="58" t="s">
        <v>1176</v>
      </c>
      <c r="D172" s="46">
        <v>500000</v>
      </c>
      <c r="E172" s="46">
        <v>0</v>
      </c>
      <c r="F172" s="46">
        <v>0</v>
      </c>
      <c r="G172" s="46">
        <v>0</v>
      </c>
    </row>
    <row r="173" spans="1:7" x14ac:dyDescent="0.25">
      <c r="A173" s="8" t="s">
        <v>455</v>
      </c>
      <c r="B173" s="8">
        <v>2849</v>
      </c>
      <c r="C173" s="58" t="s">
        <v>1178</v>
      </c>
      <c r="D173" s="46">
        <v>500000</v>
      </c>
      <c r="E173" s="46">
        <v>0</v>
      </c>
      <c r="F173" s="46">
        <v>0</v>
      </c>
      <c r="G173" s="46">
        <v>0</v>
      </c>
    </row>
    <row r="174" spans="1:7" x14ac:dyDescent="0.25">
      <c r="A174" s="8" t="s">
        <v>455</v>
      </c>
      <c r="B174" s="8">
        <v>2850</v>
      </c>
      <c r="C174" s="58" t="s">
        <v>1181</v>
      </c>
      <c r="D174" s="46">
        <v>4714347.9400000004</v>
      </c>
      <c r="E174" s="46">
        <v>4714347.9400000004</v>
      </c>
      <c r="F174" s="46">
        <v>0</v>
      </c>
      <c r="G174" s="46">
        <v>0</v>
      </c>
    </row>
    <row r="175" spans="1:7" x14ac:dyDescent="0.25">
      <c r="A175" s="8" t="s">
        <v>455</v>
      </c>
      <c r="B175" s="8">
        <v>2851</v>
      </c>
      <c r="C175" s="58" t="s">
        <v>1184</v>
      </c>
      <c r="D175" s="46">
        <v>10373711.557</v>
      </c>
      <c r="E175" s="46">
        <v>10373711.557</v>
      </c>
      <c r="F175" s="46">
        <v>0</v>
      </c>
      <c r="G175" s="46">
        <v>0</v>
      </c>
    </row>
    <row r="176" spans="1:7" x14ac:dyDescent="0.25">
      <c r="A176" s="8" t="s">
        <v>455</v>
      </c>
      <c r="B176" s="8">
        <v>2854</v>
      </c>
      <c r="C176" s="58" t="s">
        <v>1189</v>
      </c>
      <c r="D176" s="46">
        <v>3732751.48</v>
      </c>
      <c r="E176" s="46">
        <v>3732751.48</v>
      </c>
      <c r="F176" s="46">
        <v>0</v>
      </c>
      <c r="G176" s="46">
        <v>0</v>
      </c>
    </row>
    <row r="177" spans="1:7" x14ac:dyDescent="0.25">
      <c r="A177" s="8" t="s">
        <v>455</v>
      </c>
      <c r="B177" s="8">
        <v>2858</v>
      </c>
      <c r="C177" s="58" t="s">
        <v>1196</v>
      </c>
      <c r="D177" s="46">
        <v>17750000</v>
      </c>
      <c r="E177" s="46">
        <v>0</v>
      </c>
      <c r="F177" s="46">
        <v>0</v>
      </c>
      <c r="G177" s="46">
        <v>0</v>
      </c>
    </row>
    <row r="178" spans="1:7" x14ac:dyDescent="0.25">
      <c r="A178" s="8" t="s">
        <v>455</v>
      </c>
      <c r="B178" s="8">
        <v>2861</v>
      </c>
      <c r="C178" s="58" t="s">
        <v>1203</v>
      </c>
      <c r="D178" s="46">
        <v>300000</v>
      </c>
      <c r="E178" s="46">
        <v>300000</v>
      </c>
      <c r="F178" s="46">
        <v>0</v>
      </c>
      <c r="G178" s="46">
        <v>0</v>
      </c>
    </row>
    <row r="179" spans="1:7" x14ac:dyDescent="0.25">
      <c r="A179" s="8" t="s">
        <v>455</v>
      </c>
      <c r="B179" s="8">
        <v>2862</v>
      </c>
      <c r="C179" s="58" t="s">
        <v>1205</v>
      </c>
      <c r="D179" s="46">
        <v>12014294.07</v>
      </c>
      <c r="E179" s="46">
        <v>0</v>
      </c>
      <c r="F179" s="46">
        <v>0</v>
      </c>
      <c r="G179" s="46">
        <v>0</v>
      </c>
    </row>
    <row r="180" spans="1:7" x14ac:dyDescent="0.25">
      <c r="A180" s="8" t="s">
        <v>455</v>
      </c>
      <c r="B180" s="8">
        <v>2863</v>
      </c>
      <c r="C180" s="58" t="s">
        <v>1207</v>
      </c>
      <c r="D180" s="46">
        <v>1000000</v>
      </c>
      <c r="E180" s="46">
        <v>0</v>
      </c>
      <c r="F180" s="46">
        <v>0</v>
      </c>
      <c r="G180" s="46">
        <v>0</v>
      </c>
    </row>
    <row r="181" spans="1:7" x14ac:dyDescent="0.25">
      <c r="A181" s="8" t="s">
        <v>455</v>
      </c>
      <c r="B181" s="8">
        <v>2864</v>
      </c>
      <c r="C181" s="58" t="s">
        <v>1209</v>
      </c>
      <c r="D181" s="46">
        <v>500000</v>
      </c>
      <c r="E181" s="46">
        <v>0</v>
      </c>
      <c r="F181" s="46">
        <v>0</v>
      </c>
      <c r="G181" s="46">
        <v>0</v>
      </c>
    </row>
    <row r="182" spans="1:7" x14ac:dyDescent="0.25">
      <c r="A182" s="8" t="s">
        <v>455</v>
      </c>
      <c r="B182" s="8">
        <v>2865</v>
      </c>
      <c r="C182" s="58" t="s">
        <v>1211</v>
      </c>
      <c r="D182" s="46">
        <v>0</v>
      </c>
      <c r="E182" s="46">
        <v>0</v>
      </c>
      <c r="F182" s="46">
        <v>3000000</v>
      </c>
      <c r="G182" s="46">
        <v>0</v>
      </c>
    </row>
    <row r="183" spans="1:7" x14ac:dyDescent="0.25">
      <c r="A183" s="8" t="s">
        <v>455</v>
      </c>
      <c r="B183" s="8">
        <v>2870</v>
      </c>
      <c r="C183" s="58" t="s">
        <v>1222</v>
      </c>
      <c r="D183" s="46">
        <v>1000000</v>
      </c>
      <c r="E183" s="46">
        <v>0</v>
      </c>
      <c r="F183" s="46">
        <v>0</v>
      </c>
      <c r="G183" s="46">
        <v>0</v>
      </c>
    </row>
    <row r="184" spans="1:7" x14ac:dyDescent="0.25">
      <c r="A184" s="8" t="s">
        <v>455</v>
      </c>
      <c r="B184" s="8">
        <v>2872</v>
      </c>
      <c r="C184" s="58" t="s">
        <v>1225</v>
      </c>
      <c r="D184" s="46">
        <v>9540019.0899999999</v>
      </c>
      <c r="E184" s="46">
        <v>0</v>
      </c>
      <c r="F184" s="46">
        <v>0</v>
      </c>
      <c r="G184" s="46">
        <v>0</v>
      </c>
    </row>
    <row r="185" spans="1:7" x14ac:dyDescent="0.25">
      <c r="A185" s="8" t="s">
        <v>455</v>
      </c>
      <c r="B185" s="8">
        <v>2873</v>
      </c>
      <c r="C185" s="58" t="s">
        <v>1226</v>
      </c>
      <c r="D185" s="46">
        <v>21052070.489999998</v>
      </c>
      <c r="E185" s="46">
        <v>21052070.489999998</v>
      </c>
      <c r="F185" s="46">
        <v>0</v>
      </c>
      <c r="G185" s="46">
        <v>0</v>
      </c>
    </row>
    <row r="186" spans="1:7" x14ac:dyDescent="0.25">
      <c r="A186" s="8" t="s">
        <v>455</v>
      </c>
      <c r="B186" s="8">
        <v>2874</v>
      </c>
      <c r="C186" s="58" t="s">
        <v>1229</v>
      </c>
      <c r="D186" s="46">
        <v>1000000</v>
      </c>
      <c r="E186" s="46">
        <v>0</v>
      </c>
      <c r="F186" s="46">
        <v>0</v>
      </c>
      <c r="G186" s="46">
        <v>0</v>
      </c>
    </row>
    <row r="187" spans="1:7" x14ac:dyDescent="0.25">
      <c r="A187" s="8" t="s">
        <v>455</v>
      </c>
      <c r="B187" s="8">
        <v>2876</v>
      </c>
      <c r="C187" s="58" t="s">
        <v>1233</v>
      </c>
      <c r="D187" s="46">
        <v>6608020.5599999996</v>
      </c>
      <c r="E187" s="46">
        <v>0</v>
      </c>
      <c r="F187" s="46">
        <v>0</v>
      </c>
      <c r="G187" s="46">
        <v>0</v>
      </c>
    </row>
    <row r="188" spans="1:7" x14ac:dyDescent="0.25">
      <c r="A188" s="8" t="s">
        <v>455</v>
      </c>
      <c r="B188" s="8">
        <v>2877</v>
      </c>
      <c r="C188" s="58" t="s">
        <v>1235</v>
      </c>
      <c r="D188" s="46">
        <v>500000</v>
      </c>
      <c r="E188" s="46">
        <v>0</v>
      </c>
      <c r="F188" s="46">
        <v>0</v>
      </c>
      <c r="G188" s="46">
        <v>0</v>
      </c>
    </row>
    <row r="189" spans="1:7" x14ac:dyDescent="0.25">
      <c r="A189" s="8" t="s">
        <v>455</v>
      </c>
      <c r="B189" s="8">
        <v>2878</v>
      </c>
      <c r="C189" s="58" t="s">
        <v>1237</v>
      </c>
      <c r="D189" s="46">
        <v>1500000</v>
      </c>
      <c r="E189" s="46">
        <v>0</v>
      </c>
      <c r="F189" s="46">
        <v>0</v>
      </c>
      <c r="G189" s="46">
        <v>0</v>
      </c>
    </row>
    <row r="190" spans="1:7" x14ac:dyDescent="0.25">
      <c r="A190" s="8" t="s">
        <v>455</v>
      </c>
      <c r="B190" s="8">
        <v>2879</v>
      </c>
      <c r="C190" s="58" t="s">
        <v>1238</v>
      </c>
      <c r="D190" s="46">
        <v>0</v>
      </c>
      <c r="E190" s="46">
        <v>0</v>
      </c>
      <c r="F190" s="46">
        <v>0</v>
      </c>
      <c r="G190" s="46">
        <v>0</v>
      </c>
    </row>
    <row r="191" spans="1:7" x14ac:dyDescent="0.25">
      <c r="A191" s="8" t="s">
        <v>455</v>
      </c>
      <c r="B191" s="8">
        <v>2880</v>
      </c>
      <c r="C191" s="58" t="s">
        <v>1239</v>
      </c>
      <c r="D191" s="46">
        <v>0</v>
      </c>
      <c r="E191" s="46">
        <v>0</v>
      </c>
      <c r="F191" s="46">
        <v>0</v>
      </c>
      <c r="G191" s="46">
        <v>0</v>
      </c>
    </row>
    <row r="192" spans="1:7" x14ac:dyDescent="0.25">
      <c r="A192" s="8" t="s">
        <v>455</v>
      </c>
      <c r="B192" s="8">
        <v>2881</v>
      </c>
      <c r="C192" s="58" t="s">
        <v>1241</v>
      </c>
      <c r="D192" s="46">
        <v>750000</v>
      </c>
      <c r="E192" s="46">
        <v>0</v>
      </c>
      <c r="F192" s="46">
        <v>0</v>
      </c>
      <c r="G192" s="46">
        <v>0</v>
      </c>
    </row>
    <row r="193" spans="1:7" x14ac:dyDescent="0.25">
      <c r="A193" s="8" t="s">
        <v>455</v>
      </c>
      <c r="B193" s="8">
        <v>2882</v>
      </c>
      <c r="C193" s="58" t="s">
        <v>1244</v>
      </c>
      <c r="D193" s="46">
        <v>500000</v>
      </c>
      <c r="E193" s="46">
        <v>0</v>
      </c>
      <c r="F193" s="46">
        <v>0</v>
      </c>
      <c r="G193" s="46">
        <v>0</v>
      </c>
    </row>
    <row r="194" spans="1:7" x14ac:dyDescent="0.25">
      <c r="A194" s="8" t="s">
        <v>455</v>
      </c>
      <c r="B194" s="8">
        <v>3077</v>
      </c>
      <c r="C194" s="58" t="s">
        <v>1250</v>
      </c>
      <c r="D194" s="46">
        <v>500000</v>
      </c>
      <c r="E194" s="46">
        <v>0</v>
      </c>
      <c r="F194" s="46">
        <v>0</v>
      </c>
      <c r="G194" s="46">
        <v>0</v>
      </c>
    </row>
    <row r="195" spans="1:7" x14ac:dyDescent="0.25">
      <c r="A195" s="8" t="s">
        <v>455</v>
      </c>
      <c r="B195" s="8">
        <v>3078</v>
      </c>
      <c r="C195" s="58" t="s">
        <v>1253</v>
      </c>
      <c r="D195" s="46">
        <v>10860769.83</v>
      </c>
      <c r="E195" s="46">
        <v>0</v>
      </c>
      <c r="F195" s="46">
        <v>0</v>
      </c>
      <c r="G195" s="46">
        <v>0</v>
      </c>
    </row>
    <row r="196" spans="1:7" x14ac:dyDescent="0.25">
      <c r="A196" s="8" t="s">
        <v>455</v>
      </c>
      <c r="B196" s="8">
        <v>3080</v>
      </c>
      <c r="C196" s="58" t="s">
        <v>1256</v>
      </c>
      <c r="D196" s="46">
        <v>2000000</v>
      </c>
      <c r="E196" s="46">
        <v>0</v>
      </c>
      <c r="F196" s="46">
        <v>0</v>
      </c>
      <c r="G196" s="46">
        <v>0</v>
      </c>
    </row>
    <row r="197" spans="1:7" x14ac:dyDescent="0.25">
      <c r="A197" s="8" t="s">
        <v>455</v>
      </c>
      <c r="B197" s="8">
        <v>3081</v>
      </c>
      <c r="C197" s="58" t="s">
        <v>1259</v>
      </c>
      <c r="D197" s="46">
        <v>1000000</v>
      </c>
      <c r="E197" s="46">
        <v>0</v>
      </c>
      <c r="F197" s="46">
        <v>0</v>
      </c>
      <c r="G197" s="46">
        <v>0</v>
      </c>
    </row>
    <row r="198" spans="1:7" x14ac:dyDescent="0.25">
      <c r="A198" s="8" t="s">
        <v>455</v>
      </c>
      <c r="B198" s="8">
        <v>3083</v>
      </c>
      <c r="C198" s="58" t="s">
        <v>1265</v>
      </c>
      <c r="D198" s="46">
        <v>250000</v>
      </c>
      <c r="E198" s="46">
        <v>0</v>
      </c>
      <c r="F198" s="46">
        <v>0</v>
      </c>
      <c r="G198" s="46">
        <v>0</v>
      </c>
    </row>
    <row r="199" spans="1:7" x14ac:dyDescent="0.25">
      <c r="A199" s="8" t="s">
        <v>455</v>
      </c>
      <c r="B199" s="8">
        <v>3087</v>
      </c>
      <c r="C199" s="58" t="s">
        <v>1276</v>
      </c>
      <c r="D199" s="46">
        <v>1000000</v>
      </c>
      <c r="E199" s="46">
        <v>0</v>
      </c>
      <c r="F199" s="46">
        <v>0</v>
      </c>
      <c r="G199" s="46">
        <v>0</v>
      </c>
    </row>
    <row r="200" spans="1:7" x14ac:dyDescent="0.25">
      <c r="A200" s="8" t="s">
        <v>455</v>
      </c>
      <c r="B200" s="8">
        <v>2197</v>
      </c>
      <c r="C200" s="58" t="s">
        <v>1279</v>
      </c>
      <c r="D200" s="46">
        <v>176078.22</v>
      </c>
      <c r="E200" s="46">
        <v>0</v>
      </c>
      <c r="F200" s="46">
        <v>704313.11</v>
      </c>
      <c r="G200" s="46">
        <v>0</v>
      </c>
    </row>
    <row r="201" spans="1:7" x14ac:dyDescent="0.25">
      <c r="A201" s="8" t="s">
        <v>455</v>
      </c>
      <c r="B201" s="8">
        <v>2400</v>
      </c>
      <c r="C201" s="58" t="s">
        <v>1282</v>
      </c>
      <c r="D201" s="46">
        <v>38357869.75</v>
      </c>
      <c r="E201" s="46">
        <v>38357869.75</v>
      </c>
      <c r="F201" s="46">
        <v>153711847.13</v>
      </c>
      <c r="G201" s="46">
        <v>153711847.13</v>
      </c>
    </row>
    <row r="202" spans="1:7" x14ac:dyDescent="0.25">
      <c r="A202" s="8" t="s">
        <v>455</v>
      </c>
      <c r="B202" s="8">
        <v>2401</v>
      </c>
      <c r="C202" s="58" t="s">
        <v>1285</v>
      </c>
      <c r="D202" s="46">
        <v>7970960.5</v>
      </c>
      <c r="E202" s="46">
        <v>0</v>
      </c>
      <c r="F202" s="46">
        <v>11956440.75</v>
      </c>
      <c r="G202" s="46">
        <v>0</v>
      </c>
    </row>
    <row r="203" spans="1:7" x14ac:dyDescent="0.25">
      <c r="A203" s="8" t="s">
        <v>455</v>
      </c>
      <c r="B203" s="8">
        <v>2726</v>
      </c>
      <c r="C203" s="58" t="s">
        <v>1288</v>
      </c>
      <c r="D203" s="46">
        <v>0</v>
      </c>
      <c r="E203" s="46">
        <v>0</v>
      </c>
      <c r="F203" s="46">
        <v>592795.92000000004</v>
      </c>
      <c r="G203" s="46">
        <v>0</v>
      </c>
    </row>
    <row r="204" spans="1:7" x14ac:dyDescent="0.25">
      <c r="A204" s="8" t="s">
        <v>455</v>
      </c>
      <c r="B204" s="8">
        <v>2784</v>
      </c>
      <c r="C204" s="58" t="s">
        <v>1291</v>
      </c>
      <c r="D204" s="46">
        <v>25700000</v>
      </c>
      <c r="E204" s="46">
        <v>25700000</v>
      </c>
      <c r="F204" s="46">
        <v>0</v>
      </c>
      <c r="G204" s="46">
        <v>0</v>
      </c>
    </row>
    <row r="205" spans="1:7" x14ac:dyDescent="0.25">
      <c r="A205" s="8" t="s">
        <v>455</v>
      </c>
      <c r="B205" s="8">
        <v>2793</v>
      </c>
      <c r="C205" s="58" t="s">
        <v>1294</v>
      </c>
      <c r="D205" s="46">
        <v>500000</v>
      </c>
      <c r="E205" s="46">
        <v>500000</v>
      </c>
      <c r="F205" s="46">
        <v>3348427.96</v>
      </c>
      <c r="G205" s="46">
        <v>3348427.96</v>
      </c>
    </row>
    <row r="206" spans="1:7" x14ac:dyDescent="0.25">
      <c r="A206" s="8" t="s">
        <v>455</v>
      </c>
      <c r="B206" s="8">
        <v>3086</v>
      </c>
      <c r="C206" s="58" t="s">
        <v>1298</v>
      </c>
      <c r="D206" s="46">
        <v>1812108.36</v>
      </c>
      <c r="E206" s="46">
        <v>1812108.36</v>
      </c>
      <c r="F206" s="46">
        <v>0</v>
      </c>
      <c r="G206" s="46">
        <v>0</v>
      </c>
    </row>
    <row r="207" spans="1:7" x14ac:dyDescent="0.25">
      <c r="A207" s="8" t="s">
        <v>455</v>
      </c>
      <c r="B207" s="8"/>
      <c r="C207" s="58" t="s">
        <v>1302</v>
      </c>
      <c r="D207" s="46">
        <v>0</v>
      </c>
      <c r="E207" s="46">
        <v>0</v>
      </c>
      <c r="F207" s="46">
        <v>0</v>
      </c>
      <c r="G207" s="46">
        <v>0</v>
      </c>
    </row>
    <row r="208" spans="1:7" x14ac:dyDescent="0.25">
      <c r="A208" s="8" t="s">
        <v>455</v>
      </c>
      <c r="B208" s="8"/>
      <c r="C208" s="58" t="s">
        <v>2297</v>
      </c>
      <c r="D208" s="46">
        <v>0</v>
      </c>
      <c r="E208" s="46">
        <v>0</v>
      </c>
      <c r="F208" s="46">
        <v>0</v>
      </c>
      <c r="G208" s="46">
        <v>0</v>
      </c>
    </row>
    <row r="209" spans="1:7" x14ac:dyDescent="0.25">
      <c r="A209" s="8" t="s">
        <v>455</v>
      </c>
      <c r="B209" s="8"/>
      <c r="C209" s="58" t="s">
        <v>2300</v>
      </c>
      <c r="D209" s="46">
        <v>1000000</v>
      </c>
      <c r="E209" s="46">
        <v>0</v>
      </c>
      <c r="F209" s="46">
        <v>0</v>
      </c>
      <c r="G209" s="46">
        <v>0</v>
      </c>
    </row>
    <row r="210" spans="1:7" x14ac:dyDescent="0.25">
      <c r="A210" s="8" t="s">
        <v>455</v>
      </c>
      <c r="B210" s="8"/>
      <c r="C210" s="58" t="s">
        <v>2303</v>
      </c>
      <c r="D210" s="46">
        <v>6000000</v>
      </c>
      <c r="E210" s="46">
        <v>0</v>
      </c>
      <c r="F210" s="46">
        <v>0</v>
      </c>
      <c r="G210" s="46">
        <v>0</v>
      </c>
    </row>
    <row r="211" spans="1:7" x14ac:dyDescent="0.25">
      <c r="A211" s="8" t="s">
        <v>455</v>
      </c>
      <c r="B211" s="8"/>
      <c r="C211" s="58" t="s">
        <v>2306</v>
      </c>
      <c r="D211" s="46">
        <v>1000000</v>
      </c>
      <c r="E211" s="46">
        <v>0</v>
      </c>
      <c r="F211" s="46">
        <v>0</v>
      </c>
      <c r="G211" s="46">
        <v>0</v>
      </c>
    </row>
    <row r="212" spans="1:7" x14ac:dyDescent="0.25">
      <c r="A212" s="8" t="s">
        <v>455</v>
      </c>
      <c r="B212" s="8"/>
      <c r="C212" s="58" t="s">
        <v>2308</v>
      </c>
      <c r="D212" s="46">
        <v>173078.22</v>
      </c>
      <c r="E212" s="46">
        <v>0</v>
      </c>
      <c r="F212" s="46">
        <v>704313.11</v>
      </c>
      <c r="G212" s="46">
        <v>0</v>
      </c>
    </row>
    <row r="213" spans="1:7" x14ac:dyDescent="0.25">
      <c r="A213" s="8" t="s">
        <v>455</v>
      </c>
      <c r="B213" s="8"/>
      <c r="C213" s="58" t="s">
        <v>2311</v>
      </c>
      <c r="D213" s="46">
        <v>5000000</v>
      </c>
      <c r="E213" s="46">
        <v>0</v>
      </c>
      <c r="F213" s="46">
        <v>0</v>
      </c>
      <c r="G213" s="46">
        <v>0</v>
      </c>
    </row>
    <row r="214" spans="1:7" x14ac:dyDescent="0.25">
      <c r="A214" s="8" t="s">
        <v>455</v>
      </c>
      <c r="B214" s="8"/>
      <c r="C214" s="58" t="s">
        <v>2312</v>
      </c>
      <c r="D214" s="46">
        <v>500000</v>
      </c>
      <c r="E214" s="46">
        <v>0</v>
      </c>
      <c r="F214" s="46">
        <v>0</v>
      </c>
      <c r="G214" s="46">
        <v>0</v>
      </c>
    </row>
    <row r="215" spans="1:7" x14ac:dyDescent="0.25">
      <c r="A215" s="8" t="s">
        <v>455</v>
      </c>
      <c r="B215" s="8"/>
      <c r="C215" s="58" t="s">
        <v>2314</v>
      </c>
      <c r="D215" s="46">
        <v>500000</v>
      </c>
      <c r="E215" s="46">
        <v>0</v>
      </c>
      <c r="F215" s="46">
        <v>0</v>
      </c>
      <c r="G215" s="46">
        <v>0</v>
      </c>
    </row>
    <row r="216" spans="1:7" x14ac:dyDescent="0.25">
      <c r="A216" s="8" t="s">
        <v>455</v>
      </c>
      <c r="B216" s="8"/>
      <c r="C216" s="58" t="s">
        <v>2315</v>
      </c>
      <c r="D216" s="46">
        <v>500000</v>
      </c>
      <c r="E216" s="46">
        <v>0</v>
      </c>
      <c r="F216" s="46">
        <v>0</v>
      </c>
      <c r="G216" s="46">
        <v>0</v>
      </c>
    </row>
    <row r="217" spans="1:7" x14ac:dyDescent="0.25">
      <c r="A217" s="8" t="s">
        <v>455</v>
      </c>
      <c r="B217" s="8"/>
      <c r="C217" s="58" t="s">
        <v>2316</v>
      </c>
      <c r="D217" s="46">
        <v>500000</v>
      </c>
      <c r="E217" s="46">
        <v>0</v>
      </c>
      <c r="F217" s="46">
        <v>0</v>
      </c>
      <c r="G217" s="46">
        <v>0</v>
      </c>
    </row>
    <row r="218" spans="1:7" x14ac:dyDescent="0.25">
      <c r="A218" s="8" t="s">
        <v>455</v>
      </c>
      <c r="B218" s="8"/>
      <c r="C218" s="58" t="s">
        <v>2319</v>
      </c>
      <c r="D218" s="46">
        <v>0</v>
      </c>
      <c r="E218" s="46">
        <v>0</v>
      </c>
      <c r="F218" s="46">
        <v>0</v>
      </c>
      <c r="G218" s="46">
        <v>0</v>
      </c>
    </row>
    <row r="219" spans="1:7" x14ac:dyDescent="0.25">
      <c r="A219" s="8" t="s">
        <v>455</v>
      </c>
      <c r="B219" s="8"/>
      <c r="C219" s="58" t="s">
        <v>1326</v>
      </c>
      <c r="D219" s="46">
        <v>31374.29</v>
      </c>
      <c r="E219" s="46">
        <v>31374.29</v>
      </c>
      <c r="F219" s="46">
        <v>282368.63</v>
      </c>
      <c r="G219" s="46">
        <v>282368.63</v>
      </c>
    </row>
    <row r="220" spans="1:7" x14ac:dyDescent="0.25">
      <c r="A220" s="8" t="s">
        <v>455</v>
      </c>
      <c r="B220" s="8"/>
      <c r="C220" s="58" t="s">
        <v>1328</v>
      </c>
      <c r="D220" s="46">
        <v>1758108</v>
      </c>
      <c r="E220" s="46">
        <v>1758108</v>
      </c>
      <c r="F220" s="46">
        <v>0</v>
      </c>
      <c r="G220" s="46">
        <v>0</v>
      </c>
    </row>
    <row r="221" spans="1:7" x14ac:dyDescent="0.25">
      <c r="A221" s="8" t="s">
        <v>455</v>
      </c>
      <c r="B221" s="8"/>
      <c r="C221" s="58" t="s">
        <v>2320</v>
      </c>
      <c r="D221" s="46">
        <v>2672313.2039999999</v>
      </c>
      <c r="E221" s="46">
        <v>0</v>
      </c>
      <c r="F221" s="46">
        <v>0</v>
      </c>
      <c r="G221" s="46">
        <v>0</v>
      </c>
    </row>
    <row r="222" spans="1:7" x14ac:dyDescent="0.25">
      <c r="A222" s="8" t="s">
        <v>455</v>
      </c>
      <c r="B222" s="8"/>
      <c r="C222" s="58" t="s">
        <v>2322</v>
      </c>
      <c r="D222" s="46">
        <v>500000</v>
      </c>
      <c r="E222" s="46">
        <v>0</v>
      </c>
      <c r="F222" s="46">
        <v>0</v>
      </c>
      <c r="G222" s="46">
        <v>0</v>
      </c>
    </row>
    <row r="223" spans="1:7" x14ac:dyDescent="0.25">
      <c r="A223" s="8" t="s">
        <v>455</v>
      </c>
      <c r="B223" s="8"/>
      <c r="C223" s="58" t="s">
        <v>980</v>
      </c>
      <c r="D223" s="46">
        <v>800000</v>
      </c>
      <c r="E223" s="46">
        <v>0</v>
      </c>
      <c r="F223" s="46">
        <v>0</v>
      </c>
      <c r="G223" s="46">
        <v>0</v>
      </c>
    </row>
    <row r="224" spans="1:7" x14ac:dyDescent="0.25">
      <c r="A224" s="8" t="s">
        <v>455</v>
      </c>
      <c r="B224" s="8"/>
      <c r="C224" s="58" t="s">
        <v>2325</v>
      </c>
      <c r="D224" s="46">
        <v>2988700</v>
      </c>
      <c r="E224" s="46">
        <v>2988700</v>
      </c>
      <c r="F224" s="46">
        <v>0</v>
      </c>
      <c r="G224" s="46">
        <v>0</v>
      </c>
    </row>
    <row r="225" spans="4:8" x14ac:dyDescent="0.25">
      <c r="D225" s="56">
        <f>SUM(D2:D224)</f>
        <v>1655409463.4052992</v>
      </c>
      <c r="E225" s="56">
        <f t="shared" ref="E225:G225" si="0">SUM(E2:E224)</f>
        <v>1405373092.2012999</v>
      </c>
      <c r="F225" s="56">
        <f t="shared" si="0"/>
        <v>757883038.71200001</v>
      </c>
      <c r="G225" s="56">
        <f t="shared" si="0"/>
        <v>712506002.72599995</v>
      </c>
      <c r="H225" s="56"/>
    </row>
  </sheetData>
  <autoFilter ref="A1:G225" xr:uid="{00000000-0009-0000-0000-00000A000000}"/>
  <pageMargins left="0.511811024" right="0.511811024" top="0.78740157500000008" bottom="0.78740157500000008" header="0.31496062000000014" footer="0.31496062000000014"/>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3"/>
  <sheetViews>
    <sheetView workbookViewId="0">
      <pane ySplit="1" topLeftCell="A2" activePane="bottomLeft" state="frozen"/>
      <selection pane="bottomLeft"/>
    </sheetView>
  </sheetViews>
  <sheetFormatPr defaultRowHeight="15" x14ac:dyDescent="0.25"/>
  <cols>
    <col min="1" max="1" width="14" bestFit="1" customWidth="1"/>
    <col min="2" max="2" width="8.85546875" bestFit="1" customWidth="1"/>
    <col min="3" max="3" width="105" customWidth="1"/>
    <col min="4" max="7" width="15.5703125" customWidth="1"/>
    <col min="8" max="8" width="4.42578125" customWidth="1"/>
    <col min="9" max="14" width="15.42578125" customWidth="1"/>
  </cols>
  <sheetData>
    <row r="1" spans="1:12" ht="39.75" customHeight="1" x14ac:dyDescent="0.25">
      <c r="A1" s="2" t="s">
        <v>1</v>
      </c>
      <c r="B1" s="2" t="s">
        <v>3</v>
      </c>
      <c r="C1" s="2" t="s">
        <v>4</v>
      </c>
      <c r="D1" s="6" t="s">
        <v>17</v>
      </c>
      <c r="E1" s="6" t="s">
        <v>19</v>
      </c>
      <c r="F1" s="2" t="s">
        <v>26</v>
      </c>
      <c r="G1" s="2" t="s">
        <v>28</v>
      </c>
      <c r="I1" s="54" t="s">
        <v>2485</v>
      </c>
      <c r="J1" s="55">
        <v>179193762</v>
      </c>
      <c r="K1" s="54" t="s">
        <v>2486</v>
      </c>
      <c r="L1" s="55">
        <v>244984834.41</v>
      </c>
    </row>
    <row r="2" spans="1:12" x14ac:dyDescent="0.25">
      <c r="A2" s="8" t="s">
        <v>1337</v>
      </c>
      <c r="B2" s="8">
        <v>1065</v>
      </c>
      <c r="C2" s="58" t="s">
        <v>1339</v>
      </c>
      <c r="D2" s="46">
        <v>1000000</v>
      </c>
      <c r="E2" s="46">
        <v>0</v>
      </c>
      <c r="F2" s="46">
        <v>0</v>
      </c>
      <c r="G2" s="46">
        <v>0</v>
      </c>
    </row>
    <row r="3" spans="1:12" x14ac:dyDescent="0.25">
      <c r="A3" s="8" t="s">
        <v>1337</v>
      </c>
      <c r="B3" s="8">
        <v>1068</v>
      </c>
      <c r="C3" s="58" t="s">
        <v>1342</v>
      </c>
      <c r="D3" s="46">
        <v>20999447.170000002</v>
      </c>
      <c r="E3" s="46">
        <v>11891811.060000001</v>
      </c>
      <c r="F3" s="46">
        <v>316728.17999999988</v>
      </c>
      <c r="G3" s="46">
        <v>0</v>
      </c>
    </row>
    <row r="4" spans="1:12" x14ac:dyDescent="0.25">
      <c r="A4" s="8" t="s">
        <v>1337</v>
      </c>
      <c r="B4" s="8">
        <v>1071</v>
      </c>
      <c r="C4" s="58" t="s">
        <v>1345</v>
      </c>
      <c r="D4" s="46">
        <v>38173655.759999998</v>
      </c>
      <c r="E4" s="46">
        <v>22962787.5</v>
      </c>
      <c r="F4" s="46">
        <v>10843658.98</v>
      </c>
      <c r="G4" s="46">
        <v>0</v>
      </c>
    </row>
    <row r="5" spans="1:12" x14ac:dyDescent="0.25">
      <c r="A5" s="8" t="s">
        <v>1337</v>
      </c>
      <c r="B5" s="8">
        <v>1075</v>
      </c>
      <c r="C5" s="58" t="s">
        <v>1350</v>
      </c>
      <c r="D5" s="46">
        <v>11854834.970000001</v>
      </c>
      <c r="E5" s="46">
        <v>11681952.32</v>
      </c>
      <c r="F5" s="46">
        <v>9599155.8100000005</v>
      </c>
      <c r="G5" s="46">
        <v>0</v>
      </c>
    </row>
    <row r="6" spans="1:12" x14ac:dyDescent="0.25">
      <c r="A6" s="8" t="s">
        <v>1337</v>
      </c>
      <c r="B6" s="8">
        <v>1076</v>
      </c>
      <c r="C6" s="58" t="s">
        <v>1353</v>
      </c>
      <c r="D6" s="46">
        <v>18093863.460000001</v>
      </c>
      <c r="E6" s="46">
        <v>4954151.87</v>
      </c>
      <c r="F6" s="46">
        <v>0</v>
      </c>
      <c r="G6" s="46">
        <v>0</v>
      </c>
    </row>
    <row r="7" spans="1:12" x14ac:dyDescent="0.25">
      <c r="A7" s="8" t="s">
        <v>1337</v>
      </c>
      <c r="B7" s="8">
        <v>1079</v>
      </c>
      <c r="C7" s="58" t="s">
        <v>1356</v>
      </c>
      <c r="D7" s="46">
        <v>15598245.85</v>
      </c>
      <c r="E7" s="46">
        <v>8046415.2999999998</v>
      </c>
      <c r="F7" s="46"/>
      <c r="G7" s="46">
        <v>0</v>
      </c>
    </row>
    <row r="8" spans="1:12" x14ac:dyDescent="0.25">
      <c r="A8" s="8" t="s">
        <v>1337</v>
      </c>
      <c r="B8" s="8">
        <v>1081</v>
      </c>
      <c r="C8" s="58" t="s">
        <v>1359</v>
      </c>
      <c r="D8" s="46">
        <v>19646285.449999999</v>
      </c>
      <c r="E8" s="46">
        <v>1545031.15</v>
      </c>
      <c r="F8" s="46">
        <v>0</v>
      </c>
      <c r="G8" s="46">
        <v>0</v>
      </c>
    </row>
    <row r="9" spans="1:12" x14ac:dyDescent="0.25">
      <c r="A9" s="8" t="s">
        <v>1337</v>
      </c>
      <c r="B9" s="8">
        <v>1082</v>
      </c>
      <c r="C9" s="58" t="s">
        <v>1363</v>
      </c>
      <c r="D9" s="46">
        <v>4375855.6100000003</v>
      </c>
      <c r="E9" s="46">
        <v>1325821.1399999999</v>
      </c>
      <c r="F9" s="46">
        <v>0</v>
      </c>
      <c r="G9" s="46">
        <v>0</v>
      </c>
    </row>
    <row r="10" spans="1:12" x14ac:dyDescent="0.25">
      <c r="A10" s="8" t="s">
        <v>1337</v>
      </c>
      <c r="B10" s="8">
        <v>1083</v>
      </c>
      <c r="C10" s="58" t="s">
        <v>1367</v>
      </c>
      <c r="D10" s="46">
        <v>3432230.29</v>
      </c>
      <c r="E10" s="46">
        <v>2232230.29</v>
      </c>
      <c r="F10" s="46">
        <v>0</v>
      </c>
      <c r="G10" s="46">
        <v>0</v>
      </c>
    </row>
    <row r="11" spans="1:12" x14ac:dyDescent="0.25">
      <c r="A11" s="8" t="s">
        <v>1370</v>
      </c>
      <c r="B11" s="8">
        <v>1197</v>
      </c>
      <c r="C11" s="58" t="s">
        <v>1372</v>
      </c>
      <c r="D11" s="46">
        <v>100000000</v>
      </c>
      <c r="E11" s="46">
        <v>7074665</v>
      </c>
      <c r="F11" s="46">
        <v>0</v>
      </c>
      <c r="G11" s="46">
        <v>0</v>
      </c>
    </row>
    <row r="12" spans="1:12" x14ac:dyDescent="0.25">
      <c r="A12" s="8" t="s">
        <v>1337</v>
      </c>
      <c r="B12" s="8">
        <v>1829</v>
      </c>
      <c r="C12" s="58" t="s">
        <v>1376</v>
      </c>
      <c r="D12" s="46">
        <v>250000000</v>
      </c>
      <c r="E12" s="46">
        <v>213134506.09</v>
      </c>
      <c r="F12" s="46">
        <v>0</v>
      </c>
      <c r="G12" s="46">
        <v>0</v>
      </c>
    </row>
    <row r="13" spans="1:12" x14ac:dyDescent="0.25">
      <c r="A13" s="8" t="s">
        <v>1337</v>
      </c>
      <c r="B13" s="8">
        <v>1830</v>
      </c>
      <c r="C13" s="58" t="s">
        <v>1380</v>
      </c>
      <c r="D13" s="46">
        <v>29434586.760000002</v>
      </c>
      <c r="E13" s="46">
        <v>20600726.469999999</v>
      </c>
      <c r="F13" s="46">
        <v>0</v>
      </c>
      <c r="G13" s="46">
        <v>0</v>
      </c>
    </row>
    <row r="14" spans="1:12" x14ac:dyDescent="0.25">
      <c r="A14" s="8" t="s">
        <v>1337</v>
      </c>
      <c r="B14" s="8">
        <v>1948</v>
      </c>
      <c r="C14" s="58" t="s">
        <v>1383</v>
      </c>
      <c r="D14" s="46">
        <v>751237.45</v>
      </c>
      <c r="E14" s="46">
        <v>647240.29</v>
      </c>
      <c r="F14" s="46">
        <v>277040.38</v>
      </c>
      <c r="G14" s="46">
        <v>0</v>
      </c>
    </row>
    <row r="15" spans="1:12" x14ac:dyDescent="0.25">
      <c r="A15" s="8" t="s">
        <v>1337</v>
      </c>
      <c r="B15" s="8">
        <v>2107</v>
      </c>
      <c r="C15" s="58" t="s">
        <v>1386</v>
      </c>
      <c r="D15" s="46">
        <v>14986947.039999999</v>
      </c>
      <c r="E15" s="46">
        <v>0</v>
      </c>
      <c r="F15" s="46">
        <v>0</v>
      </c>
      <c r="G15" s="46">
        <v>0</v>
      </c>
    </row>
    <row r="16" spans="1:12" x14ac:dyDescent="0.25">
      <c r="A16" s="8" t="s">
        <v>1337</v>
      </c>
      <c r="B16" s="8">
        <v>2182</v>
      </c>
      <c r="C16" s="58" t="s">
        <v>327</v>
      </c>
      <c r="D16" s="46">
        <v>0</v>
      </c>
      <c r="E16" s="46">
        <v>0</v>
      </c>
      <c r="F16" s="46">
        <v>158373344</v>
      </c>
      <c r="G16" s="46"/>
    </row>
    <row r="17" spans="1:7" x14ac:dyDescent="0.25">
      <c r="A17" s="8" t="s">
        <v>1337</v>
      </c>
      <c r="B17" s="8">
        <v>2572</v>
      </c>
      <c r="C17" s="58" t="s">
        <v>1393</v>
      </c>
      <c r="D17" s="46">
        <v>20000000</v>
      </c>
      <c r="E17" s="46">
        <v>9000000</v>
      </c>
      <c r="F17" s="46">
        <v>0</v>
      </c>
      <c r="G17" s="46">
        <v>0</v>
      </c>
    </row>
    <row r="18" spans="1:7" x14ac:dyDescent="0.25">
      <c r="A18" s="8" t="s">
        <v>1337</v>
      </c>
      <c r="B18" s="8">
        <v>2613</v>
      </c>
      <c r="C18" s="58" t="s">
        <v>1396</v>
      </c>
      <c r="D18" s="46">
        <v>200000</v>
      </c>
      <c r="E18" s="46"/>
      <c r="F18" s="46">
        <v>200000</v>
      </c>
      <c r="G18" s="46">
        <v>0</v>
      </c>
    </row>
    <row r="19" spans="1:7" x14ac:dyDescent="0.25">
      <c r="A19" s="8" t="s">
        <v>1337</v>
      </c>
      <c r="B19" s="8">
        <v>2672</v>
      </c>
      <c r="C19" s="58" t="s">
        <v>1398</v>
      </c>
      <c r="D19" s="46">
        <v>0</v>
      </c>
      <c r="E19" s="46">
        <v>0</v>
      </c>
      <c r="F19" s="46">
        <v>30000000</v>
      </c>
      <c r="G19" s="46">
        <v>0</v>
      </c>
    </row>
    <row r="20" spans="1:7" x14ac:dyDescent="0.25">
      <c r="A20" s="8" t="s">
        <v>1337</v>
      </c>
      <c r="B20" s="8">
        <v>2904</v>
      </c>
      <c r="C20" s="58" t="s">
        <v>1404</v>
      </c>
      <c r="D20" s="46">
        <v>15000000</v>
      </c>
      <c r="E20" s="46">
        <v>24350.55</v>
      </c>
      <c r="F20" s="46">
        <v>0</v>
      </c>
      <c r="G20" s="46">
        <v>0</v>
      </c>
    </row>
    <row r="21" spans="1:7" x14ac:dyDescent="0.25">
      <c r="A21" s="8" t="s">
        <v>1337</v>
      </c>
      <c r="B21" s="8">
        <v>3021</v>
      </c>
      <c r="C21" s="58" t="s">
        <v>1411</v>
      </c>
      <c r="D21" s="46">
        <v>0</v>
      </c>
      <c r="E21" s="46">
        <v>0</v>
      </c>
      <c r="F21" s="46">
        <v>100000000</v>
      </c>
      <c r="G21" s="46">
        <v>0</v>
      </c>
    </row>
    <row r="22" spans="1:7" x14ac:dyDescent="0.25">
      <c r="A22" s="8" t="s">
        <v>1337</v>
      </c>
      <c r="B22" s="8">
        <v>3022</v>
      </c>
      <c r="C22" s="58" t="s">
        <v>1413</v>
      </c>
      <c r="D22" s="46">
        <v>0</v>
      </c>
      <c r="E22" s="46">
        <v>0</v>
      </c>
      <c r="F22" s="46">
        <v>75000000</v>
      </c>
      <c r="G22" s="46">
        <v>0</v>
      </c>
    </row>
    <row r="23" spans="1:7" x14ac:dyDescent="0.25">
      <c r="D23" s="56">
        <f>SUM(D2:D22)</f>
        <v>563547189.80999994</v>
      </c>
      <c r="E23" s="56">
        <f t="shared" ref="E23:G23" si="0">SUM(E2:E22)</f>
        <v>315121689.03000009</v>
      </c>
      <c r="F23" s="56">
        <f t="shared" si="0"/>
        <v>384609927.35000002</v>
      </c>
      <c r="G23" s="56">
        <f t="shared" si="0"/>
        <v>0</v>
      </c>
    </row>
  </sheetData>
  <autoFilter ref="A1:G22" xr:uid="{00000000-0009-0000-0000-00000B000000}"/>
  <pageMargins left="0.511811024" right="0.511811024" top="0.78740157500000008" bottom="0.78740157500000008" header="0.31496062000000014" footer="0.31496062000000014"/>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8"/>
  <sheetViews>
    <sheetView workbookViewId="0">
      <pane ySplit="1" topLeftCell="A2" activePane="bottomLeft" state="frozen"/>
      <selection pane="bottomLeft"/>
    </sheetView>
  </sheetViews>
  <sheetFormatPr defaultRowHeight="15" x14ac:dyDescent="0.25"/>
  <cols>
    <col min="1" max="1" width="14" bestFit="1" customWidth="1"/>
    <col min="2" max="2" width="8.85546875" bestFit="1" customWidth="1"/>
    <col min="3" max="3" width="65.28515625" bestFit="1" customWidth="1"/>
    <col min="4" max="7" width="15.5703125" customWidth="1"/>
    <col min="8" max="8" width="4.42578125" customWidth="1"/>
    <col min="9" max="14" width="15.42578125" customWidth="1"/>
  </cols>
  <sheetData>
    <row r="1" spans="1:12" ht="39.75" customHeight="1" x14ac:dyDescent="0.25">
      <c r="A1" s="2" t="s">
        <v>1</v>
      </c>
      <c r="B1" s="2" t="s">
        <v>3</v>
      </c>
      <c r="C1" s="2" t="s">
        <v>4</v>
      </c>
      <c r="D1" s="6" t="s">
        <v>17</v>
      </c>
      <c r="E1" s="6" t="s">
        <v>19</v>
      </c>
      <c r="F1" s="2" t="s">
        <v>26</v>
      </c>
      <c r="G1" s="2" t="s">
        <v>28</v>
      </c>
      <c r="I1" s="54" t="s">
        <v>2485</v>
      </c>
      <c r="J1" s="55">
        <v>78960881.790000007</v>
      </c>
      <c r="K1" s="54" t="s">
        <v>2486</v>
      </c>
      <c r="L1" s="55">
        <v>3024021</v>
      </c>
    </row>
    <row r="2" spans="1:12" x14ac:dyDescent="0.25">
      <c r="A2" s="8" t="s">
        <v>1506</v>
      </c>
      <c r="B2" s="8">
        <v>2183</v>
      </c>
      <c r="C2" s="58" t="s">
        <v>1519</v>
      </c>
      <c r="D2" s="46">
        <v>4314371.25</v>
      </c>
      <c r="E2" s="46">
        <v>4098915.57</v>
      </c>
      <c r="F2" s="46">
        <v>0</v>
      </c>
      <c r="G2" s="46">
        <v>0</v>
      </c>
    </row>
    <row r="3" spans="1:12" x14ac:dyDescent="0.25">
      <c r="A3" s="8" t="s">
        <v>1506</v>
      </c>
      <c r="B3" s="8">
        <v>2184</v>
      </c>
      <c r="C3" s="58" t="s">
        <v>1525</v>
      </c>
      <c r="D3" s="46">
        <v>4095000</v>
      </c>
      <c r="E3" s="46">
        <v>500000</v>
      </c>
      <c r="F3" s="46">
        <v>0</v>
      </c>
      <c r="G3" s="46">
        <v>0</v>
      </c>
    </row>
    <row r="4" spans="1:12" x14ac:dyDescent="0.25">
      <c r="A4" s="8" t="s">
        <v>1506</v>
      </c>
      <c r="B4" s="8">
        <v>1242</v>
      </c>
      <c r="C4" s="58" t="s">
        <v>1548</v>
      </c>
      <c r="D4" s="46">
        <v>58925932.140000001</v>
      </c>
      <c r="E4" s="46">
        <v>58925932.140000001</v>
      </c>
      <c r="F4" s="46">
        <v>0</v>
      </c>
      <c r="G4" s="46">
        <v>0</v>
      </c>
    </row>
    <row r="5" spans="1:12" x14ac:dyDescent="0.25">
      <c r="A5" s="8" t="s">
        <v>1551</v>
      </c>
      <c r="B5" s="8">
        <v>2896</v>
      </c>
      <c r="C5" s="58" t="s">
        <v>1553</v>
      </c>
      <c r="D5" s="46">
        <v>490252.79</v>
      </c>
      <c r="E5" s="46">
        <f>D5</f>
        <v>490252.79</v>
      </c>
      <c r="F5" s="46">
        <v>0</v>
      </c>
      <c r="G5" s="46">
        <v>0</v>
      </c>
    </row>
    <row r="6" spans="1:12" x14ac:dyDescent="0.25">
      <c r="A6" s="8" t="s">
        <v>1551</v>
      </c>
      <c r="B6" s="8"/>
      <c r="C6" s="58" t="s">
        <v>2487</v>
      </c>
      <c r="D6" s="46">
        <v>304200</v>
      </c>
      <c r="E6" s="46">
        <v>0</v>
      </c>
      <c r="F6" s="46">
        <v>0</v>
      </c>
      <c r="G6" s="46">
        <v>0</v>
      </c>
    </row>
    <row r="7" spans="1:12" x14ac:dyDescent="0.25">
      <c r="A7" s="8" t="s">
        <v>1535</v>
      </c>
      <c r="B7" s="8">
        <v>2185</v>
      </c>
      <c r="C7" s="58" t="s">
        <v>1537</v>
      </c>
      <c r="D7" s="46">
        <v>40000000</v>
      </c>
      <c r="E7" s="46">
        <v>7291327.9699999997</v>
      </c>
      <c r="F7" s="46">
        <v>0</v>
      </c>
      <c r="G7" s="46">
        <v>0</v>
      </c>
    </row>
    <row r="8" spans="1:12" x14ac:dyDescent="0.25">
      <c r="D8" s="56">
        <f>SUM(D2:D7)</f>
        <v>108129756.18000001</v>
      </c>
      <c r="E8" s="56">
        <f t="shared" ref="E8:G8" si="0">SUM(E2:E7)</f>
        <v>71306428.469999999</v>
      </c>
      <c r="F8" s="56">
        <f t="shared" si="0"/>
        <v>0</v>
      </c>
      <c r="G8" s="56">
        <f t="shared" si="0"/>
        <v>0</v>
      </c>
    </row>
  </sheetData>
  <autoFilter ref="A1:G8" xr:uid="{00000000-0009-0000-0000-00000C000000}"/>
  <pageMargins left="0.511811024" right="0.511811024" top="0.78740157500000008" bottom="0.78740157500000008" header="0.31496062000000014" footer="0.31496062000000014"/>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20"/>
  <sheetViews>
    <sheetView workbookViewId="0">
      <pane ySplit="1" topLeftCell="A2" activePane="bottomLeft" state="frozen"/>
      <selection pane="bottomLeft"/>
    </sheetView>
  </sheetViews>
  <sheetFormatPr defaultRowHeight="15" x14ac:dyDescent="0.25"/>
  <cols>
    <col min="1" max="1" width="14" bestFit="1" customWidth="1"/>
    <col min="2" max="2" width="8.85546875" bestFit="1" customWidth="1"/>
    <col min="3" max="3" width="60.5703125" customWidth="1"/>
    <col min="4" max="7" width="15.5703125" customWidth="1"/>
    <col min="8" max="8" width="4.42578125" customWidth="1"/>
    <col min="9" max="14" width="15.42578125" customWidth="1"/>
  </cols>
  <sheetData>
    <row r="1" spans="1:12" ht="39.75" customHeight="1" x14ac:dyDescent="0.25">
      <c r="A1" s="2" t="s">
        <v>1</v>
      </c>
      <c r="B1" s="2" t="s">
        <v>3</v>
      </c>
      <c r="C1" s="2" t="s">
        <v>4</v>
      </c>
      <c r="D1" s="6" t="s">
        <v>17</v>
      </c>
      <c r="E1" s="6" t="s">
        <v>19</v>
      </c>
      <c r="F1" s="2" t="s">
        <v>26</v>
      </c>
      <c r="G1" s="2" t="s">
        <v>28</v>
      </c>
      <c r="I1" s="54" t="s">
        <v>2485</v>
      </c>
      <c r="J1" s="55">
        <v>249989010.55000001</v>
      </c>
      <c r="K1" s="54" t="s">
        <v>2486</v>
      </c>
      <c r="L1" s="55">
        <v>191168328.30000001</v>
      </c>
    </row>
    <row r="2" spans="1:12" x14ac:dyDescent="0.25">
      <c r="A2" s="8" t="s">
        <v>1637</v>
      </c>
      <c r="B2" s="8">
        <v>1455</v>
      </c>
      <c r="C2" s="8" t="s">
        <v>1638</v>
      </c>
      <c r="D2" s="46">
        <v>2400000</v>
      </c>
      <c r="E2" s="46">
        <v>0</v>
      </c>
      <c r="F2" s="46">
        <v>0</v>
      </c>
      <c r="G2" s="46">
        <v>0</v>
      </c>
    </row>
    <row r="3" spans="1:12" x14ac:dyDescent="0.25">
      <c r="A3" s="8" t="s">
        <v>1637</v>
      </c>
      <c r="B3" s="8">
        <v>2113</v>
      </c>
      <c r="C3" s="8" t="s">
        <v>1641</v>
      </c>
      <c r="D3" s="46">
        <v>45000000</v>
      </c>
      <c r="E3" s="46">
        <v>45000000</v>
      </c>
      <c r="F3" s="46">
        <v>0</v>
      </c>
      <c r="G3" s="46">
        <v>0</v>
      </c>
    </row>
    <row r="4" spans="1:12" x14ac:dyDescent="0.25">
      <c r="A4" s="8" t="s">
        <v>1637</v>
      </c>
      <c r="B4" s="8">
        <v>2122</v>
      </c>
      <c r="C4" s="8" t="s">
        <v>1645</v>
      </c>
      <c r="D4" s="46">
        <v>23601100</v>
      </c>
      <c r="E4" s="46">
        <v>0</v>
      </c>
      <c r="F4" s="46">
        <v>1000000</v>
      </c>
      <c r="G4" s="46">
        <v>0</v>
      </c>
    </row>
    <row r="5" spans="1:12" x14ac:dyDescent="0.25">
      <c r="A5" s="8" t="s">
        <v>1637</v>
      </c>
      <c r="B5" s="8">
        <v>2123</v>
      </c>
      <c r="C5" s="8" t="s">
        <v>1648</v>
      </c>
      <c r="D5" s="46">
        <v>45790569</v>
      </c>
      <c r="E5" s="46">
        <v>9471801</v>
      </c>
      <c r="F5" s="46">
        <v>35000000</v>
      </c>
      <c r="G5" s="46">
        <v>0</v>
      </c>
    </row>
    <row r="6" spans="1:12" x14ac:dyDescent="0.25">
      <c r="A6" s="8" t="s">
        <v>1637</v>
      </c>
      <c r="B6" s="8">
        <v>2124</v>
      </c>
      <c r="C6" s="8" t="s">
        <v>1653</v>
      </c>
      <c r="D6" s="46">
        <v>45000000</v>
      </c>
      <c r="E6" s="46">
        <v>0</v>
      </c>
      <c r="F6" s="46">
        <v>9930015</v>
      </c>
      <c r="G6" s="46">
        <v>9930015</v>
      </c>
    </row>
    <row r="7" spans="1:12" x14ac:dyDescent="0.25">
      <c r="A7" s="8" t="s">
        <v>1637</v>
      </c>
      <c r="B7" s="8">
        <v>2126</v>
      </c>
      <c r="C7" s="8" t="s">
        <v>1659</v>
      </c>
      <c r="D7" s="46">
        <v>13000000</v>
      </c>
      <c r="E7" s="46">
        <v>0</v>
      </c>
      <c r="F7" s="46">
        <v>1476375.01</v>
      </c>
      <c r="G7" s="46">
        <v>0</v>
      </c>
    </row>
    <row r="8" spans="1:12" x14ac:dyDescent="0.25">
      <c r="A8" s="8" t="s">
        <v>1637</v>
      </c>
      <c r="B8" s="8">
        <v>2617</v>
      </c>
      <c r="C8" s="8" t="s">
        <v>1666</v>
      </c>
      <c r="D8" s="46">
        <v>500000</v>
      </c>
      <c r="E8" s="46">
        <v>0</v>
      </c>
      <c r="F8" s="46">
        <v>0</v>
      </c>
      <c r="G8" s="46">
        <v>0</v>
      </c>
    </row>
    <row r="9" spans="1:12" x14ac:dyDescent="0.25">
      <c r="A9" s="8" t="s">
        <v>1637</v>
      </c>
      <c r="B9" s="8">
        <v>2999</v>
      </c>
      <c r="C9" s="8" t="s">
        <v>1668</v>
      </c>
      <c r="D9" s="46">
        <v>20000000</v>
      </c>
      <c r="E9" s="46">
        <v>0</v>
      </c>
      <c r="F9" s="46">
        <v>0</v>
      </c>
      <c r="G9" s="46">
        <v>0</v>
      </c>
    </row>
    <row r="10" spans="1:12" x14ac:dyDescent="0.25">
      <c r="A10" s="8" t="s">
        <v>1637</v>
      </c>
      <c r="B10" s="8">
        <v>3000</v>
      </c>
      <c r="C10" s="8" t="s">
        <v>1671</v>
      </c>
      <c r="D10" s="46">
        <v>130000000</v>
      </c>
      <c r="E10" s="46">
        <v>0</v>
      </c>
      <c r="F10" s="46">
        <v>0</v>
      </c>
      <c r="G10" s="46">
        <v>0</v>
      </c>
    </row>
    <row r="11" spans="1:12" x14ac:dyDescent="0.25">
      <c r="A11" s="8" t="s">
        <v>1637</v>
      </c>
      <c r="B11" s="8" t="s">
        <v>1673</v>
      </c>
      <c r="C11" s="8" t="s">
        <v>1674</v>
      </c>
      <c r="D11" s="46">
        <v>200000000</v>
      </c>
      <c r="E11" s="46">
        <v>125000000</v>
      </c>
      <c r="F11" s="46">
        <v>128184825.42</v>
      </c>
      <c r="G11" s="46">
        <v>128184825.42</v>
      </c>
    </row>
    <row r="12" spans="1:12" x14ac:dyDescent="0.25">
      <c r="A12" s="8" t="s">
        <v>1632</v>
      </c>
      <c r="B12" s="8">
        <v>3005</v>
      </c>
      <c r="C12" s="8" t="s">
        <v>1676</v>
      </c>
      <c r="D12" s="46">
        <v>100800000</v>
      </c>
      <c r="E12" s="46">
        <v>100800000</v>
      </c>
      <c r="F12" s="46"/>
      <c r="G12" s="46">
        <v>0</v>
      </c>
    </row>
    <row r="13" spans="1:12" x14ac:dyDescent="0.25">
      <c r="A13" s="8" t="s">
        <v>1632</v>
      </c>
      <c r="B13" s="8">
        <v>3007</v>
      </c>
      <c r="C13" s="8" t="s">
        <v>1679</v>
      </c>
      <c r="D13" s="46">
        <v>61200000</v>
      </c>
      <c r="E13" s="46">
        <v>61200000</v>
      </c>
      <c r="F13" s="46">
        <v>0</v>
      </c>
      <c r="G13" s="46">
        <v>0</v>
      </c>
    </row>
    <row r="14" spans="1:12" x14ac:dyDescent="0.25">
      <c r="A14" s="8" t="s">
        <v>1632</v>
      </c>
      <c r="B14" s="8">
        <v>3008</v>
      </c>
      <c r="C14" s="8" t="s">
        <v>1680</v>
      </c>
      <c r="D14" s="46">
        <v>10800000</v>
      </c>
      <c r="E14" s="46">
        <v>10800000</v>
      </c>
      <c r="F14" s="46">
        <v>0</v>
      </c>
      <c r="G14" s="46">
        <v>0</v>
      </c>
    </row>
    <row r="15" spans="1:12" x14ac:dyDescent="0.25">
      <c r="A15" s="8" t="s">
        <v>1637</v>
      </c>
      <c r="B15" s="8">
        <v>3009</v>
      </c>
      <c r="C15" s="8" t="s">
        <v>1681</v>
      </c>
      <c r="D15" s="46">
        <v>5000000</v>
      </c>
      <c r="E15" s="46">
        <v>0</v>
      </c>
      <c r="F15" s="46">
        <v>0</v>
      </c>
      <c r="G15" s="46">
        <v>0</v>
      </c>
    </row>
    <row r="16" spans="1:12" x14ac:dyDescent="0.25">
      <c r="A16" s="8" t="s">
        <v>1637</v>
      </c>
      <c r="B16" s="8">
        <v>3010</v>
      </c>
      <c r="C16" s="8" t="s">
        <v>1683</v>
      </c>
      <c r="D16" s="46">
        <v>2000000</v>
      </c>
      <c r="E16" s="46">
        <v>0</v>
      </c>
      <c r="F16" s="46">
        <v>0</v>
      </c>
      <c r="G16" s="46">
        <v>0</v>
      </c>
    </row>
    <row r="17" spans="1:7" x14ac:dyDescent="0.25">
      <c r="A17" s="8" t="s">
        <v>1637</v>
      </c>
      <c r="B17" s="8">
        <v>3011</v>
      </c>
      <c r="C17" s="8" t="s">
        <v>1684</v>
      </c>
      <c r="D17" s="46">
        <v>1500000</v>
      </c>
      <c r="E17" s="46">
        <v>0</v>
      </c>
      <c r="F17" s="46">
        <v>0</v>
      </c>
      <c r="G17" s="46">
        <v>0</v>
      </c>
    </row>
    <row r="18" spans="1:7" x14ac:dyDescent="0.25">
      <c r="A18" s="8" t="s">
        <v>1637</v>
      </c>
      <c r="B18" s="8">
        <v>3048</v>
      </c>
      <c r="C18" s="8" t="s">
        <v>1686</v>
      </c>
      <c r="D18" s="46">
        <v>12000000</v>
      </c>
      <c r="E18" s="46">
        <v>0</v>
      </c>
      <c r="F18" s="46">
        <v>0</v>
      </c>
      <c r="G18" s="46">
        <v>0</v>
      </c>
    </row>
    <row r="19" spans="1:7" x14ac:dyDescent="0.25">
      <c r="A19" s="8" t="s">
        <v>1637</v>
      </c>
      <c r="B19" s="8">
        <v>3049</v>
      </c>
      <c r="C19" s="8" t="s">
        <v>1689</v>
      </c>
      <c r="D19" s="46">
        <v>4000000</v>
      </c>
      <c r="E19" s="46">
        <v>0</v>
      </c>
      <c r="F19" s="46">
        <v>0</v>
      </c>
      <c r="G19" s="46">
        <v>0</v>
      </c>
    </row>
    <row r="20" spans="1:7" x14ac:dyDescent="0.25">
      <c r="D20" s="56">
        <f>SUM(D2:D19)</f>
        <v>722591669</v>
      </c>
      <c r="E20" s="56">
        <f>SUM(E2:E19)</f>
        <v>352271801</v>
      </c>
      <c r="F20" s="56">
        <f>SUM(F2:F19)</f>
        <v>175591215.43000001</v>
      </c>
      <c r="G20" s="56">
        <f>SUM(G2:G19)</f>
        <v>138114840.42000002</v>
      </c>
    </row>
  </sheetData>
  <autoFilter ref="A1:G20" xr:uid="{00000000-0009-0000-0000-00000D000000}"/>
  <pageMargins left="0.511811024" right="0.511811024" top="0.78740157500000008" bottom="0.78740157500000008" header="0.31496062000000014" footer="0.31496062000000014"/>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33"/>
  <sheetViews>
    <sheetView workbookViewId="0">
      <pane ySplit="1" topLeftCell="A2" activePane="bottomLeft" state="frozen"/>
      <selection pane="bottomLeft"/>
    </sheetView>
  </sheetViews>
  <sheetFormatPr defaultRowHeight="15" x14ac:dyDescent="0.25"/>
  <cols>
    <col min="1" max="1" width="14" bestFit="1" customWidth="1"/>
    <col min="2" max="2" width="8.85546875" bestFit="1" customWidth="1"/>
    <col min="3" max="3" width="84.28515625" customWidth="1"/>
    <col min="4" max="7" width="15.5703125" customWidth="1"/>
    <col min="8" max="8" width="4.42578125" customWidth="1"/>
    <col min="9" max="14" width="15.42578125" customWidth="1"/>
  </cols>
  <sheetData>
    <row r="1" spans="1:12" ht="39.75" customHeight="1" x14ac:dyDescent="0.25">
      <c r="A1" s="2" t="s">
        <v>1</v>
      </c>
      <c r="B1" s="2" t="s">
        <v>3</v>
      </c>
      <c r="C1" s="2" t="s">
        <v>4</v>
      </c>
      <c r="D1" s="6" t="s">
        <v>17</v>
      </c>
      <c r="E1" s="6" t="s">
        <v>19</v>
      </c>
      <c r="F1" s="2" t="s">
        <v>26</v>
      </c>
      <c r="G1" s="2" t="s">
        <v>28</v>
      </c>
      <c r="I1" s="54" t="s">
        <v>2485</v>
      </c>
      <c r="J1" s="55">
        <v>112865316.79000001</v>
      </c>
      <c r="K1" s="54" t="s">
        <v>2486</v>
      </c>
      <c r="L1" s="55">
        <v>87224716.799999997</v>
      </c>
    </row>
    <row r="2" spans="1:12" x14ac:dyDescent="0.25">
      <c r="A2" s="8" t="s">
        <v>1698</v>
      </c>
      <c r="B2" s="8">
        <v>923</v>
      </c>
      <c r="C2" s="59" t="s">
        <v>1700</v>
      </c>
      <c r="D2" s="46">
        <v>13451664.74</v>
      </c>
      <c r="E2" s="46">
        <v>0</v>
      </c>
      <c r="F2" s="46">
        <v>0</v>
      </c>
      <c r="G2" s="46"/>
    </row>
    <row r="3" spans="1:12" x14ac:dyDescent="0.25">
      <c r="A3" s="8" t="s">
        <v>1698</v>
      </c>
      <c r="B3" s="8">
        <v>924</v>
      </c>
      <c r="C3" s="59" t="s">
        <v>1703</v>
      </c>
      <c r="D3" s="46">
        <v>7550770.6500000004</v>
      </c>
      <c r="E3" s="46">
        <v>0</v>
      </c>
      <c r="F3" s="46">
        <v>0</v>
      </c>
      <c r="G3" s="46"/>
    </row>
    <row r="4" spans="1:12" x14ac:dyDescent="0.25">
      <c r="A4" s="8" t="s">
        <v>1698</v>
      </c>
      <c r="B4" s="8">
        <v>925</v>
      </c>
      <c r="C4" s="59" t="s">
        <v>1705</v>
      </c>
      <c r="D4" s="46">
        <v>14627917.81666667</v>
      </c>
      <c r="E4" s="46">
        <v>0</v>
      </c>
      <c r="F4" s="46">
        <v>0</v>
      </c>
      <c r="G4" s="46"/>
    </row>
    <row r="5" spans="1:12" x14ac:dyDescent="0.25">
      <c r="A5" s="8" t="s">
        <v>1698</v>
      </c>
      <c r="B5" s="8">
        <v>932</v>
      </c>
      <c r="C5" s="59" t="s">
        <v>1708</v>
      </c>
      <c r="D5" s="46">
        <v>62222278.259999998</v>
      </c>
      <c r="E5" s="46">
        <v>102222278.25</v>
      </c>
      <c r="F5" s="46">
        <v>40000000</v>
      </c>
      <c r="G5" s="46">
        <v>40000000</v>
      </c>
    </row>
    <row r="6" spans="1:12" x14ac:dyDescent="0.25">
      <c r="A6" s="8" t="s">
        <v>1698</v>
      </c>
      <c r="B6" s="8">
        <v>933</v>
      </c>
      <c r="C6" s="59" t="s">
        <v>1711</v>
      </c>
      <c r="D6" s="46">
        <v>700000</v>
      </c>
      <c r="E6" s="46">
        <v>0</v>
      </c>
      <c r="F6" s="46">
        <v>0</v>
      </c>
      <c r="G6" s="46"/>
      <c r="J6" s="47"/>
      <c r="K6" s="47"/>
    </row>
    <row r="7" spans="1:12" x14ac:dyDescent="0.25">
      <c r="A7" s="8" t="s">
        <v>1698</v>
      </c>
      <c r="B7" s="8">
        <v>1019</v>
      </c>
      <c r="C7" s="59" t="s">
        <v>1715</v>
      </c>
      <c r="D7" s="46">
        <v>1500000</v>
      </c>
      <c r="E7" s="46">
        <v>0</v>
      </c>
      <c r="F7" s="46">
        <v>0</v>
      </c>
      <c r="G7" s="46"/>
    </row>
    <row r="8" spans="1:12" x14ac:dyDescent="0.25">
      <c r="A8" s="8" t="s">
        <v>1698</v>
      </c>
      <c r="B8" s="8">
        <v>1303</v>
      </c>
      <c r="C8" s="59" t="s">
        <v>1717</v>
      </c>
      <c r="D8" s="46">
        <v>21561836.57</v>
      </c>
      <c r="E8" s="46">
        <v>0</v>
      </c>
      <c r="F8" s="46">
        <v>61540</v>
      </c>
      <c r="G8" s="46"/>
    </row>
    <row r="9" spans="1:12" x14ac:dyDescent="0.25">
      <c r="A9" s="8" t="s">
        <v>1698</v>
      </c>
      <c r="B9" s="8">
        <v>2157</v>
      </c>
      <c r="C9" s="59" t="s">
        <v>1720</v>
      </c>
      <c r="D9" s="46">
        <v>20000000</v>
      </c>
      <c r="E9" s="46">
        <v>0</v>
      </c>
      <c r="F9" s="46">
        <v>3260000</v>
      </c>
      <c r="G9" s="46"/>
    </row>
    <row r="10" spans="1:12" x14ac:dyDescent="0.25">
      <c r="A10" s="8" t="s">
        <v>1698</v>
      </c>
      <c r="B10" s="8">
        <v>2158</v>
      </c>
      <c r="C10" s="59" t="s">
        <v>1723</v>
      </c>
      <c r="D10" s="46">
        <v>24799056.967326012</v>
      </c>
      <c r="E10" s="46">
        <v>166622447.97999999</v>
      </c>
      <c r="F10" s="46">
        <v>99196227.869304031</v>
      </c>
      <c r="G10" s="46"/>
    </row>
    <row r="11" spans="1:12" x14ac:dyDescent="0.25">
      <c r="A11" s="8" t="s">
        <v>1698</v>
      </c>
      <c r="B11" s="8">
        <v>2159</v>
      </c>
      <c r="C11" s="59" t="s">
        <v>1726</v>
      </c>
      <c r="D11" s="46">
        <v>567924.69333333336</v>
      </c>
      <c r="E11" s="46">
        <v>2659898.2400000002</v>
      </c>
      <c r="F11" s="46">
        <v>2271698.773333333</v>
      </c>
      <c r="G11" s="46"/>
    </row>
    <row r="12" spans="1:12" x14ac:dyDescent="0.25">
      <c r="A12" s="8" t="s">
        <v>1698</v>
      </c>
      <c r="B12" s="8">
        <v>2160</v>
      </c>
      <c r="C12" s="59" t="s">
        <v>1730</v>
      </c>
      <c r="D12" s="46">
        <v>13141705.12820513</v>
      </c>
      <c r="E12" s="46">
        <v>4211000</v>
      </c>
      <c r="F12" s="46">
        <v>0</v>
      </c>
      <c r="G12" s="46">
        <v>0</v>
      </c>
    </row>
    <row r="13" spans="1:12" x14ac:dyDescent="0.25">
      <c r="A13" s="8" t="s">
        <v>1698</v>
      </c>
      <c r="B13" s="8">
        <v>2162</v>
      </c>
      <c r="C13" s="59" t="s">
        <v>1733</v>
      </c>
      <c r="D13" s="46">
        <v>15960884.6</v>
      </c>
      <c r="E13" s="46">
        <v>14000000</v>
      </c>
      <c r="F13" s="46">
        <v>0</v>
      </c>
      <c r="G13" s="46">
        <v>0</v>
      </c>
    </row>
    <row r="14" spans="1:12" x14ac:dyDescent="0.25">
      <c r="A14" s="8" t="s">
        <v>1698</v>
      </c>
      <c r="B14" s="8">
        <v>2383</v>
      </c>
      <c r="C14" s="59" t="s">
        <v>1736</v>
      </c>
      <c r="D14" s="46">
        <v>92812.5</v>
      </c>
      <c r="E14" s="46">
        <v>0</v>
      </c>
      <c r="F14" s="46">
        <v>4344814.88</v>
      </c>
      <c r="G14" s="46">
        <v>0</v>
      </c>
    </row>
    <row r="15" spans="1:12" x14ac:dyDescent="0.25">
      <c r="A15" s="8" t="s">
        <v>1698</v>
      </c>
      <c r="B15" s="8">
        <v>2384</v>
      </c>
      <c r="C15" s="59" t="s">
        <v>1739</v>
      </c>
      <c r="D15" s="46">
        <v>18646264.620000001</v>
      </c>
      <c r="E15" s="46">
        <v>0</v>
      </c>
      <c r="F15" s="46">
        <v>9000000</v>
      </c>
      <c r="G15" s="46"/>
    </row>
    <row r="16" spans="1:12" x14ac:dyDescent="0.25">
      <c r="A16" s="8" t="s">
        <v>1698</v>
      </c>
      <c r="B16" s="8">
        <v>2385</v>
      </c>
      <c r="C16" s="59" t="s">
        <v>1742</v>
      </c>
      <c r="D16" s="46">
        <v>12752640.699999999</v>
      </c>
      <c r="E16" s="46">
        <v>0</v>
      </c>
      <c r="F16" s="46">
        <v>0</v>
      </c>
      <c r="G16" s="46"/>
    </row>
    <row r="17" spans="1:7" x14ac:dyDescent="0.25">
      <c r="A17" s="8" t="s">
        <v>1698</v>
      </c>
      <c r="B17" s="8">
        <v>2416</v>
      </c>
      <c r="C17" s="59" t="s">
        <v>1745</v>
      </c>
      <c r="D17" s="46">
        <v>3083000</v>
      </c>
      <c r="E17" s="46">
        <v>0</v>
      </c>
      <c r="F17" s="46">
        <v>0</v>
      </c>
      <c r="G17" s="46">
        <v>0</v>
      </c>
    </row>
    <row r="18" spans="1:7" x14ac:dyDescent="0.25">
      <c r="A18" s="8" t="s">
        <v>1698</v>
      </c>
      <c r="B18" s="8">
        <v>2561</v>
      </c>
      <c r="C18" s="59" t="s">
        <v>2488</v>
      </c>
      <c r="D18" s="46">
        <v>186574538.66999999</v>
      </c>
      <c r="E18" s="46">
        <v>0</v>
      </c>
      <c r="F18" s="46">
        <v>0</v>
      </c>
      <c r="G18" s="46"/>
    </row>
    <row r="19" spans="1:7" x14ac:dyDescent="0.25">
      <c r="A19" s="8" t="s">
        <v>1698</v>
      </c>
      <c r="B19" s="8">
        <v>2756</v>
      </c>
      <c r="C19" s="59" t="s">
        <v>1757</v>
      </c>
      <c r="D19" s="46">
        <v>31981940</v>
      </c>
      <c r="E19" s="46">
        <v>0</v>
      </c>
      <c r="F19" s="46">
        <v>0</v>
      </c>
      <c r="G19" s="46"/>
    </row>
    <row r="20" spans="1:7" x14ac:dyDescent="0.25">
      <c r="A20" s="8" t="s">
        <v>1698</v>
      </c>
      <c r="B20" s="8">
        <v>2942</v>
      </c>
      <c r="C20" s="59" t="s">
        <v>1759</v>
      </c>
      <c r="D20" s="46">
        <v>4344814.92</v>
      </c>
      <c r="E20" s="46">
        <v>0</v>
      </c>
      <c r="F20" s="46">
        <v>0</v>
      </c>
      <c r="G20" s="46">
        <v>0</v>
      </c>
    </row>
    <row r="21" spans="1:7" x14ac:dyDescent="0.25">
      <c r="A21" s="8" t="s">
        <v>1698</v>
      </c>
      <c r="B21" s="8">
        <v>2943</v>
      </c>
      <c r="C21" s="59" t="s">
        <v>1761</v>
      </c>
      <c r="D21" s="46">
        <v>3000000</v>
      </c>
      <c r="E21" s="46">
        <v>0</v>
      </c>
      <c r="F21" s="46">
        <v>0</v>
      </c>
      <c r="G21" s="46"/>
    </row>
    <row r="22" spans="1:7" x14ac:dyDescent="0.25">
      <c r="A22" s="8" t="s">
        <v>1698</v>
      </c>
      <c r="B22" s="8">
        <v>2944</v>
      </c>
      <c r="C22" s="59" t="s">
        <v>1763</v>
      </c>
      <c r="D22" s="46">
        <v>21603493.386565998</v>
      </c>
      <c r="E22" s="46">
        <v>0</v>
      </c>
      <c r="F22" s="46">
        <v>0</v>
      </c>
      <c r="G22" s="46">
        <v>0</v>
      </c>
    </row>
    <row r="23" spans="1:7" x14ac:dyDescent="0.25">
      <c r="A23" s="8" t="s">
        <v>1698</v>
      </c>
      <c r="B23" s="8">
        <v>2945</v>
      </c>
      <c r="C23" s="59" t="s">
        <v>1765</v>
      </c>
      <c r="D23" s="46">
        <v>1298842.5</v>
      </c>
      <c r="E23" s="46">
        <v>1442248.016901487</v>
      </c>
      <c r="F23" s="46">
        <v>4604987.04</v>
      </c>
      <c r="G23" s="46">
        <v>5127825.755456646</v>
      </c>
    </row>
    <row r="24" spans="1:7" x14ac:dyDescent="0.25">
      <c r="A24" s="8" t="s">
        <v>1698</v>
      </c>
      <c r="B24" s="8"/>
      <c r="C24" s="59" t="s">
        <v>2489</v>
      </c>
      <c r="D24" s="46">
        <v>7000000</v>
      </c>
      <c r="E24" s="46">
        <v>0</v>
      </c>
      <c r="F24" s="46">
        <v>0</v>
      </c>
      <c r="G24" s="46">
        <v>0</v>
      </c>
    </row>
    <row r="25" spans="1:7" x14ac:dyDescent="0.25">
      <c r="A25" s="8" t="s">
        <v>1698</v>
      </c>
      <c r="B25" s="8"/>
      <c r="C25" s="59" t="s">
        <v>2490</v>
      </c>
      <c r="D25" s="46">
        <v>2500000</v>
      </c>
      <c r="E25" s="46">
        <v>0</v>
      </c>
      <c r="F25" s="46">
        <v>0</v>
      </c>
      <c r="G25" s="46">
        <v>0</v>
      </c>
    </row>
    <row r="26" spans="1:7" x14ac:dyDescent="0.25">
      <c r="A26" s="8" t="s">
        <v>1698</v>
      </c>
      <c r="B26" s="8"/>
      <c r="C26" s="59" t="s">
        <v>1772</v>
      </c>
      <c r="D26" s="46">
        <v>1200475.3623500001</v>
      </c>
      <c r="E26" s="46">
        <v>0</v>
      </c>
      <c r="F26" s="46">
        <v>0</v>
      </c>
      <c r="G26" s="46">
        <v>0</v>
      </c>
    </row>
    <row r="27" spans="1:7" x14ac:dyDescent="0.25">
      <c r="A27" s="8" t="s">
        <v>1698</v>
      </c>
      <c r="B27" s="8"/>
      <c r="C27" s="59" t="s">
        <v>1773</v>
      </c>
      <c r="D27" s="46">
        <v>2114941.5</v>
      </c>
      <c r="E27" s="46">
        <v>0</v>
      </c>
      <c r="F27" s="46">
        <v>0</v>
      </c>
      <c r="G27" s="46">
        <v>0</v>
      </c>
    </row>
    <row r="28" spans="1:7" x14ac:dyDescent="0.25">
      <c r="A28" s="8" t="s">
        <v>1698</v>
      </c>
      <c r="B28" s="8"/>
      <c r="C28" s="59" t="s">
        <v>1774</v>
      </c>
      <c r="D28" s="46">
        <v>7637985.3160000024</v>
      </c>
      <c r="E28" s="46">
        <v>0</v>
      </c>
      <c r="F28" s="46">
        <v>0</v>
      </c>
      <c r="G28" s="46">
        <v>0</v>
      </c>
    </row>
    <row r="29" spans="1:7" x14ac:dyDescent="0.25">
      <c r="A29" s="8" t="s">
        <v>1698</v>
      </c>
      <c r="B29" s="8"/>
      <c r="C29" s="59" t="s">
        <v>1775</v>
      </c>
      <c r="D29" s="46">
        <v>2500000</v>
      </c>
      <c r="E29" s="46">
        <v>0</v>
      </c>
      <c r="F29" s="46">
        <v>0</v>
      </c>
      <c r="G29" s="46">
        <v>0</v>
      </c>
    </row>
    <row r="30" spans="1:7" x14ac:dyDescent="0.25">
      <c r="A30" s="8" t="s">
        <v>1698</v>
      </c>
      <c r="B30" s="8"/>
      <c r="C30" s="59" t="s">
        <v>1779</v>
      </c>
      <c r="D30" s="46">
        <v>16515008</v>
      </c>
      <c r="E30" s="46">
        <v>0</v>
      </c>
      <c r="F30" s="46">
        <v>0</v>
      </c>
      <c r="G30" s="46">
        <v>0</v>
      </c>
    </row>
    <row r="31" spans="1:7" x14ac:dyDescent="0.25">
      <c r="A31" s="8" t="s">
        <v>1698</v>
      </c>
      <c r="B31" s="8"/>
      <c r="C31" s="59" t="s">
        <v>1781</v>
      </c>
      <c r="D31" s="46">
        <v>1000000</v>
      </c>
      <c r="E31" s="46">
        <v>0</v>
      </c>
      <c r="F31" s="46">
        <v>0</v>
      </c>
      <c r="G31" s="46">
        <v>0</v>
      </c>
    </row>
    <row r="32" spans="1:7" x14ac:dyDescent="0.25">
      <c r="A32" s="8" t="s">
        <v>1698</v>
      </c>
      <c r="B32" s="8"/>
      <c r="C32" s="59" t="s">
        <v>1782</v>
      </c>
      <c r="D32" s="46">
        <v>5000000</v>
      </c>
      <c r="E32" s="46">
        <v>0</v>
      </c>
      <c r="F32" s="46">
        <v>0</v>
      </c>
      <c r="G32" s="46">
        <v>0</v>
      </c>
    </row>
    <row r="33" spans="4:8" x14ac:dyDescent="0.25">
      <c r="D33" s="56">
        <f>SUM(D2:D32)</f>
        <v>524930796.90044707</v>
      </c>
      <c r="E33" s="56">
        <f t="shared" ref="E33:G33" si="0">SUM(E2:E32)</f>
        <v>291157872.48690152</v>
      </c>
      <c r="F33" s="56">
        <f t="shared" si="0"/>
        <v>162739268.56263736</v>
      </c>
      <c r="G33" s="56">
        <f t="shared" si="0"/>
        <v>45127825.755456649</v>
      </c>
      <c r="H33" s="56"/>
    </row>
  </sheetData>
  <autoFilter ref="A1:G32" xr:uid="{00000000-0009-0000-0000-00000E000000}">
    <sortState xmlns:xlrd2="http://schemas.microsoft.com/office/spreadsheetml/2017/richdata2" ref="A2:G32">
      <sortCondition ref="B1:B32"/>
    </sortState>
  </autoFilter>
  <pageMargins left="0.511811024" right="0.511811024" top="0.78740157500000008" bottom="0.78740157500000008" header="0.31496062000000014" footer="0.31496062000000014"/>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7"/>
  <sheetViews>
    <sheetView workbookViewId="0">
      <pane ySplit="1" topLeftCell="A2" activePane="bottomLeft" state="frozen"/>
      <selection pane="bottomLeft"/>
    </sheetView>
  </sheetViews>
  <sheetFormatPr defaultRowHeight="15" x14ac:dyDescent="0.25"/>
  <cols>
    <col min="1" max="1" width="14" bestFit="1" customWidth="1"/>
    <col min="2" max="2" width="8.85546875" bestFit="1" customWidth="1"/>
    <col min="3" max="3" width="77.5703125" customWidth="1"/>
    <col min="4" max="7" width="15.5703125" customWidth="1"/>
    <col min="8" max="8" width="4.42578125" customWidth="1"/>
    <col min="9" max="14" width="15.42578125" customWidth="1"/>
  </cols>
  <sheetData>
    <row r="1" spans="1:12" ht="39.75" customHeight="1" x14ac:dyDescent="0.25">
      <c r="A1" s="2" t="s">
        <v>1</v>
      </c>
      <c r="B1" s="2" t="s">
        <v>3</v>
      </c>
      <c r="C1" s="2" t="s">
        <v>4</v>
      </c>
      <c r="D1" s="6" t="s">
        <v>17</v>
      </c>
      <c r="E1" s="6" t="s">
        <v>19</v>
      </c>
      <c r="F1" s="2" t="s">
        <v>26</v>
      </c>
      <c r="G1" s="2" t="s">
        <v>28</v>
      </c>
      <c r="I1" s="54" t="s">
        <v>2485</v>
      </c>
      <c r="J1" s="55">
        <v>16623084</v>
      </c>
      <c r="K1" s="54" t="s">
        <v>2486</v>
      </c>
      <c r="L1" s="55">
        <v>26279294</v>
      </c>
    </row>
    <row r="2" spans="1:12" x14ac:dyDescent="0.25">
      <c r="A2" s="8" t="s">
        <v>1785</v>
      </c>
      <c r="B2" s="8">
        <v>1681</v>
      </c>
      <c r="C2" s="58" t="s">
        <v>1791</v>
      </c>
      <c r="D2" s="46">
        <v>2946601.12</v>
      </c>
      <c r="E2" s="46">
        <v>0</v>
      </c>
      <c r="F2" s="46">
        <v>0</v>
      </c>
      <c r="G2" s="46">
        <v>0</v>
      </c>
    </row>
    <row r="3" spans="1:12" x14ac:dyDescent="0.25">
      <c r="A3" s="8" t="s">
        <v>1785</v>
      </c>
      <c r="B3" s="8">
        <v>2420</v>
      </c>
      <c r="C3" s="58" t="s">
        <v>1794</v>
      </c>
      <c r="D3" s="46"/>
      <c r="E3" s="46">
        <v>0</v>
      </c>
      <c r="F3" s="46">
        <v>15402342.5</v>
      </c>
      <c r="G3" s="46">
        <v>0</v>
      </c>
    </row>
    <row r="4" spans="1:12" x14ac:dyDescent="0.25">
      <c r="A4" s="8" t="s">
        <v>1785</v>
      </c>
      <c r="B4" s="8">
        <v>2421</v>
      </c>
      <c r="C4" s="58" t="s">
        <v>1796</v>
      </c>
      <c r="D4" s="46"/>
      <c r="E4" s="46">
        <v>0</v>
      </c>
      <c r="F4" s="46">
        <v>3300000</v>
      </c>
      <c r="G4" s="46">
        <v>0</v>
      </c>
    </row>
    <row r="5" spans="1:12" x14ac:dyDescent="0.25">
      <c r="A5" s="8" t="s">
        <v>1799</v>
      </c>
      <c r="B5" s="8">
        <v>2422</v>
      </c>
      <c r="C5" s="58" t="s">
        <v>1801</v>
      </c>
      <c r="D5" s="46">
        <v>0</v>
      </c>
      <c r="E5" s="46">
        <v>0</v>
      </c>
      <c r="F5" s="46">
        <v>23500000</v>
      </c>
      <c r="G5" s="46">
        <v>0</v>
      </c>
    </row>
    <row r="6" spans="1:12" x14ac:dyDescent="0.25">
      <c r="A6" s="8" t="s">
        <v>1785</v>
      </c>
      <c r="B6" s="8">
        <v>2482</v>
      </c>
      <c r="C6" s="58" t="s">
        <v>1804</v>
      </c>
      <c r="D6" s="46">
        <v>922165.32</v>
      </c>
      <c r="E6" s="46">
        <v>0</v>
      </c>
      <c r="F6" s="46">
        <v>1604957.35</v>
      </c>
      <c r="G6" s="46">
        <v>0</v>
      </c>
    </row>
    <row r="7" spans="1:12" x14ac:dyDescent="0.25">
      <c r="D7" s="56">
        <f>SUM(D2:D6)</f>
        <v>3868766.44</v>
      </c>
      <c r="E7" s="56">
        <f>SUM(E2:E6)</f>
        <v>0</v>
      </c>
      <c r="F7" s="56">
        <f>SUM(F2:F6)</f>
        <v>43807299.850000001</v>
      </c>
      <c r="G7" s="56">
        <f>SUM(G2:G6)</f>
        <v>0</v>
      </c>
    </row>
  </sheetData>
  <pageMargins left="0.511811024" right="0.511811024" top="0.78740157500000008" bottom="0.78740157500000008" header="0.31496062000000014" footer="0.31496062000000014"/>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12"/>
  <sheetViews>
    <sheetView workbookViewId="0">
      <pane ySplit="1" topLeftCell="A2" activePane="bottomLeft" state="frozen"/>
      <selection pane="bottomLeft"/>
    </sheetView>
  </sheetViews>
  <sheetFormatPr defaultRowHeight="15" x14ac:dyDescent="0.25"/>
  <cols>
    <col min="1" max="1" width="14" bestFit="1" customWidth="1"/>
    <col min="2" max="2" width="8.85546875" bestFit="1" customWidth="1"/>
    <col min="3" max="3" width="65.28515625" bestFit="1" customWidth="1"/>
    <col min="4" max="7" width="15.5703125" customWidth="1"/>
    <col min="8" max="8" width="4.42578125" customWidth="1"/>
    <col min="9" max="14" width="15.42578125" customWidth="1"/>
  </cols>
  <sheetData>
    <row r="1" spans="1:12" ht="39.75" customHeight="1" x14ac:dyDescent="0.25">
      <c r="A1" s="2" t="s">
        <v>1</v>
      </c>
      <c r="B1" s="2" t="s">
        <v>3</v>
      </c>
      <c r="C1" s="2" t="s">
        <v>4</v>
      </c>
      <c r="D1" s="6" t="s">
        <v>17</v>
      </c>
      <c r="E1" s="6" t="s">
        <v>19</v>
      </c>
      <c r="F1" s="2" t="s">
        <v>26</v>
      </c>
      <c r="G1" s="2" t="s">
        <v>28</v>
      </c>
      <c r="I1" s="54" t="s">
        <v>2485</v>
      </c>
      <c r="J1" s="55">
        <v>25667348</v>
      </c>
      <c r="K1" s="54" t="s">
        <v>2486</v>
      </c>
      <c r="L1" s="55">
        <v>0</v>
      </c>
    </row>
    <row r="2" spans="1:12" x14ac:dyDescent="0.25">
      <c r="A2" s="8" t="s">
        <v>1867</v>
      </c>
      <c r="B2" s="8">
        <v>831</v>
      </c>
      <c r="C2" s="8" t="s">
        <v>1869</v>
      </c>
      <c r="D2" s="46">
        <v>60310000</v>
      </c>
      <c r="E2" s="46">
        <v>0</v>
      </c>
      <c r="F2" s="46">
        <v>5682800</v>
      </c>
      <c r="G2" s="46">
        <v>0</v>
      </c>
    </row>
    <row r="3" spans="1:12" x14ac:dyDescent="0.25">
      <c r="A3" s="8" t="s">
        <v>1867</v>
      </c>
      <c r="B3" s="8">
        <v>835</v>
      </c>
      <c r="C3" s="8" t="s">
        <v>1872</v>
      </c>
      <c r="D3" s="46">
        <v>28505359.100000001</v>
      </c>
      <c r="E3" s="46">
        <v>14603092.66</v>
      </c>
      <c r="F3" s="46">
        <v>0</v>
      </c>
      <c r="G3" s="46">
        <v>0</v>
      </c>
    </row>
    <row r="4" spans="1:12" x14ac:dyDescent="0.25">
      <c r="A4" s="8" t="s">
        <v>1867</v>
      </c>
      <c r="B4" s="8">
        <v>874</v>
      </c>
      <c r="C4" s="8" t="s">
        <v>1875</v>
      </c>
      <c r="D4" s="46">
        <v>25256778.280000001</v>
      </c>
      <c r="E4" s="46">
        <v>56000000</v>
      </c>
      <c r="F4" s="46">
        <v>0</v>
      </c>
      <c r="G4" s="46">
        <v>0</v>
      </c>
    </row>
    <row r="5" spans="1:12" x14ac:dyDescent="0.25">
      <c r="A5" s="8" t="s">
        <v>1867</v>
      </c>
      <c r="B5" s="8">
        <v>875</v>
      </c>
      <c r="C5" s="8" t="s">
        <v>56</v>
      </c>
      <c r="D5" s="46">
        <v>3245464.37</v>
      </c>
      <c r="E5" s="46">
        <v>2900595</v>
      </c>
      <c r="F5" s="46">
        <v>0</v>
      </c>
      <c r="G5" s="46">
        <v>0</v>
      </c>
    </row>
    <row r="6" spans="1:12" x14ac:dyDescent="0.25">
      <c r="A6" s="8" t="s">
        <v>1867</v>
      </c>
      <c r="B6" s="8">
        <v>890</v>
      </c>
      <c r="C6" s="8" t="s">
        <v>1837</v>
      </c>
      <c r="D6" s="46">
        <v>20750000</v>
      </c>
      <c r="E6" s="46">
        <v>0</v>
      </c>
      <c r="F6" s="46">
        <v>0</v>
      </c>
      <c r="G6" s="46">
        <v>0</v>
      </c>
    </row>
    <row r="7" spans="1:12" x14ac:dyDescent="0.25">
      <c r="A7" s="8" t="s">
        <v>1867</v>
      </c>
      <c r="B7" s="8">
        <v>2578</v>
      </c>
      <c r="C7" s="8" t="s">
        <v>1884</v>
      </c>
      <c r="D7" s="46">
        <v>4137014.65</v>
      </c>
      <c r="E7" s="46">
        <v>837014.65</v>
      </c>
      <c r="F7" s="46">
        <v>0</v>
      </c>
      <c r="G7" s="46">
        <v>0</v>
      </c>
    </row>
    <row r="8" spans="1:12" x14ac:dyDescent="0.25">
      <c r="A8" s="8" t="s">
        <v>1867</v>
      </c>
      <c r="B8" s="8">
        <v>2725</v>
      </c>
      <c r="C8" s="8" t="s">
        <v>1889</v>
      </c>
      <c r="D8" s="46">
        <v>1139936.6399999999</v>
      </c>
      <c r="E8" s="46">
        <v>439936.64</v>
      </c>
      <c r="F8" s="46">
        <v>0</v>
      </c>
      <c r="G8" s="46">
        <v>0</v>
      </c>
    </row>
    <row r="9" spans="1:12" x14ac:dyDescent="0.25">
      <c r="A9" s="8" t="s">
        <v>1867</v>
      </c>
      <c r="B9" s="8">
        <v>2774</v>
      </c>
      <c r="C9" s="8" t="s">
        <v>1891</v>
      </c>
      <c r="D9" s="46">
        <v>20137449.899999999</v>
      </c>
      <c r="E9" s="46">
        <v>6233389.4100000001</v>
      </c>
      <c r="F9" s="46">
        <v>0</v>
      </c>
      <c r="G9" s="46">
        <v>0</v>
      </c>
    </row>
    <row r="10" spans="1:12" x14ac:dyDescent="0.25">
      <c r="A10" s="8" t="s">
        <v>1867</v>
      </c>
      <c r="B10" s="8">
        <v>2780</v>
      </c>
      <c r="C10" s="8" t="s">
        <v>1898</v>
      </c>
      <c r="D10" s="46">
        <v>200000</v>
      </c>
      <c r="E10" s="46">
        <v>200000</v>
      </c>
      <c r="F10" s="46">
        <v>0</v>
      </c>
      <c r="G10" s="46">
        <v>0</v>
      </c>
    </row>
    <row r="11" spans="1:12" x14ac:dyDescent="0.25">
      <c r="A11" s="8" t="s">
        <v>1867</v>
      </c>
      <c r="B11" s="8">
        <v>897</v>
      </c>
      <c r="C11" s="8" t="s">
        <v>1902</v>
      </c>
      <c r="D11" s="46">
        <v>632592.52</v>
      </c>
      <c r="E11" s="46">
        <v>4004743.24</v>
      </c>
      <c r="F11" s="46">
        <v>0</v>
      </c>
      <c r="G11" s="46">
        <v>0</v>
      </c>
    </row>
    <row r="12" spans="1:12" x14ac:dyDescent="0.25">
      <c r="D12" s="56">
        <f>SUM(D2:D11)</f>
        <v>164314595.46000001</v>
      </c>
      <c r="E12" s="56">
        <f t="shared" ref="E12:G12" si="0">SUM(E2:E11)</f>
        <v>85218771.599999994</v>
      </c>
      <c r="F12" s="56">
        <f t="shared" si="0"/>
        <v>5682800</v>
      </c>
      <c r="G12" s="56">
        <f t="shared" si="0"/>
        <v>0</v>
      </c>
    </row>
  </sheetData>
  <pageMargins left="0.511811024" right="0.511811024" top="0.78740157500000008" bottom="0.78740157500000008" header="0.31496062000000014" footer="0.31496062000000014"/>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15"/>
  <sheetViews>
    <sheetView workbookViewId="0">
      <pane ySplit="1" topLeftCell="A2" activePane="bottomLeft" state="frozen"/>
      <selection pane="bottomLeft"/>
    </sheetView>
  </sheetViews>
  <sheetFormatPr defaultRowHeight="15" x14ac:dyDescent="0.25"/>
  <cols>
    <col min="1" max="1" width="14" bestFit="1" customWidth="1"/>
    <col min="2" max="2" width="8.85546875" bestFit="1" customWidth="1"/>
    <col min="3" max="3" width="78.28515625" customWidth="1"/>
    <col min="4" max="7" width="15.5703125" customWidth="1"/>
    <col min="8" max="8" width="4.42578125" customWidth="1"/>
    <col min="9" max="14" width="15.42578125" customWidth="1"/>
  </cols>
  <sheetData>
    <row r="1" spans="1:12" ht="39.75" customHeight="1" x14ac:dyDescent="0.25">
      <c r="A1" s="2" t="s">
        <v>1</v>
      </c>
      <c r="B1" s="2" t="s">
        <v>3</v>
      </c>
      <c r="C1" s="2" t="s">
        <v>4</v>
      </c>
      <c r="D1" s="6" t="s">
        <v>17</v>
      </c>
      <c r="E1" s="6" t="s">
        <v>19</v>
      </c>
      <c r="F1" s="2" t="s">
        <v>26</v>
      </c>
      <c r="G1" s="2" t="s">
        <v>28</v>
      </c>
      <c r="I1" s="54" t="s">
        <v>2485</v>
      </c>
      <c r="J1" s="55">
        <v>16017911</v>
      </c>
      <c r="K1" s="54" t="s">
        <v>2486</v>
      </c>
      <c r="L1" s="55">
        <v>121579</v>
      </c>
    </row>
    <row r="2" spans="1:12" x14ac:dyDescent="0.25">
      <c r="A2" s="8" t="s">
        <v>2082</v>
      </c>
      <c r="B2" s="8">
        <v>2949</v>
      </c>
      <c r="C2" s="58" t="s">
        <v>2096</v>
      </c>
      <c r="D2" s="46">
        <v>500000</v>
      </c>
      <c r="E2" s="46">
        <v>0</v>
      </c>
      <c r="F2" s="46">
        <v>0</v>
      </c>
      <c r="G2" s="46">
        <v>0</v>
      </c>
    </row>
    <row r="3" spans="1:12" x14ac:dyDescent="0.25">
      <c r="A3" s="8" t="s">
        <v>2098</v>
      </c>
      <c r="B3" s="8">
        <v>2950</v>
      </c>
      <c r="C3" s="58" t="s">
        <v>2099</v>
      </c>
      <c r="D3" s="46">
        <v>9000000</v>
      </c>
      <c r="E3" s="46">
        <v>0</v>
      </c>
      <c r="F3" s="46">
        <v>0</v>
      </c>
      <c r="G3" s="46">
        <v>0</v>
      </c>
    </row>
    <row r="4" spans="1:12" x14ac:dyDescent="0.25">
      <c r="A4" s="8" t="s">
        <v>2082</v>
      </c>
      <c r="B4" s="8">
        <v>2953</v>
      </c>
      <c r="C4" s="58" t="s">
        <v>2107</v>
      </c>
      <c r="D4" s="46">
        <v>2000000</v>
      </c>
      <c r="E4" s="46">
        <v>0</v>
      </c>
      <c r="F4" s="46">
        <v>0</v>
      </c>
      <c r="G4" s="46">
        <v>0</v>
      </c>
    </row>
    <row r="5" spans="1:12" x14ac:dyDescent="0.25">
      <c r="A5" s="8" t="s">
        <v>2098</v>
      </c>
      <c r="B5" s="8">
        <v>2954</v>
      </c>
      <c r="C5" s="58" t="s">
        <v>2110</v>
      </c>
      <c r="D5" s="46">
        <v>13200000</v>
      </c>
      <c r="E5" s="46">
        <v>0</v>
      </c>
      <c r="F5" s="46">
        <v>0</v>
      </c>
      <c r="G5" s="46">
        <v>0</v>
      </c>
    </row>
    <row r="6" spans="1:12" x14ac:dyDescent="0.25">
      <c r="A6" s="8" t="s">
        <v>2098</v>
      </c>
      <c r="B6" s="8">
        <v>2955</v>
      </c>
      <c r="C6" s="58" t="s">
        <v>2112</v>
      </c>
      <c r="D6" s="46">
        <v>13200000</v>
      </c>
      <c r="E6" s="46">
        <v>0</v>
      </c>
      <c r="F6" s="46">
        <v>0</v>
      </c>
      <c r="G6" s="46">
        <v>0</v>
      </c>
    </row>
    <row r="7" spans="1:12" x14ac:dyDescent="0.25">
      <c r="A7" s="8" t="s">
        <v>2098</v>
      </c>
      <c r="B7" s="8">
        <v>2956</v>
      </c>
      <c r="C7" s="58" t="s">
        <v>2113</v>
      </c>
      <c r="D7" s="46">
        <v>3000000</v>
      </c>
      <c r="E7" s="46">
        <v>0</v>
      </c>
      <c r="F7" s="46">
        <v>0</v>
      </c>
      <c r="G7" s="46">
        <v>0</v>
      </c>
    </row>
    <row r="8" spans="1:12" x14ac:dyDescent="0.25">
      <c r="A8" s="8" t="s">
        <v>2098</v>
      </c>
      <c r="B8" s="8">
        <v>2957</v>
      </c>
      <c r="C8" s="58" t="s">
        <v>2114</v>
      </c>
      <c r="D8" s="46">
        <v>7200000</v>
      </c>
      <c r="E8" s="46">
        <v>0</v>
      </c>
      <c r="F8" s="46">
        <v>0</v>
      </c>
      <c r="G8" s="46">
        <v>0</v>
      </c>
    </row>
    <row r="9" spans="1:12" x14ac:dyDescent="0.25">
      <c r="A9" s="8" t="s">
        <v>2098</v>
      </c>
      <c r="B9" s="8">
        <v>2958</v>
      </c>
      <c r="C9" s="58" t="s">
        <v>2115</v>
      </c>
      <c r="D9" s="46">
        <v>3000000</v>
      </c>
      <c r="E9" s="46">
        <v>0</v>
      </c>
      <c r="F9" s="46">
        <v>0</v>
      </c>
      <c r="G9" s="46">
        <v>0</v>
      </c>
    </row>
    <row r="10" spans="1:12" x14ac:dyDescent="0.25">
      <c r="A10" s="8" t="s">
        <v>2098</v>
      </c>
      <c r="B10" s="8">
        <v>2959</v>
      </c>
      <c r="C10" s="58" t="s">
        <v>2116</v>
      </c>
      <c r="D10" s="46">
        <v>0</v>
      </c>
      <c r="E10" s="46">
        <v>0</v>
      </c>
      <c r="F10" s="46">
        <v>0</v>
      </c>
      <c r="G10" s="46">
        <v>0</v>
      </c>
    </row>
    <row r="11" spans="1:12" x14ac:dyDescent="0.25">
      <c r="A11" s="8" t="s">
        <v>2098</v>
      </c>
      <c r="B11" s="8">
        <v>2960</v>
      </c>
      <c r="C11" s="58" t="s">
        <v>2117</v>
      </c>
      <c r="D11" s="46">
        <v>0</v>
      </c>
      <c r="E11" s="46">
        <v>0</v>
      </c>
      <c r="F11" s="46">
        <v>0</v>
      </c>
      <c r="G11" s="46">
        <v>0</v>
      </c>
    </row>
    <row r="12" spans="1:12" x14ac:dyDescent="0.25">
      <c r="A12" s="8" t="s">
        <v>2098</v>
      </c>
      <c r="B12" s="8">
        <v>2961</v>
      </c>
      <c r="C12" s="58" t="s">
        <v>2118</v>
      </c>
      <c r="D12" s="46">
        <v>0</v>
      </c>
      <c r="E12" s="46">
        <v>0</v>
      </c>
      <c r="F12" s="46">
        <v>0</v>
      </c>
      <c r="G12" s="46">
        <v>0</v>
      </c>
    </row>
    <row r="13" spans="1:12" x14ac:dyDescent="0.25">
      <c r="A13" s="8" t="s">
        <v>2098</v>
      </c>
      <c r="B13" s="8">
        <v>2962</v>
      </c>
      <c r="C13" s="58" t="s">
        <v>2119</v>
      </c>
      <c r="D13" s="46">
        <v>0</v>
      </c>
      <c r="E13" s="46">
        <v>0</v>
      </c>
      <c r="F13" s="46">
        <v>0</v>
      </c>
      <c r="G13" s="46">
        <v>0</v>
      </c>
    </row>
    <row r="14" spans="1:12" x14ac:dyDescent="0.25">
      <c r="A14" s="8" t="s">
        <v>2098</v>
      </c>
      <c r="B14" s="8">
        <v>2963</v>
      </c>
      <c r="C14" s="58" t="s">
        <v>2120</v>
      </c>
      <c r="D14" s="46">
        <v>0</v>
      </c>
      <c r="E14" s="46">
        <v>0</v>
      </c>
      <c r="F14" s="46">
        <v>0</v>
      </c>
      <c r="G14" s="46">
        <v>0</v>
      </c>
    </row>
    <row r="15" spans="1:12" x14ac:dyDescent="0.25">
      <c r="D15" s="56">
        <f>SUM(D2:D14)</f>
        <v>51100000</v>
      </c>
      <c r="E15" s="56">
        <f t="shared" ref="E15:G15" si="0">SUM(E2:E14)</f>
        <v>0</v>
      </c>
      <c r="F15" s="56">
        <f t="shared" si="0"/>
        <v>0</v>
      </c>
      <c r="G15" s="56">
        <f t="shared" si="0"/>
        <v>0</v>
      </c>
    </row>
  </sheetData>
  <pageMargins left="0.511811024" right="0.511811024" top="0.78740157500000008" bottom="0.78740157500000008" header="0.31496062000000014" footer="0.31496062000000014"/>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66"/>
  <sheetViews>
    <sheetView topLeftCell="A2" zoomScale="130" workbookViewId="0">
      <pane ySplit="1" topLeftCell="A2" activePane="bottomLeft" state="frozen"/>
      <selection activeCell="A2" sqref="A2"/>
      <selection pane="bottomLeft" activeCell="A2" sqref="A2"/>
    </sheetView>
  </sheetViews>
  <sheetFormatPr defaultRowHeight="15" x14ac:dyDescent="0.25"/>
  <cols>
    <col min="1" max="1" width="2.28515625" hidden="1" customWidth="1"/>
    <col min="2" max="2" width="33.7109375" customWidth="1"/>
    <col min="3" max="3" width="21.140625" customWidth="1"/>
    <col min="4" max="4" width="20.140625" customWidth="1"/>
    <col min="5" max="6" width="20.140625" hidden="1" customWidth="1"/>
    <col min="7" max="7" width="20.140625" customWidth="1"/>
    <col min="8" max="9" width="20.140625" hidden="1" customWidth="1"/>
    <col min="10" max="10" width="20.140625" customWidth="1"/>
    <col min="11" max="12" width="20.140625" hidden="1" customWidth="1"/>
    <col min="13" max="13" width="20.42578125" customWidth="1"/>
    <col min="14" max="14" width="20.28515625" customWidth="1"/>
    <col min="15" max="15" width="14.140625" customWidth="1"/>
    <col min="16" max="16" width="16.85546875" customWidth="1"/>
    <col min="17" max="17" width="14.140625" customWidth="1"/>
  </cols>
  <sheetData>
    <row r="1" spans="1:16" hidden="1" x14ac:dyDescent="0.25"/>
    <row r="2" spans="1:16" s="28" customFormat="1" ht="41.25" customHeight="1" x14ac:dyDescent="0.25">
      <c r="B2" s="29" t="s">
        <v>2448</v>
      </c>
      <c r="C2" s="60" t="s">
        <v>2352</v>
      </c>
      <c r="D2" s="60" t="s">
        <v>2449</v>
      </c>
      <c r="E2" s="32" t="s">
        <v>2353</v>
      </c>
      <c r="F2" s="32" t="s">
        <v>2354</v>
      </c>
      <c r="G2" s="61" t="s">
        <v>2450</v>
      </c>
      <c r="H2" s="35" t="s">
        <v>19</v>
      </c>
      <c r="I2" s="35" t="s">
        <v>28</v>
      </c>
      <c r="J2" s="62" t="s">
        <v>2451</v>
      </c>
      <c r="K2" s="38" t="s">
        <v>2452</v>
      </c>
      <c r="L2" s="38" t="s">
        <v>2453</v>
      </c>
      <c r="M2" s="63" t="s">
        <v>2457</v>
      </c>
      <c r="N2" s="63" t="s">
        <v>2458</v>
      </c>
    </row>
    <row r="3" spans="1:16" s="28" customFormat="1" ht="14.25" customHeight="1" x14ac:dyDescent="0.25">
      <c r="B3" s="43" t="s">
        <v>2459</v>
      </c>
      <c r="C3" s="44">
        <f t="shared" ref="C3:M3" si="0">SUM(C4:C64)</f>
        <v>25995474980.980019</v>
      </c>
      <c r="D3" s="44">
        <f t="shared" si="0"/>
        <v>7127177960.0503826</v>
      </c>
      <c r="E3" s="44">
        <f t="shared" si="0"/>
        <v>5278698010.0157452</v>
      </c>
      <c r="F3" s="44">
        <f t="shared" si="0"/>
        <v>1842746950.0346377</v>
      </c>
      <c r="G3" s="44">
        <f t="shared" si="0"/>
        <v>3913887469.5396581</v>
      </c>
      <c r="H3" s="44">
        <f t="shared" si="0"/>
        <v>2909192323.5082011</v>
      </c>
      <c r="I3" s="44">
        <f t="shared" si="0"/>
        <v>938441746.86145663</v>
      </c>
      <c r="J3" s="44">
        <f t="shared" si="0"/>
        <v>3022428443.7400002</v>
      </c>
      <c r="K3" s="44">
        <f>SUM(K4:K64)</f>
        <v>1378743814.54</v>
      </c>
      <c r="L3" s="44">
        <f t="shared" si="0"/>
        <v>1643684629.2</v>
      </c>
      <c r="M3" s="44">
        <f t="shared" si="0"/>
        <v>-1530448508.9682014</v>
      </c>
      <c r="N3" s="44">
        <f>SUM(N4:N64)</f>
        <v>-3899954195.4757466</v>
      </c>
    </row>
    <row r="4" spans="1:16" x14ac:dyDescent="0.25">
      <c r="B4" s="45" t="s">
        <v>32</v>
      </c>
      <c r="C4" s="46">
        <v>30920000</v>
      </c>
      <c r="D4" s="46">
        <f t="shared" ref="D4:D35" si="1">E4+F4</f>
        <v>20910000</v>
      </c>
      <c r="E4" s="46">
        <v>20910000</v>
      </c>
      <c r="F4" s="46">
        <v>0</v>
      </c>
      <c r="G4" s="46">
        <f t="shared" ref="G4:G35" si="2">H4+I4</f>
        <v>0</v>
      </c>
      <c r="H4" s="46">
        <v>0</v>
      </c>
      <c r="I4" s="46">
        <v>0</v>
      </c>
      <c r="J4" s="46">
        <f t="shared" ref="J4:J14" si="3">SUM(K4:L4)</f>
        <v>90000</v>
      </c>
      <c r="K4" s="46">
        <f>VLOOKUP(LEFT($B4,5),'Autorizado Gnd 4 e 5'!$H$3:$K$97,2,0)</f>
        <v>10000</v>
      </c>
      <c r="L4" s="46">
        <f>VLOOKUP(LEFT($B4,5),'Autorizado Gnd 4 e 5'!$H$3:$K$97,3,0)</f>
        <v>80000</v>
      </c>
      <c r="M4" s="47">
        <f t="shared" ref="M4:M64" si="4">K4-H4</f>
        <v>10000</v>
      </c>
      <c r="N4" s="47">
        <f t="shared" ref="N4:N35" si="5">K4-E4</f>
        <v>-20900000</v>
      </c>
    </row>
    <row r="5" spans="1:16" x14ac:dyDescent="0.25">
      <c r="A5" s="48"/>
      <c r="B5" s="49" t="s">
        <v>59</v>
      </c>
      <c r="C5" s="50">
        <v>23579874.939999998</v>
      </c>
      <c r="D5" s="50">
        <f t="shared" si="1"/>
        <v>12004811</v>
      </c>
      <c r="E5" s="50">
        <v>12004811</v>
      </c>
      <c r="F5" s="50">
        <v>0</v>
      </c>
      <c r="G5" s="50">
        <f t="shared" si="2"/>
        <v>12004811</v>
      </c>
      <c r="H5" s="50">
        <v>12004811</v>
      </c>
      <c r="I5" s="50"/>
      <c r="J5" s="50">
        <f t="shared" si="3"/>
        <v>457169</v>
      </c>
      <c r="K5" s="50">
        <f>VLOOKUP(LEFT($B5,5),'Autorizado Gnd 4 e 5'!$H$3:$K$97,2,0)</f>
        <v>457169</v>
      </c>
      <c r="L5" s="50">
        <f>VLOOKUP(LEFT($B5,5),'Autorizado Gnd 4 e 5'!$H$3:$K$97,3,0)</f>
        <v>0</v>
      </c>
      <c r="M5" s="47">
        <f t="shared" si="4"/>
        <v>-11547642</v>
      </c>
      <c r="N5" s="47">
        <f t="shared" si="5"/>
        <v>-11547642</v>
      </c>
    </row>
    <row r="6" spans="1:16" x14ac:dyDescent="0.25">
      <c r="B6" s="45" t="s">
        <v>89</v>
      </c>
      <c r="C6" s="46">
        <v>29700000</v>
      </c>
      <c r="D6" s="46">
        <f t="shared" si="1"/>
        <v>10200000</v>
      </c>
      <c r="E6" s="46">
        <v>9200000</v>
      </c>
      <c r="F6" s="46">
        <v>1000000</v>
      </c>
      <c r="G6" s="46">
        <f t="shared" si="2"/>
        <v>2074200</v>
      </c>
      <c r="H6" s="46">
        <v>2000000</v>
      </c>
      <c r="I6" s="46">
        <v>74200</v>
      </c>
      <c r="J6" s="46">
        <f t="shared" si="3"/>
        <v>4788840</v>
      </c>
      <c r="K6" s="46">
        <f>VLOOKUP(LEFT($B6,5),'Autorizado Gnd 4 e 5'!$H$3:$K$97,2,0)</f>
        <v>4198840</v>
      </c>
      <c r="L6" s="46">
        <f>VLOOKUP(LEFT($B6,5),'Autorizado Gnd 4 e 5'!$H$3:$K$97,3,0)</f>
        <v>590000</v>
      </c>
      <c r="M6" s="47">
        <f t="shared" si="4"/>
        <v>2198840</v>
      </c>
      <c r="N6" s="47">
        <f t="shared" si="5"/>
        <v>-5001160</v>
      </c>
    </row>
    <row r="7" spans="1:16" x14ac:dyDescent="0.25">
      <c r="A7" s="48"/>
      <c r="B7" s="49" t="s">
        <v>70</v>
      </c>
      <c r="C7" s="50">
        <v>1075037282.4099998</v>
      </c>
      <c r="D7" s="50">
        <f t="shared" si="1"/>
        <v>342510894.34000003</v>
      </c>
      <c r="E7" s="50">
        <v>342510894.34000003</v>
      </c>
      <c r="F7" s="50">
        <v>0</v>
      </c>
      <c r="G7" s="50">
        <f t="shared" si="2"/>
        <v>272425597.20000005</v>
      </c>
      <c r="H7" s="50">
        <v>272425597.20000005</v>
      </c>
      <c r="I7" s="50"/>
      <c r="J7" s="50">
        <f t="shared" si="3"/>
        <v>40350000</v>
      </c>
      <c r="K7" s="50">
        <f>VLOOKUP(LEFT($B7,5),'Autorizado Gnd 4 e 5'!$H$3:$K$97,2,0)</f>
        <v>40000000</v>
      </c>
      <c r="L7" s="50">
        <f>VLOOKUP(LEFT($B7,5),'Autorizado Gnd 4 e 5'!$H$3:$K$97,3,0)</f>
        <v>350000</v>
      </c>
      <c r="M7" s="47">
        <f t="shared" si="4"/>
        <v>-232425597.20000005</v>
      </c>
      <c r="N7" s="47">
        <f t="shared" si="5"/>
        <v>-302510894.34000003</v>
      </c>
    </row>
    <row r="8" spans="1:16" x14ac:dyDescent="0.25">
      <c r="B8" s="45" t="s">
        <v>98</v>
      </c>
      <c r="C8" s="46">
        <v>76789039</v>
      </c>
      <c r="D8" s="46">
        <f t="shared" si="1"/>
        <v>19132603</v>
      </c>
      <c r="E8" s="46">
        <v>0</v>
      </c>
      <c r="F8" s="46">
        <v>19132603</v>
      </c>
      <c r="G8" s="46">
        <f t="shared" si="2"/>
        <v>1186666</v>
      </c>
      <c r="H8" s="46">
        <v>0</v>
      </c>
      <c r="I8" s="46">
        <v>1186666</v>
      </c>
      <c r="J8" s="46">
        <f t="shared" si="3"/>
        <v>19132603</v>
      </c>
      <c r="K8" s="46">
        <f>VLOOKUP(LEFT($B8,5),'Autorizado Gnd 4 e 5'!$H$3:$K$97,2,0)</f>
        <v>0</v>
      </c>
      <c r="L8" s="46">
        <f>VLOOKUP(LEFT($B8,5),'Autorizado Gnd 4 e 5'!$H$3:$K$97,3,0)</f>
        <v>19132603</v>
      </c>
      <c r="M8" s="47">
        <f t="shared" si="4"/>
        <v>0</v>
      </c>
      <c r="N8" s="47">
        <f t="shared" si="5"/>
        <v>0</v>
      </c>
    </row>
    <row r="9" spans="1:16" x14ac:dyDescent="0.25">
      <c r="B9" s="49" t="s">
        <v>107</v>
      </c>
      <c r="C9" s="50">
        <v>103824178.59999999</v>
      </c>
      <c r="D9" s="50">
        <f t="shared" si="1"/>
        <v>32657258.600000001</v>
      </c>
      <c r="E9" s="50">
        <v>23294432.600000001</v>
      </c>
      <c r="F9" s="50">
        <v>9362826</v>
      </c>
      <c r="G9" s="50">
        <f t="shared" si="2"/>
        <v>19725652</v>
      </c>
      <c r="H9" s="50">
        <v>10362826</v>
      </c>
      <c r="I9" s="50">
        <v>9362826</v>
      </c>
      <c r="J9" s="50">
        <f t="shared" si="3"/>
        <v>31338737</v>
      </c>
      <c r="K9" s="50">
        <f>VLOOKUP(LEFT($B9,5),'Autorizado Gnd 4 e 5'!$H$3:$K$97,2,0)</f>
        <v>2338737</v>
      </c>
      <c r="L9" s="50">
        <f>VLOOKUP(LEFT($B9,5),'Autorizado Gnd 4 e 5'!$H$3:$K$97,3,0)</f>
        <v>29000000</v>
      </c>
      <c r="M9" s="47">
        <f t="shared" si="4"/>
        <v>-8024089</v>
      </c>
      <c r="N9" s="47">
        <f t="shared" si="5"/>
        <v>-20955695.600000001</v>
      </c>
      <c r="P9" s="51"/>
    </row>
    <row r="10" spans="1:16" x14ac:dyDescent="0.25">
      <c r="B10" s="45" t="s">
        <v>150</v>
      </c>
      <c r="C10" s="46">
        <v>14325000</v>
      </c>
      <c r="D10" s="46">
        <f t="shared" si="1"/>
        <v>7965000</v>
      </c>
      <c r="E10" s="46">
        <v>1000000</v>
      </c>
      <c r="F10" s="46">
        <v>6965000</v>
      </c>
      <c r="G10" s="46">
        <f t="shared" si="2"/>
        <v>1500000</v>
      </c>
      <c r="H10" s="46"/>
      <c r="I10" s="46">
        <v>1500000</v>
      </c>
      <c r="J10" s="46">
        <f t="shared" si="3"/>
        <v>4116720</v>
      </c>
      <c r="K10" s="46">
        <f>VLOOKUP(LEFT($B10,5),'Autorizado Gnd 4 e 5'!$H$3:$K$97,2,0)</f>
        <v>0</v>
      </c>
      <c r="L10" s="46">
        <f>VLOOKUP(LEFT($B10,5),'Autorizado Gnd 4 e 5'!$H$3:$K$97,3,0)</f>
        <v>4116720</v>
      </c>
      <c r="M10" s="47">
        <f t="shared" si="4"/>
        <v>0</v>
      </c>
      <c r="N10" s="47">
        <f t="shared" si="5"/>
        <v>-1000000</v>
      </c>
    </row>
    <row r="11" spans="1:16" x14ac:dyDescent="0.25">
      <c r="B11" s="49" t="s">
        <v>142</v>
      </c>
      <c r="C11" s="50">
        <v>0</v>
      </c>
      <c r="D11" s="50">
        <f t="shared" si="1"/>
        <v>0</v>
      </c>
      <c r="E11" s="50">
        <v>0</v>
      </c>
      <c r="F11" s="50">
        <v>0</v>
      </c>
      <c r="G11" s="50">
        <f t="shared" si="2"/>
        <v>0</v>
      </c>
      <c r="H11" s="50"/>
      <c r="I11" s="50"/>
      <c r="J11" s="50">
        <f t="shared" si="3"/>
        <v>157300000</v>
      </c>
      <c r="K11" s="50">
        <f>VLOOKUP(LEFT($B11,5),'Autorizado Gnd 4 e 5'!$H$3:$K$97,2,0)</f>
        <v>0</v>
      </c>
      <c r="L11" s="50">
        <f>VLOOKUP(LEFT($B11,5),'Autorizado Gnd 4 e 5'!$H$3:$K$97,3,0)</f>
        <v>157300000</v>
      </c>
      <c r="M11" s="47">
        <f t="shared" si="4"/>
        <v>0</v>
      </c>
      <c r="N11" s="47">
        <f t="shared" si="5"/>
        <v>0</v>
      </c>
    </row>
    <row r="12" spans="1:16" x14ac:dyDescent="0.25">
      <c r="B12" s="45" t="s">
        <v>164</v>
      </c>
      <c r="C12" s="46">
        <v>4066944.92</v>
      </c>
      <c r="D12" s="46">
        <f t="shared" si="1"/>
        <v>2323472.46</v>
      </c>
      <c r="E12" s="46">
        <v>2323472.46</v>
      </c>
      <c r="F12" s="46">
        <v>0</v>
      </c>
      <c r="G12" s="46">
        <f t="shared" si="2"/>
        <v>1743472.46</v>
      </c>
      <c r="H12" s="46">
        <v>1743472.46</v>
      </c>
      <c r="I12" s="46"/>
      <c r="J12" s="46">
        <f t="shared" si="3"/>
        <v>282468</v>
      </c>
      <c r="K12" s="46">
        <f>VLOOKUP(LEFT($B12,5),'Autorizado Gnd 4 e 5'!$H$3:$K$97,2,0)</f>
        <v>282468</v>
      </c>
      <c r="L12" s="46">
        <f>VLOOKUP(LEFT($B12,5),'Autorizado Gnd 4 e 5'!$H$3:$K$97,3,0)</f>
        <v>0</v>
      </c>
      <c r="M12" s="47">
        <f t="shared" si="4"/>
        <v>-1461004.46</v>
      </c>
      <c r="N12" s="47">
        <f t="shared" si="5"/>
        <v>-2041004.46</v>
      </c>
    </row>
    <row r="13" spans="1:16" x14ac:dyDescent="0.25">
      <c r="B13" s="49" t="s">
        <v>181</v>
      </c>
      <c r="C13" s="50">
        <v>199263973.78</v>
      </c>
      <c r="D13" s="50">
        <f t="shared" si="1"/>
        <v>71864185.379999995</v>
      </c>
      <c r="E13" s="50">
        <v>33164185.379999999</v>
      </c>
      <c r="F13" s="50">
        <v>38700000</v>
      </c>
      <c r="G13" s="50">
        <f t="shared" si="2"/>
        <v>24860102.48</v>
      </c>
      <c r="H13" s="50">
        <v>24860102.48</v>
      </c>
      <c r="I13" s="50"/>
      <c r="J13" s="50">
        <f t="shared" si="3"/>
        <v>18530614</v>
      </c>
      <c r="K13" s="50">
        <f>VLOOKUP(LEFT($B13,5),'Autorizado Gnd 4 e 5'!$H$3:$K$97,2,0)</f>
        <v>18530614</v>
      </c>
      <c r="L13" s="50">
        <f>VLOOKUP(LEFT($B13,5),'Autorizado Gnd 4 e 5'!$H$3:$K$97,3,0)</f>
        <v>0</v>
      </c>
      <c r="M13" s="47">
        <f t="shared" si="4"/>
        <v>-6329488.4800000004</v>
      </c>
      <c r="N13" s="47">
        <f t="shared" si="5"/>
        <v>-14633571.379999999</v>
      </c>
    </row>
    <row r="14" spans="1:16" x14ac:dyDescent="0.25">
      <c r="B14" s="45" t="s">
        <v>209</v>
      </c>
      <c r="C14" s="46">
        <v>800000</v>
      </c>
      <c r="D14" s="46">
        <f t="shared" si="1"/>
        <v>800000</v>
      </c>
      <c r="E14" s="46">
        <v>800000</v>
      </c>
      <c r="F14" s="46">
        <v>0</v>
      </c>
      <c r="G14" s="46">
        <f t="shared" si="2"/>
        <v>0</v>
      </c>
      <c r="H14" s="46">
        <v>0</v>
      </c>
      <c r="I14" s="46">
        <v>0</v>
      </c>
      <c r="J14" s="46">
        <f t="shared" si="3"/>
        <v>10000</v>
      </c>
      <c r="K14" s="46">
        <f>VLOOKUP(LEFT($B14,5),'Autorizado Gnd 4 e 5'!$H$3:$K$97,2,0)</f>
        <v>10000</v>
      </c>
      <c r="L14" s="46">
        <f>VLOOKUP(LEFT($B14,5),'Autorizado Gnd 4 e 5'!$H$3:$K$97,3,0)</f>
        <v>0</v>
      </c>
      <c r="M14" s="47">
        <f t="shared" si="4"/>
        <v>10000</v>
      </c>
      <c r="N14" s="47">
        <f t="shared" si="5"/>
        <v>-790000</v>
      </c>
    </row>
    <row r="15" spans="1:16" x14ac:dyDescent="0.25">
      <c r="B15" s="49" t="s">
        <v>213</v>
      </c>
      <c r="C15" s="50">
        <v>97972814.299999997</v>
      </c>
      <c r="D15" s="50">
        <f t="shared" si="1"/>
        <v>65915665.079999998</v>
      </c>
      <c r="E15" s="50">
        <v>63630665.079999998</v>
      </c>
      <c r="F15" s="50">
        <v>2285000</v>
      </c>
      <c r="G15" s="50">
        <f t="shared" si="2"/>
        <v>1694000</v>
      </c>
      <c r="H15" s="50">
        <v>0</v>
      </c>
      <c r="I15" s="50">
        <v>1694000</v>
      </c>
      <c r="J15" s="50">
        <f t="shared" ref="J15:J64" si="6">SUM(K15:L15)</f>
        <v>6415485</v>
      </c>
      <c r="K15" s="50">
        <f>VLOOKUP(LEFT($B15,5),'Autorizado Gnd 4 e 5'!$H$3:$K$97,2,0)</f>
        <v>3417787</v>
      </c>
      <c r="L15" s="50">
        <f>VLOOKUP(LEFT($B15,5),'Autorizado Gnd 4 e 5'!$H$3:$K$97,3,0)</f>
        <v>2997698</v>
      </c>
      <c r="M15" s="47">
        <f t="shared" si="4"/>
        <v>3417787</v>
      </c>
      <c r="N15" s="47">
        <f t="shared" si="5"/>
        <v>-60212878.079999998</v>
      </c>
    </row>
    <row r="16" spans="1:16" x14ac:dyDescent="0.25">
      <c r="A16" s="48"/>
      <c r="B16" s="45" t="s">
        <v>230</v>
      </c>
      <c r="C16" s="46">
        <v>557498112.21000004</v>
      </c>
      <c r="D16" s="46">
        <f t="shared" si="1"/>
        <v>292957704.58000004</v>
      </c>
      <c r="E16" s="46">
        <v>272746273.85000002</v>
      </c>
      <c r="F16" s="46">
        <v>20211430.729999997</v>
      </c>
      <c r="G16" s="46">
        <f t="shared" si="2"/>
        <v>4903830.07</v>
      </c>
      <c r="H16" s="46">
        <v>4903830.07</v>
      </c>
      <c r="I16" s="46"/>
      <c r="J16" s="46">
        <f t="shared" si="6"/>
        <v>124115317.34</v>
      </c>
      <c r="K16" s="46">
        <f>VLOOKUP(LEFT($B16,5),'Autorizado Gnd 4 e 5'!$H$3:$K$97,2,0)</f>
        <v>88695028.290000007</v>
      </c>
      <c r="L16" s="46">
        <f>VLOOKUP(LEFT($B16,5),'Autorizado Gnd 4 e 5'!$H$3:$K$97,3,0)</f>
        <v>35420289.049999997</v>
      </c>
      <c r="M16" s="47">
        <f t="shared" si="4"/>
        <v>83791198.219999999</v>
      </c>
      <c r="N16" s="47">
        <f t="shared" si="5"/>
        <v>-184051245.56</v>
      </c>
    </row>
    <row r="17" spans="1:14" x14ac:dyDescent="0.25">
      <c r="B17" s="49" t="s">
        <v>319</v>
      </c>
      <c r="C17" s="50">
        <v>1485679</v>
      </c>
      <c r="D17" s="50">
        <f t="shared" si="1"/>
        <v>1485679</v>
      </c>
      <c r="E17" s="50">
        <v>1475679</v>
      </c>
      <c r="F17" s="50">
        <v>10000</v>
      </c>
      <c r="G17" s="50">
        <f t="shared" si="2"/>
        <v>0</v>
      </c>
      <c r="H17" s="50"/>
      <c r="I17" s="50"/>
      <c r="J17" s="50">
        <f t="shared" si="6"/>
        <v>2746766.4399999995</v>
      </c>
      <c r="K17" s="50">
        <f>VLOOKUP(LEFT($B17,5),'Autorizado Gnd 4 e 5'!$H$3:$K$97,2,0)</f>
        <v>77992.509999999995</v>
      </c>
      <c r="L17" s="50">
        <f>VLOOKUP(LEFT($B17,5),'Autorizado Gnd 4 e 5'!$H$3:$K$97,3,0)</f>
        <v>2668773.9299999997</v>
      </c>
      <c r="M17" s="47">
        <f t="shared" si="4"/>
        <v>77992.509999999995</v>
      </c>
      <c r="N17" s="47">
        <f t="shared" si="5"/>
        <v>-1397686.49</v>
      </c>
    </row>
    <row r="18" spans="1:14" x14ac:dyDescent="0.25">
      <c r="B18" s="45" t="s">
        <v>323</v>
      </c>
      <c r="C18" s="46">
        <v>31441501.390000001</v>
      </c>
      <c r="D18" s="46">
        <f t="shared" si="1"/>
        <v>13541501.390000001</v>
      </c>
      <c r="E18" s="46">
        <v>6653010.330000001</v>
      </c>
      <c r="F18" s="46">
        <v>6888491.0599999996</v>
      </c>
      <c r="G18" s="46">
        <f t="shared" si="2"/>
        <v>0</v>
      </c>
      <c r="H18" s="46">
        <v>0</v>
      </c>
      <c r="I18" s="46"/>
      <c r="J18" s="46">
        <f t="shared" si="6"/>
        <v>13261306.609999999</v>
      </c>
      <c r="K18" s="46">
        <f>VLOOKUP(LEFT($B18,5),'Autorizado Gnd 4 e 5'!$H$3:$K$97,2,0)</f>
        <v>3716816.61</v>
      </c>
      <c r="L18" s="46">
        <f>VLOOKUP(LEFT($B18,5),'Autorizado Gnd 4 e 5'!$H$3:$K$97,3,0)</f>
        <v>9544490</v>
      </c>
      <c r="M18" s="47">
        <f t="shared" si="4"/>
        <v>3716816.61</v>
      </c>
      <c r="N18" s="47">
        <f t="shared" si="5"/>
        <v>-2936193.7200000011</v>
      </c>
    </row>
    <row r="19" spans="1:14" x14ac:dyDescent="0.25">
      <c r="B19" s="49" t="s">
        <v>243</v>
      </c>
      <c r="C19" s="50">
        <v>15450000</v>
      </c>
      <c r="D19" s="50">
        <f t="shared" si="1"/>
        <v>4050000</v>
      </c>
      <c r="E19" s="50">
        <v>3800000</v>
      </c>
      <c r="F19" s="50">
        <v>250000</v>
      </c>
      <c r="G19" s="50">
        <f t="shared" si="2"/>
        <v>0</v>
      </c>
      <c r="H19" s="50"/>
      <c r="I19" s="50"/>
      <c r="J19" s="50">
        <f t="shared" si="6"/>
        <v>10000</v>
      </c>
      <c r="K19" s="50">
        <f>VLOOKUP(LEFT($B19,5),'Autorizado Gnd 4 e 5'!$H$3:$K$97,2,0)</f>
        <v>0</v>
      </c>
      <c r="L19" s="50">
        <f>VLOOKUP(LEFT($B19,5),'Autorizado Gnd 4 e 5'!$H$3:$K$97,3,0)</f>
        <v>10000</v>
      </c>
      <c r="M19" s="47">
        <f t="shared" si="4"/>
        <v>0</v>
      </c>
      <c r="N19" s="47">
        <f t="shared" si="5"/>
        <v>-3800000</v>
      </c>
    </row>
    <row r="20" spans="1:14" x14ac:dyDescent="0.25">
      <c r="B20" s="45" t="s">
        <v>276</v>
      </c>
      <c r="C20" s="46">
        <v>34000000</v>
      </c>
      <c r="D20" s="46">
        <f t="shared" si="1"/>
        <v>8500000</v>
      </c>
      <c r="E20" s="46">
        <v>8500000</v>
      </c>
      <c r="F20" s="46">
        <v>0</v>
      </c>
      <c r="G20" s="46">
        <f t="shared" si="2"/>
        <v>0</v>
      </c>
      <c r="H20" s="46"/>
      <c r="I20" s="46"/>
      <c r="J20" s="46">
        <f t="shared" si="6"/>
        <v>8510000</v>
      </c>
      <c r="K20" s="46">
        <f>VLOOKUP(LEFT($B20,5),'Autorizado Gnd 4 e 5'!$H$3:$K$97,2,0)</f>
        <v>8510000</v>
      </c>
      <c r="L20" s="46">
        <f>VLOOKUP(LEFT($B20,5),'Autorizado Gnd 4 e 5'!$H$3:$K$97,3,0)</f>
        <v>0</v>
      </c>
      <c r="M20" s="47">
        <f t="shared" si="4"/>
        <v>8510000</v>
      </c>
      <c r="N20" s="47">
        <f t="shared" si="5"/>
        <v>10000</v>
      </c>
    </row>
    <row r="21" spans="1:14" x14ac:dyDescent="0.25">
      <c r="B21" s="49" t="s">
        <v>275</v>
      </c>
      <c r="C21" s="50">
        <v>16765498.26</v>
      </c>
      <c r="D21" s="50">
        <f t="shared" si="1"/>
        <v>16765498.26</v>
      </c>
      <c r="E21" s="50">
        <v>0</v>
      </c>
      <c r="F21" s="50">
        <v>16765498.26</v>
      </c>
      <c r="G21" s="50">
        <f t="shared" si="2"/>
        <v>0</v>
      </c>
      <c r="H21" s="50"/>
      <c r="I21" s="50"/>
      <c r="J21" s="50">
        <f t="shared" si="6"/>
        <v>16765498.26</v>
      </c>
      <c r="K21" s="50">
        <f>VLOOKUP(LEFT($B21,5),'Autorizado Gnd 4 e 5'!$H$3:$K$97,2,0)</f>
        <v>0</v>
      </c>
      <c r="L21" s="50">
        <f>VLOOKUP(LEFT($B21,5),'Autorizado Gnd 4 e 5'!$H$3:$K$97,3,0)</f>
        <v>16765498.26</v>
      </c>
      <c r="M21" s="47">
        <f t="shared" si="4"/>
        <v>0</v>
      </c>
      <c r="N21" s="47">
        <f t="shared" si="5"/>
        <v>0</v>
      </c>
    </row>
    <row r="22" spans="1:14" x14ac:dyDescent="0.25">
      <c r="B22" s="45" t="s">
        <v>358</v>
      </c>
      <c r="C22" s="46">
        <v>595652430.88999999</v>
      </c>
      <c r="D22" s="46">
        <f t="shared" si="1"/>
        <v>82086730.129999995</v>
      </c>
      <c r="E22" s="46">
        <v>63086730.130000003</v>
      </c>
      <c r="F22" s="46">
        <v>19000000</v>
      </c>
      <c r="G22" s="46">
        <f t="shared" si="2"/>
        <v>0</v>
      </c>
      <c r="H22" s="46"/>
      <c r="I22" s="46"/>
      <c r="J22" s="46">
        <f t="shared" si="6"/>
        <v>32169600</v>
      </c>
      <c r="K22" s="46">
        <f>VLOOKUP(LEFT($B22,5),'Autorizado Gnd 4 e 5'!$H$3:$K$97,2,0)</f>
        <v>30280000</v>
      </c>
      <c r="L22" s="46">
        <f>VLOOKUP(LEFT($B22,5),'Autorizado Gnd 4 e 5'!$H$3:$K$97,3,0)</f>
        <v>1889600</v>
      </c>
      <c r="M22" s="47">
        <f t="shared" si="4"/>
        <v>30280000</v>
      </c>
      <c r="N22" s="47">
        <f t="shared" si="5"/>
        <v>-32806730.130000003</v>
      </c>
    </row>
    <row r="23" spans="1:14" x14ac:dyDescent="0.25">
      <c r="B23" s="49" t="s">
        <v>405</v>
      </c>
      <c r="C23" s="50">
        <v>243544529.62</v>
      </c>
      <c r="D23" s="50">
        <f t="shared" si="1"/>
        <v>64696353.079999998</v>
      </c>
      <c r="E23" s="50">
        <v>52696353.079999998</v>
      </c>
      <c r="F23" s="50">
        <v>12000000</v>
      </c>
      <c r="G23" s="50">
        <f t="shared" si="2"/>
        <v>3696353.08</v>
      </c>
      <c r="H23" s="50">
        <v>3696353.08</v>
      </c>
      <c r="I23" s="50"/>
      <c r="J23" s="50">
        <f t="shared" si="6"/>
        <v>6198994</v>
      </c>
      <c r="K23" s="50">
        <f>VLOOKUP(LEFT($B23,5),'Autorizado Gnd 4 e 5'!$H$3:$K$97,2,0)</f>
        <v>1198994</v>
      </c>
      <c r="L23" s="50">
        <f>VLOOKUP(LEFT($B23,5),'Autorizado Gnd 4 e 5'!$H$3:$K$97,3,0)</f>
        <v>5000000</v>
      </c>
      <c r="M23" s="47">
        <f t="shared" si="4"/>
        <v>-2497359.08</v>
      </c>
      <c r="N23" s="47">
        <f t="shared" si="5"/>
        <v>-51497359.079999998</v>
      </c>
    </row>
    <row r="24" spans="1:14" x14ac:dyDescent="0.25">
      <c r="A24" s="48"/>
      <c r="B24" s="45" t="s">
        <v>414</v>
      </c>
      <c r="C24" s="46">
        <v>576647923.00999999</v>
      </c>
      <c r="D24" s="46">
        <f t="shared" si="1"/>
        <v>89827317.230000004</v>
      </c>
      <c r="E24" s="46">
        <v>67484956.969999999</v>
      </c>
      <c r="F24" s="46">
        <v>22342360.260000002</v>
      </c>
      <c r="G24" s="46">
        <v>7000000</v>
      </c>
      <c r="H24" s="46">
        <v>7000000</v>
      </c>
      <c r="I24" s="46"/>
      <c r="J24" s="46">
        <f t="shared" si="6"/>
        <v>81544699</v>
      </c>
      <c r="K24" s="46">
        <f>VLOOKUP(LEFT($B24,5),'Autorizado Gnd 4 e 5'!$H$3:$K$97,2,0)</f>
        <v>22944270</v>
      </c>
      <c r="L24" s="46">
        <f>VLOOKUP(LEFT($B24,5),'Autorizado Gnd 4 e 5'!$H$3:$K$97,3,0)</f>
        <v>58600429</v>
      </c>
      <c r="M24" s="47">
        <f t="shared" si="4"/>
        <v>15944270</v>
      </c>
      <c r="N24" s="47">
        <f t="shared" si="5"/>
        <v>-44540686.969999999</v>
      </c>
    </row>
    <row r="25" spans="1:14" x14ac:dyDescent="0.25">
      <c r="A25" s="48"/>
      <c r="B25" s="49" t="s">
        <v>455</v>
      </c>
      <c r="C25" s="50">
        <v>11566773481.336521</v>
      </c>
      <c r="D25" s="50">
        <f t="shared" si="1"/>
        <v>2413292502.1172991</v>
      </c>
      <c r="E25" s="50">
        <v>1655409463.4052992</v>
      </c>
      <c r="F25" s="50">
        <v>757883038.71200001</v>
      </c>
      <c r="G25" s="50">
        <f t="shared" si="2"/>
        <v>2117879094.9273</v>
      </c>
      <c r="H25" s="50">
        <v>1405373092.2012999</v>
      </c>
      <c r="I25" s="50">
        <v>712506002.72599995</v>
      </c>
      <c r="J25" s="50">
        <f t="shared" si="6"/>
        <v>943391397</v>
      </c>
      <c r="K25" s="50">
        <f>VLOOKUP(LEFT($B25,5),'Autorizado Gnd 4 e 5'!$H$3:$K$97,2,0)</f>
        <v>412384084</v>
      </c>
      <c r="L25" s="50">
        <f>VLOOKUP(LEFT($B25,5),'Autorizado Gnd 4 e 5'!$H$3:$K$97,3,0)</f>
        <v>531007313</v>
      </c>
      <c r="M25" s="47">
        <f t="shared" si="4"/>
        <v>-992989008.20129991</v>
      </c>
      <c r="N25" s="47">
        <f t="shared" si="5"/>
        <v>-1243025379.4052992</v>
      </c>
    </row>
    <row r="26" spans="1:14" x14ac:dyDescent="0.25">
      <c r="A26" s="48"/>
      <c r="B26" s="45" t="s">
        <v>1337</v>
      </c>
      <c r="C26" s="46">
        <v>2276122979.3800001</v>
      </c>
      <c r="D26" s="46">
        <f t="shared" si="1"/>
        <v>848157117.16000009</v>
      </c>
      <c r="E26" s="46">
        <v>463547189.81</v>
      </c>
      <c r="F26" s="46">
        <v>384609927.35000002</v>
      </c>
      <c r="G26" s="46">
        <f t="shared" si="2"/>
        <v>308047024.03000009</v>
      </c>
      <c r="H26" s="46">
        <v>308047024.03000009</v>
      </c>
      <c r="I26" s="46"/>
      <c r="J26" s="46">
        <f t="shared" si="6"/>
        <v>422093762</v>
      </c>
      <c r="K26" s="46">
        <f>VLOOKUP(LEFT($B26,5),'Autorizado Gnd 4 e 5'!$H$3:$K$97,2,0)</f>
        <v>179183762</v>
      </c>
      <c r="L26" s="46">
        <v>242910000</v>
      </c>
      <c r="M26" s="47">
        <f t="shared" si="4"/>
        <v>-128863262.03000009</v>
      </c>
      <c r="N26" s="47">
        <f t="shared" si="5"/>
        <v>-284363427.81</v>
      </c>
    </row>
    <row r="27" spans="1:14" x14ac:dyDescent="0.25">
      <c r="A27" s="48"/>
      <c r="B27" s="49" t="s">
        <v>1370</v>
      </c>
      <c r="C27" s="50">
        <v>400000000</v>
      </c>
      <c r="D27" s="50">
        <f t="shared" si="1"/>
        <v>100000000</v>
      </c>
      <c r="E27" s="50">
        <v>100000000</v>
      </c>
      <c r="F27" s="50">
        <v>0</v>
      </c>
      <c r="G27" s="50">
        <f t="shared" si="2"/>
        <v>7074665</v>
      </c>
      <c r="H27" s="50">
        <v>7074665</v>
      </c>
      <c r="I27" s="50"/>
      <c r="J27" s="50">
        <f t="shared" si="6"/>
        <v>2084834.41</v>
      </c>
      <c r="K27" s="50">
        <f>VLOOKUP(LEFT($B27,5),'Autorizado Gnd 4 e 5'!$H$3:$K$97,2,0)</f>
        <v>10000</v>
      </c>
      <c r="L27" s="50">
        <f>VLOOKUP(LEFT($B27,5),'Autorizado Gnd 4 e 5'!$H$3:$K$97,3,0)</f>
        <v>2074834.41</v>
      </c>
      <c r="M27" s="47">
        <f t="shared" si="4"/>
        <v>-7064665</v>
      </c>
      <c r="N27" s="47">
        <f t="shared" si="5"/>
        <v>-99990000</v>
      </c>
    </row>
    <row r="28" spans="1:14" x14ac:dyDescent="0.25">
      <c r="B28" s="45" t="s">
        <v>1415</v>
      </c>
      <c r="C28" s="46">
        <v>54998766.829999998</v>
      </c>
      <c r="D28" s="46">
        <f t="shared" si="1"/>
        <v>7820353.9699999997</v>
      </c>
      <c r="E28" s="46">
        <v>7820353.9699999997</v>
      </c>
      <c r="F28" s="46">
        <v>0</v>
      </c>
      <c r="G28" s="46">
        <f t="shared" si="2"/>
        <v>0</v>
      </c>
      <c r="H28" s="46"/>
      <c r="I28" s="46"/>
      <c r="J28" s="46">
        <f t="shared" si="6"/>
        <v>3407331</v>
      </c>
      <c r="K28" s="46">
        <f>VLOOKUP(LEFT($B28,5),'Autorizado Gnd 4 e 5'!$H$3:$K$97,2,0)</f>
        <v>1407331</v>
      </c>
      <c r="L28" s="46">
        <f>VLOOKUP(LEFT($B28,5),'Autorizado Gnd 4 e 5'!$H$3:$K$97,3,0)</f>
        <v>2000000</v>
      </c>
      <c r="M28" s="47">
        <f t="shared" si="4"/>
        <v>1407331</v>
      </c>
      <c r="N28" s="47">
        <f t="shared" si="5"/>
        <v>-6413022.9699999997</v>
      </c>
    </row>
    <row r="29" spans="1:14" x14ac:dyDescent="0.25">
      <c r="B29" s="49" t="s">
        <v>1447</v>
      </c>
      <c r="C29" s="50">
        <v>670107576.61000001</v>
      </c>
      <c r="D29" s="50">
        <f t="shared" si="1"/>
        <v>178547806.44</v>
      </c>
      <c r="E29" s="50">
        <v>176847806.44</v>
      </c>
      <c r="F29" s="50">
        <v>1700000</v>
      </c>
      <c r="G29" s="50">
        <f t="shared" si="2"/>
        <v>100712520.31999999</v>
      </c>
      <c r="H29" s="50">
        <v>98012520.319999993</v>
      </c>
      <c r="I29" s="50">
        <v>2700000</v>
      </c>
      <c r="J29" s="50">
        <f t="shared" si="6"/>
        <v>27899684.449999999</v>
      </c>
      <c r="K29" s="50">
        <f>VLOOKUP(LEFT($B29,5),'Autorizado Gnd 4 e 5'!$H$3:$K$97,2,0)</f>
        <v>20520000</v>
      </c>
      <c r="L29" s="50">
        <f>VLOOKUP(LEFT($B29,5),'Autorizado Gnd 4 e 5'!$H$3:$K$97,3,0)</f>
        <v>7379684.4500000002</v>
      </c>
      <c r="M29" s="47">
        <f t="shared" si="4"/>
        <v>-77492520.319999993</v>
      </c>
      <c r="N29" s="47">
        <f t="shared" si="5"/>
        <v>-156327806.44</v>
      </c>
    </row>
    <row r="30" spans="1:14" x14ac:dyDescent="0.25">
      <c r="B30" s="45" t="s">
        <v>1455</v>
      </c>
      <c r="C30" s="46">
        <v>1159032.68</v>
      </c>
      <c r="D30" s="46">
        <f t="shared" si="1"/>
        <v>1159032.68</v>
      </c>
      <c r="E30" s="46">
        <v>0</v>
      </c>
      <c r="F30" s="46">
        <v>1159032.68</v>
      </c>
      <c r="G30" s="46">
        <f t="shared" si="2"/>
        <v>1159032.68</v>
      </c>
      <c r="H30" s="46">
        <v>0</v>
      </c>
      <c r="I30" s="46">
        <v>1159032.68</v>
      </c>
      <c r="J30" s="46">
        <f t="shared" si="6"/>
        <v>1159032.68</v>
      </c>
      <c r="K30" s="46">
        <f>VLOOKUP(LEFT($B30,5),'Autorizado Gnd 4 e 5'!$H$3:$K$97,2,0)</f>
        <v>0</v>
      </c>
      <c r="L30" s="46">
        <f>VLOOKUP(LEFT($B30,5),'Autorizado Gnd 4 e 5'!$H$3:$K$97,3,0)</f>
        <v>1159032.68</v>
      </c>
      <c r="M30" s="47">
        <f t="shared" si="4"/>
        <v>0</v>
      </c>
      <c r="N30" s="47">
        <f t="shared" si="5"/>
        <v>0</v>
      </c>
    </row>
    <row r="31" spans="1:14" x14ac:dyDescent="0.25">
      <c r="A31" s="48"/>
      <c r="B31" s="49" t="s">
        <v>1506</v>
      </c>
      <c r="C31" s="50">
        <v>151919036.37</v>
      </c>
      <c r="D31" s="50">
        <f t="shared" si="1"/>
        <v>67335303.390000001</v>
      </c>
      <c r="E31" s="50">
        <v>67335303.390000001</v>
      </c>
      <c r="F31" s="50">
        <v>0</v>
      </c>
      <c r="G31" s="50">
        <f t="shared" si="2"/>
        <v>0</v>
      </c>
      <c r="H31" s="50"/>
      <c r="I31" s="50"/>
      <c r="J31" s="50">
        <f t="shared" si="6"/>
        <v>78115000</v>
      </c>
      <c r="K31" s="50">
        <f>VLOOKUP(LEFT($B31,5),'Autorizado Gnd 4 e 5'!$H$3:$K$97,2,0)</f>
        <v>78115000</v>
      </c>
      <c r="L31" s="50">
        <f>VLOOKUP(LEFT($B31,5),'Autorizado Gnd 4 e 5'!$H$3:$K$97,3,0)</f>
        <v>0</v>
      </c>
      <c r="M31" s="47">
        <f t="shared" si="4"/>
        <v>78115000</v>
      </c>
      <c r="N31" s="47">
        <f t="shared" si="5"/>
        <v>10779696.609999999</v>
      </c>
    </row>
    <row r="32" spans="1:14" x14ac:dyDescent="0.25">
      <c r="B32" s="45" t="s">
        <v>1551</v>
      </c>
      <c r="C32" s="46">
        <v>794452.79</v>
      </c>
      <c r="D32" s="46">
        <f t="shared" si="1"/>
        <v>794452.79</v>
      </c>
      <c r="E32" s="46">
        <v>794452.79</v>
      </c>
      <c r="F32" s="46">
        <v>0</v>
      </c>
      <c r="G32" s="46">
        <v>490252.79</v>
      </c>
      <c r="H32" s="46">
        <v>0</v>
      </c>
      <c r="I32" s="46">
        <v>0</v>
      </c>
      <c r="J32" s="46">
        <f t="shared" si="6"/>
        <v>845881.79</v>
      </c>
      <c r="K32" s="46">
        <f>VLOOKUP(LEFT($B32,5),'Autorizado Gnd 4 e 5'!$H$3:$K$97,2,0)</f>
        <v>845881.79</v>
      </c>
      <c r="L32" s="46">
        <f>VLOOKUP(LEFT($B32,5),'Autorizado Gnd 4 e 5'!$H$3:$K$97,3,0)</f>
        <v>0</v>
      </c>
      <c r="M32" s="47">
        <f t="shared" si="4"/>
        <v>845881.79</v>
      </c>
      <c r="N32" s="47">
        <f t="shared" si="5"/>
        <v>51429</v>
      </c>
    </row>
    <row r="33" spans="1:14" x14ac:dyDescent="0.25">
      <c r="A33" s="48"/>
      <c r="B33" s="49" t="s">
        <v>1535</v>
      </c>
      <c r="C33" s="50">
        <v>160000000</v>
      </c>
      <c r="D33" s="50">
        <f t="shared" si="1"/>
        <v>40000000</v>
      </c>
      <c r="E33" s="50">
        <v>40000000</v>
      </c>
      <c r="F33" s="50">
        <v>0</v>
      </c>
      <c r="G33" s="50">
        <f t="shared" si="2"/>
        <v>0</v>
      </c>
      <c r="H33" s="50"/>
      <c r="I33" s="50"/>
      <c r="J33" s="50">
        <f t="shared" si="6"/>
        <v>3024021</v>
      </c>
      <c r="K33" s="50">
        <f>VLOOKUP(LEFT($B33,5),'Autorizado Gnd 4 e 5'!$H$3:$K$97,2,0)</f>
        <v>0</v>
      </c>
      <c r="L33" s="50">
        <f>VLOOKUP(LEFT($B33,5),'Autorizado Gnd 4 e 5'!$H$3:$K$97,3,0)</f>
        <v>3024021</v>
      </c>
      <c r="M33" s="47">
        <f t="shared" si="4"/>
        <v>0</v>
      </c>
      <c r="N33" s="47">
        <f t="shared" si="5"/>
        <v>-40000000</v>
      </c>
    </row>
    <row r="34" spans="1:14" x14ac:dyDescent="0.25">
      <c r="B34" s="45" t="s">
        <v>1559</v>
      </c>
      <c r="C34" s="46">
        <v>36344347.960000001</v>
      </c>
      <c r="D34" s="46">
        <f t="shared" si="1"/>
        <v>20144347.960000001</v>
      </c>
      <c r="E34" s="46">
        <v>13790000</v>
      </c>
      <c r="F34" s="46">
        <v>6354347.96</v>
      </c>
      <c r="G34" s="46">
        <f t="shared" si="2"/>
        <v>1640427.74</v>
      </c>
      <c r="H34" s="46">
        <v>1640427.74</v>
      </c>
      <c r="I34" s="46">
        <v>0</v>
      </c>
      <c r="J34" s="46">
        <f t="shared" si="6"/>
        <v>22020587</v>
      </c>
      <c r="K34" s="46">
        <f>VLOOKUP(LEFT($B34,5),'Autorizado Gnd 4 e 5'!$H$3:$K$97,2,0)</f>
        <v>3010000</v>
      </c>
      <c r="L34" s="46">
        <f>VLOOKUP(LEFT($B34,5),'Autorizado Gnd 4 e 5'!$H$3:$K$97,3,0)</f>
        <v>19010587</v>
      </c>
      <c r="M34" s="47">
        <f t="shared" si="4"/>
        <v>1369572.26</v>
      </c>
      <c r="N34" s="47">
        <f t="shared" si="5"/>
        <v>-10780000</v>
      </c>
    </row>
    <row r="35" spans="1:14" x14ac:dyDescent="0.25">
      <c r="B35" s="49" t="s">
        <v>1594</v>
      </c>
      <c r="C35" s="50">
        <v>49449488.700000003</v>
      </c>
      <c r="D35" s="50">
        <f t="shared" si="1"/>
        <v>20080263.219999999</v>
      </c>
      <c r="E35" s="50">
        <v>2000000</v>
      </c>
      <c r="F35" s="50">
        <v>18080263.219999999</v>
      </c>
      <c r="G35" s="50">
        <f t="shared" si="2"/>
        <v>14298208.219999999</v>
      </c>
      <c r="H35" s="50">
        <v>0</v>
      </c>
      <c r="I35" s="50">
        <v>14298208.219999999</v>
      </c>
      <c r="J35" s="50">
        <f t="shared" si="6"/>
        <v>9543963</v>
      </c>
      <c r="K35" s="50">
        <f>VLOOKUP(LEFT($B35,5),'Autorizado Gnd 4 e 5'!$H$3:$K$97,2,0)</f>
        <v>10000</v>
      </c>
      <c r="L35" s="50">
        <f>VLOOKUP(LEFT($B35,5),'Autorizado Gnd 4 e 5'!$H$3:$K$97,3,0)</f>
        <v>9533963</v>
      </c>
      <c r="M35" s="47">
        <f t="shared" si="4"/>
        <v>10000</v>
      </c>
      <c r="N35" s="47">
        <f t="shared" si="5"/>
        <v>-1990000</v>
      </c>
    </row>
    <row r="36" spans="1:14" x14ac:dyDescent="0.25">
      <c r="B36" s="45" t="s">
        <v>1582</v>
      </c>
      <c r="C36" s="46">
        <v>300000</v>
      </c>
      <c r="D36" s="46">
        <f t="shared" ref="D36:D64" si="7">E36+F36</f>
        <v>300000</v>
      </c>
      <c r="E36" s="46"/>
      <c r="F36" s="46">
        <v>300000</v>
      </c>
      <c r="G36" s="46">
        <f t="shared" ref="G36:G64" si="8">H36+I36</f>
        <v>0</v>
      </c>
      <c r="H36" s="46"/>
      <c r="I36" s="46"/>
      <c r="J36" s="46">
        <f t="shared" si="6"/>
        <v>16641750</v>
      </c>
      <c r="K36" s="46">
        <f>VLOOKUP(LEFT($B36,5),'Autorizado Gnd 4 e 5'!$H$3:$K$97,2,0)</f>
        <v>500000</v>
      </c>
      <c r="L36" s="46">
        <f>VLOOKUP(LEFT($B36,5),'Autorizado Gnd 4 e 5'!$H$3:$K$97,3,0)</f>
        <v>16141750</v>
      </c>
      <c r="M36" s="47">
        <f t="shared" si="4"/>
        <v>500000</v>
      </c>
      <c r="N36" s="47">
        <f t="shared" ref="N36:N64" si="9">K36-E36</f>
        <v>500000</v>
      </c>
    </row>
    <row r="37" spans="1:14" x14ac:dyDescent="0.25">
      <c r="B37" s="49" t="s">
        <v>1563</v>
      </c>
      <c r="C37" s="50">
        <v>473382.40000000002</v>
      </c>
      <c r="D37" s="50">
        <f t="shared" si="7"/>
        <v>473382.40000000002</v>
      </c>
      <c r="E37" s="50">
        <v>473382.40000000002</v>
      </c>
      <c r="F37" s="50">
        <v>0</v>
      </c>
      <c r="G37" s="50">
        <f t="shared" si="8"/>
        <v>0</v>
      </c>
      <c r="H37" s="50">
        <v>0</v>
      </c>
      <c r="I37" s="50"/>
      <c r="J37" s="50">
        <f t="shared" si="6"/>
        <v>349718</v>
      </c>
      <c r="K37" s="50">
        <f>VLOOKUP(LEFT($B37,5),'Autorizado Gnd 4 e 5'!$H$3:$K$97,2,0)</f>
        <v>0</v>
      </c>
      <c r="L37" s="50">
        <f>VLOOKUP(LEFT($B37,5),'Autorizado Gnd 4 e 5'!$H$3:$K$97,3,0)</f>
        <v>349718</v>
      </c>
      <c r="M37" s="47">
        <f t="shared" si="4"/>
        <v>0</v>
      </c>
      <c r="N37" s="47">
        <f t="shared" si="9"/>
        <v>-473382.40000000002</v>
      </c>
    </row>
    <row r="38" spans="1:14" x14ac:dyDescent="0.25">
      <c r="B38" s="45" t="s">
        <v>1568</v>
      </c>
      <c r="C38" s="46">
        <v>2291584.02</v>
      </c>
      <c r="D38" s="46">
        <f t="shared" si="7"/>
        <v>2291584.02</v>
      </c>
      <c r="E38" s="46">
        <v>0</v>
      </c>
      <c r="F38" s="46">
        <v>2291584.02</v>
      </c>
      <c r="G38" s="46">
        <f t="shared" si="8"/>
        <v>0</v>
      </c>
      <c r="H38" s="46"/>
      <c r="I38" s="46">
        <v>0</v>
      </c>
      <c r="J38" s="46">
        <f t="shared" si="6"/>
        <v>26162149</v>
      </c>
      <c r="K38" s="46">
        <f>VLOOKUP(LEFT($B38,5),'Autorizado Gnd 4 e 5'!$H$3:$K$97,2,0)</f>
        <v>0</v>
      </c>
      <c r="L38" s="46">
        <f>VLOOKUP(LEFT($B38,5),'Autorizado Gnd 4 e 5'!$H$3:$K$97,3,0)</f>
        <v>26162149</v>
      </c>
      <c r="M38" s="47">
        <f t="shared" si="4"/>
        <v>0</v>
      </c>
      <c r="N38" s="47">
        <f t="shared" si="9"/>
        <v>0</v>
      </c>
    </row>
    <row r="39" spans="1:14" x14ac:dyDescent="0.25">
      <c r="A39" s="48"/>
      <c r="B39" s="49" t="s">
        <v>1637</v>
      </c>
      <c r="C39" s="50">
        <v>2293590090.71</v>
      </c>
      <c r="D39" s="50">
        <f t="shared" si="7"/>
        <v>725382884.43000007</v>
      </c>
      <c r="E39" s="50">
        <v>549791669</v>
      </c>
      <c r="F39" s="50">
        <v>175591215.43000001</v>
      </c>
      <c r="G39" s="50">
        <f t="shared" si="8"/>
        <v>317586641.42000002</v>
      </c>
      <c r="H39" s="50">
        <v>179471801</v>
      </c>
      <c r="I39" s="50">
        <v>138114840.42000002</v>
      </c>
      <c r="J39" s="50">
        <f t="shared" si="6"/>
        <v>306157338.85000002</v>
      </c>
      <c r="K39" s="50">
        <f>VLOOKUP(LEFT($B39,5),'Autorizado Gnd 4 e 5'!$H$3:$K$97,2,0)</f>
        <v>114989010.55</v>
      </c>
      <c r="L39" s="50">
        <f>VLOOKUP(LEFT($B39,5),'Autorizado Gnd 4 e 5'!$H$3:$K$97,3,0)</f>
        <v>191168328.30000001</v>
      </c>
      <c r="M39" s="47">
        <f t="shared" si="4"/>
        <v>-64482790.450000003</v>
      </c>
      <c r="N39" s="47">
        <f t="shared" si="9"/>
        <v>-434802658.44999999</v>
      </c>
    </row>
    <row r="40" spans="1:14" x14ac:dyDescent="0.25">
      <c r="B40" s="45" t="s">
        <v>1691</v>
      </c>
      <c r="C40" s="46">
        <v>5950000</v>
      </c>
      <c r="D40" s="46">
        <f t="shared" si="7"/>
        <v>2150000</v>
      </c>
      <c r="E40" s="46">
        <v>2150000</v>
      </c>
      <c r="F40" s="46">
        <v>0</v>
      </c>
      <c r="G40" s="46">
        <f t="shared" si="8"/>
        <v>1892000</v>
      </c>
      <c r="H40" s="46">
        <v>1892000</v>
      </c>
      <c r="I40" s="46"/>
      <c r="J40" s="46">
        <f t="shared" si="6"/>
        <v>2089600</v>
      </c>
      <c r="K40" s="46">
        <f>VLOOKUP(LEFT($B40,5),'Autorizado Gnd 4 e 5'!$H$3:$K$97,2,0)</f>
        <v>2050000</v>
      </c>
      <c r="L40" s="46">
        <f>VLOOKUP(LEFT($B40,5),'Autorizado Gnd 4 e 5'!$H$3:$K$97,3,0)</f>
        <v>39600</v>
      </c>
      <c r="M40" s="47">
        <f t="shared" si="4"/>
        <v>158000</v>
      </c>
      <c r="N40" s="47">
        <f t="shared" si="9"/>
        <v>-100000</v>
      </c>
    </row>
    <row r="41" spans="1:14" x14ac:dyDescent="0.25">
      <c r="A41" s="48"/>
      <c r="B41" s="49" t="s">
        <v>1632</v>
      </c>
      <c r="C41" s="50">
        <v>489600000</v>
      </c>
      <c r="D41" s="50">
        <f t="shared" si="7"/>
        <v>172800000</v>
      </c>
      <c r="E41" s="50">
        <v>172800000</v>
      </c>
      <c r="F41" s="50">
        <v>0</v>
      </c>
      <c r="G41" s="50">
        <f t="shared" si="8"/>
        <v>172800000</v>
      </c>
      <c r="H41" s="50">
        <v>172800000</v>
      </c>
      <c r="I41" s="50"/>
      <c r="J41" s="50">
        <f t="shared" si="6"/>
        <v>135000000</v>
      </c>
      <c r="K41" s="50">
        <f>VLOOKUP(LEFT($B41,5),'Autorizado Gnd 4 e 5'!$H$3:$K$97,2,0)</f>
        <v>135000000</v>
      </c>
      <c r="L41" s="50">
        <f>VLOOKUP(LEFT($B41,5),'Autorizado Gnd 4 e 5'!$H$3:$K$97,3,0)</f>
        <v>0</v>
      </c>
      <c r="M41" s="47">
        <f t="shared" si="4"/>
        <v>-37800000</v>
      </c>
      <c r="N41" s="47">
        <f t="shared" si="9"/>
        <v>-37800000</v>
      </c>
    </row>
    <row r="42" spans="1:14" x14ac:dyDescent="0.25">
      <c r="A42" s="48"/>
      <c r="B42" s="45" t="s">
        <v>1698</v>
      </c>
      <c r="C42" s="46">
        <v>1747950108.4434967</v>
      </c>
      <c r="D42" s="46">
        <f t="shared" si="7"/>
        <v>687670065.46308446</v>
      </c>
      <c r="E42" s="46">
        <v>524930796.90044707</v>
      </c>
      <c r="F42" s="46">
        <v>162739268.56263736</v>
      </c>
      <c r="G42" s="46">
        <f t="shared" si="8"/>
        <v>336285698.24235815</v>
      </c>
      <c r="H42" s="46">
        <v>291157872.48690152</v>
      </c>
      <c r="I42" s="46">
        <v>45127825.755456649</v>
      </c>
      <c r="J42" s="46">
        <f t="shared" si="6"/>
        <v>200090033.59</v>
      </c>
      <c r="K42" s="46">
        <f>VLOOKUP(LEFT($B42,5),'Autorizado Gnd 4 e 5'!$H$3:$K$97,2,0)</f>
        <v>112865316.79000001</v>
      </c>
      <c r="L42" s="46">
        <f>VLOOKUP(LEFT($B42,5),'Autorizado Gnd 4 e 5'!$H$3:$K$97,3,0)</f>
        <v>87224716.799999997</v>
      </c>
      <c r="M42" s="47">
        <f t="shared" si="4"/>
        <v>-178292555.6969015</v>
      </c>
      <c r="N42" s="47">
        <f t="shared" si="9"/>
        <v>-412065480.11044705</v>
      </c>
    </row>
    <row r="43" spans="1:14" x14ac:dyDescent="0.25">
      <c r="A43" s="48"/>
      <c r="B43" s="49" t="s">
        <v>1785</v>
      </c>
      <c r="C43" s="50">
        <v>24176066.290000003</v>
      </c>
      <c r="D43" s="50">
        <f t="shared" si="7"/>
        <v>24176066.290000003</v>
      </c>
      <c r="E43" s="50">
        <v>3868766.44</v>
      </c>
      <c r="F43" s="50">
        <v>20307299.850000001</v>
      </c>
      <c r="G43" s="50">
        <f t="shared" si="8"/>
        <v>0</v>
      </c>
      <c r="H43" s="50"/>
      <c r="I43" s="50"/>
      <c r="J43" s="50">
        <f t="shared" si="6"/>
        <v>38902378</v>
      </c>
      <c r="K43" s="50">
        <f>VLOOKUP(LEFT($B43,5),'Autorizado Gnd 4 e 5'!$H$3:$K$97,2,0)</f>
        <v>16623084</v>
      </c>
      <c r="L43" s="50">
        <f>VLOOKUP(LEFT($B43,5),'Autorizado Gnd 4 e 5'!$H$3:$K$97,3,0)</f>
        <v>22279294</v>
      </c>
      <c r="M43" s="47">
        <f t="shared" si="4"/>
        <v>16623084</v>
      </c>
      <c r="N43" s="47">
        <f t="shared" si="9"/>
        <v>12754317.560000001</v>
      </c>
    </row>
    <row r="44" spans="1:14" x14ac:dyDescent="0.25">
      <c r="B44" s="45" t="s">
        <v>1808</v>
      </c>
      <c r="C44" s="46">
        <v>189308905.02000001</v>
      </c>
      <c r="D44" s="46">
        <v>71496146.38000001</v>
      </c>
      <c r="E44" s="46">
        <v>0</v>
      </c>
      <c r="F44" s="46">
        <v>65763146.38000001</v>
      </c>
      <c r="G44" s="46">
        <v>65763146.38000001</v>
      </c>
      <c r="H44" s="46"/>
      <c r="I44" s="46"/>
      <c r="J44" s="46">
        <f t="shared" si="6"/>
        <v>15270000</v>
      </c>
      <c r="K44" s="46">
        <f>VLOOKUP(LEFT($B44,5),'Autorizado Gnd 4 e 5'!$H$3:$K$97,2,0)</f>
        <v>15270000</v>
      </c>
      <c r="L44" s="46">
        <f>VLOOKUP(LEFT($B44,5),'Autorizado Gnd 4 e 5'!$H$3:$K$97,3,0)</f>
        <v>0</v>
      </c>
      <c r="M44" s="47">
        <f t="shared" si="4"/>
        <v>15270000</v>
      </c>
      <c r="N44" s="47">
        <f t="shared" si="9"/>
        <v>15270000</v>
      </c>
    </row>
    <row r="45" spans="1:14" x14ac:dyDescent="0.25">
      <c r="A45" s="48"/>
      <c r="B45" s="49" t="s">
        <v>1867</v>
      </c>
      <c r="C45" s="50">
        <v>946142454.46000004</v>
      </c>
      <c r="D45" s="50">
        <f t="shared" si="7"/>
        <v>169997395.45999998</v>
      </c>
      <c r="E45" s="50">
        <v>164314595.45999998</v>
      </c>
      <c r="F45" s="50">
        <v>5682800</v>
      </c>
      <c r="G45" s="50">
        <f t="shared" si="8"/>
        <v>90901571.599999994</v>
      </c>
      <c r="H45" s="50">
        <v>85218771.599999994</v>
      </c>
      <c r="I45" s="50">
        <v>5682800</v>
      </c>
      <c r="J45" s="50">
        <f t="shared" si="6"/>
        <v>25667348</v>
      </c>
      <c r="K45" s="50">
        <f>VLOOKUP(LEFT($B45,5),'Autorizado Gnd 4 e 5'!$H$3:$K$97,2,0)</f>
        <v>25667348</v>
      </c>
      <c r="L45" s="50">
        <f>VLOOKUP(LEFT($B45,5),'Autorizado Gnd 4 e 5'!$H$3:$K$97,3,0)</f>
        <v>0</v>
      </c>
      <c r="M45" s="47">
        <f t="shared" si="4"/>
        <v>-59551423.599999994</v>
      </c>
      <c r="N45" s="47">
        <f t="shared" si="9"/>
        <v>-138647247.45999998</v>
      </c>
    </row>
    <row r="46" spans="1:14" x14ac:dyDescent="0.25">
      <c r="A46" s="48"/>
      <c r="B46" s="45" t="s">
        <v>1911</v>
      </c>
      <c r="C46" s="46">
        <v>26500000</v>
      </c>
      <c r="D46" s="46">
        <f t="shared" si="7"/>
        <v>8500000</v>
      </c>
      <c r="E46" s="46">
        <v>8500000</v>
      </c>
      <c r="F46" s="46">
        <v>0</v>
      </c>
      <c r="G46" s="46">
        <f t="shared" si="8"/>
        <v>0</v>
      </c>
      <c r="H46" s="46"/>
      <c r="I46" s="46"/>
      <c r="J46" s="46">
        <f t="shared" si="6"/>
        <v>1120000</v>
      </c>
      <c r="K46" s="46">
        <f>VLOOKUP(LEFT($B46,5),'Autorizado Gnd 4 e 5'!$H$3:$K$97,2,0)</f>
        <v>20000</v>
      </c>
      <c r="L46" s="46">
        <f>VLOOKUP(LEFT($B46,5),'Autorizado Gnd 4 e 5'!$H$3:$K$97,3,0)</f>
        <v>1100000</v>
      </c>
      <c r="M46" s="47">
        <f t="shared" si="4"/>
        <v>20000</v>
      </c>
      <c r="N46" s="47">
        <f t="shared" si="9"/>
        <v>-8480000</v>
      </c>
    </row>
    <row r="47" spans="1:14" x14ac:dyDescent="0.25">
      <c r="B47" s="49" t="s">
        <v>1967</v>
      </c>
      <c r="C47" s="50">
        <v>97400000</v>
      </c>
      <c r="D47" s="50">
        <f t="shared" si="7"/>
        <v>21200000</v>
      </c>
      <c r="E47" s="50">
        <v>21200000</v>
      </c>
      <c r="F47" s="50">
        <v>0</v>
      </c>
      <c r="G47" s="50">
        <f t="shared" si="8"/>
        <v>0</v>
      </c>
      <c r="H47" s="50"/>
      <c r="I47" s="50"/>
      <c r="J47" s="50">
        <f t="shared" si="6"/>
        <v>0</v>
      </c>
      <c r="K47" s="50">
        <v>0</v>
      </c>
      <c r="L47" s="50">
        <v>0</v>
      </c>
      <c r="M47" s="47">
        <f t="shared" si="4"/>
        <v>0</v>
      </c>
      <c r="N47" s="47">
        <f t="shared" si="9"/>
        <v>-21200000</v>
      </c>
    </row>
    <row r="48" spans="1:14" x14ac:dyDescent="0.25">
      <c r="B48" s="45" t="s">
        <v>1950</v>
      </c>
      <c r="C48" s="46">
        <v>0</v>
      </c>
      <c r="D48" s="46">
        <f t="shared" si="7"/>
        <v>0</v>
      </c>
      <c r="E48" s="46">
        <v>0</v>
      </c>
      <c r="F48" s="46">
        <v>0</v>
      </c>
      <c r="G48" s="46">
        <f t="shared" si="8"/>
        <v>10135646.119999999</v>
      </c>
      <c r="H48" s="46">
        <v>5100301.0599999996</v>
      </c>
      <c r="I48" s="46">
        <v>5035345.0599999996</v>
      </c>
      <c r="J48" s="46">
        <f t="shared" si="6"/>
        <v>25840900</v>
      </c>
      <c r="K48" s="46">
        <f>VLOOKUP(LEFT($B48,5),'Autorizado Gnd 4 e 5'!$H$3:$K$97,2,0)</f>
        <v>0</v>
      </c>
      <c r="L48" s="46">
        <f>VLOOKUP(LEFT($B48,5),'Autorizado Gnd 4 e 5'!$H$3:$K$97,3,0)</f>
        <v>25840900</v>
      </c>
      <c r="M48" s="47">
        <f t="shared" si="4"/>
        <v>-5100301.0599999996</v>
      </c>
      <c r="N48" s="47">
        <f t="shared" si="9"/>
        <v>0</v>
      </c>
    </row>
    <row r="49" spans="1:14" x14ac:dyDescent="0.25">
      <c r="A49" s="48"/>
      <c r="B49" s="49" t="s">
        <v>1904</v>
      </c>
      <c r="C49" s="50">
        <v>174333347.44</v>
      </c>
      <c r="D49" s="50">
        <f t="shared" si="7"/>
        <v>50670024</v>
      </c>
      <c r="E49" s="50">
        <v>50670024</v>
      </c>
      <c r="F49" s="50">
        <v>0</v>
      </c>
      <c r="G49" s="50">
        <f t="shared" si="8"/>
        <v>0</v>
      </c>
      <c r="H49" s="50"/>
      <c r="I49" s="50"/>
      <c r="J49" s="50">
        <f t="shared" si="6"/>
        <v>29266000</v>
      </c>
      <c r="K49" s="50">
        <f>VLOOKUP(LEFT($B49,5),'Autorizado Gnd 4 e 5'!$H$3:$K$97,2,0)</f>
        <v>0</v>
      </c>
      <c r="L49" s="50">
        <f>VLOOKUP(LEFT($B49,5),'Autorizado Gnd 4 e 5'!$H$3:$K$97,3,0)</f>
        <v>29266000</v>
      </c>
      <c r="M49" s="47">
        <f t="shared" si="4"/>
        <v>0</v>
      </c>
      <c r="N49" s="47">
        <f t="shared" si="9"/>
        <v>-50670024</v>
      </c>
    </row>
    <row r="50" spans="1:14" x14ac:dyDescent="0.25">
      <c r="A50" s="48"/>
      <c r="B50" s="45" t="s">
        <v>1926</v>
      </c>
      <c r="C50" s="46">
        <v>23803200</v>
      </c>
      <c r="D50" s="46">
        <f t="shared" si="7"/>
        <v>4760640</v>
      </c>
      <c r="E50" s="46">
        <v>4760640</v>
      </c>
      <c r="F50" s="46">
        <v>0</v>
      </c>
      <c r="G50" s="46">
        <f t="shared" si="8"/>
        <v>0</v>
      </c>
      <c r="H50" s="46"/>
      <c r="I50" s="46"/>
      <c r="J50" s="46">
        <f t="shared" si="6"/>
        <v>14825267</v>
      </c>
      <c r="K50" s="46">
        <f>VLOOKUP(LEFT($B50,5),'Autorizado Gnd 4 e 5'!$H$3:$K$97,2,0)</f>
        <v>0</v>
      </c>
      <c r="L50" s="46">
        <f>VLOOKUP(LEFT($B50,5),'Autorizado Gnd 4 e 5'!$H$3:$K$97,3,0)</f>
        <v>14825267</v>
      </c>
      <c r="M50" s="47">
        <f t="shared" si="4"/>
        <v>0</v>
      </c>
      <c r="N50" s="47">
        <f t="shared" si="9"/>
        <v>-4760640</v>
      </c>
    </row>
    <row r="51" spans="1:14" x14ac:dyDescent="0.25">
      <c r="A51" s="48"/>
      <c r="B51" s="49" t="s">
        <v>1799</v>
      </c>
      <c r="C51" s="50">
        <v>23500000</v>
      </c>
      <c r="D51" s="50">
        <f t="shared" si="7"/>
        <v>23500000</v>
      </c>
      <c r="E51" s="50">
        <v>0</v>
      </c>
      <c r="F51" s="50">
        <v>23500000</v>
      </c>
      <c r="G51" s="50">
        <f t="shared" si="8"/>
        <v>0</v>
      </c>
      <c r="H51" s="50">
        <v>0</v>
      </c>
      <c r="I51" s="50"/>
      <c r="J51" s="50">
        <f t="shared" si="6"/>
        <v>4000000</v>
      </c>
      <c r="K51" s="50">
        <f>VLOOKUP(LEFT($B51,5),'Autorizado Gnd 4 e 5'!$H$3:$K$97,2,0)</f>
        <v>0</v>
      </c>
      <c r="L51" s="50">
        <f>VLOOKUP(LEFT($B51,5),'Autorizado Gnd 4 e 5'!$H$3:$K$97,3,0)</f>
        <v>4000000</v>
      </c>
      <c r="M51" s="47">
        <f t="shared" si="4"/>
        <v>0</v>
      </c>
      <c r="N51" s="47">
        <f t="shared" si="9"/>
        <v>0</v>
      </c>
    </row>
    <row r="52" spans="1:14" x14ac:dyDescent="0.25">
      <c r="B52" s="45" t="s">
        <v>1983</v>
      </c>
      <c r="C52" s="46">
        <v>466076683.36000001</v>
      </c>
      <c r="D52" s="46">
        <f t="shared" si="7"/>
        <v>123293433.36</v>
      </c>
      <c r="E52" s="46">
        <v>123193433.36</v>
      </c>
      <c r="F52" s="46">
        <v>100000</v>
      </c>
      <c r="G52" s="46">
        <f t="shared" si="8"/>
        <v>0</v>
      </c>
      <c r="H52" s="46">
        <v>0</v>
      </c>
      <c r="I52" s="46">
        <v>0</v>
      </c>
      <c r="J52" s="46">
        <f t="shared" si="6"/>
        <v>32713746</v>
      </c>
      <c r="K52" s="46">
        <f>VLOOKUP(LEFT($B52,5),'Autorizado Gnd 4 e 5'!$H$3:$K$97,2,0)</f>
        <v>18713746</v>
      </c>
      <c r="L52" s="46">
        <f>VLOOKUP(LEFT($B52,5),'Autorizado Gnd 4 e 5'!$H$3:$K$97,3,0)</f>
        <v>14000000</v>
      </c>
      <c r="M52" s="47">
        <f t="shared" si="4"/>
        <v>18713746</v>
      </c>
      <c r="N52" s="47">
        <f t="shared" si="9"/>
        <v>-104479687.36</v>
      </c>
    </row>
    <row r="53" spans="1:14" x14ac:dyDescent="0.25">
      <c r="B53" s="64" t="s">
        <v>2076</v>
      </c>
      <c r="C53" s="50">
        <v>1441500</v>
      </c>
      <c r="D53" s="50">
        <f t="shared" si="7"/>
        <v>1441500</v>
      </c>
      <c r="E53" s="50">
        <v>1380000</v>
      </c>
      <c r="F53" s="50">
        <v>61500</v>
      </c>
      <c r="G53" s="50">
        <f t="shared" si="8"/>
        <v>0</v>
      </c>
      <c r="H53" s="50"/>
      <c r="I53" s="50"/>
      <c r="J53" s="50">
        <f t="shared" si="6"/>
        <v>10000</v>
      </c>
      <c r="K53" s="50">
        <f>VLOOKUP(LEFT($B53,5),'Autorizado Gnd 4 e 5'!$H$3:$K$97,2,0)</f>
        <v>10000</v>
      </c>
      <c r="L53" s="50">
        <f>VLOOKUP(LEFT($B53,5),'Autorizado Gnd 4 e 5'!$H$3:$K$97,3,0)</f>
        <v>0</v>
      </c>
      <c r="M53" s="47">
        <f t="shared" si="4"/>
        <v>10000</v>
      </c>
      <c r="N53" s="47">
        <f t="shared" si="9"/>
        <v>-1370000</v>
      </c>
    </row>
    <row r="54" spans="1:14" x14ac:dyDescent="0.25">
      <c r="B54" s="45" t="s">
        <v>2011</v>
      </c>
      <c r="C54" s="46">
        <v>8709236.5999999996</v>
      </c>
      <c r="D54" s="46">
        <f t="shared" si="7"/>
        <v>8709236.6199999992</v>
      </c>
      <c r="E54" s="46"/>
      <c r="F54" s="46">
        <v>8709236.6199999992</v>
      </c>
      <c r="G54" s="46">
        <f t="shared" si="8"/>
        <v>0</v>
      </c>
      <c r="H54" s="46"/>
      <c r="I54" s="46"/>
      <c r="J54" s="46">
        <f t="shared" si="6"/>
        <v>4350693.58</v>
      </c>
      <c r="K54" s="46">
        <f>VLOOKUP(LEFT($B54,5),'Autorizado Gnd 4 e 5'!$H$3:$K$97,2,0)</f>
        <v>0</v>
      </c>
      <c r="L54" s="46">
        <f>VLOOKUP(LEFT($B54,5),'Autorizado Gnd 4 e 5'!$H$3:$K$97,3,0)</f>
        <v>4350693.58</v>
      </c>
      <c r="M54" s="47">
        <f t="shared" si="4"/>
        <v>0</v>
      </c>
      <c r="N54" s="47">
        <f t="shared" si="9"/>
        <v>0</v>
      </c>
    </row>
    <row r="55" spans="1:14" x14ac:dyDescent="0.25">
      <c r="B55" s="64" t="s">
        <v>2003</v>
      </c>
      <c r="C55" s="50">
        <v>15188305.84</v>
      </c>
      <c r="D55" s="50">
        <f t="shared" si="7"/>
        <v>12774459.940000001</v>
      </c>
      <c r="E55" s="50"/>
      <c r="F55" s="50">
        <v>12774459.940000001</v>
      </c>
      <c r="G55" s="50">
        <f t="shared" si="8"/>
        <v>0</v>
      </c>
      <c r="H55" s="50"/>
      <c r="I55" s="50"/>
      <c r="J55" s="50">
        <f t="shared" si="6"/>
        <v>4500000</v>
      </c>
      <c r="K55" s="50">
        <f>VLOOKUP(LEFT($B55,5),'Autorizado Gnd 4 e 5'!$H$3:$K$97,2,0)</f>
        <v>0</v>
      </c>
      <c r="L55" s="50">
        <f>VLOOKUP(LEFT($B55,5),'Autorizado Gnd 4 e 5'!$H$3:$K$97,3,0)</f>
        <v>4500000</v>
      </c>
      <c r="M55" s="47">
        <f t="shared" si="4"/>
        <v>0</v>
      </c>
      <c r="N55" s="47">
        <f t="shared" si="9"/>
        <v>0</v>
      </c>
    </row>
    <row r="56" spans="1:14" x14ac:dyDescent="0.25">
      <c r="A56" s="48"/>
      <c r="B56" s="45" t="s">
        <v>2082</v>
      </c>
      <c r="C56" s="46">
        <v>5500000</v>
      </c>
      <c r="D56" s="46">
        <f t="shared" si="7"/>
        <v>2500000</v>
      </c>
      <c r="E56" s="46">
        <v>2500000</v>
      </c>
      <c r="F56" s="46">
        <v>0</v>
      </c>
      <c r="G56" s="46">
        <f t="shared" si="8"/>
        <v>0</v>
      </c>
      <c r="H56" s="46"/>
      <c r="I56" s="46"/>
      <c r="J56" s="46">
        <f t="shared" si="6"/>
        <v>252265</v>
      </c>
      <c r="K56" s="46">
        <f>VLOOKUP(LEFT($B56,5),'Autorizado Gnd 4 e 5'!$H$3:$K$97,2,0)</f>
        <v>240686</v>
      </c>
      <c r="L56" s="46">
        <f>VLOOKUP(LEFT($B56,5),'Autorizado Gnd 4 e 5'!$H$3:$K$97,3,0)</f>
        <v>11579</v>
      </c>
      <c r="M56" s="47">
        <f t="shared" si="4"/>
        <v>240686</v>
      </c>
      <c r="N56" s="47">
        <f t="shared" si="9"/>
        <v>-2259314</v>
      </c>
    </row>
    <row r="57" spans="1:14" x14ac:dyDescent="0.25">
      <c r="A57" s="48"/>
      <c r="B57" s="64" t="s">
        <v>2098</v>
      </c>
      <c r="C57" s="50">
        <v>89280000</v>
      </c>
      <c r="D57" s="50">
        <f t="shared" si="7"/>
        <v>48600000</v>
      </c>
      <c r="E57" s="50">
        <v>48600000</v>
      </c>
      <c r="F57" s="50">
        <v>0</v>
      </c>
      <c r="G57" s="50">
        <f t="shared" si="8"/>
        <v>0</v>
      </c>
      <c r="H57" s="50"/>
      <c r="I57" s="50"/>
      <c r="J57" s="50">
        <f t="shared" si="6"/>
        <v>15887225</v>
      </c>
      <c r="K57" s="50">
        <f>VLOOKUP(LEFT($B57,5),'Autorizado Gnd 4 e 5'!$H$3:$K$97,2,0)</f>
        <v>15777225</v>
      </c>
      <c r="L57" s="50">
        <f>VLOOKUP(LEFT($B57,5),'Autorizado Gnd 4 e 5'!$H$3:$K$97,3,0)</f>
        <v>110000</v>
      </c>
      <c r="M57" s="47">
        <f t="shared" si="4"/>
        <v>15777225</v>
      </c>
      <c r="N57" s="47">
        <f t="shared" si="9"/>
        <v>-32822775</v>
      </c>
    </row>
    <row r="58" spans="1:14" x14ac:dyDescent="0.25">
      <c r="B58" s="45" t="s">
        <v>2086</v>
      </c>
      <c r="C58" s="46">
        <v>45400000</v>
      </c>
      <c r="D58" s="46">
        <f t="shared" si="7"/>
        <v>28400000</v>
      </c>
      <c r="E58" s="46">
        <v>28400000</v>
      </c>
      <c r="F58" s="46">
        <v>0</v>
      </c>
      <c r="G58" s="46">
        <f t="shared" si="8"/>
        <v>0</v>
      </c>
      <c r="H58" s="46"/>
      <c r="I58" s="46"/>
      <c r="J58" s="46">
        <f t="shared" si="6"/>
        <v>6000000</v>
      </c>
      <c r="K58" s="46">
        <f>VLOOKUP(LEFT($B58,5),'Autorizado Gnd 4 e 5'!$H$3:$K$97,2,0)</f>
        <v>0</v>
      </c>
      <c r="L58" s="46">
        <f>VLOOKUP(LEFT($B58,5),'Autorizado Gnd 4 e 5'!$H$3:$K$97,3,0)</f>
        <v>6000000</v>
      </c>
      <c r="M58" s="47">
        <f t="shared" si="4"/>
        <v>0</v>
      </c>
      <c r="N58" s="47">
        <f t="shared" si="9"/>
        <v>-28400000</v>
      </c>
    </row>
    <row r="59" spans="1:14" x14ac:dyDescent="0.25">
      <c r="B59" s="64" t="s">
        <v>2125</v>
      </c>
      <c r="C59" s="50">
        <v>92282641.329999983</v>
      </c>
      <c r="D59" s="50">
        <f t="shared" si="7"/>
        <v>2562888.7800000003</v>
      </c>
      <c r="E59" s="50">
        <v>2562888.7800000003</v>
      </c>
      <c r="F59" s="50"/>
      <c r="G59" s="50">
        <f t="shared" si="8"/>
        <v>2562888.7800000003</v>
      </c>
      <c r="H59" s="50">
        <v>2562888.7800000003</v>
      </c>
      <c r="I59" s="50"/>
      <c r="J59" s="50">
        <f t="shared" si="6"/>
        <v>16889099.739999998</v>
      </c>
      <c r="K59" s="50">
        <f>VLOOKUP(LEFT($B59,5),'Autorizado Gnd 4 e 5'!$H$3:$K$97,2,0)</f>
        <v>72623</v>
      </c>
      <c r="L59" s="50">
        <f>VLOOKUP(LEFT($B59,5),'Autorizado Gnd 4 e 5'!$H$3:$K$97,3,0)</f>
        <v>16816476.739999998</v>
      </c>
      <c r="M59" s="47">
        <f t="shared" si="4"/>
        <v>-2490265.7800000003</v>
      </c>
      <c r="N59" s="47">
        <f t="shared" si="9"/>
        <v>-2490265.7800000003</v>
      </c>
    </row>
    <row r="60" spans="1:14" x14ac:dyDescent="0.25">
      <c r="B60" s="45" t="s">
        <v>2169</v>
      </c>
      <c r="C60" s="46">
        <v>37848280.859999992</v>
      </c>
      <c r="D60" s="46">
        <f t="shared" si="7"/>
        <v>35398356.980000004</v>
      </c>
      <c r="E60" s="46">
        <v>32238356.98</v>
      </c>
      <c r="F60" s="46">
        <v>3160000</v>
      </c>
      <c r="G60" s="46">
        <f t="shared" si="8"/>
        <v>0</v>
      </c>
      <c r="H60" s="46"/>
      <c r="I60" s="46"/>
      <c r="J60" s="46">
        <f t="shared" si="6"/>
        <v>10000</v>
      </c>
      <c r="K60" s="46">
        <f>VLOOKUP(LEFT($B60,5),'Autorizado Gnd 4 e 5'!$H$3:$K$97,2,0)</f>
        <v>10000</v>
      </c>
      <c r="L60" s="46">
        <f>VLOOKUP(LEFT($B60,5),'Autorizado Gnd 4 e 5'!$H$3:$K$97,3,0)</f>
        <v>0</v>
      </c>
      <c r="M60" s="47">
        <f t="shared" si="4"/>
        <v>10000</v>
      </c>
      <c r="N60" s="47">
        <f t="shared" si="9"/>
        <v>-32228356.98</v>
      </c>
    </row>
    <row r="61" spans="1:14" x14ac:dyDescent="0.25">
      <c r="B61" s="64" t="s">
        <v>2203</v>
      </c>
      <c r="C61" s="50">
        <v>8264697.6699999999</v>
      </c>
      <c r="D61" s="50">
        <f t="shared" si="7"/>
        <v>7664697.6699999999</v>
      </c>
      <c r="E61" s="50">
        <v>7664697.6699999999</v>
      </c>
      <c r="F61" s="50">
        <v>0</v>
      </c>
      <c r="G61" s="50">
        <f t="shared" si="8"/>
        <v>11843967</v>
      </c>
      <c r="H61" s="50">
        <v>11843967</v>
      </c>
      <c r="I61" s="50"/>
      <c r="J61" s="50">
        <f t="shared" si="6"/>
        <v>120000</v>
      </c>
      <c r="K61" s="50">
        <f>VLOOKUP(LEFT($B61,5),'Autorizado Gnd 4 e 5'!$H$3:$K$97,2,0)</f>
        <v>120000</v>
      </c>
      <c r="L61" s="50">
        <f>VLOOKUP(LEFT($B61,5),'Autorizado Gnd 4 e 5'!$H$3:$K$97,3,0)</f>
        <v>0</v>
      </c>
      <c r="M61" s="47">
        <f t="shared" si="4"/>
        <v>-11723967</v>
      </c>
      <c r="N61" s="47">
        <f t="shared" si="9"/>
        <v>-7544697.6699999999</v>
      </c>
    </row>
    <row r="62" spans="1:14" x14ac:dyDescent="0.25">
      <c r="B62" s="45" t="s">
        <v>2216</v>
      </c>
      <c r="C62" s="46">
        <v>13017725</v>
      </c>
      <c r="D62" s="46">
        <f t="shared" si="7"/>
        <v>11517725</v>
      </c>
      <c r="E62" s="46">
        <v>11517725</v>
      </c>
      <c r="F62" s="46">
        <v>0</v>
      </c>
      <c r="G62" s="46">
        <f t="shared" si="8"/>
        <v>0</v>
      </c>
      <c r="H62" s="46"/>
      <c r="I62" s="46"/>
      <c r="J62" s="46">
        <f t="shared" si="6"/>
        <v>950000</v>
      </c>
      <c r="K62" s="46">
        <f>VLOOKUP(LEFT($B62,5),'Autorizado Gnd 4 e 5'!$H$3:$K$97,2,0)</f>
        <v>650000</v>
      </c>
      <c r="L62" s="46">
        <f>VLOOKUP(LEFT($B62,5),'Autorizado Gnd 4 e 5'!$H$3:$K$97,3,0)</f>
        <v>300000</v>
      </c>
      <c r="M62" s="47">
        <f t="shared" si="4"/>
        <v>650000</v>
      </c>
      <c r="N62" s="47">
        <f t="shared" si="9"/>
        <v>-10867725</v>
      </c>
    </row>
    <row r="63" spans="1:14" x14ac:dyDescent="0.25">
      <c r="B63" s="64" t="s">
        <v>2241</v>
      </c>
      <c r="C63" s="50">
        <v>8095000</v>
      </c>
      <c r="D63" s="50">
        <f t="shared" si="7"/>
        <v>4355000</v>
      </c>
      <c r="E63" s="50">
        <v>4355000</v>
      </c>
      <c r="F63" s="50">
        <v>0</v>
      </c>
      <c r="G63" s="50">
        <f t="shared" si="8"/>
        <v>0</v>
      </c>
      <c r="H63" s="50"/>
      <c r="I63" s="50"/>
      <c r="J63" s="50">
        <f t="shared" si="6"/>
        <v>10000</v>
      </c>
      <c r="K63" s="50">
        <f>VLOOKUP(LEFT($B63,5),'Autorizado Gnd 4 e 5'!$H$3:$K$97,2,0)</f>
        <v>10000</v>
      </c>
      <c r="L63" s="50">
        <f>VLOOKUP(LEFT($B63,5),'Autorizado Gnd 4 e 5'!$H$3:$K$97,3,0)</f>
        <v>0</v>
      </c>
      <c r="M63" s="47">
        <f t="shared" si="4"/>
        <v>10000</v>
      </c>
      <c r="N63" s="47">
        <f t="shared" si="9"/>
        <v>-4345000</v>
      </c>
    </row>
    <row r="64" spans="1:14" x14ac:dyDescent="0.25">
      <c r="B64" s="8" t="s">
        <v>2262</v>
      </c>
      <c r="C64" s="46">
        <v>62617826.550000004</v>
      </c>
      <c r="D64" s="46">
        <f t="shared" si="7"/>
        <v>17066620</v>
      </c>
      <c r="E64" s="46">
        <v>0</v>
      </c>
      <c r="F64" s="46">
        <v>17066620</v>
      </c>
      <c r="G64" s="46">
        <f t="shared" si="8"/>
        <v>0</v>
      </c>
      <c r="H64" s="46"/>
      <c r="I64" s="46"/>
      <c r="J64" s="46">
        <f t="shared" si="6"/>
        <v>17632620</v>
      </c>
      <c r="K64" s="46">
        <f>VLOOKUP(LEFT($B64,5),'Autorizado Gnd 4 e 5'!$H$3:$K$97,2,0)</f>
        <v>0</v>
      </c>
      <c r="L64" s="46">
        <f>VLOOKUP(LEFT($B64,5),'Autorizado Gnd 4 e 5'!$H$3:$K$97,3,0)</f>
        <v>17632620</v>
      </c>
      <c r="M64" s="47">
        <f t="shared" si="4"/>
        <v>0</v>
      </c>
      <c r="N64" s="47">
        <f t="shared" si="9"/>
        <v>0</v>
      </c>
    </row>
    <row r="66" spans="10:14" x14ac:dyDescent="0.25">
      <c r="J66" s="51"/>
      <c r="M66" s="51"/>
      <c r="N66" s="51"/>
    </row>
  </sheetData>
  <autoFilter ref="B2:N64" xr:uid="{00000000-0009-0000-0000-000012000000}"/>
  <conditionalFormatting sqref="M4:M64">
    <cfRule type="colorScale" priority="4">
      <colorScale>
        <cfvo type="min"/>
        <cfvo type="num" val="0"/>
        <cfvo type="max"/>
        <color rgb="FFF8696B"/>
        <color rgb="FFFFEB84"/>
        <color rgb="FF63BE7B"/>
      </colorScale>
    </cfRule>
  </conditionalFormatting>
  <conditionalFormatting sqref="N4:N64">
    <cfRule type="colorScale" priority="5">
      <colorScale>
        <cfvo type="min"/>
        <cfvo type="num" val="0"/>
        <cfvo type="max"/>
        <color rgb="FFF8696B"/>
        <color rgb="FFFFEB84"/>
        <color rgb="FF63BE7B"/>
      </colorScale>
    </cfRule>
  </conditionalFormatting>
  <pageMargins left="0.511811024" right="0.511811024" top="0.78740157500000008" bottom="0.78740157500000008" header="0.31496062000000014" footer="0.31496062000000014"/>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22</vt:i4>
      </vt:variant>
    </vt:vector>
  </HeadingPairs>
  <TitlesOfParts>
    <vt:vector size="22" baseType="lpstr">
      <vt:lpstr>Base de Dados</vt:lpstr>
      <vt:lpstr>Escolas SEDU</vt:lpstr>
      <vt:lpstr>Caixa</vt:lpstr>
      <vt:lpstr>DF</vt:lpstr>
      <vt:lpstr>Base de Dados - cópia</vt:lpstr>
      <vt:lpstr>Tabela Dinamica</vt:lpstr>
      <vt:lpstr>Autorizado Gnd 4 e 5</vt:lpstr>
      <vt:lpstr>Painel - PIP GND 4</vt:lpstr>
      <vt:lpstr>Autorizado Gnd 4</vt:lpstr>
      <vt:lpstr>Empenhado 2023 Gnd 4</vt:lpstr>
      <vt:lpstr>SEG</vt:lpstr>
      <vt:lpstr>SEAG</vt:lpstr>
      <vt:lpstr>SEMOBI</vt:lpstr>
      <vt:lpstr>DER</vt:lpstr>
      <vt:lpstr>SEDURB</vt:lpstr>
      <vt:lpstr>SECULT</vt:lpstr>
      <vt:lpstr>SEDU</vt:lpstr>
      <vt:lpstr>FES</vt:lpstr>
      <vt:lpstr>SESP</vt:lpstr>
      <vt:lpstr>PMES</vt:lpstr>
      <vt:lpstr>SETADES</vt:lpstr>
      <vt:lpstr>Gnds 4 e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Gean Guimarães Carneiro</cp:lastModifiedBy>
  <cp:revision>1</cp:revision>
  <dcterms:modified xsi:type="dcterms:W3CDTF">2024-11-13T11:28:31Z</dcterms:modified>
</cp:coreProperties>
</file>