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ancarlos\OneDrive\Documentos\Projeto Curso Excel DIO\"/>
    </mc:Choice>
  </mc:AlternateContent>
  <xr:revisionPtr revIDLastSave="0" documentId="13_ncr:1_{BD972CA4-9F52-4994-8CEE-2A7D19CA3021}" xr6:coauthVersionLast="47" xr6:coauthVersionMax="47" xr10:uidLastSave="{00000000-0000-0000-0000-000000000000}"/>
  <bookViews>
    <workbookView xWindow="-120" yWindow="-120" windowWidth="20730" windowHeight="11040" tabRatio="0" xr2:uid="{8385559E-56C4-4B55-9F23-06AA59967F71}"/>
  </bookViews>
  <sheets>
    <sheet name="Planilha1" sheetId="1" r:id="rId1"/>
    <sheet name="Planilha2" sheetId="2" r:id="rId2"/>
  </sheets>
  <definedNames>
    <definedName name="Aporte">Planilha1!$D$14</definedName>
    <definedName name="Dividendo_Mensal">Planilha1!$D$18</definedName>
    <definedName name="Patrimonio_Acumulado">Planilha1!$D$17</definedName>
    <definedName name="Qtde_Anos">Planilha1!$D$15</definedName>
    <definedName name="Rendimento_carteira">Planilha1!$D$10</definedName>
    <definedName name="Salario">Planilha1!$D$9</definedName>
    <definedName name="Sugestao_investimento">Planilha1!$D$11</definedName>
    <definedName name="Taxa_Mensal">Planilha1!$D$16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2" i="1" l="1"/>
  <c r="C33" i="1"/>
  <c r="C34" i="1"/>
  <c r="C35" i="1"/>
  <c r="C36" i="1"/>
  <c r="C31" i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D28" i="1"/>
  <c r="D17" i="1"/>
  <c r="D18" i="1" s="1"/>
  <c r="D11" i="1"/>
  <c r="C21" i="1"/>
  <c r="D21" i="1" s="1"/>
  <c r="C22" i="1"/>
  <c r="D22" i="1" s="1"/>
  <c r="C23" i="1"/>
  <c r="D23" i="1" s="1"/>
  <c r="C24" i="1"/>
  <c r="D24" i="1" s="1"/>
  <c r="C25" i="1"/>
  <c r="D25" i="1" s="1"/>
  <c r="D36" i="1" l="1"/>
  <c r="D31" i="1"/>
  <c r="D32" i="1"/>
  <c r="D35" i="1"/>
  <c r="D34" i="1"/>
  <c r="D33" i="1"/>
  <c r="B37" i="1" l="1"/>
</calcChain>
</file>

<file path=xl/sharedStrings.xml><?xml version="1.0" encoding="utf-8"?>
<sst xmlns="http://schemas.openxmlformats.org/spreadsheetml/2006/main" count="69" uniqueCount="33">
  <si>
    <t>INVESTIMENTO MENSAL</t>
  </si>
  <si>
    <t>Patrimônio Acumulado?</t>
  </si>
  <si>
    <t>Dividendos Mensal?</t>
  </si>
  <si>
    <t>Taxa de Rendimento Mensal?</t>
  </si>
  <si>
    <t>Por Quantos Anos?</t>
  </si>
  <si>
    <t>Quanto Investir Por Mês?</t>
  </si>
  <si>
    <t>Quanto em 2 Anos?</t>
  </si>
  <si>
    <t>CENÁRIOS</t>
  </si>
  <si>
    <t>Quanto em 5 Anos?</t>
  </si>
  <si>
    <t>Quanto em 10 Anos?</t>
  </si>
  <si>
    <t>Quanto em 20 Anos?</t>
  </si>
  <si>
    <t>Quanto em 30 Anos?</t>
  </si>
  <si>
    <t>Dividendo</t>
  </si>
  <si>
    <t>Rendimento Carteira</t>
  </si>
  <si>
    <t>Salário</t>
  </si>
  <si>
    <t>CONFIGURAÇÕES</t>
  </si>
  <si>
    <t>PERFIL</t>
  </si>
  <si>
    <t>AGRESSIVO</t>
  </si>
  <si>
    <t>CONSERVADOR</t>
  </si>
  <si>
    <t>MODERADO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</si>
  <si>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</si>
  <si>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</si>
  <si>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</si>
  <si>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</si>
  <si>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</si>
  <si>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</si>
  <si>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</si>
  <si>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</si>
  <si>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</si>
  <si>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VALOR A SER INVESTIDO POR MÊS</t>
  </si>
  <si>
    <t>%</t>
  </si>
  <si>
    <t>CHAVE COMPOSTA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</si>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</sst>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7" formatCode="&quot;R$&quot;\ #,##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sz val="12"/>
      <color theme="0"/>
      <name val="Arial"/>
      <family val="2"/>
    </font>
    <font>
      <b/>
      <sz val="14"/>
      <color theme="0"/>
      <name val="Arial"/>
      <family val="2"/>
    </font>
    <font>
      <sz val="14"/>
      <color theme="1"/>
      <name val="Arial"/>
      <family val="2"/>
    </font>
    <font>
      <b/>
      <sz val="14"/>
      <name val="Arial"/>
      <family val="2"/>
    </font>
    <font>
      <b/>
      <sz val="16"/>
      <color theme="1"/>
      <name val="Arial"/>
      <family val="2"/>
    </font>
    <font>
      <b/>
      <sz val="20"/>
      <color theme="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indexed="64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indexed="64"/>
      </left>
      <right style="medium">
        <color theme="0" tint="-0.34998626667073579"/>
      </right>
      <top style="medium">
        <color theme="0" tint="-0.34998626667073579"/>
      </top>
      <bottom style="medium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indexed="64"/>
      </bottom>
      <diagonal/>
    </border>
    <border>
      <left style="medium">
        <color theme="0" tint="-0.34998626667073579"/>
      </left>
      <right style="medium">
        <color indexed="64"/>
      </right>
      <top style="medium">
        <color theme="0" tint="-0.34998626667073579"/>
      </top>
      <bottom style="medium">
        <color indexed="64"/>
      </bottom>
      <diagonal/>
    </border>
    <border>
      <left style="medium">
        <color theme="0" tint="-0.34998626667073579"/>
      </left>
      <right style="medium">
        <color indexed="64"/>
      </right>
      <top style="thin">
        <color indexed="64"/>
      </top>
      <bottom style="medium">
        <color theme="0" tint="-0.34998626667073579"/>
      </bottom>
      <diagonal/>
    </border>
    <border>
      <left style="medium">
        <color indexed="64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indexed="64"/>
      </right>
      <top/>
      <bottom style="medium">
        <color theme="0" tint="-0.34998626667073579"/>
      </bottom>
      <diagonal/>
    </border>
    <border>
      <left style="medium">
        <color indexed="64"/>
      </left>
      <right style="medium">
        <color theme="0" tint="-0.34998626667073579"/>
      </right>
      <top style="medium">
        <color indexed="64"/>
      </top>
      <bottom style="medium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indexed="64"/>
      </top>
      <bottom style="medium">
        <color indexed="64"/>
      </bottom>
      <diagonal/>
    </border>
    <border>
      <left style="medium">
        <color theme="0" tint="-0.34998626667073579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/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7">
    <xf numFmtId="0" fontId="0" fillId="0" borderId="0" xfId="0"/>
    <xf numFmtId="0" fontId="0" fillId="0" borderId="7" xfId="0" applyBorder="1"/>
    <xf numFmtId="0" fontId="0" fillId="0" borderId="8" xfId="0" applyBorder="1"/>
    <xf numFmtId="0" fontId="8" fillId="7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Border="1"/>
    <xf numFmtId="0" fontId="6" fillId="0" borderId="0" xfId="0" applyFont="1" applyBorder="1" applyAlignment="1">
      <alignment horizontal="center" vertical="center"/>
    </xf>
    <xf numFmtId="9" fontId="6" fillId="0" borderId="0" xfId="2" applyNumberFormat="1" applyFont="1" applyBorder="1"/>
    <xf numFmtId="0" fontId="6" fillId="0" borderId="8" xfId="0" applyFont="1" applyBorder="1" applyAlignment="1">
      <alignment horizontal="center" vertical="center"/>
    </xf>
    <xf numFmtId="9" fontId="6" fillId="0" borderId="8" xfId="2" applyNumberFormat="1" applyFont="1" applyBorder="1"/>
    <xf numFmtId="0" fontId="6" fillId="0" borderId="7" xfId="0" applyFont="1" applyBorder="1" applyAlignment="1">
      <alignment horizontal="center" vertical="center"/>
    </xf>
    <xf numFmtId="167" fontId="6" fillId="2" borderId="22" xfId="2" applyNumberFormat="1" applyFont="1" applyFill="1" applyBorder="1" applyAlignment="1" applyProtection="1">
      <alignment horizontal="center" vertical="center"/>
      <protection locked="0"/>
    </xf>
    <xf numFmtId="167" fontId="3" fillId="0" borderId="22" xfId="2" applyNumberFormat="1" applyFont="1" applyBorder="1" applyAlignment="1" applyProtection="1">
      <alignment horizontal="center" vertical="center"/>
      <protection locked="0"/>
    </xf>
    <xf numFmtId="0" fontId="3" fillId="0" borderId="15" xfId="0" applyFont="1" applyBorder="1" applyAlignment="1" applyProtection="1">
      <alignment horizontal="center"/>
      <protection locked="0"/>
    </xf>
    <xf numFmtId="0" fontId="8" fillId="4" borderId="28" xfId="0" applyFont="1" applyFill="1" applyBorder="1" applyAlignment="1" applyProtection="1">
      <alignment horizontal="center" vertical="center"/>
      <protection locked="0"/>
    </xf>
    <xf numFmtId="0" fontId="2" fillId="0" borderId="0" xfId="0" applyFont="1" applyProtection="1"/>
    <xf numFmtId="0" fontId="9" fillId="5" borderId="23" xfId="0" applyFont="1" applyFill="1" applyBorder="1" applyAlignment="1" applyProtection="1">
      <alignment horizontal="center" vertical="center"/>
    </xf>
    <xf numFmtId="0" fontId="9" fillId="5" borderId="24" xfId="0" applyFont="1" applyFill="1" applyBorder="1" applyAlignment="1" applyProtection="1">
      <alignment horizontal="center" vertical="center"/>
    </xf>
    <xf numFmtId="0" fontId="9" fillId="5" borderId="25" xfId="0" applyFont="1" applyFill="1" applyBorder="1" applyAlignment="1" applyProtection="1">
      <alignment horizontal="center" vertical="center"/>
    </xf>
    <xf numFmtId="0" fontId="7" fillId="2" borderId="20" xfId="0" applyFont="1" applyFill="1" applyBorder="1" applyAlignment="1" applyProtection="1">
      <alignment horizontal="center"/>
    </xf>
    <xf numFmtId="0" fontId="7" fillId="2" borderId="21" xfId="0" applyFont="1" applyFill="1" applyBorder="1" applyAlignment="1" applyProtection="1">
      <alignment horizontal="center"/>
    </xf>
    <xf numFmtId="0" fontId="7" fillId="0" borderId="13" xfId="0" applyFont="1" applyBorder="1" applyAlignment="1" applyProtection="1">
      <alignment horizontal="center"/>
    </xf>
    <xf numFmtId="0" fontId="7" fillId="0" borderId="14" xfId="0" applyFont="1" applyBorder="1" applyAlignment="1" applyProtection="1">
      <alignment horizontal="center"/>
    </xf>
    <xf numFmtId="10" fontId="6" fillId="0" borderId="15" xfId="2" applyNumberFormat="1" applyFont="1" applyBorder="1" applyAlignment="1" applyProtection="1">
      <alignment horizontal="center" vertical="center"/>
    </xf>
    <xf numFmtId="0" fontId="7" fillId="2" borderId="16" xfId="0" applyFont="1" applyFill="1" applyBorder="1" applyAlignment="1" applyProtection="1">
      <alignment horizontal="center"/>
    </xf>
    <xf numFmtId="0" fontId="7" fillId="2" borderId="17" xfId="0" applyFont="1" applyFill="1" applyBorder="1" applyAlignment="1" applyProtection="1">
      <alignment horizontal="center"/>
    </xf>
    <xf numFmtId="167" fontId="3" fillId="2" borderId="18" xfId="0" applyNumberFormat="1" applyFont="1" applyFill="1" applyBorder="1" applyAlignment="1" applyProtection="1">
      <alignment horizontal="center" vertical="center"/>
    </xf>
    <xf numFmtId="0" fontId="9" fillId="6" borderId="9" xfId="0" applyFont="1" applyFill="1" applyBorder="1" applyAlignment="1" applyProtection="1">
      <alignment horizontal="center" vertical="center"/>
    </xf>
    <xf numFmtId="0" fontId="9" fillId="6" borderId="11" xfId="0" applyFont="1" applyFill="1" applyBorder="1" applyAlignment="1" applyProtection="1">
      <alignment horizontal="center" vertical="center"/>
    </xf>
    <xf numFmtId="0" fontId="9" fillId="6" borderId="10" xfId="0" applyFont="1" applyFill="1" applyBorder="1" applyAlignment="1" applyProtection="1">
      <alignment horizontal="center" vertical="center"/>
    </xf>
    <xf numFmtId="0" fontId="7" fillId="0" borderId="20" xfId="0" applyFont="1" applyBorder="1" applyAlignment="1" applyProtection="1">
      <alignment horizontal="center" vertical="center" wrapText="1"/>
    </xf>
    <xf numFmtId="0" fontId="7" fillId="0" borderId="21" xfId="0" applyFont="1" applyBorder="1" applyAlignment="1" applyProtection="1">
      <alignment horizontal="center" vertical="center" wrapText="1"/>
    </xf>
    <xf numFmtId="0" fontId="7" fillId="0" borderId="13" xfId="0" applyFont="1" applyBorder="1" applyAlignment="1" applyProtection="1">
      <alignment horizontal="center" vertical="center" wrapText="1"/>
    </xf>
    <xf numFmtId="0" fontId="7" fillId="0" borderId="14" xfId="0" applyFont="1" applyBorder="1" applyAlignment="1" applyProtection="1">
      <alignment horizontal="center" vertical="center" wrapText="1"/>
    </xf>
    <xf numFmtId="10" fontId="3" fillId="0" borderId="15" xfId="2" applyNumberFormat="1" applyFont="1" applyBorder="1" applyAlignment="1" applyProtection="1">
      <alignment horizontal="center"/>
    </xf>
    <xf numFmtId="0" fontId="7" fillId="3" borderId="13" xfId="0" applyFont="1" applyFill="1" applyBorder="1" applyAlignment="1" applyProtection="1">
      <alignment horizontal="center" vertical="center" wrapText="1"/>
    </xf>
    <xf numFmtId="0" fontId="7" fillId="3" borderId="14" xfId="0" applyFont="1" applyFill="1" applyBorder="1" applyAlignment="1" applyProtection="1">
      <alignment horizontal="center" vertical="center" wrapText="1"/>
    </xf>
    <xf numFmtId="8" fontId="3" fillId="3" borderId="15" xfId="0" applyNumberFormat="1" applyFont="1" applyFill="1" applyBorder="1" applyAlignment="1" applyProtection="1">
      <alignment horizontal="center"/>
    </xf>
    <xf numFmtId="0" fontId="7" fillId="3" borderId="16" xfId="0" applyFont="1" applyFill="1" applyBorder="1" applyAlignment="1" applyProtection="1">
      <alignment horizontal="center" vertical="center" wrapText="1"/>
    </xf>
    <xf numFmtId="0" fontId="7" fillId="3" borderId="17" xfId="0" applyFont="1" applyFill="1" applyBorder="1" applyAlignment="1" applyProtection="1">
      <alignment horizontal="center" vertical="center" wrapText="1"/>
    </xf>
    <xf numFmtId="8" fontId="3" fillId="3" borderId="18" xfId="0" applyNumberFormat="1" applyFont="1" applyFill="1" applyBorder="1" applyAlignment="1" applyProtection="1">
      <alignment horizontal="center"/>
    </xf>
    <xf numFmtId="0" fontId="5" fillId="6" borderId="12" xfId="0" applyFont="1" applyFill="1" applyBorder="1" applyAlignment="1" applyProtection="1">
      <alignment horizontal="center" vertical="center"/>
    </xf>
    <xf numFmtId="0" fontId="4" fillId="0" borderId="0" xfId="0" applyFont="1" applyProtection="1"/>
    <xf numFmtId="0" fontId="7" fillId="0" borderId="20" xfId="0" applyFont="1" applyBorder="1" applyProtection="1"/>
    <xf numFmtId="8" fontId="6" fillId="0" borderId="21" xfId="0" applyNumberFormat="1" applyFont="1" applyBorder="1" applyProtection="1"/>
    <xf numFmtId="8" fontId="6" fillId="0" borderId="21" xfId="0" applyNumberFormat="1" applyFont="1" applyBorder="1" applyAlignment="1" applyProtection="1">
      <alignment horizontal="right"/>
    </xf>
    <xf numFmtId="8" fontId="6" fillId="0" borderId="19" xfId="0" applyNumberFormat="1" applyFont="1" applyBorder="1" applyAlignment="1" applyProtection="1">
      <alignment horizontal="right"/>
    </xf>
    <xf numFmtId="0" fontId="7" fillId="2" borderId="13" xfId="0" applyFont="1" applyFill="1" applyBorder="1" applyProtection="1"/>
    <xf numFmtId="8" fontId="6" fillId="2" borderId="14" xfId="0" applyNumberFormat="1" applyFont="1" applyFill="1" applyBorder="1" applyProtection="1"/>
    <xf numFmtId="8" fontId="6" fillId="2" borderId="14" xfId="0" applyNumberFormat="1" applyFont="1" applyFill="1" applyBorder="1" applyAlignment="1" applyProtection="1">
      <alignment horizontal="right"/>
    </xf>
    <xf numFmtId="8" fontId="6" fillId="2" borderId="15" xfId="0" applyNumberFormat="1" applyFont="1" applyFill="1" applyBorder="1" applyAlignment="1" applyProtection="1">
      <alignment horizontal="right"/>
    </xf>
    <xf numFmtId="0" fontId="7" fillId="0" borderId="13" xfId="0" applyFont="1" applyBorder="1" applyProtection="1"/>
    <xf numFmtId="8" fontId="6" fillId="0" borderId="14" xfId="0" applyNumberFormat="1" applyFont="1" applyBorder="1" applyProtection="1"/>
    <xf numFmtId="8" fontId="6" fillId="0" borderId="14" xfId="0" applyNumberFormat="1" applyFont="1" applyBorder="1" applyAlignment="1" applyProtection="1">
      <alignment horizontal="right"/>
    </xf>
    <xf numFmtId="8" fontId="6" fillId="0" borderId="15" xfId="0" applyNumberFormat="1" applyFont="1" applyBorder="1" applyAlignment="1" applyProtection="1">
      <alignment horizontal="right"/>
    </xf>
    <xf numFmtId="0" fontId="7" fillId="0" borderId="16" xfId="0" applyFont="1" applyBorder="1" applyProtection="1"/>
    <xf numFmtId="8" fontId="6" fillId="0" borderId="17" xfId="0" applyNumberFormat="1" applyFont="1" applyBorder="1" applyProtection="1"/>
    <xf numFmtId="8" fontId="6" fillId="0" borderId="17" xfId="0" applyNumberFormat="1" applyFont="1" applyBorder="1" applyAlignment="1" applyProtection="1">
      <alignment horizontal="right"/>
    </xf>
    <xf numFmtId="8" fontId="6" fillId="0" borderId="18" xfId="0" applyNumberFormat="1" applyFont="1" applyBorder="1" applyAlignment="1" applyProtection="1">
      <alignment horizontal="right"/>
    </xf>
    <xf numFmtId="0" fontId="8" fillId="4" borderId="28" xfId="0" applyFont="1" applyFill="1" applyBorder="1" applyAlignment="1" applyProtection="1">
      <alignment horizontal="center" vertical="center"/>
    </xf>
    <xf numFmtId="0" fontId="3" fillId="3" borderId="28" xfId="0" applyFont="1" applyFill="1" applyBorder="1" applyAlignment="1" applyProtection="1">
      <alignment horizontal="center" vertical="center"/>
    </xf>
    <xf numFmtId="167" fontId="3" fillId="3" borderId="28" xfId="1" applyNumberFormat="1" applyFont="1" applyFill="1" applyBorder="1" applyAlignment="1" applyProtection="1">
      <alignment horizontal="center" vertical="center"/>
    </xf>
    <xf numFmtId="0" fontId="8" fillId="9" borderId="1" xfId="0" applyFont="1" applyFill="1" applyBorder="1" applyAlignment="1" applyProtection="1">
      <alignment horizontal="center" vertical="center"/>
    </xf>
    <xf numFmtId="0" fontId="8" fillId="9" borderId="5" xfId="0" applyFont="1" applyFill="1" applyBorder="1" applyAlignment="1" applyProtection="1">
      <alignment horizontal="center" vertical="center" wrapText="1"/>
    </xf>
    <xf numFmtId="0" fontId="8" fillId="9" borderId="2" xfId="0" applyFont="1" applyFill="1" applyBorder="1" applyAlignment="1" applyProtection="1">
      <alignment horizontal="center" vertical="center"/>
    </xf>
    <xf numFmtId="0" fontId="6" fillId="0" borderId="33" xfId="0" applyFont="1" applyBorder="1" applyAlignment="1" applyProtection="1">
      <alignment horizontal="center" vertical="center"/>
    </xf>
    <xf numFmtId="9" fontId="6" fillId="0" borderId="26" xfId="2" applyNumberFormat="1" applyFont="1" applyBorder="1" applyProtection="1"/>
    <xf numFmtId="167" fontId="6" fillId="8" borderId="34" xfId="0" applyNumberFormat="1" applyFont="1" applyFill="1" applyBorder="1" applyProtection="1"/>
    <xf numFmtId="0" fontId="6" fillId="0" borderId="29" xfId="0" applyFont="1" applyBorder="1" applyAlignment="1" applyProtection="1">
      <alignment horizontal="center" vertical="center"/>
    </xf>
    <xf numFmtId="9" fontId="6" fillId="0" borderId="28" xfId="2" applyNumberFormat="1" applyFont="1" applyBorder="1" applyProtection="1"/>
    <xf numFmtId="167" fontId="6" fillId="8" borderId="30" xfId="0" applyNumberFormat="1" applyFont="1" applyFill="1" applyBorder="1" applyProtection="1"/>
    <xf numFmtId="0" fontId="6" fillId="0" borderId="31" xfId="0" applyFont="1" applyBorder="1" applyAlignment="1" applyProtection="1">
      <alignment horizontal="center" vertical="center"/>
    </xf>
    <xf numFmtId="9" fontId="6" fillId="0" borderId="27" xfId="2" applyNumberFormat="1" applyFont="1" applyBorder="1" applyProtection="1"/>
    <xf numFmtId="167" fontId="6" fillId="8" borderId="32" xfId="0" applyNumberFormat="1" applyFont="1" applyFill="1" applyBorder="1" applyProtection="1"/>
    <xf numFmtId="167" fontId="8" fillId="9" borderId="3" xfId="0" applyNumberFormat="1" applyFont="1" applyFill="1" applyBorder="1" applyAlignment="1" applyProtection="1">
      <alignment horizontal="right"/>
    </xf>
    <xf numFmtId="167" fontId="8" fillId="9" borderId="6" xfId="0" applyNumberFormat="1" applyFont="1" applyFill="1" applyBorder="1" applyAlignment="1" applyProtection="1">
      <alignment horizontal="right"/>
    </xf>
    <xf numFmtId="167" fontId="8" fillId="9" borderId="4" xfId="0" applyNumberFormat="1" applyFont="1" applyFill="1" applyBorder="1" applyAlignment="1" applyProtection="1">
      <alignment horizontal="right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9470366173467539"/>
          <c:y val="1.2558189678197622E-3"/>
          <c:w val="0.41572411974466256"/>
          <c:h val="0.99627268786375112"/>
        </c:manualLayout>
      </c:layout>
      <c:pieChart>
        <c:varyColors val="1"/>
        <c:ser>
          <c:idx val="0"/>
          <c:order val="0"/>
          <c:tx>
            <c:strRef>
              <c:f>Planilha1!$C$30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Planilha1!$B$31:$B$36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Planilha1!$C$31:$C$36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76-43C3-A1F4-92300860CA0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3.9975169138348296E-2"/>
          <c:y val="6.8792523778223771E-2"/>
          <c:w val="0.36086615694790602"/>
          <c:h val="0.8709855056423933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113150</xdr:colOff>
      <xdr:row>0</xdr:row>
      <xdr:rowOff>97517</xdr:rowOff>
    </xdr:from>
    <xdr:to>
      <xdr:col>5</xdr:col>
      <xdr:colOff>217714</xdr:colOff>
      <xdr:row>6</xdr:row>
      <xdr:rowOff>173162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5E53C08-C8AB-5247-CE81-6F50E8453B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882" b="9412"/>
        <a:stretch>
          <a:fillRect/>
        </a:stretch>
      </xdr:blipFill>
      <xdr:spPr>
        <a:xfrm>
          <a:off x="113150" y="97517"/>
          <a:ext cx="7874243" cy="1300288"/>
        </a:xfrm>
        <a:prstGeom prst="rect">
          <a:avLst/>
        </a:prstGeom>
      </xdr:spPr>
    </xdr:pic>
    <xdr:clientData/>
  </xdr:twoCellAnchor>
  <xdr:twoCellAnchor>
    <xdr:from>
      <xdr:col>0</xdr:col>
      <xdr:colOff>353787</xdr:colOff>
      <xdr:row>37</xdr:row>
      <xdr:rowOff>81642</xdr:rowOff>
    </xdr:from>
    <xdr:to>
      <xdr:col>4</xdr:col>
      <xdr:colOff>0</xdr:colOff>
      <xdr:row>53</xdr:row>
      <xdr:rowOff>122463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2F698FB-6927-C3BC-4002-B390F336EF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4F81F-A17A-4D75-97A1-15DF3A32F0EE}">
  <dimension ref="A1:G65"/>
  <sheetViews>
    <sheetView showGridLines="0" tabSelected="1" topLeftCell="A4" zoomScale="70" zoomScaleNormal="70" workbookViewId="0">
      <selection activeCell="D27" sqref="D27"/>
    </sheetView>
  </sheetViews>
  <sheetFormatPr defaultColWidth="0" defaultRowHeight="15" zeroHeight="1" x14ac:dyDescent="0.2"/>
  <cols>
    <col min="1" max="1" width="5.5703125" style="15" customWidth="1"/>
    <col min="2" max="2" width="35.140625" style="15" bestFit="1" customWidth="1"/>
    <col min="3" max="3" width="34.28515625" style="15" customWidth="1"/>
    <col min="4" max="4" width="41.42578125" style="15" customWidth="1"/>
    <col min="5" max="5" width="0.140625" style="15" customWidth="1"/>
    <col min="6" max="6" width="4.42578125" style="15" customWidth="1"/>
    <col min="7" max="7" width="19.85546875" style="15" hidden="1" customWidth="1"/>
    <col min="8" max="9" width="9.140625" style="15" hidden="1" customWidth="1"/>
    <col min="10" max="16384" width="9.140625" style="15" hidden="1"/>
  </cols>
  <sheetData>
    <row r="1" spans="2:4" ht="21.75" customHeight="1" x14ac:dyDescent="0.2"/>
    <row r="2" spans="2:4" x14ac:dyDescent="0.2"/>
    <row r="3" spans="2:4" x14ac:dyDescent="0.2"/>
    <row r="4" spans="2:4" x14ac:dyDescent="0.2"/>
    <row r="5" spans="2:4" x14ac:dyDescent="0.2"/>
    <row r="6" spans="2:4" x14ac:dyDescent="0.2"/>
    <row r="7" spans="2:4" ht="22.5" customHeight="1" thickBot="1" x14ac:dyDescent="0.25"/>
    <row r="8" spans="2:4" ht="30" customHeight="1" thickBot="1" x14ac:dyDescent="0.25">
      <c r="B8" s="16" t="s">
        <v>15</v>
      </c>
      <c r="C8" s="17"/>
      <c r="D8" s="18"/>
    </row>
    <row r="9" spans="2:4" ht="20.100000000000001" customHeight="1" thickBot="1" x14ac:dyDescent="0.3">
      <c r="B9" s="19" t="s">
        <v>14</v>
      </c>
      <c r="C9" s="20"/>
      <c r="D9" s="11">
        <v>2000</v>
      </c>
    </row>
    <row r="10" spans="2:4" ht="20.100000000000001" customHeight="1" thickBot="1" x14ac:dyDescent="0.3">
      <c r="B10" s="21" t="s">
        <v>13</v>
      </c>
      <c r="C10" s="22"/>
      <c r="D10" s="23">
        <v>0.01</v>
      </c>
    </row>
    <row r="11" spans="2:4" ht="20.100000000000001" customHeight="1" thickBot="1" x14ac:dyDescent="0.3">
      <c r="B11" s="24" t="s">
        <v>32</v>
      </c>
      <c r="C11" s="25"/>
      <c r="D11" s="26">
        <f>D9*30%</f>
        <v>600</v>
      </c>
    </row>
    <row r="12" spans="2:4" ht="15.75" thickBot="1" x14ac:dyDescent="0.25"/>
    <row r="13" spans="2:4" ht="30" customHeight="1" thickBot="1" x14ac:dyDescent="0.25">
      <c r="B13" s="27" t="s">
        <v>0</v>
      </c>
      <c r="C13" s="28"/>
      <c r="D13" s="29"/>
    </row>
    <row r="14" spans="2:4" ht="20.100000000000001" customHeight="1" thickBot="1" x14ac:dyDescent="0.25">
      <c r="B14" s="30" t="s">
        <v>5</v>
      </c>
      <c r="C14" s="31"/>
      <c r="D14" s="12">
        <v>500</v>
      </c>
    </row>
    <row r="15" spans="2:4" ht="20.100000000000001" customHeight="1" thickBot="1" x14ac:dyDescent="0.3">
      <c r="B15" s="32" t="s">
        <v>4</v>
      </c>
      <c r="C15" s="33"/>
      <c r="D15" s="13">
        <v>3</v>
      </c>
    </row>
    <row r="16" spans="2:4" ht="20.100000000000001" customHeight="1" thickBot="1" x14ac:dyDescent="0.3">
      <c r="B16" s="32" t="s">
        <v>3</v>
      </c>
      <c r="C16" s="33"/>
      <c r="D16" s="34">
        <v>1.0800000000000001E-2</v>
      </c>
    </row>
    <row r="17" spans="1:5" ht="20.100000000000001" customHeight="1" thickBot="1" x14ac:dyDescent="0.3">
      <c r="B17" s="35" t="s">
        <v>1</v>
      </c>
      <c r="C17" s="36"/>
      <c r="D17" s="37">
        <f>FV(Taxa_Mensal,Qtde_Anos*12,Aporte*-1)</f>
        <v>21858.220923860772</v>
      </c>
    </row>
    <row r="18" spans="1:5" ht="20.100000000000001" customHeight="1" thickBot="1" x14ac:dyDescent="0.3">
      <c r="B18" s="38" t="s">
        <v>2</v>
      </c>
      <c r="C18" s="39"/>
      <c r="D18" s="40">
        <f>D17*Rendimento_carteira</f>
        <v>218.58220923860773</v>
      </c>
    </row>
    <row r="19" spans="1:5" ht="15" customHeight="1" thickBot="1" x14ac:dyDescent="0.25"/>
    <row r="20" spans="1:5" ht="30" customHeight="1" thickBot="1" x14ac:dyDescent="0.25">
      <c r="B20" s="27" t="s">
        <v>7</v>
      </c>
      <c r="C20" s="28"/>
      <c r="D20" s="29" t="s">
        <v>12</v>
      </c>
      <c r="E20" s="41"/>
    </row>
    <row r="21" spans="1:5" ht="20.100000000000001" customHeight="1" thickBot="1" x14ac:dyDescent="0.3">
      <c r="A21" s="42">
        <v>2</v>
      </c>
      <c r="B21" s="43" t="s">
        <v>6</v>
      </c>
      <c r="C21" s="44">
        <f>FV($D$16,$A21*12,$D$14*-1)</f>
        <v>13615.431830290796</v>
      </c>
      <c r="D21" s="45">
        <f>C21*Rendimento_carteira</f>
        <v>136.15431830290797</v>
      </c>
      <c r="E21" s="46"/>
    </row>
    <row r="22" spans="1:5" ht="20.100000000000001" customHeight="1" thickBot="1" x14ac:dyDescent="0.3">
      <c r="A22" s="42">
        <v>5</v>
      </c>
      <c r="B22" s="47" t="s">
        <v>8</v>
      </c>
      <c r="C22" s="48">
        <f>FV($D$16,$A22*12,$D$14*-1)</f>
        <v>41902.00967962922</v>
      </c>
      <c r="D22" s="49">
        <f>C22*Rendimento_carteira</f>
        <v>419.02009679629219</v>
      </c>
      <c r="E22" s="50"/>
    </row>
    <row r="23" spans="1:5" ht="20.100000000000001" customHeight="1" thickBot="1" x14ac:dyDescent="0.3">
      <c r="A23" s="42">
        <v>10</v>
      </c>
      <c r="B23" s="51" t="s">
        <v>9</v>
      </c>
      <c r="C23" s="52">
        <f>FV($D$16,$A23*12,$D$14*-1)</f>
        <v>121728.83312740005</v>
      </c>
      <c r="D23" s="53">
        <f>C23*Rendimento_carteira</f>
        <v>1217.2883312740005</v>
      </c>
      <c r="E23" s="54"/>
    </row>
    <row r="24" spans="1:5" ht="20.100000000000001" customHeight="1" thickBot="1" x14ac:dyDescent="0.3">
      <c r="A24" s="42">
        <v>20</v>
      </c>
      <c r="B24" s="47" t="s">
        <v>10</v>
      </c>
      <c r="C24" s="48">
        <f>FV($D$16,$A24*12,$D$14*-1)</f>
        <v>563524.49664926168</v>
      </c>
      <c r="D24" s="49">
        <f>C24*Rendimento_carteira</f>
        <v>5635.2449664926171</v>
      </c>
      <c r="E24" s="50"/>
    </row>
    <row r="25" spans="1:5" ht="20.100000000000001" customHeight="1" thickBot="1" x14ac:dyDescent="0.3">
      <c r="A25" s="42">
        <v>30</v>
      </c>
      <c r="B25" s="55" t="s">
        <v>11</v>
      </c>
      <c r="C25" s="56">
        <f>FV($D$16,$A25*12,$D$14*-1)</f>
        <v>2166952.4051583759</v>
      </c>
      <c r="D25" s="57">
        <f>C25*Rendimento_carteira</f>
        <v>21669.524051583758</v>
      </c>
      <c r="E25" s="58"/>
    </row>
    <row r="26" spans="1:5" x14ac:dyDescent="0.2"/>
    <row r="27" spans="1:5" ht="20.25" x14ac:dyDescent="0.2">
      <c r="B27" s="59" t="s">
        <v>16</v>
      </c>
      <c r="C27" s="59"/>
      <c r="D27" s="14" t="s">
        <v>18</v>
      </c>
    </row>
    <row r="28" spans="1:5" ht="18" x14ac:dyDescent="0.2">
      <c r="B28" s="60" t="s">
        <v>29</v>
      </c>
      <c r="C28" s="60"/>
      <c r="D28" s="61">
        <f>Aporte</f>
        <v>500</v>
      </c>
    </row>
    <row r="29" spans="1:5" ht="15.75" thickBot="1" x14ac:dyDescent="0.25"/>
    <row r="30" spans="1:5" ht="40.5" x14ac:dyDescent="0.2">
      <c r="B30" s="62" t="s">
        <v>20</v>
      </c>
      <c r="C30" s="63" t="s">
        <v>21</v>
      </c>
      <c r="D30" s="64" t="s">
        <v>22</v>
      </c>
    </row>
    <row r="31" spans="1:5" ht="18" x14ac:dyDescent="0.25">
      <c r="B31" s="65" t="s">
        <v>23</v>
      </c>
      <c r="C31" s="66">
        <f>VLOOKUP($D$27&amp;"-"&amp;B31,Planilha2!A:D,4,FALSE)</f>
        <v>0.3</v>
      </c>
      <c r="D31" s="67">
        <f>C31*$D$28</f>
        <v>150</v>
      </c>
    </row>
    <row r="32" spans="1:5" ht="18" x14ac:dyDescent="0.25">
      <c r="B32" s="68" t="s">
        <v>24</v>
      </c>
      <c r="C32" s="69">
        <f>VLOOKUP($D$27&amp;"-"&amp;B32,Planilha2!A:D,4,FALSE)</f>
        <v>0.5</v>
      </c>
      <c r="D32" s="70">
        <f>C32*$D$28</f>
        <v>250</v>
      </c>
    </row>
    <row r="33" spans="2:4" ht="18" x14ac:dyDescent="0.25">
      <c r="B33" s="68" t="s">
        <v>25</v>
      </c>
      <c r="C33" s="69">
        <f>VLOOKUP($D$27&amp;"-"&amp;B33,Planilha2!A:D,4,FALSE)</f>
        <v>0.1</v>
      </c>
      <c r="D33" s="70">
        <f>C33*$D$28</f>
        <v>50</v>
      </c>
    </row>
    <row r="34" spans="2:4" ht="18" x14ac:dyDescent="0.25">
      <c r="B34" s="68" t="s">
        <v>26</v>
      </c>
      <c r="C34" s="69">
        <f>VLOOKUP($D$27&amp;"-"&amp;B34,Planilha2!A:D,4,FALSE)</f>
        <v>0.1</v>
      </c>
      <c r="D34" s="70">
        <f>C34*$D$28</f>
        <v>50</v>
      </c>
    </row>
    <row r="35" spans="2:4" ht="18" x14ac:dyDescent="0.25">
      <c r="B35" s="68" t="s">
        <v>27</v>
      </c>
      <c r="C35" s="69">
        <f>VLOOKUP($D$27&amp;"-"&amp;B35,Planilha2!A:D,4,FALSE)</f>
        <v>0</v>
      </c>
      <c r="D35" s="70">
        <f>C35*$D$28</f>
        <v>0</v>
      </c>
    </row>
    <row r="36" spans="2:4" ht="18" x14ac:dyDescent="0.25">
      <c r="B36" s="71" t="s">
        <v>28</v>
      </c>
      <c r="C36" s="72">
        <f>VLOOKUP($D$27&amp;"-"&amp;B36,Planilha2!A:D,4,FALSE)</f>
        <v>0</v>
      </c>
      <c r="D36" s="73">
        <f>C36*$D$28</f>
        <v>0</v>
      </c>
    </row>
    <row r="37" spans="2:4" ht="21" thickBot="1" x14ac:dyDescent="0.35">
      <c r="B37" s="74">
        <f>SUM(D31:D36)</f>
        <v>500</v>
      </c>
      <c r="C37" s="75"/>
      <c r="D37" s="76"/>
    </row>
    <row r="38" spans="2:4" x14ac:dyDescent="0.2"/>
    <row r="39" spans="2:4" x14ac:dyDescent="0.2"/>
    <row r="40" spans="2:4" x14ac:dyDescent="0.2"/>
    <row r="41" spans="2:4" x14ac:dyDescent="0.2"/>
    <row r="42" spans="2:4" x14ac:dyDescent="0.2"/>
    <row r="43" spans="2:4" x14ac:dyDescent="0.2"/>
    <row r="44" spans="2:4" x14ac:dyDescent="0.2"/>
    <row r="45" spans="2:4" x14ac:dyDescent="0.2"/>
    <row r="46" spans="2:4" x14ac:dyDescent="0.2"/>
    <row r="47" spans="2:4" x14ac:dyDescent="0.2"/>
    <row r="48" spans="2:4" x14ac:dyDescent="0.2"/>
    <row r="49" x14ac:dyDescent="0.2"/>
    <row r="50" x14ac:dyDescent="0.2"/>
    <row r="51" x14ac:dyDescent="0.2"/>
    <row r="52" x14ac:dyDescent="0.2"/>
    <row r="53" x14ac:dyDescent="0.2"/>
    <row r="54" x14ac:dyDescent="0.2"/>
    <row r="65" s="15" customFormat="1" hidden="1" x14ac:dyDescent="0.2"/>
  </sheetData>
  <sheetProtection sheet="1" objects="1" scenarios="1"/>
  <mergeCells count="19">
    <mergeCell ref="B37:D37"/>
    <mergeCell ref="B17:C17"/>
    <mergeCell ref="B18:C18"/>
    <mergeCell ref="B13:D13"/>
    <mergeCell ref="B20:D20"/>
    <mergeCell ref="B27:C27"/>
    <mergeCell ref="B28:C28"/>
    <mergeCell ref="B14:C14"/>
    <mergeCell ref="B15:C15"/>
    <mergeCell ref="B16:C16"/>
    <mergeCell ref="D21:E21"/>
    <mergeCell ref="D22:E22"/>
    <mergeCell ref="D23:E23"/>
    <mergeCell ref="D24:E24"/>
    <mergeCell ref="D25:E25"/>
    <mergeCell ref="B8:D8"/>
    <mergeCell ref="B9:C9"/>
    <mergeCell ref="B10:C10"/>
    <mergeCell ref="B11:C11"/>
  </mergeCells>
  <dataValidations count="1">
    <dataValidation type="list" allowBlank="1" showInputMessage="1" showErrorMessage="1" sqref="D27" xr:uid="{E0B61440-50C8-4B99-B023-FBF33978C773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E7D89-F5D0-406A-9050-1C357972FFFD}">
  <dimension ref="A1:D19"/>
  <sheetViews>
    <sheetView zoomScaleNormal="100" workbookViewId="0">
      <selection activeCell="D2" activeCellId="1" sqref="A2:A7 D2:D7"/>
    </sheetView>
  </sheetViews>
  <sheetFormatPr defaultRowHeight="15" x14ac:dyDescent="0.25"/>
  <cols>
    <col min="1" max="1" width="30.140625" bestFit="1" customWidth="1"/>
    <col min="2" max="2" width="24" customWidth="1"/>
    <col min="3" max="3" width="29.28515625" bestFit="1" customWidth="1"/>
    <col min="4" max="4" width="15.85546875" customWidth="1"/>
    <col min="6" max="6" width="18" customWidth="1"/>
    <col min="7" max="7" width="22.140625" customWidth="1"/>
    <col min="8" max="8" width="9.140625" customWidth="1"/>
  </cols>
  <sheetData>
    <row r="1" spans="1:4" ht="20.25" x14ac:dyDescent="0.25">
      <c r="A1" s="3" t="s">
        <v>31</v>
      </c>
      <c r="B1" s="3" t="s">
        <v>16</v>
      </c>
      <c r="C1" s="3" t="s">
        <v>20</v>
      </c>
      <c r="D1" s="3" t="s">
        <v>30</v>
      </c>
    </row>
    <row r="2" spans="1:4" ht="18" x14ac:dyDescent="0.25">
      <c r="A2" s="5" t="str">
        <f>B2&amp;"-"&amp;C2</f>
        <v>CONSERVADOR-PAPEL</v>
      </c>
      <c r="B2" s="5" t="s">
        <v>18</v>
      </c>
      <c r="C2" s="6" t="s">
        <v>23</v>
      </c>
      <c r="D2" s="7">
        <v>0.3</v>
      </c>
    </row>
    <row r="3" spans="1:4" ht="18" x14ac:dyDescent="0.25">
      <c r="A3" s="5" t="str">
        <f t="shared" ref="A3:A19" si="0">B3&amp;"-"&amp;C3</f>
        <v>CONSERVADOR-TIJOLO</v>
      </c>
      <c r="B3" s="5" t="s">
        <v>18</v>
      </c>
      <c r="C3" s="6" t="s">
        <v>24</v>
      </c>
      <c r="D3" s="7">
        <v>0.5</v>
      </c>
    </row>
    <row r="4" spans="1:4" ht="18" x14ac:dyDescent="0.25">
      <c r="A4" s="5" t="str">
        <f t="shared" si="0"/>
        <v>CONSERVADOR-HÍBRIDOS</v>
      </c>
      <c r="B4" s="5" t="s">
        <v>18</v>
      </c>
      <c r="C4" s="6" t="s">
        <v>25</v>
      </c>
      <c r="D4" s="7">
        <v>0.1</v>
      </c>
    </row>
    <row r="5" spans="1:4" ht="18" x14ac:dyDescent="0.25">
      <c r="A5" s="5" t="str">
        <f t="shared" si="0"/>
        <v>CONSERVADOR-FOFs</v>
      </c>
      <c r="B5" s="5" t="s">
        <v>18</v>
      </c>
      <c r="C5" s="6" t="s">
        <v>26</v>
      </c>
      <c r="D5" s="7">
        <v>0.1</v>
      </c>
    </row>
    <row r="6" spans="1:4" ht="18" x14ac:dyDescent="0.25">
      <c r="A6" s="5" t="str">
        <f t="shared" si="0"/>
        <v>CONSERVADOR-DESENVOLVIMENTO</v>
      </c>
      <c r="B6" s="5" t="s">
        <v>18</v>
      </c>
      <c r="C6" s="6" t="s">
        <v>27</v>
      </c>
      <c r="D6" s="7">
        <v>0</v>
      </c>
    </row>
    <row r="7" spans="1:4" ht="18.75" thickBot="1" x14ac:dyDescent="0.3">
      <c r="A7" s="2" t="str">
        <f t="shared" si="0"/>
        <v>CONSERVADOR-HOTELARIAS</v>
      </c>
      <c r="B7" s="2" t="s">
        <v>18</v>
      </c>
      <c r="C7" s="8" t="s">
        <v>28</v>
      </c>
      <c r="D7" s="9">
        <v>0</v>
      </c>
    </row>
    <row r="8" spans="1:4" ht="18" x14ac:dyDescent="0.25">
      <c r="A8" s="1" t="str">
        <f t="shared" si="0"/>
        <v>MODERADO-PAPEL</v>
      </c>
      <c r="B8" s="1" t="s">
        <v>19</v>
      </c>
      <c r="C8" s="10" t="s">
        <v>23</v>
      </c>
      <c r="D8" s="7">
        <v>0.32</v>
      </c>
    </row>
    <row r="9" spans="1:4" ht="18" x14ac:dyDescent="0.25">
      <c r="A9" s="5" t="str">
        <f t="shared" si="0"/>
        <v>MODERADO-TIJOLO</v>
      </c>
      <c r="B9" s="5" t="s">
        <v>19</v>
      </c>
      <c r="C9" s="6" t="s">
        <v>24</v>
      </c>
      <c r="D9" s="7">
        <v>0.4</v>
      </c>
    </row>
    <row r="10" spans="1:4" ht="18" x14ac:dyDescent="0.25">
      <c r="A10" s="5" t="str">
        <f t="shared" si="0"/>
        <v>MODERADO-HÍBRIDOS</v>
      </c>
      <c r="B10" s="5" t="s">
        <v>19</v>
      </c>
      <c r="C10" s="6" t="s">
        <v>25</v>
      </c>
      <c r="D10" s="7">
        <v>0.08</v>
      </c>
    </row>
    <row r="11" spans="1:4" ht="18" x14ac:dyDescent="0.25">
      <c r="A11" s="5" t="str">
        <f t="shared" si="0"/>
        <v>MODERADO-FOFs</v>
      </c>
      <c r="B11" s="5" t="s">
        <v>19</v>
      </c>
      <c r="C11" s="6" t="s">
        <v>26</v>
      </c>
      <c r="D11" s="7">
        <v>0.1</v>
      </c>
    </row>
    <row r="12" spans="1:4" ht="18" x14ac:dyDescent="0.25">
      <c r="A12" s="5" t="str">
        <f t="shared" si="0"/>
        <v>MODERADO-DESENVOLVIMENTO</v>
      </c>
      <c r="B12" s="5" t="s">
        <v>19</v>
      </c>
      <c r="C12" s="6" t="s">
        <v>27</v>
      </c>
      <c r="D12" s="7">
        <v>0.05</v>
      </c>
    </row>
    <row r="13" spans="1:4" ht="18.75" thickBot="1" x14ac:dyDescent="0.3">
      <c r="A13" s="2" t="str">
        <f t="shared" si="0"/>
        <v>MODERADO-HOTELARIAS</v>
      </c>
      <c r="B13" s="2" t="s">
        <v>19</v>
      </c>
      <c r="C13" s="8" t="s">
        <v>28</v>
      </c>
      <c r="D13" s="9">
        <v>0.05</v>
      </c>
    </row>
    <row r="14" spans="1:4" ht="18" x14ac:dyDescent="0.25">
      <c r="A14" t="str">
        <f t="shared" si="0"/>
        <v>AGRESSIVO-PAPEL</v>
      </c>
      <c r="B14" t="s">
        <v>17</v>
      </c>
      <c r="C14" s="4" t="s">
        <v>23</v>
      </c>
      <c r="D14" s="7">
        <v>0.5</v>
      </c>
    </row>
    <row r="15" spans="1:4" ht="18" x14ac:dyDescent="0.25">
      <c r="A15" t="str">
        <f t="shared" si="0"/>
        <v>AGRESSIVO-TIJOLO</v>
      </c>
      <c r="B15" t="s">
        <v>17</v>
      </c>
      <c r="C15" s="4" t="s">
        <v>24</v>
      </c>
      <c r="D15" s="7">
        <v>0.1</v>
      </c>
    </row>
    <row r="16" spans="1:4" ht="18" x14ac:dyDescent="0.25">
      <c r="A16" t="str">
        <f t="shared" si="0"/>
        <v>AGRESSIVO-HÍBRIDOS</v>
      </c>
      <c r="B16" t="s">
        <v>17</v>
      </c>
      <c r="C16" s="4" t="s">
        <v>25</v>
      </c>
      <c r="D16" s="7">
        <v>0.05</v>
      </c>
    </row>
    <row r="17" spans="1:4" ht="18" x14ac:dyDescent="0.25">
      <c r="A17" t="str">
        <f t="shared" si="0"/>
        <v>AGRESSIVO-FOFs</v>
      </c>
      <c r="B17" t="s">
        <v>17</v>
      </c>
      <c r="C17" s="4" t="s">
        <v>26</v>
      </c>
      <c r="D17" s="7">
        <v>0.05</v>
      </c>
    </row>
    <row r="18" spans="1:4" ht="18" x14ac:dyDescent="0.25">
      <c r="A18" t="str">
        <f t="shared" si="0"/>
        <v>AGRESSIVO-DESENVOLVIMENTO</v>
      </c>
      <c r="B18" t="s">
        <v>17</v>
      </c>
      <c r="C18" s="4" t="s">
        <v>27</v>
      </c>
      <c r="D18" s="7">
        <v>0.2</v>
      </c>
    </row>
    <row r="19" spans="1:4" ht="18" x14ac:dyDescent="0.25">
      <c r="A19" t="str">
        <f t="shared" si="0"/>
        <v>AGRESSIVO-HOTELARIAS</v>
      </c>
      <c r="B19" t="s">
        <v>17</v>
      </c>
      <c r="C19" s="4" t="s">
        <v>28</v>
      </c>
      <c r="D19" s="7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8</vt:i4>
      </vt:variant>
    </vt:vector>
  </HeadingPairs>
  <TitlesOfParts>
    <vt:vector size="10" baseType="lpstr">
      <vt:lpstr>Planilha1</vt:lpstr>
      <vt:lpstr>Planilha2</vt:lpstr>
      <vt:lpstr>Aporte</vt:lpstr>
      <vt:lpstr>Dividendo_Mensal</vt:lpstr>
      <vt:lpstr>Patrimonio_Acumulado</vt:lpstr>
      <vt:lpstr>Qtde_Anos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Geancarlos ...</dc:creator>
  <cp:lastModifiedBy>Geancarlos ...</cp:lastModifiedBy>
  <dcterms:created xsi:type="dcterms:W3CDTF">2026-09-30T23:18:47Z</dcterms:created>
  <dcterms:modified xsi:type="dcterms:W3CDTF">2026-10-01T02:43:49Z</dcterms:modified>
</cp:coreProperties>
</file>