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17970" windowHeight="6030"/>
  </bookViews>
  <sheets>
    <sheet name="M2 data" sheetId="1" r:id="rId1"/>
    <sheet name="Sheet2" sheetId="7" r:id="rId2"/>
    <sheet name="Метаданные" sheetId="5" r:id="rId3"/>
  </sheets>
  <definedNames>
    <definedName name="_xlnm.Print_Area" localSheetId="2">Метаданные!$A$1:$C$9</definedName>
  </definedName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D2" i="1"/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4" i="1"/>
</calcChain>
</file>

<file path=xl/sharedStrings.xml><?xml version="1.0" encoding="utf-8"?>
<sst xmlns="http://schemas.openxmlformats.org/spreadsheetml/2006/main" count="545" uniqueCount="237">
  <si>
    <t>Date</t>
  </si>
  <si>
    <t>1. ESS Guidelines on Seasonal Adjustment, Luxembourg: Office for Official Publications of the European Communities, European Communities, 2009.</t>
  </si>
  <si>
    <t>2. Monetary and Financial Statistics: Compilation Guide — Washington, D.C.: International Monetary Fund, 2008.</t>
  </si>
  <si>
    <t>При необходимости внесения изменений в модель сезонной корректировки соответствующие комментарии будут опубликованы дополнительно.</t>
  </si>
  <si>
    <t xml:space="preserve"> </t>
  </si>
  <si>
    <r>
      <t xml:space="preserve">Денежный агрегат </t>
    </r>
    <r>
      <rPr>
        <b/>
        <sz val="12"/>
        <color theme="1"/>
        <rFont val="Times New Roman"/>
        <family val="1"/>
        <charset val="204"/>
      </rPr>
      <t xml:space="preserve">Денежная масса </t>
    </r>
    <r>
      <rPr>
        <sz val="12"/>
        <color theme="1"/>
        <rFont val="Times New Roman"/>
        <family val="1"/>
        <charset val="204"/>
      </rPr>
      <t>(</t>
    </r>
    <r>
      <rPr>
        <b/>
        <sz val="12"/>
        <color theme="1"/>
        <rFont val="Times New Roman"/>
        <family val="1"/>
        <charset val="204"/>
      </rPr>
      <t>M2</t>
    </r>
    <r>
      <rPr>
        <sz val="12"/>
        <color theme="1"/>
        <rFont val="Times New Roman"/>
        <family val="1"/>
        <charset val="204"/>
      </rPr>
      <t xml:space="preserve">) рассчитывается в составе показателей </t>
    </r>
    <r>
      <rPr>
        <b/>
        <sz val="12"/>
        <color theme="1"/>
        <rFont val="Times New Roman"/>
        <family val="1"/>
        <charset val="204"/>
      </rPr>
      <t xml:space="preserve">Обзора банковской системы </t>
    </r>
    <r>
      <rPr>
        <sz val="12"/>
        <color theme="1"/>
        <rFont val="Times New Roman"/>
        <family val="1"/>
        <charset val="204"/>
      </rPr>
      <t>(до 2001 года - в составе Денежного обзора)</t>
    </r>
    <r>
      <rPr>
        <b/>
        <sz val="12"/>
        <color theme="1"/>
        <rFont val="Times New Roman"/>
        <family val="1"/>
        <charset val="204"/>
      </rPr>
      <t>.</t>
    </r>
  </si>
  <si>
    <r>
      <t>Сезонная корректировка Денежной массы (M2) проведена в соответствии с Рекомендациями по проведению сезонной корректировки динамических рядов (Евростат, 2009)</t>
    </r>
    <r>
      <rPr>
        <vertAlign val="super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 xml:space="preserve"> и Руководством по составлению денежно-кредитной и финансовой статистики (МВФ, 2008)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с использованием </t>
    </r>
    <r>
      <rPr>
        <b/>
        <sz val="12"/>
        <color theme="1"/>
        <rFont val="Times New Roman"/>
        <family val="1"/>
        <charset val="204"/>
      </rPr>
      <t>X-13-ARIMA/SEATS</t>
    </r>
    <r>
      <rPr>
        <sz val="12"/>
        <color theme="1"/>
        <rFont val="Times New Roman"/>
        <family val="1"/>
        <charset val="204"/>
      </rPr>
      <t xml:space="preserve"> (US Census Bureau). Использование указанного программного средства позволило нивелировать риски избыточного сглаживания временных рядов, а также учесть особенности экономической ситуации в стране.</t>
    </r>
  </si>
  <si>
    <r>
      <t xml:space="preserve">При появлении нового наблюдения в динамическом ряду или уточнении значений показателя </t>
    </r>
    <r>
      <rPr>
        <b/>
        <sz val="12"/>
        <color theme="1"/>
        <rFont val="Times New Roman"/>
        <family val="1"/>
        <charset val="204"/>
      </rPr>
      <t xml:space="preserve">Денежной массы (M2) </t>
    </r>
    <r>
      <rPr>
        <sz val="12"/>
        <color theme="1"/>
        <rFont val="Times New Roman"/>
        <family val="1"/>
        <charset val="204"/>
      </rPr>
      <t xml:space="preserve">динамический ряд сезонно скорректированной </t>
    </r>
    <r>
      <rPr>
        <b/>
        <sz val="12"/>
        <color theme="1"/>
        <rFont val="Times New Roman"/>
        <family val="1"/>
        <charset val="204"/>
      </rPr>
      <t>Денежной массы (M2_SA)</t>
    </r>
    <r>
      <rPr>
        <sz val="12"/>
        <color theme="1"/>
        <rFont val="Times New Roman"/>
        <family val="1"/>
        <charset val="204"/>
      </rPr>
      <t xml:space="preserve"> пересматривается. Обновленные данные публикуются Банком России на регулярной основе.</t>
    </r>
  </si>
  <si>
    <t xml:space="preserve">М2_SA </t>
  </si>
  <si>
    <t>М2</t>
  </si>
  <si>
    <t>INF_SA</t>
  </si>
  <si>
    <t>micex_std</t>
  </si>
  <si>
    <t>micex</t>
  </si>
  <si>
    <t>usd_rub</t>
  </si>
  <si>
    <t>miacr</t>
  </si>
  <si>
    <t>miacr_std</t>
  </si>
  <si>
    <t>miacr_amount</t>
  </si>
  <si>
    <t>NX_log</t>
  </si>
  <si>
    <t>NX_growth</t>
  </si>
  <si>
    <t>NX</t>
  </si>
  <si>
    <t>Январь</t>
  </si>
  <si>
    <t>15,4</t>
  </si>
  <si>
    <t>16,8</t>
  </si>
  <si>
    <t>27,9</t>
  </si>
  <si>
    <t>25,1</t>
  </si>
  <si>
    <t>24,0</t>
  </si>
  <si>
    <t>24,7</t>
  </si>
  <si>
    <t>19,3</t>
  </si>
  <si>
    <t>20,8</t>
  </si>
  <si>
    <t>Февраль</t>
  </si>
  <si>
    <t>16,4</t>
  </si>
  <si>
    <t>19,2</t>
  </si>
  <si>
    <t>27,1</t>
  </si>
  <si>
    <t>26,4</t>
  </si>
  <si>
    <t>24,6</t>
  </si>
  <si>
    <t>24,4</t>
  </si>
  <si>
    <t>19,1</t>
  </si>
  <si>
    <t>20,5</t>
  </si>
  <si>
    <t>Март</t>
  </si>
  <si>
    <t>17,9</t>
  </si>
  <si>
    <t>15,0</t>
  </si>
  <si>
    <t>29,8</t>
  </si>
  <si>
    <t>26,6</t>
  </si>
  <si>
    <t>24,3</t>
  </si>
  <si>
    <t>20,4</t>
  </si>
  <si>
    <t>Апрель</t>
  </si>
  <si>
    <t>18,1</t>
  </si>
  <si>
    <t>14,4</t>
  </si>
  <si>
    <t>27,7</t>
  </si>
  <si>
    <t>25,8</t>
  </si>
  <si>
    <t>24,1</t>
  </si>
  <si>
    <t>19,0</t>
  </si>
  <si>
    <t>20,2</t>
  </si>
  <si>
    <t>Май</t>
  </si>
  <si>
    <t>19,8</t>
  </si>
  <si>
    <t>16,1</t>
  </si>
  <si>
    <t>28,4</t>
  </si>
  <si>
    <t>26,5</t>
  </si>
  <si>
    <t>25,2</t>
  </si>
  <si>
    <t>23,8</t>
  </si>
  <si>
    <t>18,9</t>
  </si>
  <si>
    <t>20,1</t>
  </si>
  <si>
    <t>Июнь</t>
  </si>
  <si>
    <t>20,6</t>
  </si>
  <si>
    <t>28,3</t>
  </si>
  <si>
    <t>24,9</t>
  </si>
  <si>
    <t>23,0</t>
  </si>
  <si>
    <t>18,3</t>
  </si>
  <si>
    <t>Июль</t>
  </si>
  <si>
    <t>21,9</t>
  </si>
  <si>
    <t>16,0</t>
  </si>
  <si>
    <t>27,0</t>
  </si>
  <si>
    <t>22,3</t>
  </si>
  <si>
    <t>Август</t>
  </si>
  <si>
    <t>23,5</t>
  </si>
  <si>
    <t>25,5</t>
  </si>
  <si>
    <t>23,6</t>
  </si>
  <si>
    <t>21,1</t>
  </si>
  <si>
    <t>18,7</t>
  </si>
  <si>
    <t>Сентябрь</t>
  </si>
  <si>
    <t>16,6</t>
  </si>
  <si>
    <t>17,8</t>
  </si>
  <si>
    <t>18,6</t>
  </si>
  <si>
    <t>Октябрь</t>
  </si>
  <si>
    <t>15,3</t>
  </si>
  <si>
    <t>25,3</t>
  </si>
  <si>
    <t>24,8</t>
  </si>
  <si>
    <t>24,2</t>
  </si>
  <si>
    <t>20,7</t>
  </si>
  <si>
    <t>17,1</t>
  </si>
  <si>
    <t>Ноябрь</t>
  </si>
  <si>
    <t>17,0</t>
  </si>
  <si>
    <t>Декабрь</t>
  </si>
  <si>
    <t>25,6</t>
  </si>
  <si>
    <t>15,7</t>
  </si>
  <si>
    <t>26,3</t>
  </si>
  <si>
    <t>17,3</t>
  </si>
  <si>
    <t>13,7</t>
  </si>
  <si>
    <t>31,9</t>
  </si>
  <si>
    <t>27,6</t>
  </si>
  <si>
    <t>25,4</t>
  </si>
  <si>
    <t>21,4</t>
  </si>
  <si>
    <t>17,7</t>
  </si>
  <si>
    <t>13,9</t>
  </si>
  <si>
    <t>16,9</t>
  </si>
  <si>
    <t>16,7</t>
  </si>
  <si>
    <t>13,3</t>
  </si>
  <si>
    <t>14,6</t>
  </si>
  <si>
    <t>27,8</t>
  </si>
  <si>
    <t>26,2</t>
  </si>
  <si>
    <t>23,9</t>
  </si>
  <si>
    <t>13,1</t>
  </si>
  <si>
    <t>26,7</t>
  </si>
  <si>
    <t>26,1</t>
  </si>
  <si>
    <t>21,8</t>
  </si>
  <si>
    <t>17,4</t>
  </si>
  <si>
    <t>18,5</t>
  </si>
  <si>
    <t>14,8</t>
  </si>
  <si>
    <t>29,9</t>
  </si>
  <si>
    <t>26,8</t>
  </si>
  <si>
    <t>21,7</t>
  </si>
  <si>
    <t>17,5</t>
  </si>
  <si>
    <t>13,5</t>
  </si>
  <si>
    <t>14,7</t>
  </si>
  <si>
    <t>28,0</t>
  </si>
  <si>
    <t>21,2</t>
  </si>
  <si>
    <t>18,4</t>
  </si>
  <si>
    <t>16,3</t>
  </si>
  <si>
    <t>22,2</t>
  </si>
  <si>
    <t>13,2</t>
  </si>
  <si>
    <t>27,3</t>
  </si>
  <si>
    <t>12,7</t>
  </si>
  <si>
    <t>28,7</t>
  </si>
  <si>
    <t>19,6</t>
  </si>
  <si>
    <t>12,8</t>
  </si>
  <si>
    <t>26,9</t>
  </si>
  <si>
    <t>23,2</t>
  </si>
  <si>
    <t>19,7</t>
  </si>
  <si>
    <t>15,9</t>
  </si>
  <si>
    <t>29,4</t>
  </si>
  <si>
    <t>19,9</t>
  </si>
  <si>
    <t>14,2</t>
  </si>
  <si>
    <t>23,7</t>
  </si>
  <si>
    <t>14,0</t>
  </si>
  <si>
    <t>19,5</t>
  </si>
  <si>
    <t>31,8</t>
  </si>
  <si>
    <t>30,4</t>
  </si>
  <si>
    <t>27,2</t>
  </si>
  <si>
    <t>28,1</t>
  </si>
  <si>
    <t>25,0</t>
  </si>
  <si>
    <t>13,8</t>
  </si>
  <si>
    <t>15,8</t>
  </si>
  <si>
    <t>16,5</t>
  </si>
  <si>
    <t>17,6</t>
  </si>
  <si>
    <t>12,6</t>
  </si>
  <si>
    <t>26,0</t>
  </si>
  <si>
    <t>15,2</t>
  </si>
  <si>
    <t>30,7</t>
  </si>
  <si>
    <t>25,9</t>
  </si>
  <si>
    <t>22,6</t>
  </si>
  <si>
    <t>17,2</t>
  </si>
  <si>
    <t>15,6</t>
  </si>
  <si>
    <t>28,2</t>
  </si>
  <si>
    <t>22,0</t>
  </si>
  <si>
    <t>16,2</t>
  </si>
  <si>
    <t>15,5</t>
  </si>
  <si>
    <t>22,7</t>
  </si>
  <si>
    <t>12,2</t>
  </si>
  <si>
    <t>29,2</t>
  </si>
  <si>
    <t>22,9</t>
  </si>
  <si>
    <t>23,1</t>
  </si>
  <si>
    <t>19,4</t>
  </si>
  <si>
    <t>13,6</t>
  </si>
  <si>
    <t>31,1</t>
  </si>
  <si>
    <t>1,7</t>
  </si>
  <si>
    <t>2,2</t>
  </si>
  <si>
    <t>7,2</t>
  </si>
  <si>
    <t>6,0</t>
  </si>
  <si>
    <t>6,8</t>
  </si>
  <si>
    <t>8,1</t>
  </si>
  <si>
    <t>6,1</t>
  </si>
  <si>
    <t>7,1</t>
  </si>
  <si>
    <t>8,5</t>
  </si>
  <si>
    <t>5,1</t>
  </si>
  <si>
    <t>6,9</t>
  </si>
  <si>
    <t>8,2</t>
  </si>
  <si>
    <t>8,4</t>
  </si>
  <si>
    <t>5,4</t>
  </si>
  <si>
    <t>9,4</t>
  </si>
  <si>
    <t>3,0</t>
  </si>
  <si>
    <t>6,6</t>
  </si>
  <si>
    <t>6,2</t>
  </si>
  <si>
    <t>8,3</t>
  </si>
  <si>
    <t>5,2</t>
  </si>
  <si>
    <t>7,8</t>
  </si>
  <si>
    <t>8,7</t>
  </si>
  <si>
    <t>1,5</t>
  </si>
  <si>
    <t>1,8</t>
  </si>
  <si>
    <t>4,8</t>
  </si>
  <si>
    <t>6,7</t>
  </si>
  <si>
    <t>7,0</t>
  </si>
  <si>
    <t>5,5</t>
  </si>
  <si>
    <t>7,5</t>
  </si>
  <si>
    <t>5,6</t>
  </si>
  <si>
    <t>8,6</t>
  </si>
  <si>
    <t>1,3</t>
  </si>
  <si>
    <t>2,0</t>
  </si>
  <si>
    <t>6,5</t>
  </si>
  <si>
    <t>7,6</t>
  </si>
  <si>
    <t>1,1</t>
  </si>
  <si>
    <t>1,4</t>
  </si>
  <si>
    <t>4,9</t>
  </si>
  <si>
    <t>5,7</t>
  </si>
  <si>
    <t>7,4</t>
  </si>
  <si>
    <t>8,0</t>
  </si>
  <si>
    <t>7,3</t>
  </si>
  <si>
    <t>5,8</t>
  </si>
  <si>
    <t>2,1</t>
  </si>
  <si>
    <t>6,4</t>
  </si>
  <si>
    <t>6,3</t>
  </si>
  <si>
    <t>7,7</t>
  </si>
  <si>
    <t>7,9</t>
  </si>
  <si>
    <t>5,0</t>
  </si>
  <si>
    <t>5,3</t>
  </si>
  <si>
    <t>1,6</t>
  </si>
  <si>
    <t>4,6</t>
  </si>
  <si>
    <t>2,4</t>
  </si>
  <si>
    <t>5,9</t>
  </si>
  <si>
    <t>usd_rub_std</t>
  </si>
  <si>
    <t>net_foreign_assets</t>
  </si>
  <si>
    <t>net_gov_debt</t>
  </si>
  <si>
    <t>other_fin_debt</t>
  </si>
  <si>
    <t>retail_debt</t>
  </si>
  <si>
    <t>stocks_capital</t>
  </si>
  <si>
    <t>i_retail_credit</t>
  </si>
  <si>
    <t>i_retail_deposit</t>
  </si>
  <si>
    <t>i_retail_spread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</si>
</sst>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0.00_ ;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theme="1"/>
      <name val="Cambria"/>
      <family val="1"/>
      <charset val="204"/>
      <scheme val="major"/>
    </font>
    <font>
      <b/>
      <sz val="8"/>
      <color rgb="FF000000"/>
      <name val="Segoe UI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EBEBEB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F5F5F5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5" fontId="2" fillId="0" borderId="0" xfId="1" applyNumberFormat="1" applyFont="1"/>
    <xf numFmtId="165" fontId="3" fillId="0" borderId="0" xfId="1" applyNumberFormat="1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165" fontId="3" fillId="0" borderId="0" xfId="1" applyNumberFormat="1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14" fontId="9" fillId="3" borderId="1" xfId="0" applyNumberFormat="1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Обычный 3" xfId="3"/>
    <cellStyle name="Обычный_Отправка_ББС_март2011_оконч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173"/>
  <sheetViews>
    <sheetView tabSelected="1" zoomScaleNormal="100"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5.75" x14ac:dyDescent="0.25"/>
  <cols>
    <col min="1" max="1" width="12.42578125" style="1" bestFit="1" customWidth="1"/>
    <col min="2" max="2" width="13.140625" style="3" customWidth="1"/>
    <col min="3" max="3" width="15.28515625" style="3" customWidth="1"/>
    <col min="4" max="4" width="13" style="1" customWidth="1"/>
    <col min="5" max="7" width="16.7109375" style="1" customWidth="1"/>
    <col min="8" max="11" width="13" style="1" customWidth="1"/>
    <col min="12" max="14" width="16.85546875" style="1" customWidth="1"/>
    <col min="15" max="15" width="16" style="12" customWidth="1"/>
    <col min="16" max="16" width="20.28515625" style="12" customWidth="1"/>
    <col min="17" max="19" width="18.42578125" style="12" customWidth="1"/>
    <col min="20" max="20" width="37.5703125" style="1" customWidth="1"/>
    <col min="21" max="21" width="25.28515625" style="1" customWidth="1"/>
    <col min="22" max="22" width="11.140625" style="1" customWidth="1"/>
    <col min="23" max="16384" width="9.140625" style="1"/>
  </cols>
  <sheetData>
    <row r="1" spans="1:22" ht="57" customHeight="1" x14ac:dyDescent="0.25">
      <c r="A1" s="1" t="s">
        <v>0</v>
      </c>
      <c r="B1" s="1" t="s">
        <v>9</v>
      </c>
      <c r="C1" s="1" t="s">
        <v>8</v>
      </c>
      <c r="D1" s="1" t="s">
        <v>10</v>
      </c>
      <c r="E1" s="1" t="s">
        <v>19</v>
      </c>
      <c r="F1" s="1" t="s">
        <v>17</v>
      </c>
      <c r="G1" s="1" t="s">
        <v>18</v>
      </c>
      <c r="H1" s="1" t="s">
        <v>13</v>
      </c>
      <c r="I1" s="1" t="s">
        <v>228</v>
      </c>
      <c r="J1" s="1" t="s">
        <v>12</v>
      </c>
      <c r="K1" s="1" t="s">
        <v>11</v>
      </c>
      <c r="L1" s="1" t="s">
        <v>14</v>
      </c>
      <c r="M1" s="1" t="s">
        <v>15</v>
      </c>
      <c r="N1" s="1" t="s">
        <v>16</v>
      </c>
      <c r="O1" s="12" t="s">
        <v>229</v>
      </c>
      <c r="P1" s="12" t="s">
        <v>230</v>
      </c>
      <c r="Q1" s="12" t="s">
        <v>231</v>
      </c>
      <c r="R1" s="12" t="s">
        <v>232</v>
      </c>
      <c r="S1" s="12" t="s">
        <v>233</v>
      </c>
      <c r="T1" s="2" t="s">
        <v>234</v>
      </c>
      <c r="U1" s="2" t="s">
        <v>235</v>
      </c>
      <c r="V1" s="2" t="s">
        <v>236</v>
      </c>
    </row>
    <row r="2" spans="1:22" x14ac:dyDescent="0.25">
      <c r="A2" s="5">
        <v>40148</v>
      </c>
      <c r="B2" s="4">
        <v>14967.6</v>
      </c>
      <c r="C2" s="4">
        <v>14477.677785715799</v>
      </c>
      <c r="D2" s="1">
        <f>0.02</f>
        <v>0.02</v>
      </c>
      <c r="E2" s="1">
        <v>13107</v>
      </c>
      <c r="F2" s="1">
        <f>LN(E2)</f>
        <v>9.4809017176195454</v>
      </c>
      <c r="G2" s="1">
        <v>0</v>
      </c>
      <c r="H2" s="1">
        <v>29.6</v>
      </c>
      <c r="I2" s="1">
        <v>0.18</v>
      </c>
      <c r="J2" s="1">
        <v>1433.6479999999999</v>
      </c>
      <c r="K2" s="1">
        <v>32</v>
      </c>
      <c r="L2" s="1">
        <v>4.8347829999999998</v>
      </c>
      <c r="M2" s="1">
        <v>1.1815123999999999</v>
      </c>
      <c r="N2" s="1">
        <v>2643995</v>
      </c>
      <c r="O2" s="12">
        <v>14099099</v>
      </c>
      <c r="P2" s="12">
        <v>-6769343</v>
      </c>
      <c r="Q2" s="12">
        <v>516858</v>
      </c>
      <c r="R2" s="12">
        <v>3959248</v>
      </c>
      <c r="S2" s="12">
        <v>6004665</v>
      </c>
      <c r="T2" s="1">
        <v>17.100000000000001</v>
      </c>
      <c r="U2" s="1">
        <v>6</v>
      </c>
      <c r="V2" s="1">
        <f>T2-U2</f>
        <v>11.100000000000001</v>
      </c>
    </row>
    <row r="3" spans="1:22" ht="17.25" customHeight="1" x14ac:dyDescent="0.25">
      <c r="A3" s="5">
        <v>40179</v>
      </c>
      <c r="B3" s="4">
        <v>15267.6</v>
      </c>
      <c r="C3" s="4">
        <v>14477.677785715799</v>
      </c>
      <c r="D3" s="1">
        <f>0.02</f>
        <v>0.02</v>
      </c>
      <c r="E3" s="1">
        <v>15835</v>
      </c>
      <c r="F3" s="1">
        <f t="shared" ref="F3:F66" si="0">LN(E3)</f>
        <v>9.6699779589727406</v>
      </c>
      <c r="G3" s="1">
        <f>E3-E2</f>
        <v>2728</v>
      </c>
      <c r="H3" s="1">
        <v>29.838730000000002</v>
      </c>
      <c r="I3" s="1">
        <v>0.37475439999999999</v>
      </c>
      <c r="J3" s="1">
        <v>1433.6479999999999</v>
      </c>
      <c r="K3" s="1">
        <v>29.756180000000001</v>
      </c>
      <c r="L3" s="1">
        <v>4.0046670000000004</v>
      </c>
      <c r="M3" s="1">
        <v>0.72498143999999998</v>
      </c>
      <c r="N3" s="1">
        <v>2643995</v>
      </c>
      <c r="O3" s="12">
        <v>13942674</v>
      </c>
      <c r="P3" s="12">
        <v>-5174038</v>
      </c>
      <c r="Q3" s="12">
        <v>564379</v>
      </c>
      <c r="R3" s="12">
        <v>3932605</v>
      </c>
      <c r="S3" s="12">
        <v>6219422</v>
      </c>
      <c r="T3" s="1">
        <v>17.100000000000001</v>
      </c>
      <c r="U3" s="1">
        <v>6</v>
      </c>
      <c r="V3" s="1">
        <f t="shared" ref="V3:V66" si="1">T3-U3</f>
        <v>11.100000000000001</v>
      </c>
    </row>
    <row r="4" spans="1:22" x14ac:dyDescent="0.25">
      <c r="A4" s="5">
        <v>40210</v>
      </c>
      <c r="B4" s="4">
        <v>14904.1</v>
      </c>
      <c r="C4" s="4">
        <v>14875.4453221079</v>
      </c>
      <c r="D4" s="1">
        <f>(C4-C3)/C3</f>
        <v>2.7474539928257873E-2</v>
      </c>
      <c r="E4" s="1">
        <v>14855</v>
      </c>
      <c r="F4" s="1">
        <f t="shared" si="0"/>
        <v>9.6060917878967071</v>
      </c>
      <c r="G4" s="1">
        <f t="shared" ref="G4:G67" si="2">E4-E3</f>
        <v>-980</v>
      </c>
      <c r="H4" s="1">
        <v>30.157969999999999</v>
      </c>
      <c r="I4" s="1">
        <v>0.17724760000000001</v>
      </c>
      <c r="J4" s="1">
        <v>1351.7180000000001</v>
      </c>
      <c r="K4" s="1">
        <v>40.075449999999996</v>
      </c>
      <c r="L4" s="1">
        <v>3.8321049999999999</v>
      </c>
      <c r="M4" s="1">
        <v>0.33091756</v>
      </c>
      <c r="N4" s="1">
        <v>2643995</v>
      </c>
      <c r="O4" s="12">
        <v>14168103</v>
      </c>
      <c r="P4" s="12">
        <v>-5439869</v>
      </c>
      <c r="Q4" s="12">
        <v>529987</v>
      </c>
      <c r="R4" s="12">
        <v>3913803</v>
      </c>
      <c r="S4" s="12">
        <v>6279331</v>
      </c>
      <c r="T4" s="1">
        <v>17.2</v>
      </c>
      <c r="U4" s="1">
        <v>6.2</v>
      </c>
      <c r="V4" s="1">
        <f t="shared" si="1"/>
        <v>11</v>
      </c>
    </row>
    <row r="5" spans="1:22" x14ac:dyDescent="0.25">
      <c r="A5" s="5">
        <v>40238</v>
      </c>
      <c r="B5" s="4">
        <v>15236.4</v>
      </c>
      <c r="C5" s="4">
        <v>15247.121207378301</v>
      </c>
      <c r="D5" s="1">
        <f t="shared" ref="D5:D68" si="3">(C5-C4)/C4</f>
        <v>2.4985866118442557E-2</v>
      </c>
      <c r="E5" s="1">
        <v>14556</v>
      </c>
      <c r="F5" s="1">
        <f t="shared" si="0"/>
        <v>9.5857585587320511</v>
      </c>
      <c r="G5" s="1">
        <f t="shared" si="2"/>
        <v>-299</v>
      </c>
      <c r="H5" s="1">
        <v>29.5594</v>
      </c>
      <c r="I5" s="1">
        <v>0.23844599999999999</v>
      </c>
      <c r="J5" s="1">
        <v>1410.415</v>
      </c>
      <c r="K5" s="1">
        <v>23.77384</v>
      </c>
      <c r="L5" s="1">
        <v>3.5354549999999998</v>
      </c>
      <c r="M5" s="1">
        <v>0.35978469000000002</v>
      </c>
      <c r="N5" s="1">
        <v>2643995</v>
      </c>
      <c r="O5" s="12">
        <v>14039665</v>
      </c>
      <c r="P5" s="12">
        <v>-5008998</v>
      </c>
      <c r="Q5" s="12">
        <v>508111</v>
      </c>
      <c r="R5" s="12">
        <v>3898961</v>
      </c>
      <c r="S5" s="12">
        <v>6283624</v>
      </c>
      <c r="T5" s="1">
        <v>17.100000000000001</v>
      </c>
      <c r="U5" s="1">
        <v>6</v>
      </c>
      <c r="V5" s="1">
        <f t="shared" si="1"/>
        <v>11.100000000000001</v>
      </c>
    </row>
    <row r="6" spans="1:22" x14ac:dyDescent="0.25">
      <c r="A6" s="5">
        <v>40269</v>
      </c>
      <c r="B6" s="4">
        <v>15639.4</v>
      </c>
      <c r="C6" s="4">
        <v>15570.868118877601</v>
      </c>
      <c r="D6" s="1">
        <f t="shared" si="3"/>
        <v>2.123331395454732E-2</v>
      </c>
      <c r="E6" s="1">
        <v>13789</v>
      </c>
      <c r="F6" s="1">
        <f t="shared" si="0"/>
        <v>9.531626451841742</v>
      </c>
      <c r="G6" s="1">
        <f t="shared" si="2"/>
        <v>-767</v>
      </c>
      <c r="H6" s="1">
        <v>29.193239999999999</v>
      </c>
      <c r="I6" s="1">
        <v>0.15857270000000001</v>
      </c>
      <c r="J6" s="1">
        <v>1478.7449999999999</v>
      </c>
      <c r="K6" s="1">
        <v>25.827059999999999</v>
      </c>
      <c r="L6" s="1">
        <v>3.2804549999999999</v>
      </c>
      <c r="M6" s="1">
        <v>0.24604446999999999</v>
      </c>
      <c r="N6" s="1">
        <v>2643995</v>
      </c>
      <c r="O6" s="12">
        <v>13815998</v>
      </c>
      <c r="P6" s="12">
        <v>-4916261</v>
      </c>
      <c r="Q6" s="12">
        <v>507036</v>
      </c>
      <c r="R6" s="12">
        <v>3910081</v>
      </c>
      <c r="S6" s="12">
        <v>6347867</v>
      </c>
      <c r="T6" s="1">
        <v>17.100000000000001</v>
      </c>
      <c r="U6" s="1">
        <v>6.1</v>
      </c>
      <c r="V6" s="1">
        <f t="shared" si="1"/>
        <v>11.000000000000002</v>
      </c>
    </row>
    <row r="7" spans="1:22" x14ac:dyDescent="0.25">
      <c r="A7" s="5">
        <v>40299</v>
      </c>
      <c r="B7" s="4">
        <v>16098.6</v>
      </c>
      <c r="C7" s="4">
        <v>16074.9354349389</v>
      </c>
      <c r="D7" s="1">
        <f t="shared" si="3"/>
        <v>3.2372460688314758E-2</v>
      </c>
      <c r="E7" s="1">
        <v>12053</v>
      </c>
      <c r="F7" s="1">
        <f t="shared" si="0"/>
        <v>9.3970688705883436</v>
      </c>
      <c r="G7" s="1">
        <f t="shared" si="2"/>
        <v>-1736</v>
      </c>
      <c r="H7" s="1">
        <v>30.434920000000002</v>
      </c>
      <c r="I7" s="1">
        <v>0.62309599999999998</v>
      </c>
      <c r="J7" s="1">
        <v>1322.684</v>
      </c>
      <c r="K7" s="1">
        <v>53.698169999999998</v>
      </c>
      <c r="L7" s="1">
        <v>2.7473679999999998</v>
      </c>
      <c r="M7" s="1">
        <v>0.13791471</v>
      </c>
      <c r="N7" s="1">
        <v>2643995</v>
      </c>
      <c r="O7" s="12">
        <v>14067700</v>
      </c>
      <c r="P7" s="12">
        <v>-5051224</v>
      </c>
      <c r="Q7" s="12">
        <v>507117</v>
      </c>
      <c r="R7" s="12">
        <v>3955282</v>
      </c>
      <c r="S7" s="12">
        <v>6383875</v>
      </c>
      <c r="T7" s="1">
        <v>17.100000000000001</v>
      </c>
      <c r="U7" s="1">
        <v>6</v>
      </c>
      <c r="V7" s="1">
        <f t="shared" si="1"/>
        <v>11.100000000000001</v>
      </c>
    </row>
    <row r="8" spans="1:22" x14ac:dyDescent="0.25">
      <c r="A8" s="5">
        <v>40330</v>
      </c>
      <c r="B8" s="4">
        <v>16470.599999999999</v>
      </c>
      <c r="C8" s="4">
        <v>16419.733209054</v>
      </c>
      <c r="D8" s="1">
        <f t="shared" si="3"/>
        <v>2.1449403359075535E-2</v>
      </c>
      <c r="E8" s="1">
        <v>12227</v>
      </c>
      <c r="F8" s="1">
        <f t="shared" si="0"/>
        <v>9.41140190014419</v>
      </c>
      <c r="G8" s="1">
        <f t="shared" si="2"/>
        <v>174</v>
      </c>
      <c r="H8" s="1">
        <v>31.174340000000001</v>
      </c>
      <c r="I8" s="1">
        <v>0.31273190000000001</v>
      </c>
      <c r="J8" s="1">
        <v>1348.059</v>
      </c>
      <c r="K8" s="1">
        <v>27.235230000000001</v>
      </c>
      <c r="L8" s="1">
        <v>2.5533329999999999</v>
      </c>
      <c r="M8" s="1">
        <v>0.22766934999999999</v>
      </c>
      <c r="N8" s="1">
        <v>2643995</v>
      </c>
      <c r="O8" s="12">
        <v>14454661</v>
      </c>
      <c r="P8" s="12">
        <v>-4878647</v>
      </c>
      <c r="Q8" s="12">
        <v>496365</v>
      </c>
      <c r="R8" s="12">
        <v>4014144</v>
      </c>
      <c r="S8" s="12">
        <v>6356903</v>
      </c>
      <c r="T8" s="1">
        <v>17.2</v>
      </c>
      <c r="U8" s="1">
        <v>5.8</v>
      </c>
      <c r="V8" s="1">
        <f t="shared" si="1"/>
        <v>11.399999999999999</v>
      </c>
    </row>
    <row r="9" spans="1:22" x14ac:dyDescent="0.25">
      <c r="A9" s="5">
        <v>40360</v>
      </c>
      <c r="B9" s="4">
        <v>16900.900000000001</v>
      </c>
      <c r="C9" s="4">
        <v>16705.014064405699</v>
      </c>
      <c r="D9" s="1">
        <f t="shared" si="3"/>
        <v>1.7374268614449365E-2</v>
      </c>
      <c r="E9" s="1">
        <v>9915</v>
      </c>
      <c r="F9" s="1">
        <f t="shared" si="0"/>
        <v>9.2018040409538955</v>
      </c>
      <c r="G9" s="1">
        <f t="shared" si="2"/>
        <v>-2312</v>
      </c>
      <c r="H9" s="1">
        <v>30.679110000000001</v>
      </c>
      <c r="I9" s="1">
        <v>0.37828230000000002</v>
      </c>
      <c r="J9" s="1">
        <v>1348.413</v>
      </c>
      <c r="K9" s="1">
        <v>41.475389999999997</v>
      </c>
      <c r="L9" s="1">
        <v>2.6204550000000002</v>
      </c>
      <c r="M9" s="1">
        <v>0.25174584999999999</v>
      </c>
      <c r="N9" s="1">
        <v>2643995</v>
      </c>
      <c r="O9" s="12">
        <v>14813985</v>
      </c>
      <c r="P9" s="12">
        <v>-5058887</v>
      </c>
      <c r="Q9" s="12">
        <v>514056</v>
      </c>
      <c r="R9" s="12">
        <v>4072182</v>
      </c>
      <c r="S9" s="12">
        <v>6398142</v>
      </c>
      <c r="T9" s="1">
        <v>17.100000000000001</v>
      </c>
      <c r="U9" s="1">
        <v>5.9</v>
      </c>
      <c r="V9" s="1">
        <f t="shared" si="1"/>
        <v>11.200000000000001</v>
      </c>
    </row>
    <row r="10" spans="1:22" x14ac:dyDescent="0.25">
      <c r="A10" s="5">
        <v>40391</v>
      </c>
      <c r="B10" s="4">
        <v>17063.3</v>
      </c>
      <c r="C10" s="4">
        <v>17143.812759367502</v>
      </c>
      <c r="D10" s="1">
        <f t="shared" si="3"/>
        <v>2.6267484317584341E-2</v>
      </c>
      <c r="E10" s="1">
        <v>7655</v>
      </c>
      <c r="F10" s="1">
        <f t="shared" si="0"/>
        <v>8.9431143080917845</v>
      </c>
      <c r="G10" s="1">
        <f t="shared" si="2"/>
        <v>-2260</v>
      </c>
      <c r="H10" s="1">
        <v>30.350999999999999</v>
      </c>
      <c r="I10" s="1">
        <v>0.35094930000000002</v>
      </c>
      <c r="J10" s="1">
        <v>1382.4949999999999</v>
      </c>
      <c r="K10" s="1">
        <v>25.540050000000001</v>
      </c>
      <c r="L10" s="1">
        <v>2.5777269999999999</v>
      </c>
      <c r="M10" s="1">
        <v>0.11334447</v>
      </c>
      <c r="N10" s="1">
        <v>2585526</v>
      </c>
      <c r="O10" s="12">
        <v>14875154</v>
      </c>
      <c r="P10" s="12">
        <v>-5080150</v>
      </c>
      <c r="Q10" s="12">
        <v>545915</v>
      </c>
      <c r="R10" s="12">
        <v>4143125</v>
      </c>
      <c r="S10" s="12">
        <v>6478276</v>
      </c>
      <c r="T10" s="1">
        <v>17.100000000000001</v>
      </c>
      <c r="U10" s="1">
        <v>6</v>
      </c>
      <c r="V10" s="1">
        <f t="shared" si="1"/>
        <v>11.100000000000001</v>
      </c>
    </row>
    <row r="11" spans="1:22" x14ac:dyDescent="0.25">
      <c r="A11" s="5">
        <v>40422</v>
      </c>
      <c r="B11" s="4">
        <v>17437.7</v>
      </c>
      <c r="C11" s="4">
        <v>17601.048487305201</v>
      </c>
      <c r="D11" s="1">
        <f t="shared" si="3"/>
        <v>2.6670597396011714E-2</v>
      </c>
      <c r="E11" s="1">
        <v>10461</v>
      </c>
      <c r="F11" s="1">
        <f t="shared" si="0"/>
        <v>9.2554093353437601</v>
      </c>
      <c r="G11" s="1">
        <f t="shared" si="2"/>
        <v>2806</v>
      </c>
      <c r="H11" s="1">
        <v>30.811859999999999</v>
      </c>
      <c r="I11" s="1">
        <v>0.18251790000000001</v>
      </c>
      <c r="J11" s="1">
        <v>1423.3440000000001</v>
      </c>
      <c r="K11" s="1">
        <v>14.120749999999999</v>
      </c>
      <c r="L11" s="1">
        <v>2.63</v>
      </c>
      <c r="M11" s="1">
        <v>0.16350331000000001</v>
      </c>
      <c r="N11" s="1">
        <v>2585578</v>
      </c>
      <c r="O11" s="12">
        <v>14962193</v>
      </c>
      <c r="P11" s="12">
        <v>-5042737</v>
      </c>
      <c r="Q11" s="12">
        <v>544507</v>
      </c>
      <c r="R11" s="12">
        <v>4232150</v>
      </c>
      <c r="S11" s="12">
        <v>6515395</v>
      </c>
      <c r="T11" s="1">
        <v>17.100000000000001</v>
      </c>
      <c r="U11" s="1">
        <v>6</v>
      </c>
      <c r="V11" s="1">
        <f t="shared" si="1"/>
        <v>11.100000000000001</v>
      </c>
    </row>
    <row r="12" spans="1:22" x14ac:dyDescent="0.25">
      <c r="A12" s="5">
        <v>40452</v>
      </c>
      <c r="B12" s="4">
        <v>17690.2</v>
      </c>
      <c r="C12" s="4">
        <v>17902.231225715899</v>
      </c>
      <c r="D12" s="1">
        <f t="shared" si="3"/>
        <v>1.7111636197578058E-2</v>
      </c>
      <c r="E12" s="1">
        <v>10136</v>
      </c>
      <c r="F12" s="1">
        <f t="shared" si="0"/>
        <v>9.2238487220009748</v>
      </c>
      <c r="G12" s="1">
        <f t="shared" si="2"/>
        <v>-325</v>
      </c>
      <c r="H12" s="1">
        <v>30.322839999999999</v>
      </c>
      <c r="I12" s="1">
        <v>0.3355997</v>
      </c>
      <c r="J12" s="1">
        <v>1493.269</v>
      </c>
      <c r="K12" s="1">
        <v>22.5657</v>
      </c>
      <c r="L12" s="1">
        <v>2.6904759999999999</v>
      </c>
      <c r="M12" s="1">
        <v>0.2465051</v>
      </c>
      <c r="N12" s="1">
        <v>2525934</v>
      </c>
      <c r="O12" s="12">
        <v>15119268</v>
      </c>
      <c r="P12" s="12">
        <v>-4955892</v>
      </c>
      <c r="Q12" s="12">
        <v>566519</v>
      </c>
      <c r="R12" s="12">
        <v>4300462</v>
      </c>
      <c r="S12" s="12">
        <v>6550820</v>
      </c>
      <c r="T12" s="1">
        <v>17.2</v>
      </c>
      <c r="U12" s="1">
        <v>6.1</v>
      </c>
      <c r="V12" s="1">
        <f t="shared" si="1"/>
        <v>11.1</v>
      </c>
    </row>
    <row r="13" spans="1:22" x14ac:dyDescent="0.25">
      <c r="A13" s="5">
        <v>40483</v>
      </c>
      <c r="B13" s="4">
        <v>17848.3</v>
      </c>
      <c r="C13" s="4">
        <v>18376.936087520098</v>
      </c>
      <c r="D13" s="1">
        <f t="shared" si="3"/>
        <v>2.6516519411407383E-2</v>
      </c>
      <c r="E13" s="1">
        <v>9962</v>
      </c>
      <c r="F13" s="1">
        <f t="shared" si="0"/>
        <v>9.2065331336332292</v>
      </c>
      <c r="G13" s="1">
        <f t="shared" si="2"/>
        <v>-174</v>
      </c>
      <c r="H13" s="1">
        <v>30.986640000000001</v>
      </c>
      <c r="I13" s="1">
        <v>0.25679619999999997</v>
      </c>
      <c r="J13" s="1">
        <v>1553.7180000000001</v>
      </c>
      <c r="K13" s="1">
        <v>16.571280000000002</v>
      </c>
      <c r="L13" s="1">
        <v>3.0352380000000001</v>
      </c>
      <c r="M13" s="1">
        <v>0.51149407999999996</v>
      </c>
      <c r="N13" s="1">
        <v>2889035</v>
      </c>
      <c r="O13" s="12">
        <v>15435513</v>
      </c>
      <c r="P13" s="12">
        <v>-5064750</v>
      </c>
      <c r="Q13" s="12">
        <v>594690</v>
      </c>
      <c r="R13" s="12">
        <v>4382870</v>
      </c>
      <c r="S13" s="12">
        <v>6573875</v>
      </c>
      <c r="T13" s="1">
        <v>17.3</v>
      </c>
      <c r="U13" s="1">
        <v>6</v>
      </c>
      <c r="V13" s="1">
        <f t="shared" si="1"/>
        <v>11.3</v>
      </c>
    </row>
    <row r="14" spans="1:22" x14ac:dyDescent="0.25">
      <c r="A14" s="5">
        <v>40513</v>
      </c>
      <c r="B14" s="4">
        <v>18264.900000000001</v>
      </c>
      <c r="C14" s="4">
        <v>18718.474401496798</v>
      </c>
      <c r="D14" s="1">
        <f t="shared" si="3"/>
        <v>1.858516089679612E-2</v>
      </c>
      <c r="E14" s="1">
        <v>15551</v>
      </c>
      <c r="F14" s="1">
        <f t="shared" si="0"/>
        <v>9.6518802242213368</v>
      </c>
      <c r="G14" s="1">
        <f t="shared" si="2"/>
        <v>5589</v>
      </c>
      <c r="H14" s="1">
        <v>30.85773</v>
      </c>
      <c r="I14" s="1">
        <v>0.34728520000000002</v>
      </c>
      <c r="J14" s="1">
        <v>1663.623</v>
      </c>
      <c r="K14" s="1">
        <v>18.78218</v>
      </c>
      <c r="L14" s="1">
        <v>2.8904350000000001</v>
      </c>
      <c r="M14" s="1">
        <v>0.44411790000000001</v>
      </c>
      <c r="N14" s="1">
        <v>3504491</v>
      </c>
      <c r="O14" s="12">
        <v>15558836</v>
      </c>
      <c r="P14" s="12">
        <v>-5035006</v>
      </c>
      <c r="Q14" s="12">
        <v>623184</v>
      </c>
      <c r="R14" s="12">
        <v>4448235</v>
      </c>
      <c r="S14" s="12">
        <v>6609775</v>
      </c>
      <c r="T14" s="1">
        <v>17.399999999999999</v>
      </c>
      <c r="U14" s="1">
        <v>6</v>
      </c>
      <c r="V14" s="1">
        <f t="shared" si="1"/>
        <v>11.399999999999999</v>
      </c>
    </row>
    <row r="15" spans="1:22" x14ac:dyDescent="0.25">
      <c r="A15" s="5">
        <v>40544</v>
      </c>
      <c r="B15" s="4">
        <v>20011.900000000001</v>
      </c>
      <c r="C15" s="4">
        <v>18966.227580096998</v>
      </c>
      <c r="D15" s="1">
        <f t="shared" si="3"/>
        <v>1.3235757000601971E-2</v>
      </c>
      <c r="E15" s="1">
        <v>13362</v>
      </c>
      <c r="F15" s="1">
        <f t="shared" si="0"/>
        <v>9.5001701364854227</v>
      </c>
      <c r="G15" s="1">
        <f t="shared" si="2"/>
        <v>-2189</v>
      </c>
      <c r="H15" s="1">
        <v>29.99192</v>
      </c>
      <c r="I15" s="1">
        <v>0.2759547</v>
      </c>
      <c r="J15" s="1">
        <v>1742.9369999999999</v>
      </c>
      <c r="K15" s="1">
        <v>18.49511</v>
      </c>
      <c r="L15" s="1">
        <v>2.713333</v>
      </c>
      <c r="M15" s="1">
        <v>8.4148390000000003E-2</v>
      </c>
      <c r="N15" s="1">
        <v>1284605</v>
      </c>
      <c r="O15" s="12">
        <v>15041198</v>
      </c>
      <c r="P15" s="12">
        <v>-3318681</v>
      </c>
      <c r="Q15" s="12">
        <v>648990</v>
      </c>
      <c r="R15" s="12">
        <v>4525840</v>
      </c>
      <c r="S15" s="12">
        <v>6968692</v>
      </c>
      <c r="T15" s="12">
        <v>17.5</v>
      </c>
      <c r="U15" s="1">
        <v>6.3</v>
      </c>
      <c r="V15" s="1">
        <f t="shared" si="1"/>
        <v>11.2</v>
      </c>
    </row>
    <row r="16" spans="1:22" x14ac:dyDescent="0.25">
      <c r="A16" s="5">
        <v>40575</v>
      </c>
      <c r="B16" s="4">
        <v>19307.7</v>
      </c>
      <c r="C16" s="4">
        <v>19228.447522515999</v>
      </c>
      <c r="D16" s="1">
        <f t="shared" si="3"/>
        <v>1.3825624590425759E-2</v>
      </c>
      <c r="E16" s="1">
        <v>17953</v>
      </c>
      <c r="F16" s="1">
        <f t="shared" si="0"/>
        <v>9.7955125108708287</v>
      </c>
      <c r="G16" s="1">
        <f t="shared" si="2"/>
        <v>4591</v>
      </c>
      <c r="H16" s="1">
        <v>29.321149999999999</v>
      </c>
      <c r="I16" s="1">
        <v>0.18052599999999999</v>
      </c>
      <c r="J16" s="1">
        <v>1726.183</v>
      </c>
      <c r="K16" s="1">
        <v>30.716529999999999</v>
      </c>
      <c r="L16" s="1">
        <v>2.814737</v>
      </c>
      <c r="M16" s="1">
        <v>0.14276509000000001</v>
      </c>
      <c r="N16" s="1">
        <v>1738668</v>
      </c>
      <c r="O16" s="12">
        <v>14871616</v>
      </c>
      <c r="P16" s="12">
        <v>-3971424</v>
      </c>
      <c r="Q16" s="12">
        <v>644994</v>
      </c>
      <c r="R16" s="12">
        <v>4453491</v>
      </c>
      <c r="S16" s="12">
        <v>7046024</v>
      </c>
      <c r="T16" s="12">
        <v>17.5</v>
      </c>
      <c r="U16" s="1">
        <v>7</v>
      </c>
      <c r="V16" s="1">
        <f t="shared" si="1"/>
        <v>10.5</v>
      </c>
    </row>
    <row r="17" spans="1:22" x14ac:dyDescent="0.25">
      <c r="A17" s="5">
        <v>40603</v>
      </c>
      <c r="B17" s="4">
        <v>19536.7</v>
      </c>
      <c r="C17" s="4">
        <v>19492.057031078399</v>
      </c>
      <c r="D17" s="1">
        <f t="shared" si="3"/>
        <v>1.3709349558965718E-2</v>
      </c>
      <c r="E17" s="1">
        <v>15667</v>
      </c>
      <c r="F17" s="1">
        <f t="shared" si="0"/>
        <v>9.6593118683934875</v>
      </c>
      <c r="G17" s="1">
        <f t="shared" si="2"/>
        <v>-2286</v>
      </c>
      <c r="H17" s="1">
        <v>28.46369</v>
      </c>
      <c r="I17" s="1">
        <v>0.21716099999999999</v>
      </c>
      <c r="J17" s="1">
        <v>1763.038</v>
      </c>
      <c r="K17" s="1">
        <v>34.417380000000001</v>
      </c>
      <c r="L17" s="1">
        <v>3.0809090000000001</v>
      </c>
      <c r="M17" s="1">
        <v>8.7500149999999999E-2</v>
      </c>
      <c r="N17" s="1">
        <v>1931685</v>
      </c>
      <c r="O17" s="12">
        <v>14996172</v>
      </c>
      <c r="P17" s="12">
        <v>-4109267</v>
      </c>
      <c r="Q17" s="12">
        <v>660624</v>
      </c>
      <c r="R17" s="12">
        <v>4482456</v>
      </c>
      <c r="S17" s="12">
        <v>7112310</v>
      </c>
      <c r="T17" s="12">
        <v>17.600000000000001</v>
      </c>
      <c r="U17" s="1">
        <v>6.8</v>
      </c>
      <c r="V17" s="1">
        <f t="shared" si="1"/>
        <v>10.8</v>
      </c>
    </row>
    <row r="18" spans="1:22" x14ac:dyDescent="0.25">
      <c r="A18" s="5">
        <v>40634</v>
      </c>
      <c r="B18" s="4">
        <v>19788.7</v>
      </c>
      <c r="C18" s="4">
        <v>19688.317944102499</v>
      </c>
      <c r="D18" s="1">
        <f t="shared" si="3"/>
        <v>1.0068763533329439E-2</v>
      </c>
      <c r="E18" s="1">
        <v>18884</v>
      </c>
      <c r="F18" s="1">
        <f t="shared" si="0"/>
        <v>9.8460702816661776</v>
      </c>
      <c r="G18" s="1">
        <f t="shared" si="2"/>
        <v>3217</v>
      </c>
      <c r="H18" s="1">
        <v>28.084019999999999</v>
      </c>
      <c r="I18" s="1">
        <v>0.2631308</v>
      </c>
      <c r="J18" s="1">
        <v>1796.27</v>
      </c>
      <c r="K18" s="1">
        <v>44.312240000000003</v>
      </c>
      <c r="L18" s="1">
        <v>3.217619</v>
      </c>
      <c r="M18" s="1">
        <v>0.38636647000000002</v>
      </c>
      <c r="N18" s="1">
        <v>2361618</v>
      </c>
      <c r="O18" s="12">
        <v>15025279</v>
      </c>
      <c r="P18" s="12">
        <v>-4329793</v>
      </c>
      <c r="Q18" s="12">
        <v>705532</v>
      </c>
      <c r="R18" s="12">
        <v>4589559</v>
      </c>
      <c r="S18" s="12">
        <v>7094461</v>
      </c>
      <c r="T18" s="12">
        <v>17.399999999999999</v>
      </c>
      <c r="U18" s="1">
        <v>6.9</v>
      </c>
      <c r="V18" s="1">
        <f t="shared" si="1"/>
        <v>10.499999999999998</v>
      </c>
    </row>
    <row r="19" spans="1:22" x14ac:dyDescent="0.25">
      <c r="A19" s="5">
        <v>40664</v>
      </c>
      <c r="B19" s="4">
        <v>20020.8</v>
      </c>
      <c r="C19" s="4">
        <v>19963.059268521902</v>
      </c>
      <c r="D19" s="1">
        <f t="shared" si="3"/>
        <v>1.3954535130904873E-2</v>
      </c>
      <c r="E19" s="1">
        <v>16109</v>
      </c>
      <c r="F19" s="1">
        <f t="shared" si="0"/>
        <v>9.6871334009979648</v>
      </c>
      <c r="G19" s="1">
        <f t="shared" si="2"/>
        <v>-2775</v>
      </c>
      <c r="H19" s="1">
        <v>27.934280000000001</v>
      </c>
      <c r="I19" s="1">
        <v>0.35330260000000002</v>
      </c>
      <c r="J19" s="1">
        <v>1635.329</v>
      </c>
      <c r="K19" s="1">
        <v>30.372</v>
      </c>
      <c r="L19" s="1">
        <v>3.7330000000000001</v>
      </c>
      <c r="M19" s="1">
        <v>0.39931652000000001</v>
      </c>
      <c r="N19" s="1">
        <v>2706890</v>
      </c>
      <c r="O19" s="12">
        <v>15210685</v>
      </c>
      <c r="P19" s="12">
        <v>-4770740</v>
      </c>
      <c r="Q19" s="12">
        <v>669501</v>
      </c>
      <c r="R19" s="12">
        <v>4724991</v>
      </c>
      <c r="S19" s="12">
        <v>7160248</v>
      </c>
      <c r="T19" s="12">
        <v>17.2</v>
      </c>
      <c r="U19" s="1">
        <v>6.8</v>
      </c>
      <c r="V19" s="1">
        <f t="shared" si="1"/>
        <v>10.399999999999999</v>
      </c>
    </row>
    <row r="20" spans="1:22" x14ac:dyDescent="0.25">
      <c r="A20" s="5">
        <v>40695</v>
      </c>
      <c r="B20" s="4">
        <v>20160.900000000001</v>
      </c>
      <c r="C20" s="4">
        <v>20135.003090562001</v>
      </c>
      <c r="D20" s="1">
        <f t="shared" si="3"/>
        <v>8.6130998123730915E-3</v>
      </c>
      <c r="E20" s="1">
        <v>16178</v>
      </c>
      <c r="F20" s="1">
        <f t="shared" si="0"/>
        <v>9.6914075735778979</v>
      </c>
      <c r="G20" s="1">
        <f t="shared" si="2"/>
        <v>69</v>
      </c>
      <c r="H20" s="1">
        <v>27.98715</v>
      </c>
      <c r="I20" s="1">
        <v>0.18562819999999999</v>
      </c>
      <c r="J20" s="1">
        <v>1652.6389999999999</v>
      </c>
      <c r="K20" s="1">
        <v>22.2775</v>
      </c>
      <c r="L20" s="1">
        <v>3.71</v>
      </c>
      <c r="M20" s="1">
        <v>3.7416570000000003E-2</v>
      </c>
      <c r="N20" s="1">
        <v>2607612</v>
      </c>
      <c r="O20" s="12">
        <v>15439127</v>
      </c>
      <c r="P20" s="12">
        <v>-4973348</v>
      </c>
      <c r="Q20" s="12">
        <v>699985</v>
      </c>
      <c r="R20" s="12">
        <v>4869224</v>
      </c>
      <c r="S20" s="12">
        <v>7169750</v>
      </c>
      <c r="T20" s="12">
        <v>17.100000000000001</v>
      </c>
      <c r="U20" s="1">
        <v>7.1</v>
      </c>
      <c r="V20" s="1">
        <f t="shared" si="1"/>
        <v>10.000000000000002</v>
      </c>
    </row>
    <row r="21" spans="1:22" x14ac:dyDescent="0.25">
      <c r="A21" s="5">
        <v>40725</v>
      </c>
      <c r="B21" s="4">
        <v>20721.900000000001</v>
      </c>
      <c r="C21" s="4">
        <v>20540.1968313465</v>
      </c>
      <c r="D21" s="1">
        <f t="shared" si="3"/>
        <v>2.0123847955823195E-2</v>
      </c>
      <c r="E21" s="1">
        <v>14580</v>
      </c>
      <c r="F21" s="1">
        <f t="shared" si="0"/>
        <v>9.5874060055626487</v>
      </c>
      <c r="G21" s="1">
        <f t="shared" si="2"/>
        <v>-1598</v>
      </c>
      <c r="H21" s="1">
        <v>27.91225</v>
      </c>
      <c r="I21" s="1">
        <v>0.23784530000000001</v>
      </c>
      <c r="J21" s="1">
        <v>1712.5830000000001</v>
      </c>
      <c r="K21" s="1">
        <v>12.857670000000001</v>
      </c>
      <c r="L21" s="1">
        <v>3.8485710000000002</v>
      </c>
      <c r="M21" s="1">
        <v>0.34980402999999999</v>
      </c>
      <c r="N21" s="1">
        <v>2455078</v>
      </c>
      <c r="O21" s="12">
        <v>15599854</v>
      </c>
      <c r="P21" s="12">
        <v>-5340697</v>
      </c>
      <c r="Q21" s="12">
        <v>724055</v>
      </c>
      <c r="R21" s="12">
        <v>4990084</v>
      </c>
      <c r="S21" s="12">
        <v>7162852</v>
      </c>
      <c r="T21" s="12">
        <v>17.3</v>
      </c>
      <c r="U21" s="1">
        <v>6.7</v>
      </c>
      <c r="V21" s="1">
        <f t="shared" si="1"/>
        <v>10.600000000000001</v>
      </c>
    </row>
    <row r="22" spans="1:22" x14ac:dyDescent="0.25">
      <c r="A22" s="5">
        <v>40756</v>
      </c>
      <c r="B22" s="4">
        <v>20828.099999999999</v>
      </c>
      <c r="C22" s="4">
        <v>20922.878410337002</v>
      </c>
      <c r="D22" s="1">
        <f t="shared" si="3"/>
        <v>1.8630862310262234E-2</v>
      </c>
      <c r="E22" s="1">
        <v>14414</v>
      </c>
      <c r="F22" s="1">
        <f t="shared" si="0"/>
        <v>9.5759552354843862</v>
      </c>
      <c r="G22" s="1">
        <f t="shared" si="2"/>
        <v>-166</v>
      </c>
      <c r="H22" s="1">
        <v>28.746490000000001</v>
      </c>
      <c r="I22" s="1">
        <v>0.55691679999999999</v>
      </c>
      <c r="J22" s="1">
        <v>1515.479</v>
      </c>
      <c r="K22" s="1">
        <v>87.374570000000006</v>
      </c>
      <c r="L22" s="1">
        <v>3.9373909999999999</v>
      </c>
      <c r="M22" s="1">
        <v>0.29327642999999998</v>
      </c>
      <c r="N22" s="1">
        <v>3221421</v>
      </c>
      <c r="O22" s="12">
        <v>15595019</v>
      </c>
      <c r="P22" s="12">
        <v>-5793272</v>
      </c>
      <c r="Q22" s="12">
        <v>750081</v>
      </c>
      <c r="R22" s="12">
        <v>5172080</v>
      </c>
      <c r="S22" s="12">
        <v>7245753</v>
      </c>
      <c r="T22" s="12">
        <v>17.100000000000001</v>
      </c>
      <c r="U22" s="1">
        <v>6.5</v>
      </c>
      <c r="V22" s="1">
        <f t="shared" si="1"/>
        <v>10.600000000000001</v>
      </c>
    </row>
    <row r="23" spans="1:22" x14ac:dyDescent="0.25">
      <c r="A23" s="5">
        <v>40787</v>
      </c>
      <c r="B23" s="4">
        <v>21061.9</v>
      </c>
      <c r="C23" s="4">
        <v>21268.875900183899</v>
      </c>
      <c r="D23" s="1">
        <f t="shared" si="3"/>
        <v>1.6536801632224575E-2</v>
      </c>
      <c r="E23" s="1">
        <v>16196</v>
      </c>
      <c r="F23" s="1">
        <f t="shared" si="0"/>
        <v>9.6925195771520514</v>
      </c>
      <c r="G23" s="1">
        <f t="shared" si="2"/>
        <v>1782</v>
      </c>
      <c r="H23" s="1">
        <v>30.571729999999999</v>
      </c>
      <c r="I23" s="1">
        <v>1.1740664999999999</v>
      </c>
      <c r="J23" s="1">
        <v>1469.575</v>
      </c>
      <c r="K23" s="1">
        <v>72.608270000000005</v>
      </c>
      <c r="L23" s="1">
        <v>4.4336359999999999</v>
      </c>
      <c r="M23" s="1">
        <v>0.57750321000000004</v>
      </c>
      <c r="N23" s="1">
        <v>3952815</v>
      </c>
      <c r="O23" s="12">
        <v>16551058</v>
      </c>
      <c r="P23" s="12">
        <v>-6161907</v>
      </c>
      <c r="Q23" s="12">
        <v>750339</v>
      </c>
      <c r="R23" s="12">
        <v>5346058</v>
      </c>
      <c r="S23" s="12">
        <v>7199527</v>
      </c>
      <c r="T23" s="12">
        <v>17</v>
      </c>
      <c r="U23" s="1">
        <v>6.7</v>
      </c>
      <c r="V23" s="1">
        <f t="shared" si="1"/>
        <v>10.3</v>
      </c>
    </row>
    <row r="24" spans="1:22" x14ac:dyDescent="0.25">
      <c r="A24" s="5">
        <v>40817</v>
      </c>
      <c r="B24" s="4">
        <v>21480.400000000001</v>
      </c>
      <c r="C24" s="4">
        <v>21777.650887175099</v>
      </c>
      <c r="D24" s="1">
        <f t="shared" si="3"/>
        <v>2.3921103747039183E-2</v>
      </c>
      <c r="E24" s="1">
        <v>16545</v>
      </c>
      <c r="F24" s="1">
        <f t="shared" si="0"/>
        <v>9.7138392203557125</v>
      </c>
      <c r="G24" s="1">
        <f t="shared" si="2"/>
        <v>349</v>
      </c>
      <c r="H24" s="1">
        <v>31.388169999999999</v>
      </c>
      <c r="I24" s="1">
        <v>0.83109719999999998</v>
      </c>
      <c r="J24" s="1">
        <v>1410.4780000000001</v>
      </c>
      <c r="K24" s="1">
        <v>75.481020000000001</v>
      </c>
      <c r="L24" s="1">
        <v>4.9295239999999998</v>
      </c>
      <c r="M24" s="1">
        <v>0.43190827999999998</v>
      </c>
      <c r="N24" s="1">
        <v>4460170</v>
      </c>
      <c r="O24" s="12">
        <v>17514613</v>
      </c>
      <c r="P24" s="12">
        <v>-6389813</v>
      </c>
      <c r="Q24" s="12">
        <v>1111922</v>
      </c>
      <c r="R24" s="12">
        <v>5535103</v>
      </c>
      <c r="S24" s="12">
        <v>7143925</v>
      </c>
      <c r="T24" s="12">
        <v>17</v>
      </c>
      <c r="U24" s="1">
        <v>7.2</v>
      </c>
      <c r="V24" s="1">
        <f t="shared" si="1"/>
        <v>9.8000000000000007</v>
      </c>
    </row>
    <row r="25" spans="1:22" x14ac:dyDescent="0.25">
      <c r="A25" s="5">
        <v>40848</v>
      </c>
      <c r="B25" s="4">
        <v>21366.7</v>
      </c>
      <c r="C25" s="4">
        <v>21998.486592455902</v>
      </c>
      <c r="D25" s="1">
        <f t="shared" si="3"/>
        <v>1.0140474122985089E-2</v>
      </c>
      <c r="E25" s="1">
        <v>16672</v>
      </c>
      <c r="F25" s="1">
        <f t="shared" si="0"/>
        <v>9.721485944553093</v>
      </c>
      <c r="G25" s="1">
        <f t="shared" si="2"/>
        <v>127</v>
      </c>
      <c r="H25" s="1">
        <v>30.822990000000001</v>
      </c>
      <c r="I25" s="1">
        <v>0.4130395</v>
      </c>
      <c r="J25" s="1">
        <v>1464.0830000000001</v>
      </c>
      <c r="K25" s="1">
        <v>40.779949999999999</v>
      </c>
      <c r="L25" s="1">
        <v>5.0542860000000003</v>
      </c>
      <c r="M25" s="1">
        <v>0.25039112000000002</v>
      </c>
      <c r="N25" s="1">
        <v>4390003</v>
      </c>
      <c r="O25" s="12">
        <v>17036855</v>
      </c>
      <c r="P25" s="12">
        <v>-6617987</v>
      </c>
      <c r="Q25" s="12">
        <v>1099566</v>
      </c>
      <c r="R25" s="12">
        <v>5658058</v>
      </c>
      <c r="S25" s="12">
        <v>7241748</v>
      </c>
      <c r="T25" s="12">
        <v>17.100000000000001</v>
      </c>
      <c r="U25" s="1">
        <v>7.9</v>
      </c>
      <c r="V25" s="1">
        <f t="shared" si="1"/>
        <v>9.2000000000000011</v>
      </c>
    </row>
    <row r="26" spans="1:22" x14ac:dyDescent="0.25">
      <c r="A26" s="5">
        <v>40878</v>
      </c>
      <c r="B26" s="4">
        <v>21920</v>
      </c>
      <c r="C26" s="4">
        <v>22454.151221821299</v>
      </c>
      <c r="D26" s="1">
        <f t="shared" si="3"/>
        <v>2.0713453511918493E-2</v>
      </c>
      <c r="E26" s="1">
        <v>20293</v>
      </c>
      <c r="F26" s="1">
        <f t="shared" si="0"/>
        <v>9.9180312779769686</v>
      </c>
      <c r="G26" s="1">
        <f t="shared" si="2"/>
        <v>3621</v>
      </c>
      <c r="H26" s="1">
        <v>31.491119999999999</v>
      </c>
      <c r="I26" s="1">
        <v>0.40896500000000002</v>
      </c>
      <c r="J26" s="1">
        <v>1411.55</v>
      </c>
      <c r="K26" s="1">
        <v>47.95431</v>
      </c>
      <c r="L26" s="1">
        <v>5.4068180000000003</v>
      </c>
      <c r="M26" s="1">
        <v>0.40715488999999999</v>
      </c>
      <c r="N26" s="1">
        <v>4828608</v>
      </c>
      <c r="O26" s="12">
        <v>17297652</v>
      </c>
      <c r="P26" s="12">
        <v>-6537301</v>
      </c>
      <c r="Q26" s="12">
        <v>1149883</v>
      </c>
      <c r="R26" s="12">
        <v>5828212</v>
      </c>
      <c r="S26" s="12">
        <v>7332073</v>
      </c>
      <c r="T26" s="12">
        <v>17.100000000000001</v>
      </c>
      <c r="U26" s="1">
        <v>7.9</v>
      </c>
      <c r="V26" s="1">
        <f t="shared" si="1"/>
        <v>9.2000000000000011</v>
      </c>
    </row>
    <row r="27" spans="1:22" x14ac:dyDescent="0.25">
      <c r="A27" s="5">
        <v>40909</v>
      </c>
      <c r="B27" s="4">
        <v>24204.799999999999</v>
      </c>
      <c r="C27" s="4">
        <v>22938.1663081189</v>
      </c>
      <c r="D27" s="1">
        <f t="shared" si="3"/>
        <v>2.1555706181724969E-2</v>
      </c>
      <c r="E27" s="1">
        <v>20356</v>
      </c>
      <c r="F27" s="1">
        <f t="shared" si="0"/>
        <v>9.9211309877087235</v>
      </c>
      <c r="G27" s="1">
        <f t="shared" si="2"/>
        <v>63</v>
      </c>
      <c r="H27" s="1">
        <v>31.238299999999999</v>
      </c>
      <c r="I27" s="1">
        <v>0.56184429999999996</v>
      </c>
      <c r="J27" s="1">
        <v>1478.366</v>
      </c>
      <c r="K27" s="1">
        <v>25.42605</v>
      </c>
      <c r="L27" s="1">
        <v>4.8362499999999997</v>
      </c>
      <c r="M27" s="1">
        <v>0.49549807000000001</v>
      </c>
      <c r="N27" s="1">
        <v>4017975</v>
      </c>
      <c r="O27" s="12">
        <v>17391930</v>
      </c>
      <c r="P27" s="12">
        <v>-4465223</v>
      </c>
      <c r="Q27" s="12">
        <v>1177496</v>
      </c>
      <c r="R27" s="12">
        <v>6055441</v>
      </c>
      <c r="S27" s="12">
        <v>8421687</v>
      </c>
      <c r="T27" s="12">
        <v>17.7</v>
      </c>
      <c r="U27" s="1">
        <v>8.6999999999999993</v>
      </c>
      <c r="V27" s="1">
        <f t="shared" si="1"/>
        <v>9</v>
      </c>
    </row>
    <row r="28" spans="1:22" x14ac:dyDescent="0.25">
      <c r="A28" s="5">
        <v>40940</v>
      </c>
      <c r="B28" s="4">
        <v>23349.1</v>
      </c>
      <c r="C28" s="4">
        <v>23230.587261524801</v>
      </c>
      <c r="D28" s="1">
        <f t="shared" si="3"/>
        <v>1.2748227102285825E-2</v>
      </c>
      <c r="E28" s="1">
        <v>20181</v>
      </c>
      <c r="F28" s="1">
        <f t="shared" si="0"/>
        <v>9.9124968466937151</v>
      </c>
      <c r="G28" s="1">
        <f t="shared" si="2"/>
        <v>-175</v>
      </c>
      <c r="H28" s="1">
        <v>29.885459999999998</v>
      </c>
      <c r="I28" s="1">
        <v>0.38034400000000002</v>
      </c>
      <c r="J28" s="1">
        <v>1562.79</v>
      </c>
      <c r="K28" s="1">
        <v>19.975809999999999</v>
      </c>
      <c r="L28" s="1">
        <v>4.4080000000000004</v>
      </c>
      <c r="M28" s="1">
        <v>0.25883545000000002</v>
      </c>
      <c r="N28" s="1">
        <v>3119401</v>
      </c>
      <c r="O28" s="12">
        <v>16910094</v>
      </c>
      <c r="P28" s="12">
        <v>-5149634</v>
      </c>
      <c r="Q28" s="12">
        <v>1135779</v>
      </c>
      <c r="R28" s="12">
        <v>6083457</v>
      </c>
      <c r="S28" s="12">
        <v>8542965</v>
      </c>
      <c r="T28" s="12">
        <v>17.8</v>
      </c>
      <c r="U28" s="1">
        <v>7.6</v>
      </c>
      <c r="V28" s="1">
        <f t="shared" si="1"/>
        <v>10.200000000000001</v>
      </c>
    </row>
    <row r="29" spans="1:22" x14ac:dyDescent="0.25">
      <c r="A29" s="5">
        <v>40969</v>
      </c>
      <c r="B29" s="4">
        <v>23542.5</v>
      </c>
      <c r="C29" s="4">
        <v>23439.789769756699</v>
      </c>
      <c r="D29" s="1">
        <f t="shared" si="3"/>
        <v>9.0054765244090632E-3</v>
      </c>
      <c r="E29" s="1">
        <v>18253</v>
      </c>
      <c r="F29" s="1">
        <f t="shared" si="0"/>
        <v>9.8120847290627839</v>
      </c>
      <c r="G29" s="1">
        <f t="shared" si="2"/>
        <v>-1928</v>
      </c>
      <c r="H29" s="1">
        <v>29.331859999999999</v>
      </c>
      <c r="I29" s="1">
        <v>0.19454879999999999</v>
      </c>
      <c r="J29" s="1">
        <v>1575.3879999999999</v>
      </c>
      <c r="K29" s="1">
        <v>40.398180000000004</v>
      </c>
      <c r="L29" s="1">
        <v>5.1180950000000003</v>
      </c>
      <c r="M29" s="1">
        <v>0.44142517999999997</v>
      </c>
      <c r="N29" s="1">
        <v>3484405</v>
      </c>
      <c r="O29" s="12">
        <v>16482996</v>
      </c>
      <c r="P29" s="12">
        <v>-4921434</v>
      </c>
      <c r="Q29" s="12">
        <v>1160361</v>
      </c>
      <c r="R29" s="12">
        <v>6207140</v>
      </c>
      <c r="S29" s="12">
        <v>8654863</v>
      </c>
      <c r="T29" s="12">
        <v>18.100000000000001</v>
      </c>
      <c r="U29" s="1">
        <v>7.6</v>
      </c>
      <c r="V29" s="1">
        <f t="shared" si="1"/>
        <v>10.500000000000002</v>
      </c>
    </row>
    <row r="30" spans="1:22" x14ac:dyDescent="0.25">
      <c r="A30" s="5">
        <v>41000</v>
      </c>
      <c r="B30" s="4">
        <v>23747.8</v>
      </c>
      <c r="C30" s="4">
        <v>23619.505899249401</v>
      </c>
      <c r="D30" s="1">
        <f t="shared" si="3"/>
        <v>7.667139136400547E-3</v>
      </c>
      <c r="E30" s="1">
        <v>18132</v>
      </c>
      <c r="F30" s="1">
        <f t="shared" si="0"/>
        <v>9.8054336120607406</v>
      </c>
      <c r="G30" s="1">
        <f t="shared" si="2"/>
        <v>-121</v>
      </c>
      <c r="H30" s="1">
        <v>29.49089</v>
      </c>
      <c r="I30" s="1">
        <v>0.14413500000000001</v>
      </c>
      <c r="J30" s="1">
        <v>1491.481</v>
      </c>
      <c r="K30" s="1">
        <v>26.05808</v>
      </c>
      <c r="L30" s="1">
        <v>5.3423809999999996</v>
      </c>
      <c r="M30" s="1">
        <v>0.52096933000000001</v>
      </c>
      <c r="N30" s="1">
        <v>3357176</v>
      </c>
      <c r="O30" s="12">
        <v>16615141</v>
      </c>
      <c r="P30" s="12">
        <v>-5215134</v>
      </c>
      <c r="Q30" s="12">
        <v>1238415</v>
      </c>
      <c r="R30" s="12">
        <v>6427486</v>
      </c>
      <c r="S30" s="12">
        <v>8681236</v>
      </c>
      <c r="T30" s="12">
        <v>18.5</v>
      </c>
      <c r="U30" s="1">
        <v>7.9</v>
      </c>
      <c r="V30" s="1">
        <f t="shared" si="1"/>
        <v>10.6</v>
      </c>
    </row>
    <row r="31" spans="1:22" x14ac:dyDescent="0.25">
      <c r="A31" s="5">
        <v>41030</v>
      </c>
      <c r="B31" s="4">
        <v>23923.8</v>
      </c>
      <c r="C31" s="4">
        <v>23829.414403692001</v>
      </c>
      <c r="D31" s="1">
        <f t="shared" si="3"/>
        <v>8.8870827924164945E-3</v>
      </c>
      <c r="E31" s="1">
        <v>17317</v>
      </c>
      <c r="F31" s="1">
        <f t="shared" si="0"/>
        <v>9.7594439569521505</v>
      </c>
      <c r="G31" s="1">
        <f t="shared" si="2"/>
        <v>-815</v>
      </c>
      <c r="H31" s="1">
        <v>30.804369999999999</v>
      </c>
      <c r="I31" s="1">
        <v>0.91267659999999995</v>
      </c>
      <c r="J31" s="1">
        <v>1341.425</v>
      </c>
      <c r="K31" s="1">
        <v>55.947360000000003</v>
      </c>
      <c r="L31" s="1">
        <v>5.7947620000000004</v>
      </c>
      <c r="M31" s="1">
        <v>0.38793838000000003</v>
      </c>
      <c r="N31" s="1">
        <v>3206873</v>
      </c>
      <c r="O31" s="12">
        <v>16986449</v>
      </c>
      <c r="P31" s="12">
        <v>-5955516</v>
      </c>
      <c r="Q31" s="12">
        <v>1284874</v>
      </c>
      <c r="R31" s="12">
        <v>6667934</v>
      </c>
      <c r="S31" s="12">
        <v>8657392</v>
      </c>
      <c r="T31" s="12">
        <v>18.600000000000001</v>
      </c>
      <c r="U31" s="1">
        <v>7.4</v>
      </c>
      <c r="V31" s="1">
        <f t="shared" si="1"/>
        <v>11.200000000000001</v>
      </c>
    </row>
    <row r="32" spans="1:22" x14ac:dyDescent="0.25">
      <c r="A32" s="5">
        <v>41061</v>
      </c>
      <c r="B32" s="4">
        <v>24036.3</v>
      </c>
      <c r="C32" s="4">
        <v>24032.0822966292</v>
      </c>
      <c r="D32" s="1">
        <f t="shared" si="3"/>
        <v>8.5049464289730491E-3</v>
      </c>
      <c r="E32" s="1">
        <v>13831</v>
      </c>
      <c r="F32" s="1">
        <f t="shared" si="0"/>
        <v>9.5346677286247079</v>
      </c>
      <c r="G32" s="1">
        <f t="shared" si="2"/>
        <v>-3486</v>
      </c>
      <c r="H32" s="1">
        <v>32.878369999999997</v>
      </c>
      <c r="I32" s="1">
        <v>0.47565160000000001</v>
      </c>
      <c r="J32" s="1">
        <v>1346.1469999999999</v>
      </c>
      <c r="K32" s="1">
        <v>28.900279999999999</v>
      </c>
      <c r="L32" s="1">
        <v>5.7735000000000003</v>
      </c>
      <c r="M32" s="1">
        <v>0.37727938999999999</v>
      </c>
      <c r="N32" s="1">
        <v>3512708</v>
      </c>
      <c r="O32" s="12">
        <v>18032057</v>
      </c>
      <c r="P32" s="12">
        <v>-6384792</v>
      </c>
      <c r="Q32" s="12">
        <v>1280930</v>
      </c>
      <c r="R32" s="12">
        <v>6930119</v>
      </c>
      <c r="S32" s="12">
        <v>8615427</v>
      </c>
      <c r="T32" s="12">
        <v>18.399999999999999</v>
      </c>
      <c r="U32" s="1">
        <v>7.9</v>
      </c>
      <c r="V32" s="1">
        <f t="shared" si="1"/>
        <v>10.499999999999998</v>
      </c>
    </row>
    <row r="33" spans="1:22" x14ac:dyDescent="0.25">
      <c r="A33" s="5">
        <v>41091</v>
      </c>
      <c r="B33" s="4">
        <v>24461</v>
      </c>
      <c r="C33" s="4">
        <v>24308.280280585801</v>
      </c>
      <c r="D33" s="1">
        <f t="shared" si="3"/>
        <v>1.1492886074018702E-2</v>
      </c>
      <c r="E33" s="1">
        <v>11455</v>
      </c>
      <c r="F33" s="1">
        <f t="shared" si="0"/>
        <v>9.3461815948875966</v>
      </c>
      <c r="G33" s="1">
        <f t="shared" si="2"/>
        <v>-2376</v>
      </c>
      <c r="H33" s="1">
        <v>32.525100000000002</v>
      </c>
      <c r="I33" s="1">
        <v>0.29039569999999998</v>
      </c>
      <c r="J33" s="1">
        <v>1411.2919999999999</v>
      </c>
      <c r="K33" s="1">
        <v>22.602509999999999</v>
      </c>
      <c r="L33" s="1">
        <v>5.6059089999999996</v>
      </c>
      <c r="M33" s="1">
        <v>0.23899909</v>
      </c>
      <c r="N33" s="1">
        <v>4070995</v>
      </c>
      <c r="O33" s="12">
        <v>18174756</v>
      </c>
      <c r="P33" s="12">
        <v>-6430312</v>
      </c>
      <c r="Q33" s="12">
        <v>1343098</v>
      </c>
      <c r="R33" s="12">
        <v>7153088</v>
      </c>
      <c r="S33" s="12">
        <v>8734970</v>
      </c>
      <c r="T33" s="12">
        <v>19</v>
      </c>
      <c r="U33" s="1">
        <v>8.6</v>
      </c>
      <c r="V33" s="1">
        <f t="shared" si="1"/>
        <v>10.4</v>
      </c>
    </row>
    <row r="34" spans="1:22" x14ac:dyDescent="0.25">
      <c r="A34" s="5">
        <v>41122</v>
      </c>
      <c r="B34" s="4">
        <v>24306.3</v>
      </c>
      <c r="C34" s="4">
        <v>24400.167475857299</v>
      </c>
      <c r="D34" s="1">
        <f t="shared" si="3"/>
        <v>3.7800779903334109E-3</v>
      </c>
      <c r="E34" s="1">
        <v>11160</v>
      </c>
      <c r="F34" s="1">
        <f t="shared" si="0"/>
        <v>9.3200912359353012</v>
      </c>
      <c r="G34" s="1">
        <f t="shared" si="2"/>
        <v>-295</v>
      </c>
      <c r="H34" s="1">
        <v>31.956800000000001</v>
      </c>
      <c r="I34" s="1">
        <v>0.26180029999999999</v>
      </c>
      <c r="J34" s="1">
        <v>1441.47</v>
      </c>
      <c r="K34" s="1">
        <v>16.047730000000001</v>
      </c>
      <c r="L34" s="1">
        <v>5.3343480000000003</v>
      </c>
      <c r="M34" s="1">
        <v>0.34527756999999998</v>
      </c>
      <c r="N34" s="1">
        <v>3915022</v>
      </c>
      <c r="O34" s="12">
        <v>17738491</v>
      </c>
      <c r="P34" s="12">
        <v>-6604721</v>
      </c>
      <c r="Q34" s="12">
        <v>1397484</v>
      </c>
      <c r="R34" s="12">
        <v>7352072</v>
      </c>
      <c r="S34" s="12">
        <v>8814655</v>
      </c>
      <c r="T34" s="12">
        <v>19.100000000000001</v>
      </c>
      <c r="U34" s="1">
        <v>8.4</v>
      </c>
      <c r="V34" s="1">
        <f t="shared" si="1"/>
        <v>10.700000000000001</v>
      </c>
    </row>
    <row r="35" spans="1:22" x14ac:dyDescent="0.25">
      <c r="A35" s="5">
        <v>41153</v>
      </c>
      <c r="B35" s="4">
        <v>24284.2</v>
      </c>
      <c r="C35" s="4">
        <v>24516.3293609996</v>
      </c>
      <c r="D35" s="1">
        <f t="shared" si="3"/>
        <v>4.7607003213087388E-3</v>
      </c>
      <c r="E35" s="1">
        <v>15566</v>
      </c>
      <c r="F35" s="1">
        <f t="shared" si="0"/>
        <v>9.6528443275193343</v>
      </c>
      <c r="G35" s="1">
        <f t="shared" si="2"/>
        <v>4406</v>
      </c>
      <c r="H35" s="1">
        <v>31.517659999999999</v>
      </c>
      <c r="I35" s="1">
        <v>0.59871850000000004</v>
      </c>
      <c r="J35" s="1">
        <v>1477.0239999999999</v>
      </c>
      <c r="K35" s="1">
        <v>30.654599999999999</v>
      </c>
      <c r="L35" s="1">
        <v>5.5244999999999997</v>
      </c>
      <c r="M35" s="1">
        <v>0.56648942000000002</v>
      </c>
      <c r="N35" s="1">
        <v>3007318</v>
      </c>
      <c r="O35" s="12">
        <v>17681456</v>
      </c>
      <c r="P35" s="12">
        <v>-6973941</v>
      </c>
      <c r="Q35" s="12">
        <v>1383147</v>
      </c>
      <c r="R35" s="12">
        <v>7610222</v>
      </c>
      <c r="S35" s="12">
        <v>8916718</v>
      </c>
      <c r="T35" s="12">
        <v>19.600000000000001</v>
      </c>
      <c r="U35" s="1">
        <v>7.9</v>
      </c>
      <c r="V35" s="1">
        <f t="shared" si="1"/>
        <v>11.700000000000001</v>
      </c>
    </row>
    <row r="36" spans="1:22" x14ac:dyDescent="0.25">
      <c r="A36" s="5">
        <v>41183</v>
      </c>
      <c r="B36" s="4">
        <v>24437.8</v>
      </c>
      <c r="C36" s="4">
        <v>24799.2147586541</v>
      </c>
      <c r="D36" s="1">
        <f t="shared" si="3"/>
        <v>1.1538652197441586E-2</v>
      </c>
      <c r="E36" s="1">
        <v>14383</v>
      </c>
      <c r="F36" s="1">
        <f t="shared" si="0"/>
        <v>9.5738022326038887</v>
      </c>
      <c r="G36" s="1">
        <f t="shared" si="2"/>
        <v>-1183</v>
      </c>
      <c r="H36" s="1">
        <v>31.115649999999999</v>
      </c>
      <c r="I36" s="1">
        <v>0.2155135</v>
      </c>
      <c r="J36" s="1">
        <v>1458.6569999999999</v>
      </c>
      <c r="K36" s="1">
        <v>18.98931</v>
      </c>
      <c r="L36" s="1">
        <v>6.097391</v>
      </c>
      <c r="M36" s="1">
        <v>0.27993858999999999</v>
      </c>
      <c r="N36" s="1">
        <v>3742472</v>
      </c>
      <c r="O36" s="12">
        <v>17721574</v>
      </c>
      <c r="P36" s="12">
        <v>-6915901</v>
      </c>
      <c r="Q36" s="12">
        <v>1413502</v>
      </c>
      <c r="R36" s="12">
        <v>7804792</v>
      </c>
      <c r="S36" s="12">
        <v>8979676</v>
      </c>
      <c r="T36" s="12">
        <v>19.7</v>
      </c>
      <c r="U36" s="1">
        <v>8.9</v>
      </c>
      <c r="V36" s="1">
        <f t="shared" si="1"/>
        <v>10.799999999999999</v>
      </c>
    </row>
    <row r="37" spans="1:22" x14ac:dyDescent="0.25">
      <c r="A37" s="5">
        <v>41214</v>
      </c>
      <c r="B37" s="4">
        <v>24444.799999999999</v>
      </c>
      <c r="C37" s="4">
        <v>25171.541548664201</v>
      </c>
      <c r="D37" s="1">
        <f t="shared" si="3"/>
        <v>1.5013652393173949E-2</v>
      </c>
      <c r="E37" s="1">
        <v>14681</v>
      </c>
      <c r="F37" s="1">
        <f t="shared" si="0"/>
        <v>9.5943094197394601</v>
      </c>
      <c r="G37" s="1">
        <f t="shared" si="2"/>
        <v>298</v>
      </c>
      <c r="H37" s="1">
        <v>31.398769999999999</v>
      </c>
      <c r="I37" s="1">
        <v>0.2479412</v>
      </c>
      <c r="J37" s="1">
        <v>1403.067</v>
      </c>
      <c r="K37" s="1">
        <v>19.907609999999998</v>
      </c>
      <c r="L37" s="1">
        <v>6.1185710000000002</v>
      </c>
      <c r="M37" s="1">
        <v>0.26539189000000002</v>
      </c>
      <c r="N37" s="1">
        <v>3767629</v>
      </c>
      <c r="O37" s="12">
        <v>17917315</v>
      </c>
      <c r="P37" s="12">
        <v>-7317925</v>
      </c>
      <c r="Q37" s="12">
        <v>1429555</v>
      </c>
      <c r="R37" s="12">
        <v>8027099</v>
      </c>
      <c r="S37" s="12">
        <v>9053286</v>
      </c>
      <c r="T37" s="12">
        <v>19.899999999999999</v>
      </c>
      <c r="U37" s="1">
        <v>8.6</v>
      </c>
      <c r="V37" s="1">
        <f t="shared" si="1"/>
        <v>11.299999999999999</v>
      </c>
    </row>
    <row r="38" spans="1:22" x14ac:dyDescent="0.25">
      <c r="A38" s="5">
        <v>41244</v>
      </c>
      <c r="B38" s="4">
        <v>24741</v>
      </c>
      <c r="C38" s="4">
        <v>25320.3746624466</v>
      </c>
      <c r="D38" s="1">
        <f t="shared" si="3"/>
        <v>5.9127532374073895E-3</v>
      </c>
      <c r="E38" s="1">
        <v>16348</v>
      </c>
      <c r="F38" s="1">
        <f t="shared" si="0"/>
        <v>9.7018608446841679</v>
      </c>
      <c r="G38" s="1">
        <f t="shared" si="2"/>
        <v>1667</v>
      </c>
      <c r="H38" s="1">
        <v>30.737259999999999</v>
      </c>
      <c r="I38" s="1">
        <v>0.1753072</v>
      </c>
      <c r="J38" s="1">
        <v>1460.693</v>
      </c>
      <c r="K38" s="1">
        <v>21.44481</v>
      </c>
      <c r="L38" s="1">
        <v>6.1671430000000003</v>
      </c>
      <c r="M38" s="1">
        <v>0.41951332000000002</v>
      </c>
      <c r="N38" s="1">
        <v>4057392</v>
      </c>
      <c r="O38" s="12">
        <v>17791689</v>
      </c>
      <c r="P38" s="12">
        <v>-7322568</v>
      </c>
      <c r="Q38" s="12">
        <v>1488441</v>
      </c>
      <c r="R38" s="12">
        <v>8217026</v>
      </c>
      <c r="S38" s="12">
        <v>9135913</v>
      </c>
      <c r="T38" s="12">
        <v>19.7</v>
      </c>
      <c r="U38" s="1">
        <v>8.3000000000000007</v>
      </c>
      <c r="V38" s="1">
        <f t="shared" si="1"/>
        <v>11.399999999999999</v>
      </c>
    </row>
    <row r="39" spans="1:22" x14ac:dyDescent="0.25">
      <c r="A39" s="5">
        <v>41275</v>
      </c>
      <c r="B39" s="4">
        <v>27164.6</v>
      </c>
      <c r="C39" s="4">
        <v>25757.537265670799</v>
      </c>
      <c r="D39" s="1">
        <f t="shared" si="3"/>
        <v>1.7265250181015972E-2</v>
      </c>
      <c r="E39" s="1">
        <v>17002</v>
      </c>
      <c r="F39" s="1">
        <f t="shared" si="0"/>
        <v>9.741086263177305</v>
      </c>
      <c r="G39" s="1">
        <f t="shared" si="2"/>
        <v>654</v>
      </c>
      <c r="H39" s="1">
        <v>30.227139999999999</v>
      </c>
      <c r="I39" s="1">
        <v>0.11450299999999999</v>
      </c>
      <c r="J39" s="1">
        <v>1530.7159999999999</v>
      </c>
      <c r="K39" s="1">
        <v>15.695779999999999</v>
      </c>
      <c r="L39" s="1">
        <v>5.4205880000000004</v>
      </c>
      <c r="M39" s="1">
        <v>0.41761930000000003</v>
      </c>
      <c r="N39" s="1">
        <v>3463983</v>
      </c>
      <c r="O39" s="12">
        <v>17314401</v>
      </c>
      <c r="P39" s="12">
        <v>-5201566</v>
      </c>
      <c r="Q39" s="12">
        <v>1488888</v>
      </c>
      <c r="R39" s="12">
        <v>8412992</v>
      </c>
      <c r="S39" s="12">
        <v>8752973</v>
      </c>
      <c r="T39" s="12">
        <v>20.8</v>
      </c>
      <c r="U39" s="1">
        <v>9.4</v>
      </c>
      <c r="V39" s="1">
        <f t="shared" si="1"/>
        <v>11.4</v>
      </c>
    </row>
    <row r="40" spans="1:22" x14ac:dyDescent="0.25">
      <c r="A40" s="5">
        <v>41306</v>
      </c>
      <c r="B40" s="4">
        <v>26348.7</v>
      </c>
      <c r="C40" s="4">
        <v>26209.198014659902</v>
      </c>
      <c r="D40" s="1">
        <f t="shared" si="3"/>
        <v>1.7535090576810256E-2</v>
      </c>
      <c r="E40" s="1">
        <v>15279</v>
      </c>
      <c r="F40" s="1">
        <f t="shared" si="0"/>
        <v>9.6342346155527139</v>
      </c>
      <c r="G40" s="1">
        <f t="shared" si="2"/>
        <v>-1723</v>
      </c>
      <c r="H40" s="1">
        <v>30.163070000000001</v>
      </c>
      <c r="I40" s="1">
        <v>0.18636530000000001</v>
      </c>
      <c r="J40" s="1">
        <v>1514.432</v>
      </c>
      <c r="K40" s="1">
        <v>18.658539999999999</v>
      </c>
      <c r="L40" s="1">
        <v>5.6580000000000004</v>
      </c>
      <c r="M40" s="1">
        <v>0.41038620999999997</v>
      </c>
      <c r="N40" s="1">
        <v>3637411</v>
      </c>
      <c r="O40" s="12">
        <v>17295590</v>
      </c>
      <c r="P40" s="12">
        <v>-5800705</v>
      </c>
      <c r="Q40" s="12">
        <v>1437017</v>
      </c>
      <c r="R40" s="12">
        <v>8470758</v>
      </c>
      <c r="S40" s="12">
        <v>8860754</v>
      </c>
      <c r="T40" s="12">
        <v>20.5</v>
      </c>
      <c r="U40" s="1">
        <v>8.6999999999999993</v>
      </c>
      <c r="V40" s="1">
        <f t="shared" si="1"/>
        <v>11.8</v>
      </c>
    </row>
    <row r="41" spans="1:22" x14ac:dyDescent="0.25">
      <c r="A41" s="5">
        <v>41334</v>
      </c>
      <c r="B41" s="4">
        <v>26768.400000000001</v>
      </c>
      <c r="C41" s="4">
        <v>26621.990326904401</v>
      </c>
      <c r="D41" s="1">
        <f t="shared" si="3"/>
        <v>1.5749902458427268E-2</v>
      </c>
      <c r="E41" s="1">
        <v>15986</v>
      </c>
      <c r="F41" s="1">
        <f t="shared" si="0"/>
        <v>9.6794686181859646</v>
      </c>
      <c r="G41" s="1">
        <f t="shared" si="2"/>
        <v>707</v>
      </c>
      <c r="H41" s="1">
        <v>30.80029</v>
      </c>
      <c r="I41" s="1">
        <v>0.13353290000000001</v>
      </c>
      <c r="J41" s="1">
        <v>1465.807</v>
      </c>
      <c r="K41" s="1">
        <v>28.577110000000001</v>
      </c>
      <c r="L41" s="1">
        <v>6.0285000000000002</v>
      </c>
      <c r="M41" s="1">
        <v>0.20548466000000001</v>
      </c>
      <c r="N41" s="1">
        <v>4016741</v>
      </c>
      <c r="O41" s="12">
        <v>17594089</v>
      </c>
      <c r="P41" s="12">
        <v>-5839848</v>
      </c>
      <c r="Q41" s="12">
        <v>1481777</v>
      </c>
      <c r="R41" s="12">
        <v>8603039</v>
      </c>
      <c r="S41" s="12">
        <v>8927652</v>
      </c>
      <c r="T41" s="12">
        <v>20.399999999999999</v>
      </c>
      <c r="U41" s="1">
        <v>8.6</v>
      </c>
      <c r="V41" s="1">
        <f t="shared" si="1"/>
        <v>11.799999999999999</v>
      </c>
    </row>
    <row r="42" spans="1:22" x14ac:dyDescent="0.25">
      <c r="A42" s="5">
        <v>41365</v>
      </c>
      <c r="B42" s="4">
        <v>27198.6</v>
      </c>
      <c r="C42" s="4">
        <v>27059.946630209201</v>
      </c>
      <c r="D42" s="1">
        <f t="shared" si="3"/>
        <v>1.6450922636772111E-2</v>
      </c>
      <c r="E42" s="1">
        <v>14484</v>
      </c>
      <c r="F42" s="1">
        <f t="shared" si="0"/>
        <v>9.5807998708855315</v>
      </c>
      <c r="G42" s="1">
        <f t="shared" si="2"/>
        <v>-1502</v>
      </c>
      <c r="H42" s="1">
        <v>31.350210000000001</v>
      </c>
      <c r="I42" s="1">
        <v>0.25671139999999998</v>
      </c>
      <c r="J42" s="1">
        <v>1383.883</v>
      </c>
      <c r="K42" s="1">
        <v>35.621879999999997</v>
      </c>
      <c r="L42" s="1">
        <v>6.216818</v>
      </c>
      <c r="M42" s="1">
        <v>0.26308401999999997</v>
      </c>
      <c r="N42" s="1">
        <v>5336968</v>
      </c>
      <c r="O42" s="12">
        <v>17896194</v>
      </c>
      <c r="P42" s="12">
        <v>-6038732</v>
      </c>
      <c r="Q42" s="12">
        <v>1495733</v>
      </c>
      <c r="R42" s="12">
        <v>8807071</v>
      </c>
      <c r="S42" s="12">
        <v>8967787</v>
      </c>
      <c r="T42" s="12">
        <v>20.2</v>
      </c>
      <c r="U42" s="1">
        <v>7.6</v>
      </c>
      <c r="V42" s="1">
        <f t="shared" si="1"/>
        <v>12.6</v>
      </c>
    </row>
    <row r="43" spans="1:22" x14ac:dyDescent="0.25">
      <c r="A43" s="5">
        <v>41395</v>
      </c>
      <c r="B43" s="4">
        <v>27377.1</v>
      </c>
      <c r="C43" s="4">
        <v>27251.383082746899</v>
      </c>
      <c r="D43" s="1">
        <f t="shared" si="3"/>
        <v>7.0745317850694758E-3</v>
      </c>
      <c r="E43" s="1">
        <v>14496</v>
      </c>
      <c r="F43" s="1">
        <f t="shared" si="0"/>
        <v>9.5816280282827613</v>
      </c>
      <c r="G43" s="1">
        <f t="shared" si="2"/>
        <v>12</v>
      </c>
      <c r="H43" s="1">
        <v>31.305879999999998</v>
      </c>
      <c r="I43" s="1">
        <v>0.16144140000000001</v>
      </c>
      <c r="J43" s="1">
        <v>1399.143</v>
      </c>
      <c r="K43" s="1">
        <v>26.24335</v>
      </c>
      <c r="L43" s="1">
        <v>6.3727780000000003</v>
      </c>
      <c r="M43" s="1">
        <v>6.5601789999999993E-2</v>
      </c>
      <c r="N43" s="1">
        <v>3971228</v>
      </c>
      <c r="O43" s="12">
        <v>18293378</v>
      </c>
      <c r="P43" s="12">
        <v>-6382796</v>
      </c>
      <c r="Q43" s="12">
        <v>1540715</v>
      </c>
      <c r="R43" s="12">
        <v>9075652</v>
      </c>
      <c r="S43" s="12">
        <v>9007907</v>
      </c>
      <c r="T43" s="12">
        <v>20.100000000000001</v>
      </c>
      <c r="U43" s="1">
        <v>8</v>
      </c>
      <c r="V43" s="1">
        <f t="shared" si="1"/>
        <v>12.100000000000001</v>
      </c>
    </row>
    <row r="44" spans="1:22" x14ac:dyDescent="0.25">
      <c r="A44" s="5">
        <v>41426</v>
      </c>
      <c r="B44" s="4">
        <v>27593.4</v>
      </c>
      <c r="C44" s="4">
        <v>27594.437408147802</v>
      </c>
      <c r="D44" s="1">
        <f t="shared" si="3"/>
        <v>1.2588510621983566E-2</v>
      </c>
      <c r="E44" s="1">
        <v>13464</v>
      </c>
      <c r="F44" s="1">
        <f t="shared" si="0"/>
        <v>9.5077747358706421</v>
      </c>
      <c r="G44" s="1">
        <f t="shared" si="2"/>
        <v>-1032</v>
      </c>
      <c r="H44" s="1">
        <v>32.306800000000003</v>
      </c>
      <c r="I44" s="1">
        <v>0.41431679999999999</v>
      </c>
      <c r="J44" s="1">
        <v>1316.6569999999999</v>
      </c>
      <c r="K44" s="1">
        <v>18.886420000000001</v>
      </c>
      <c r="L44" s="1">
        <v>6.2973679999999996</v>
      </c>
      <c r="M44" s="1">
        <v>0.16075661999999999</v>
      </c>
      <c r="N44" s="1">
        <v>3749848</v>
      </c>
      <c r="O44" s="12">
        <v>18452286</v>
      </c>
      <c r="P44" s="12">
        <v>-6469986</v>
      </c>
      <c r="Q44" s="12">
        <v>1593165</v>
      </c>
      <c r="R44" s="12">
        <v>9312039</v>
      </c>
      <c r="S44" s="12">
        <v>9003239</v>
      </c>
      <c r="T44" s="12">
        <v>19.3</v>
      </c>
      <c r="U44" s="1">
        <v>7.4</v>
      </c>
      <c r="V44" s="1">
        <f t="shared" si="1"/>
        <v>11.9</v>
      </c>
    </row>
    <row r="45" spans="1:22" x14ac:dyDescent="0.25">
      <c r="A45" s="5">
        <v>41456</v>
      </c>
      <c r="B45" s="4">
        <v>28212.3</v>
      </c>
      <c r="C45" s="4">
        <v>28091.4069103031</v>
      </c>
      <c r="D45" s="1">
        <f t="shared" si="3"/>
        <v>1.8009771129037691E-2</v>
      </c>
      <c r="E45" s="1">
        <v>13322</v>
      </c>
      <c r="F45" s="1">
        <f t="shared" si="0"/>
        <v>9.4971720829731243</v>
      </c>
      <c r="G45" s="1">
        <f t="shared" si="2"/>
        <v>-142</v>
      </c>
      <c r="H45" s="1">
        <v>32.740749999999998</v>
      </c>
      <c r="I45" s="1">
        <v>0.32108890000000001</v>
      </c>
      <c r="J45" s="1">
        <v>1381.933</v>
      </c>
      <c r="K45" s="1">
        <v>33.661969999999997</v>
      </c>
      <c r="L45" s="1">
        <v>6.0756519999999998</v>
      </c>
      <c r="M45" s="1">
        <v>0.22119153</v>
      </c>
      <c r="N45" s="1">
        <v>4587373</v>
      </c>
      <c r="O45" s="12">
        <v>18695108</v>
      </c>
      <c r="P45" s="12">
        <v>-6472590</v>
      </c>
      <c r="Q45" s="12">
        <v>1628197</v>
      </c>
      <c r="R45" s="12">
        <v>9549498</v>
      </c>
      <c r="S45" s="12">
        <v>9103994</v>
      </c>
      <c r="T45" s="12">
        <v>19.3</v>
      </c>
      <c r="U45" s="1">
        <v>7.9</v>
      </c>
      <c r="V45" s="1">
        <f t="shared" si="1"/>
        <v>11.4</v>
      </c>
    </row>
    <row r="46" spans="1:22" x14ac:dyDescent="0.25">
      <c r="A46" s="5">
        <v>41487</v>
      </c>
      <c r="B46" s="4">
        <v>28443.9</v>
      </c>
      <c r="C46" s="4">
        <v>28537.975589674999</v>
      </c>
      <c r="D46" s="1">
        <f t="shared" si="3"/>
        <v>1.5896985181191172E-2</v>
      </c>
      <c r="E46" s="1">
        <v>14048</v>
      </c>
      <c r="F46" s="1">
        <f t="shared" si="0"/>
        <v>9.5502353158748985</v>
      </c>
      <c r="G46" s="1">
        <f t="shared" si="2"/>
        <v>726</v>
      </c>
      <c r="H46" s="1">
        <v>33.02487</v>
      </c>
      <c r="I46" s="1">
        <v>0.1105059</v>
      </c>
      <c r="J46" s="1">
        <v>1383.65</v>
      </c>
      <c r="K46" s="1">
        <v>15.502829999999999</v>
      </c>
      <c r="L46" s="1">
        <v>6.1140910000000002</v>
      </c>
      <c r="M46" s="1">
        <v>0.14754043999999999</v>
      </c>
      <c r="N46" s="1">
        <v>4485609</v>
      </c>
      <c r="O46" s="12">
        <v>18667299</v>
      </c>
      <c r="P46" s="12">
        <v>-6699323</v>
      </c>
      <c r="Q46" s="12">
        <v>1660060</v>
      </c>
      <c r="R46" s="12">
        <v>9802731</v>
      </c>
      <c r="S46" s="12">
        <v>9166295</v>
      </c>
      <c r="T46" s="12">
        <v>18.7</v>
      </c>
      <c r="U46" s="1">
        <v>8.1</v>
      </c>
      <c r="V46" s="1">
        <f t="shared" si="1"/>
        <v>10.6</v>
      </c>
    </row>
    <row r="47" spans="1:22" x14ac:dyDescent="0.25">
      <c r="A47" s="5">
        <v>41518</v>
      </c>
      <c r="B47" s="4">
        <v>28499.9</v>
      </c>
      <c r="C47" s="4">
        <v>28744.1924384433</v>
      </c>
      <c r="D47" s="1">
        <f t="shared" si="3"/>
        <v>7.2260503594694398E-3</v>
      </c>
      <c r="E47" s="1">
        <v>15983</v>
      </c>
      <c r="F47" s="1">
        <f t="shared" si="0"/>
        <v>9.6792809363686541</v>
      </c>
      <c r="G47" s="1">
        <f t="shared" si="2"/>
        <v>1935</v>
      </c>
      <c r="H47" s="1">
        <v>32.601669999999999</v>
      </c>
      <c r="I47" s="1">
        <v>0.64194629999999997</v>
      </c>
      <c r="J47" s="1">
        <v>1448.4369999999999</v>
      </c>
      <c r="K47" s="1">
        <v>36.207030000000003</v>
      </c>
      <c r="L47" s="1">
        <v>6.2495240000000001</v>
      </c>
      <c r="M47" s="1">
        <v>0.15409334999999999</v>
      </c>
      <c r="N47" s="1">
        <v>4693308</v>
      </c>
      <c r="O47" s="12">
        <v>18594090</v>
      </c>
      <c r="P47" s="12">
        <v>-6898479</v>
      </c>
      <c r="Q47" s="12">
        <v>1691653</v>
      </c>
      <c r="R47" s="12">
        <v>10046906</v>
      </c>
      <c r="S47" s="12">
        <v>9225150</v>
      </c>
      <c r="T47" s="12">
        <v>18.600000000000001</v>
      </c>
      <c r="U47" s="1">
        <v>8</v>
      </c>
      <c r="V47" s="1">
        <f t="shared" si="1"/>
        <v>10.600000000000001</v>
      </c>
    </row>
    <row r="48" spans="1:22" x14ac:dyDescent="0.25">
      <c r="A48" s="5">
        <v>41548</v>
      </c>
      <c r="B48" s="4">
        <v>28352.6</v>
      </c>
      <c r="C48" s="4">
        <v>28785.162686091699</v>
      </c>
      <c r="D48" s="1">
        <f t="shared" si="3"/>
        <v>1.4253400138527913E-3</v>
      </c>
      <c r="E48" s="1">
        <v>12742</v>
      </c>
      <c r="F48" s="1">
        <f t="shared" si="0"/>
        <v>9.4526589026764327</v>
      </c>
      <c r="G48" s="1">
        <f t="shared" si="2"/>
        <v>-3241</v>
      </c>
      <c r="H48" s="1">
        <v>32.099229999999999</v>
      </c>
      <c r="I48" s="1">
        <v>0.2399588</v>
      </c>
      <c r="J48" s="1">
        <v>1505.3219999999999</v>
      </c>
      <c r="K48" s="1">
        <v>23.18121</v>
      </c>
      <c r="L48" s="1">
        <v>6.0582609999999999</v>
      </c>
      <c r="M48" s="1">
        <v>0.38850121999999998</v>
      </c>
      <c r="N48" s="1">
        <v>4839673</v>
      </c>
      <c r="O48" s="12">
        <v>18390904</v>
      </c>
      <c r="P48" s="12">
        <v>-7188838</v>
      </c>
      <c r="Q48" s="12">
        <v>1745686</v>
      </c>
      <c r="R48" s="12">
        <v>10188283</v>
      </c>
      <c r="S48" s="12">
        <v>9356952</v>
      </c>
      <c r="T48" s="12">
        <v>17.899999999999999</v>
      </c>
      <c r="U48" s="1">
        <v>8.1</v>
      </c>
      <c r="V48" s="1">
        <f t="shared" si="1"/>
        <v>9.7999999999999989</v>
      </c>
    </row>
    <row r="49" spans="1:22" x14ac:dyDescent="0.25">
      <c r="A49" s="5">
        <v>41579</v>
      </c>
      <c r="B49" s="4">
        <v>28276.400000000001</v>
      </c>
      <c r="C49" s="4">
        <v>29100.5319159387</v>
      </c>
      <c r="D49" s="1">
        <f t="shared" si="3"/>
        <v>1.0955964824175903E-2</v>
      </c>
      <c r="E49" s="1">
        <v>16876</v>
      </c>
      <c r="F49" s="1">
        <f t="shared" si="0"/>
        <v>9.733647773244229</v>
      </c>
      <c r="G49" s="1">
        <f t="shared" si="2"/>
        <v>4134</v>
      </c>
      <c r="H49" s="1">
        <v>32.694000000000003</v>
      </c>
      <c r="I49" s="1">
        <v>0.29803249999999998</v>
      </c>
      <c r="J49" s="1">
        <v>1495.2360000000001</v>
      </c>
      <c r="K49" s="1">
        <v>13.701169999999999</v>
      </c>
      <c r="L49" s="1">
        <v>6.2039999999999997</v>
      </c>
      <c r="M49" s="1">
        <v>0.21803911000000001</v>
      </c>
      <c r="N49" s="1">
        <v>4766561</v>
      </c>
      <c r="O49" s="12">
        <v>18295492</v>
      </c>
      <c r="P49" s="12">
        <v>-7562812</v>
      </c>
      <c r="Q49" s="12">
        <v>1755023</v>
      </c>
      <c r="R49" s="12">
        <v>10416524</v>
      </c>
      <c r="S49" s="12">
        <v>9447127</v>
      </c>
      <c r="T49" s="12">
        <v>17.8</v>
      </c>
      <c r="U49" s="1">
        <v>7.7</v>
      </c>
      <c r="V49" s="1">
        <f t="shared" si="1"/>
        <v>10.100000000000001</v>
      </c>
    </row>
    <row r="50" spans="1:22" x14ac:dyDescent="0.25">
      <c r="A50" s="5">
        <v>41609</v>
      </c>
      <c r="B50" s="4">
        <v>28873.3</v>
      </c>
      <c r="C50" s="4">
        <v>29525.204409059199</v>
      </c>
      <c r="D50" s="1">
        <f t="shared" si="3"/>
        <v>1.4593289715364307E-2</v>
      </c>
      <c r="E50" s="1">
        <v>16885</v>
      </c>
      <c r="F50" s="1">
        <f t="shared" si="0"/>
        <v>9.7341809328196689</v>
      </c>
      <c r="G50" s="1">
        <f t="shared" si="2"/>
        <v>9</v>
      </c>
      <c r="H50" s="1">
        <v>32.880699999999997</v>
      </c>
      <c r="I50" s="1">
        <v>0.19256400000000001</v>
      </c>
      <c r="J50" s="1">
        <v>1475.4010000000001</v>
      </c>
      <c r="K50" s="1">
        <v>24.558250000000001</v>
      </c>
      <c r="L50" s="1">
        <v>6.3972730000000002</v>
      </c>
      <c r="M50" s="1">
        <v>0.38119089</v>
      </c>
      <c r="N50" s="1">
        <v>5734079</v>
      </c>
      <c r="O50" s="12">
        <v>18621733</v>
      </c>
      <c r="P50" s="12">
        <v>-7548061</v>
      </c>
      <c r="Q50" s="12">
        <v>1830944</v>
      </c>
      <c r="R50" s="12">
        <v>10591729</v>
      </c>
      <c r="S50" s="12">
        <v>9452545</v>
      </c>
      <c r="T50" s="12">
        <v>17.3</v>
      </c>
      <c r="U50" s="1">
        <v>8.1</v>
      </c>
      <c r="V50" s="1">
        <f t="shared" si="1"/>
        <v>9.2000000000000011</v>
      </c>
    </row>
    <row r="51" spans="1:22" x14ac:dyDescent="0.25">
      <c r="A51" s="5">
        <v>41640</v>
      </c>
      <c r="B51" s="4">
        <v>31155.599999999999</v>
      </c>
      <c r="C51" s="4">
        <v>29578.898222716201</v>
      </c>
      <c r="D51" s="1">
        <f t="shared" si="3"/>
        <v>1.8185755096932581E-3</v>
      </c>
      <c r="E51" s="1">
        <v>18552</v>
      </c>
      <c r="F51" s="1">
        <f t="shared" si="0"/>
        <v>9.8283328789353668</v>
      </c>
      <c r="G51" s="1">
        <f t="shared" si="2"/>
        <v>1667</v>
      </c>
      <c r="H51" s="1">
        <v>33.784350000000003</v>
      </c>
      <c r="I51" s="1">
        <v>0.69854179999999999</v>
      </c>
      <c r="J51" s="1">
        <v>1478.0609999999999</v>
      </c>
      <c r="K51" s="1">
        <v>14.89269</v>
      </c>
      <c r="L51" s="1">
        <v>6.0564710000000002</v>
      </c>
      <c r="M51" s="1">
        <v>0.25401626999999999</v>
      </c>
      <c r="N51" s="1">
        <v>2900949</v>
      </c>
      <c r="O51" s="12">
        <v>18180013</v>
      </c>
      <c r="P51" s="12">
        <v>-5006738</v>
      </c>
      <c r="Q51" s="12">
        <v>1746790</v>
      </c>
      <c r="R51" s="12">
        <v>10795176</v>
      </c>
      <c r="S51" s="12">
        <v>9916207</v>
      </c>
      <c r="T51" s="1">
        <v>18.309999999999999</v>
      </c>
      <c r="U51" s="1">
        <v>35.049999999999997</v>
      </c>
      <c r="V51" s="1">
        <f t="shared" si="1"/>
        <v>-16.739999999999998</v>
      </c>
    </row>
    <row r="52" spans="1:22" x14ac:dyDescent="0.25">
      <c r="A52" s="5">
        <v>41671</v>
      </c>
      <c r="B52" s="4">
        <v>29861.200000000001</v>
      </c>
      <c r="C52" s="4">
        <v>29714.068664343202</v>
      </c>
      <c r="D52" s="1">
        <f t="shared" si="3"/>
        <v>4.5698267937238886E-3</v>
      </c>
      <c r="E52" s="1">
        <v>12250</v>
      </c>
      <c r="F52" s="1">
        <f t="shared" si="0"/>
        <v>9.4132812159728729</v>
      </c>
      <c r="G52" s="1">
        <f t="shared" si="2"/>
        <v>-6302</v>
      </c>
      <c r="H52" s="1">
        <v>35.244039999999998</v>
      </c>
      <c r="I52" s="1">
        <v>0.4192649</v>
      </c>
      <c r="J52" s="1">
        <v>1475.62</v>
      </c>
      <c r="K52" s="1">
        <v>20.079070000000002</v>
      </c>
      <c r="L52" s="1">
        <v>5.9935</v>
      </c>
      <c r="M52" s="1">
        <v>0.35079271000000001</v>
      </c>
      <c r="N52" s="1">
        <v>2601366</v>
      </c>
      <c r="O52" s="12">
        <v>19864668</v>
      </c>
      <c r="P52" s="12">
        <v>-6482885</v>
      </c>
      <c r="Q52" s="12">
        <v>1719772</v>
      </c>
      <c r="R52" s="12">
        <v>10820805</v>
      </c>
      <c r="S52" s="12">
        <v>9924013</v>
      </c>
      <c r="T52" s="1">
        <v>18</v>
      </c>
      <c r="U52" s="1">
        <v>36.42</v>
      </c>
      <c r="V52" s="1">
        <f t="shared" si="1"/>
        <v>-18.420000000000002</v>
      </c>
    </row>
    <row r="53" spans="1:22" x14ac:dyDescent="0.25">
      <c r="A53" s="5">
        <v>41699</v>
      </c>
      <c r="B53" s="4">
        <v>30169</v>
      </c>
      <c r="C53" s="4">
        <v>29990.8730291598</v>
      </c>
      <c r="D53" s="1">
        <f t="shared" si="3"/>
        <v>9.3155995546568473E-3</v>
      </c>
      <c r="E53" s="1">
        <v>19572</v>
      </c>
      <c r="F53" s="1">
        <f t="shared" si="0"/>
        <v>9.8818552524090144</v>
      </c>
      <c r="G53" s="1">
        <f t="shared" si="2"/>
        <v>7322</v>
      </c>
      <c r="H53" s="1">
        <v>36.198569999999997</v>
      </c>
      <c r="I53" s="1">
        <v>0.32828180000000001</v>
      </c>
      <c r="J53" s="1">
        <v>1316.31</v>
      </c>
      <c r="K53" s="1">
        <v>35.6173</v>
      </c>
      <c r="L53" s="1">
        <v>7.8449999999999998</v>
      </c>
      <c r="M53" s="1">
        <v>0.20210732000000001</v>
      </c>
      <c r="N53" s="1">
        <v>2584411</v>
      </c>
      <c r="O53" s="12">
        <v>20300728</v>
      </c>
      <c r="P53" s="12">
        <v>-6227115</v>
      </c>
      <c r="Q53" s="12">
        <v>1705453</v>
      </c>
      <c r="R53" s="12">
        <v>10937066</v>
      </c>
      <c r="S53" s="12">
        <v>9955129</v>
      </c>
      <c r="T53" s="1">
        <v>17.78</v>
      </c>
      <c r="U53" s="1">
        <v>34.11</v>
      </c>
      <c r="V53" s="1">
        <f t="shared" si="1"/>
        <v>-16.329999999999998</v>
      </c>
    </row>
    <row r="54" spans="1:22" x14ac:dyDescent="0.25">
      <c r="A54" s="5">
        <v>41730</v>
      </c>
      <c r="B54" s="4">
        <v>29519.3</v>
      </c>
      <c r="C54" s="4">
        <v>29381.484967571199</v>
      </c>
      <c r="D54" s="1">
        <f t="shared" si="3"/>
        <v>-2.0319117119268239E-2</v>
      </c>
      <c r="E54" s="1">
        <v>19769</v>
      </c>
      <c r="F54" s="1">
        <f t="shared" si="0"/>
        <v>9.8918703331959374</v>
      </c>
      <c r="G54" s="1">
        <f t="shared" si="2"/>
        <v>197</v>
      </c>
      <c r="H54" s="1">
        <v>35.667729999999999</v>
      </c>
      <c r="I54" s="1">
        <v>0.25453920000000002</v>
      </c>
      <c r="J54" s="1">
        <v>1338.346</v>
      </c>
      <c r="K54" s="1">
        <v>28.717790000000001</v>
      </c>
      <c r="L54" s="1">
        <v>7.8745450000000003</v>
      </c>
      <c r="M54" s="1">
        <v>0.37647143</v>
      </c>
      <c r="N54" s="1">
        <v>3660245</v>
      </c>
      <c r="O54" s="12">
        <v>19573043</v>
      </c>
      <c r="P54" s="12">
        <v>-6555458</v>
      </c>
      <c r="Q54" s="12">
        <v>1721221</v>
      </c>
      <c r="R54" s="12">
        <v>11097403</v>
      </c>
      <c r="S54" s="12">
        <v>9988037</v>
      </c>
      <c r="T54" s="1">
        <v>17.739999999999998</v>
      </c>
      <c r="U54" s="1">
        <v>36.799999999999997</v>
      </c>
      <c r="V54" s="1">
        <f t="shared" si="1"/>
        <v>-19.059999999999999</v>
      </c>
    </row>
    <row r="55" spans="1:22" x14ac:dyDescent="0.25">
      <c r="A55" s="6">
        <v>41760</v>
      </c>
      <c r="B55" s="4">
        <v>29879.200000000001</v>
      </c>
      <c r="C55" s="4">
        <v>29743.9988867623</v>
      </c>
      <c r="D55" s="1">
        <f t="shared" si="3"/>
        <v>1.2338175541202649E-2</v>
      </c>
      <c r="E55" s="1">
        <v>17786</v>
      </c>
      <c r="F55" s="1">
        <f t="shared" si="0"/>
        <v>9.7861669099595847</v>
      </c>
      <c r="G55" s="1">
        <f t="shared" si="2"/>
        <v>-1983</v>
      </c>
      <c r="H55" s="1">
        <v>34.833660000000002</v>
      </c>
      <c r="I55" s="1">
        <v>0.51024780000000003</v>
      </c>
      <c r="J55" s="1">
        <v>1395.075</v>
      </c>
      <c r="K55" s="1">
        <v>46.224089999999997</v>
      </c>
      <c r="L55" s="1">
        <v>8.2147369999999995</v>
      </c>
      <c r="M55" s="1">
        <v>0.34924312000000002</v>
      </c>
      <c r="N55" s="1">
        <v>2947915</v>
      </c>
      <c r="O55" s="12">
        <v>19544007</v>
      </c>
      <c r="P55" s="12">
        <v>-6942698</v>
      </c>
      <c r="Q55" s="12">
        <v>2278815</v>
      </c>
      <c r="R55" s="12">
        <v>11304033</v>
      </c>
      <c r="S55" s="12">
        <v>9993525</v>
      </c>
      <c r="T55" s="1">
        <v>17.670000000000002</v>
      </c>
      <c r="U55" s="1">
        <v>35.909999999999997</v>
      </c>
      <c r="V55" s="1">
        <f t="shared" si="1"/>
        <v>-18.239999999999995</v>
      </c>
    </row>
    <row r="56" spans="1:22" x14ac:dyDescent="0.25">
      <c r="A56" s="6">
        <v>41791</v>
      </c>
      <c r="B56" s="4">
        <v>29890.799999999999</v>
      </c>
      <c r="C56" s="4">
        <v>29862.906382242902</v>
      </c>
      <c r="D56" s="1">
        <f t="shared" si="3"/>
        <v>3.9976970122037707E-3</v>
      </c>
      <c r="E56" s="1">
        <v>13855</v>
      </c>
      <c r="F56" s="1">
        <f t="shared" si="0"/>
        <v>9.5364014572970781</v>
      </c>
      <c r="G56" s="1">
        <f t="shared" si="2"/>
        <v>-3931</v>
      </c>
      <c r="H56" s="1">
        <v>34.449530000000003</v>
      </c>
      <c r="I56" s="1">
        <v>0.43915939999999998</v>
      </c>
      <c r="J56" s="1">
        <v>1485.0550000000001</v>
      </c>
      <c r="K56" s="1">
        <v>12.59249</v>
      </c>
      <c r="L56" s="1">
        <v>8.2331579999999995</v>
      </c>
      <c r="M56" s="1">
        <v>0.32810994999999998</v>
      </c>
      <c r="N56" s="1">
        <v>2577107</v>
      </c>
      <c r="O56" s="12">
        <v>19081992</v>
      </c>
      <c r="P56" s="12">
        <v>-6973612</v>
      </c>
      <c r="Q56" s="12">
        <v>2419858</v>
      </c>
      <c r="R56" s="12">
        <v>11425930</v>
      </c>
      <c r="S56" s="12">
        <v>10058703</v>
      </c>
      <c r="T56" s="1">
        <v>17.53</v>
      </c>
      <c r="U56" s="1">
        <v>36.85</v>
      </c>
      <c r="V56" s="1">
        <f t="shared" si="1"/>
        <v>-19.32</v>
      </c>
    </row>
    <row r="57" spans="1:22" x14ac:dyDescent="0.25">
      <c r="A57" s="6">
        <v>41821</v>
      </c>
      <c r="B57" s="4">
        <v>30071.8</v>
      </c>
      <c r="C57" s="4">
        <v>29982.4379399762</v>
      </c>
      <c r="D57" s="1">
        <f t="shared" si="3"/>
        <v>4.0026766384793164E-3</v>
      </c>
      <c r="E57" s="1">
        <v>17032</v>
      </c>
      <c r="F57" s="1">
        <f t="shared" si="0"/>
        <v>9.7428492065733145</v>
      </c>
      <c r="G57" s="1">
        <f t="shared" si="2"/>
        <v>3177</v>
      </c>
      <c r="H57" s="1">
        <v>34.63541</v>
      </c>
      <c r="I57" s="1">
        <v>0.5466183</v>
      </c>
      <c r="J57" s="1">
        <v>1448.8989999999999</v>
      </c>
      <c r="K57" s="1">
        <v>55.810609999999997</v>
      </c>
      <c r="L57" s="1">
        <v>8.172174</v>
      </c>
      <c r="M57" s="1">
        <v>0.51373813999999995</v>
      </c>
      <c r="N57" s="1">
        <v>3623674</v>
      </c>
      <c r="O57" s="12">
        <v>18785793</v>
      </c>
      <c r="P57" s="12">
        <v>-6904166</v>
      </c>
      <c r="Q57" s="12">
        <v>2467111</v>
      </c>
      <c r="R57" s="12">
        <v>11550130</v>
      </c>
      <c r="S57" s="12">
        <v>10056263</v>
      </c>
      <c r="T57" s="1">
        <v>17.53</v>
      </c>
      <c r="U57" s="1">
        <v>38.549999999999997</v>
      </c>
      <c r="V57" s="1">
        <f t="shared" si="1"/>
        <v>-21.019999999999996</v>
      </c>
    </row>
    <row r="58" spans="1:22" x14ac:dyDescent="0.25">
      <c r="A58" s="6">
        <v>41852</v>
      </c>
      <c r="B58" s="4">
        <v>30178.3</v>
      </c>
      <c r="C58" s="4">
        <v>30265.9327977504</v>
      </c>
      <c r="D58" s="1">
        <f t="shared" si="3"/>
        <v>9.4553637813491569E-3</v>
      </c>
      <c r="E58" s="1">
        <v>16135</v>
      </c>
      <c r="F58" s="1">
        <f t="shared" si="0"/>
        <v>9.6887461044860625</v>
      </c>
      <c r="G58" s="1">
        <f t="shared" si="2"/>
        <v>-897</v>
      </c>
      <c r="H58" s="1">
        <v>36.09843</v>
      </c>
      <c r="I58" s="1">
        <v>0.29660750000000002</v>
      </c>
      <c r="J58" s="1">
        <v>1404.1890000000001</v>
      </c>
      <c r="K58" s="1">
        <v>41.02814</v>
      </c>
      <c r="L58" s="1">
        <v>7.8771430000000002</v>
      </c>
      <c r="M58" s="1">
        <v>0.36719399000000003</v>
      </c>
      <c r="N58" s="1">
        <v>4314510</v>
      </c>
      <c r="O58" s="12">
        <v>19457169</v>
      </c>
      <c r="P58" s="12">
        <v>-7471594</v>
      </c>
      <c r="Q58" s="12">
        <v>2498149</v>
      </c>
      <c r="R58" s="12">
        <v>11733385</v>
      </c>
      <c r="S58" s="12">
        <v>9957111</v>
      </c>
      <c r="T58" s="1">
        <v>17.39</v>
      </c>
      <c r="U58" s="1">
        <v>39.799999999999997</v>
      </c>
      <c r="V58" s="1">
        <f t="shared" si="1"/>
        <v>-22.409999999999997</v>
      </c>
    </row>
    <row r="59" spans="1:22" x14ac:dyDescent="0.25">
      <c r="A59" s="6">
        <v>41883</v>
      </c>
      <c r="B59" s="4">
        <v>30338.7</v>
      </c>
      <c r="C59" s="4">
        <v>30576.110802648898</v>
      </c>
      <c r="D59" s="1">
        <f t="shared" si="3"/>
        <v>1.0248420459109496E-2</v>
      </c>
      <c r="E59" s="1">
        <v>12017</v>
      </c>
      <c r="F59" s="1">
        <f t="shared" si="0"/>
        <v>9.3940775929112998</v>
      </c>
      <c r="G59" s="1">
        <f t="shared" si="2"/>
        <v>-4118</v>
      </c>
      <c r="H59" s="1">
        <v>37.901780000000002</v>
      </c>
      <c r="I59" s="1">
        <v>0.74862980000000001</v>
      </c>
      <c r="J59" s="1">
        <v>1441.75</v>
      </c>
      <c r="K59" s="1">
        <v>24.48658</v>
      </c>
      <c r="L59" s="1">
        <v>7.9490910000000001</v>
      </c>
      <c r="M59" s="1">
        <v>0.38780099000000001</v>
      </c>
      <c r="N59" s="1">
        <v>5938984</v>
      </c>
      <c r="O59" s="12">
        <v>19173466</v>
      </c>
      <c r="P59" s="12">
        <v>-7661367</v>
      </c>
      <c r="Q59" s="12">
        <v>2475437</v>
      </c>
      <c r="R59" s="12">
        <v>11878197</v>
      </c>
      <c r="S59" s="12">
        <v>9949728</v>
      </c>
      <c r="T59" s="1">
        <v>17.66</v>
      </c>
      <c r="U59" s="1">
        <v>37.5</v>
      </c>
      <c r="V59" s="1">
        <f t="shared" si="1"/>
        <v>-19.84</v>
      </c>
    </row>
    <row r="60" spans="1:22" x14ac:dyDescent="0.25">
      <c r="A60" s="6">
        <v>41913</v>
      </c>
      <c r="B60" s="4">
        <v>30297.599999999999</v>
      </c>
      <c r="C60" s="4">
        <v>30773.918487323001</v>
      </c>
      <c r="D60" s="1">
        <f t="shared" si="3"/>
        <v>6.4693539983170685E-3</v>
      </c>
      <c r="E60" s="1">
        <v>14717</v>
      </c>
      <c r="F60" s="1">
        <f t="shared" si="0"/>
        <v>9.5967585671641125</v>
      </c>
      <c r="G60" s="1">
        <f t="shared" si="2"/>
        <v>2700</v>
      </c>
      <c r="H60" s="1">
        <v>40.798690000000001</v>
      </c>
      <c r="I60" s="1">
        <v>1.0780852000000001</v>
      </c>
      <c r="J60" s="1">
        <v>1395.1790000000001</v>
      </c>
      <c r="K60" s="1">
        <v>30.334790000000002</v>
      </c>
      <c r="L60" s="1">
        <v>8.2404349999999997</v>
      </c>
      <c r="M60" s="1">
        <v>0.56510238999999995</v>
      </c>
      <c r="N60" s="1">
        <v>6002002</v>
      </c>
      <c r="O60" s="12">
        <v>19999609</v>
      </c>
      <c r="P60" s="12">
        <v>-7790499</v>
      </c>
      <c r="Q60" s="12">
        <v>2542493</v>
      </c>
      <c r="R60" s="12">
        <v>12011181</v>
      </c>
      <c r="S60" s="12">
        <v>10214257</v>
      </c>
      <c r="T60" s="1">
        <v>17.600000000000001</v>
      </c>
      <c r="U60" s="1">
        <v>42.39</v>
      </c>
      <c r="V60" s="1">
        <f t="shared" si="1"/>
        <v>-24.79</v>
      </c>
    </row>
    <row r="61" spans="1:22" x14ac:dyDescent="0.25">
      <c r="A61" s="6">
        <v>41944</v>
      </c>
      <c r="B61" s="4">
        <v>29831.200000000001</v>
      </c>
      <c r="C61" s="4">
        <v>30672.811953216999</v>
      </c>
      <c r="D61" s="1">
        <f t="shared" si="3"/>
        <v>-3.2854618155842541E-3</v>
      </c>
      <c r="E61" s="1">
        <v>13609</v>
      </c>
      <c r="F61" s="1">
        <f t="shared" si="0"/>
        <v>9.5184866175603169</v>
      </c>
      <c r="G61" s="1">
        <f t="shared" si="2"/>
        <v>-1108</v>
      </c>
      <c r="H61" s="1">
        <v>46.217480000000002</v>
      </c>
      <c r="I61" s="1">
        <v>1.5824366999999999</v>
      </c>
      <c r="J61" s="1">
        <v>1515.471</v>
      </c>
      <c r="K61" s="1">
        <v>16.257729999999999</v>
      </c>
      <c r="L61" s="1">
        <v>10.211111000000001</v>
      </c>
      <c r="M61" s="1">
        <v>0.36650799000000001</v>
      </c>
      <c r="N61" s="1">
        <v>4815546</v>
      </c>
      <c r="O61" s="12">
        <v>21242096</v>
      </c>
      <c r="P61" s="12">
        <v>-8459661</v>
      </c>
      <c r="Q61" s="12">
        <v>2707376</v>
      </c>
      <c r="R61" s="12">
        <v>12126093</v>
      </c>
      <c r="S61" s="12">
        <v>10222510</v>
      </c>
      <c r="T61" s="1">
        <v>17.72</v>
      </c>
      <c r="U61" s="1">
        <v>42.88</v>
      </c>
      <c r="V61" s="1">
        <f t="shared" si="1"/>
        <v>-25.160000000000004</v>
      </c>
    </row>
    <row r="62" spans="1:22" x14ac:dyDescent="0.25">
      <c r="A62" s="6">
        <v>41974</v>
      </c>
      <c r="B62" s="4">
        <v>30141.9</v>
      </c>
      <c r="C62" s="4">
        <v>30797.109853723199</v>
      </c>
      <c r="D62" s="1">
        <f t="shared" si="3"/>
        <v>4.0523803522084373E-3</v>
      </c>
      <c r="E62" s="1">
        <v>13636</v>
      </c>
      <c r="F62" s="1">
        <f t="shared" si="0"/>
        <v>9.5204686332577939</v>
      </c>
      <c r="G62" s="1">
        <f t="shared" si="2"/>
        <v>27</v>
      </c>
      <c r="H62" s="1">
        <v>55.770440000000001</v>
      </c>
      <c r="I62" s="1">
        <v>3.900506</v>
      </c>
      <c r="J62" s="1">
        <v>1470.2919999999999</v>
      </c>
      <c r="K62" s="1">
        <v>65.493989999999997</v>
      </c>
      <c r="L62" s="1">
        <v>15.468696</v>
      </c>
      <c r="M62" s="1">
        <v>5.6221674100000003</v>
      </c>
      <c r="N62" s="1">
        <v>7466759</v>
      </c>
      <c r="O62" s="12">
        <v>22841667</v>
      </c>
      <c r="P62" s="12">
        <v>-9040648</v>
      </c>
      <c r="Q62" s="12">
        <v>2779022</v>
      </c>
      <c r="R62" s="12">
        <v>12246194</v>
      </c>
      <c r="S62" s="12">
        <v>10193957</v>
      </c>
      <c r="T62" s="1">
        <v>17.37</v>
      </c>
      <c r="U62" s="1">
        <v>25.78</v>
      </c>
      <c r="V62" s="1">
        <f t="shared" si="1"/>
        <v>-8.41</v>
      </c>
    </row>
    <row r="63" spans="1:22" x14ac:dyDescent="0.25">
      <c r="A63" s="6">
        <v>42005</v>
      </c>
      <c r="B63" s="4">
        <v>31615.7</v>
      </c>
      <c r="C63" s="4">
        <v>30699.907349836099</v>
      </c>
      <c r="D63" s="1">
        <f t="shared" si="3"/>
        <v>-3.1562216178330285E-3</v>
      </c>
      <c r="E63" s="1">
        <v>15745</v>
      </c>
      <c r="F63" s="1">
        <f t="shared" si="0"/>
        <v>9.6642781335351255</v>
      </c>
      <c r="G63" s="1">
        <f t="shared" si="2"/>
        <v>2109</v>
      </c>
      <c r="H63" s="1">
        <v>65.153090000000006</v>
      </c>
      <c r="I63" s="1">
        <v>2.9226318999999998</v>
      </c>
      <c r="J63" s="1">
        <v>1583.674</v>
      </c>
      <c r="K63" s="1">
        <v>69.243759999999995</v>
      </c>
      <c r="L63" s="1">
        <v>16.964666999999999</v>
      </c>
      <c r="M63" s="1">
        <v>0.21536901</v>
      </c>
      <c r="N63" s="1">
        <v>4859760</v>
      </c>
      <c r="O63" s="12">
        <v>25250924</v>
      </c>
      <c r="P63" s="12">
        <v>-8339577</v>
      </c>
      <c r="Q63" s="12">
        <v>2850541</v>
      </c>
      <c r="R63" s="12">
        <v>12244631</v>
      </c>
      <c r="S63" s="12">
        <v>15654776</v>
      </c>
      <c r="T63" s="1">
        <v>19.46</v>
      </c>
      <c r="U63" s="1">
        <v>22.52</v>
      </c>
      <c r="V63" s="1">
        <f t="shared" si="1"/>
        <v>-3.0599999999999987</v>
      </c>
    </row>
    <row r="64" spans="1:22" x14ac:dyDescent="0.25">
      <c r="A64" s="6">
        <v>42036</v>
      </c>
      <c r="B64" s="4">
        <v>31033.8</v>
      </c>
      <c r="C64" s="4">
        <v>30839.856272450201</v>
      </c>
      <c r="D64" s="1">
        <f t="shared" si="3"/>
        <v>4.5586105853459022E-3</v>
      </c>
      <c r="E64" s="1">
        <v>13983</v>
      </c>
      <c r="F64" s="1">
        <f t="shared" si="0"/>
        <v>9.5455975850408503</v>
      </c>
      <c r="G64" s="1">
        <f t="shared" si="2"/>
        <v>-1762</v>
      </c>
      <c r="H64" s="1">
        <v>64.518169999999998</v>
      </c>
      <c r="I64" s="1">
        <v>2.5680436000000002</v>
      </c>
      <c r="J64" s="1">
        <v>1753.4390000000001</v>
      </c>
      <c r="K64" s="1">
        <v>57.689149999999998</v>
      </c>
      <c r="L64" s="1">
        <v>15.116315999999999</v>
      </c>
      <c r="M64" s="1">
        <v>0.25991902</v>
      </c>
      <c r="N64" s="1">
        <v>5158656</v>
      </c>
      <c r="O64" s="12">
        <v>30602707</v>
      </c>
      <c r="P64" s="12">
        <v>-9973647</v>
      </c>
      <c r="Q64" s="12">
        <v>2859535</v>
      </c>
      <c r="R64" s="12">
        <v>12162424</v>
      </c>
      <c r="S64" s="12">
        <v>15560345</v>
      </c>
      <c r="T64" s="1">
        <v>20.51</v>
      </c>
      <c r="U64" s="1">
        <v>21.6</v>
      </c>
      <c r="V64" s="1">
        <f t="shared" si="1"/>
        <v>-1.0899999999999999</v>
      </c>
    </row>
    <row r="65" spans="1:22" x14ac:dyDescent="0.25">
      <c r="A65" s="6">
        <v>42064</v>
      </c>
      <c r="B65" s="4">
        <v>31225</v>
      </c>
      <c r="C65" s="4">
        <v>30978.951157066302</v>
      </c>
      <c r="D65" s="1">
        <f t="shared" si="3"/>
        <v>4.510231286011435E-3</v>
      </c>
      <c r="E65" s="1">
        <v>15823</v>
      </c>
      <c r="F65" s="1">
        <f t="shared" si="0"/>
        <v>9.6692198567189838</v>
      </c>
      <c r="G65" s="1">
        <f t="shared" si="2"/>
        <v>1840</v>
      </c>
      <c r="H65" s="1">
        <v>60.36309</v>
      </c>
      <c r="I65" s="1">
        <v>1.8290934000000001</v>
      </c>
      <c r="J65" s="1">
        <v>1656.5989999999999</v>
      </c>
      <c r="K65" s="1">
        <v>69.373940000000005</v>
      </c>
      <c r="L65" s="1">
        <v>14.902856999999999</v>
      </c>
      <c r="M65" s="1">
        <v>0.45444628999999997</v>
      </c>
      <c r="N65" s="1">
        <v>4440232</v>
      </c>
      <c r="O65" s="12">
        <v>26290184</v>
      </c>
      <c r="P65" s="12">
        <v>-8239581</v>
      </c>
      <c r="Q65" s="12">
        <v>3106396</v>
      </c>
      <c r="R65" s="12">
        <v>11976624</v>
      </c>
      <c r="S65" s="12">
        <v>15656365</v>
      </c>
      <c r="T65" s="1">
        <v>21.83</v>
      </c>
      <c r="U65" s="1">
        <v>19.190000000000001</v>
      </c>
      <c r="V65" s="1">
        <f t="shared" si="1"/>
        <v>2.639999999999997</v>
      </c>
    </row>
    <row r="66" spans="1:22" x14ac:dyDescent="0.25">
      <c r="A66" s="6">
        <v>42095</v>
      </c>
      <c r="B66" s="4">
        <v>31028.9</v>
      </c>
      <c r="C66" s="4">
        <v>30851.874432339799</v>
      </c>
      <c r="D66" s="1">
        <f t="shared" si="3"/>
        <v>-4.1020344453306908E-3</v>
      </c>
      <c r="E66" s="1">
        <v>14545</v>
      </c>
      <c r="F66" s="1">
        <f t="shared" si="0"/>
        <v>9.5850025709293014</v>
      </c>
      <c r="G66" s="1">
        <f t="shared" si="2"/>
        <v>-1278</v>
      </c>
      <c r="H66" s="1">
        <v>53.218699999999998</v>
      </c>
      <c r="I66" s="1">
        <v>2.6225296</v>
      </c>
      <c r="J66" s="1">
        <v>1677.4829999999999</v>
      </c>
      <c r="K66" s="1">
        <v>14.8407</v>
      </c>
      <c r="L66" s="1">
        <v>14.357727000000001</v>
      </c>
      <c r="M66" s="1">
        <v>0.40648237999999998</v>
      </c>
      <c r="N66" s="1">
        <v>4435626</v>
      </c>
      <c r="O66" s="12">
        <v>25229867</v>
      </c>
      <c r="P66" s="12">
        <v>-7705696</v>
      </c>
      <c r="Q66" s="12">
        <v>3132805</v>
      </c>
      <c r="R66" s="12">
        <v>11818437</v>
      </c>
      <c r="S66" s="12">
        <v>15753495</v>
      </c>
      <c r="T66" s="1">
        <v>20.74</v>
      </c>
      <c r="U66" s="1">
        <v>20.79</v>
      </c>
      <c r="V66" s="1">
        <f t="shared" si="1"/>
        <v>-5.0000000000000711E-2</v>
      </c>
    </row>
    <row r="67" spans="1:22" x14ac:dyDescent="0.25">
      <c r="A67" s="6">
        <v>42125</v>
      </c>
      <c r="B67" s="4">
        <v>31718.6</v>
      </c>
      <c r="C67" s="4">
        <v>31515.715371622598</v>
      </c>
      <c r="D67" s="1">
        <f t="shared" si="3"/>
        <v>2.151703750573233E-2</v>
      </c>
      <c r="E67" s="1">
        <v>15364</v>
      </c>
      <c r="F67" s="1">
        <f t="shared" ref="F67:F98" si="4">LN(E67)</f>
        <v>9.639782389465795</v>
      </c>
      <c r="G67" s="1">
        <f t="shared" si="2"/>
        <v>819</v>
      </c>
      <c r="H67" s="1">
        <v>50.467959999999998</v>
      </c>
      <c r="I67" s="1">
        <v>1.0163926000000001</v>
      </c>
      <c r="J67" s="1">
        <v>1673.452</v>
      </c>
      <c r="K67" s="1">
        <v>28.66666</v>
      </c>
      <c r="L67" s="1">
        <v>12.828333000000001</v>
      </c>
      <c r="M67" s="1">
        <v>0.40992466999999999</v>
      </c>
      <c r="N67" s="1">
        <v>2798331</v>
      </c>
      <c r="O67" s="12">
        <v>23270512</v>
      </c>
      <c r="P67" s="12">
        <v>-6973003</v>
      </c>
      <c r="Q67" s="12">
        <v>3119672</v>
      </c>
      <c r="R67" s="12">
        <v>11690754</v>
      </c>
      <c r="S67" s="12">
        <v>15839248</v>
      </c>
      <c r="T67" s="1">
        <v>20.48</v>
      </c>
      <c r="U67" s="1">
        <v>21.11</v>
      </c>
      <c r="V67" s="1">
        <f t="shared" ref="V67:V98" si="5">T67-U67</f>
        <v>-0.62999999999999901</v>
      </c>
    </row>
    <row r="68" spans="1:22" x14ac:dyDescent="0.25">
      <c r="A68" s="6">
        <v>42156</v>
      </c>
      <c r="B68" s="4">
        <v>31842.2</v>
      </c>
      <c r="C68" s="4">
        <v>31699.622684323102</v>
      </c>
      <c r="D68" s="1">
        <f t="shared" si="3"/>
        <v>5.8354160942225364E-3</v>
      </c>
      <c r="E68" s="1">
        <v>13867</v>
      </c>
      <c r="F68" s="1">
        <f t="shared" si="4"/>
        <v>9.5372671957538646</v>
      </c>
      <c r="G68" s="1">
        <f t="shared" ref="G68:G98" si="6">E68-E67</f>
        <v>-1497</v>
      </c>
      <c r="H68" s="1">
        <v>54.449039999999997</v>
      </c>
      <c r="I68" s="1">
        <v>1.0015676</v>
      </c>
      <c r="J68" s="1">
        <v>1650.3009999999999</v>
      </c>
      <c r="K68" s="1">
        <v>14.101150000000001</v>
      </c>
      <c r="L68" s="1">
        <v>12.503333</v>
      </c>
      <c r="M68" s="1">
        <v>0.43910515</v>
      </c>
      <c r="N68" s="1">
        <v>4353149</v>
      </c>
      <c r="O68" s="12">
        <v>23592242</v>
      </c>
      <c r="P68" s="12">
        <v>-6804553</v>
      </c>
      <c r="Q68" s="12">
        <v>3091474</v>
      </c>
      <c r="R68" s="12">
        <v>11644093</v>
      </c>
      <c r="S68" s="12">
        <v>15812064</v>
      </c>
      <c r="T68" s="1">
        <v>19.53</v>
      </c>
      <c r="U68" s="1">
        <v>18.690000000000001</v>
      </c>
      <c r="V68" s="1">
        <f t="shared" si="5"/>
        <v>0.83999999999999986</v>
      </c>
    </row>
    <row r="69" spans="1:22" x14ac:dyDescent="0.25">
      <c r="A69" s="6">
        <v>42186</v>
      </c>
      <c r="B69" s="4">
        <v>31958</v>
      </c>
      <c r="C69" s="4">
        <v>31826.333117556202</v>
      </c>
      <c r="D69" s="1">
        <f t="shared" ref="D69:D98" si="7">(C69-C68)/C68</f>
        <v>3.9972221276868411E-3</v>
      </c>
      <c r="E69" s="1">
        <v>10559</v>
      </c>
      <c r="F69" s="1">
        <f t="shared" si="4"/>
        <v>9.2647338558065151</v>
      </c>
      <c r="G69" s="1">
        <f t="shared" si="6"/>
        <v>-3308</v>
      </c>
      <c r="H69" s="1">
        <v>57.179670000000002</v>
      </c>
      <c r="I69" s="1">
        <v>1.2419826</v>
      </c>
      <c r="J69" s="1">
        <v>1627.9369999999999</v>
      </c>
      <c r="K69" s="1">
        <v>20.450900000000001</v>
      </c>
      <c r="L69" s="1">
        <v>11.524348</v>
      </c>
      <c r="M69" s="1">
        <v>0.51970994000000004</v>
      </c>
      <c r="N69" s="1">
        <v>5577878</v>
      </c>
      <c r="O69" s="12">
        <v>25398192</v>
      </c>
      <c r="P69" s="12">
        <v>-7154779</v>
      </c>
      <c r="Q69" s="12">
        <v>3156338</v>
      </c>
      <c r="R69" s="12">
        <v>11588506</v>
      </c>
      <c r="S69" s="12">
        <v>15818368</v>
      </c>
      <c r="T69" s="1">
        <v>19.29</v>
      </c>
      <c r="U69" s="1">
        <v>21.56</v>
      </c>
      <c r="V69" s="1">
        <f t="shared" si="5"/>
        <v>-2.2699999999999996</v>
      </c>
    </row>
    <row r="70" spans="1:22" x14ac:dyDescent="0.25">
      <c r="A70" s="6">
        <v>42217</v>
      </c>
      <c r="B70" s="4">
        <v>32094.2</v>
      </c>
      <c r="C70" s="4">
        <v>32131.856164663401</v>
      </c>
      <c r="D70" s="1">
        <f t="shared" si="7"/>
        <v>9.5996936241035235E-3</v>
      </c>
      <c r="E70" s="1">
        <v>8802</v>
      </c>
      <c r="F70" s="1">
        <f t="shared" si="4"/>
        <v>9.082734247371036</v>
      </c>
      <c r="G70" s="1">
        <f t="shared" si="6"/>
        <v>-1757</v>
      </c>
      <c r="H70" s="1">
        <v>65.422989999999999</v>
      </c>
      <c r="I70" s="1">
        <v>2.6483843999999999</v>
      </c>
      <c r="J70" s="1">
        <v>1687.8209999999999</v>
      </c>
      <c r="K70" s="1">
        <v>23.519020000000001</v>
      </c>
      <c r="L70" s="1">
        <v>10.858095</v>
      </c>
      <c r="M70" s="1">
        <v>0.41122523</v>
      </c>
      <c r="N70" s="1">
        <v>5186241</v>
      </c>
      <c r="O70" s="12">
        <v>26600769</v>
      </c>
      <c r="P70" s="12">
        <v>-7327999</v>
      </c>
      <c r="Q70" s="12">
        <v>3211723</v>
      </c>
      <c r="R70" s="12">
        <v>11602506</v>
      </c>
      <c r="S70" s="12">
        <v>15913919</v>
      </c>
      <c r="T70" s="1">
        <v>18.899999999999999</v>
      </c>
      <c r="U70" s="1">
        <v>21.31</v>
      </c>
      <c r="V70" s="1">
        <f t="shared" si="5"/>
        <v>-2.41</v>
      </c>
    </row>
    <row r="71" spans="1:22" x14ac:dyDescent="0.25">
      <c r="A71" s="6">
        <v>42248</v>
      </c>
      <c r="B71" s="4">
        <v>32383.599999999999</v>
      </c>
      <c r="C71" s="4">
        <v>32558.786364222698</v>
      </c>
      <c r="D71" s="1">
        <f t="shared" si="7"/>
        <v>1.3286820324709682E-2</v>
      </c>
      <c r="E71" s="1">
        <v>9512</v>
      </c>
      <c r="F71" s="1">
        <f t="shared" si="4"/>
        <v>9.1603094383706178</v>
      </c>
      <c r="G71" s="1">
        <f t="shared" si="6"/>
        <v>710</v>
      </c>
      <c r="H71" s="1">
        <v>66.782899999999998</v>
      </c>
      <c r="I71" s="1">
        <v>1.0920532000000001</v>
      </c>
      <c r="J71" s="1">
        <v>1688.442</v>
      </c>
      <c r="K71" s="1">
        <v>38.713349999999998</v>
      </c>
      <c r="L71" s="1">
        <v>11.146364</v>
      </c>
      <c r="M71" s="1">
        <v>0.44794286999999999</v>
      </c>
      <c r="N71" s="1">
        <v>6390738</v>
      </c>
      <c r="O71" s="12">
        <v>30301623</v>
      </c>
      <c r="P71" s="12">
        <v>-8060803</v>
      </c>
      <c r="Q71" s="12">
        <v>3314625</v>
      </c>
      <c r="R71" s="12">
        <v>11640822</v>
      </c>
      <c r="S71" s="12">
        <v>15885576</v>
      </c>
      <c r="T71" s="1">
        <v>18.45</v>
      </c>
      <c r="U71" s="1">
        <v>16.62</v>
      </c>
      <c r="V71" s="1">
        <f t="shared" si="5"/>
        <v>1.8299999999999983</v>
      </c>
    </row>
    <row r="72" spans="1:22" x14ac:dyDescent="0.25">
      <c r="A72" s="6">
        <v>42278</v>
      </c>
      <c r="B72" s="4">
        <v>32074.400000000001</v>
      </c>
      <c r="C72" s="4">
        <v>32522.124492884901</v>
      </c>
      <c r="D72" s="1">
        <f t="shared" si="7"/>
        <v>-1.1260208205451871E-3</v>
      </c>
      <c r="E72" s="1">
        <v>10047</v>
      </c>
      <c r="F72" s="1">
        <f t="shared" si="4"/>
        <v>9.2150293614623138</v>
      </c>
      <c r="G72" s="1">
        <f t="shared" si="6"/>
        <v>535</v>
      </c>
      <c r="H72" s="1">
        <v>63.24559</v>
      </c>
      <c r="I72" s="1">
        <v>1.5742877</v>
      </c>
      <c r="J72" s="1">
        <v>1701.5550000000001</v>
      </c>
      <c r="K72" s="1">
        <v>33.213120000000004</v>
      </c>
      <c r="L72" s="1">
        <v>11.140909000000001</v>
      </c>
      <c r="M72" s="1">
        <v>0.39886635999999998</v>
      </c>
      <c r="N72" s="1">
        <v>7376752</v>
      </c>
      <c r="O72" s="12">
        <v>30815252</v>
      </c>
      <c r="P72" s="12">
        <v>-7893249</v>
      </c>
      <c r="Q72" s="12">
        <v>3179958</v>
      </c>
      <c r="R72" s="12">
        <v>11614804</v>
      </c>
      <c r="S72" s="12">
        <v>15932575</v>
      </c>
      <c r="T72" s="1">
        <v>18.27</v>
      </c>
      <c r="U72" s="1">
        <v>21.37</v>
      </c>
      <c r="V72" s="1">
        <f t="shared" si="5"/>
        <v>-3.1000000000000014</v>
      </c>
    </row>
    <row r="73" spans="1:22" x14ac:dyDescent="0.25">
      <c r="A73" s="6">
        <v>42309</v>
      </c>
      <c r="B73" s="4">
        <v>32170.2</v>
      </c>
      <c r="C73" s="4">
        <v>32978.477858952603</v>
      </c>
      <c r="D73" s="1">
        <f t="shared" si="7"/>
        <v>1.4032089636934445E-2</v>
      </c>
      <c r="E73" s="1">
        <v>8950</v>
      </c>
      <c r="F73" s="1">
        <f t="shared" si="4"/>
        <v>9.0994088112689013</v>
      </c>
      <c r="G73" s="1">
        <f t="shared" si="6"/>
        <v>-1097</v>
      </c>
      <c r="H73" s="1">
        <v>65.029560000000004</v>
      </c>
      <c r="I73" s="1">
        <v>0.94283640000000002</v>
      </c>
      <c r="J73" s="1">
        <v>1780.4590000000001</v>
      </c>
      <c r="K73" s="1">
        <v>40.23612</v>
      </c>
      <c r="L73" s="1">
        <v>11.425000000000001</v>
      </c>
      <c r="M73" s="1">
        <v>0.16214028999999999</v>
      </c>
      <c r="N73" s="1">
        <v>6071125</v>
      </c>
      <c r="O73" s="12">
        <v>30013769</v>
      </c>
      <c r="P73" s="12">
        <v>-7869351</v>
      </c>
      <c r="Q73" s="12">
        <v>3223110</v>
      </c>
      <c r="R73" s="12">
        <v>11567384</v>
      </c>
      <c r="S73" s="12">
        <v>16055826</v>
      </c>
      <c r="T73" s="1">
        <v>18.02</v>
      </c>
      <c r="U73" s="1">
        <v>22.32</v>
      </c>
      <c r="V73" s="1">
        <f t="shared" si="5"/>
        <v>-4.3000000000000007</v>
      </c>
    </row>
    <row r="74" spans="1:22" x14ac:dyDescent="0.25">
      <c r="A74" s="6">
        <v>42339</v>
      </c>
      <c r="B74" s="4">
        <v>32754.2</v>
      </c>
      <c r="C74" s="4">
        <v>33379.298843404496</v>
      </c>
      <c r="D74" s="1">
        <f t="shared" si="7"/>
        <v>1.2154017118867214E-2</v>
      </c>
      <c r="E74" s="1">
        <v>11203</v>
      </c>
      <c r="F74" s="1">
        <f t="shared" si="4"/>
        <v>9.3239368785587224</v>
      </c>
      <c r="G74" s="1">
        <f t="shared" si="6"/>
        <v>2253</v>
      </c>
      <c r="H74" s="1">
        <v>69.704849999999993</v>
      </c>
      <c r="I74" s="1">
        <v>1.7902016000000001</v>
      </c>
      <c r="J74" s="1">
        <v>1743.578</v>
      </c>
      <c r="K74" s="1">
        <v>22.277090000000001</v>
      </c>
      <c r="L74" s="1">
        <v>11.066522000000001</v>
      </c>
      <c r="M74" s="1">
        <v>0.76371465999999999</v>
      </c>
      <c r="N74" s="1">
        <v>8009028</v>
      </c>
      <c r="O74" s="12">
        <v>30508687</v>
      </c>
      <c r="P74" s="12">
        <v>-7512569</v>
      </c>
      <c r="Q74" s="12">
        <v>3398470</v>
      </c>
      <c r="R74" s="12">
        <v>11535661</v>
      </c>
      <c r="S74" s="12">
        <v>16073328</v>
      </c>
      <c r="T74" s="1">
        <v>17.45</v>
      </c>
      <c r="U74" s="1">
        <v>25.09</v>
      </c>
      <c r="V74" s="1">
        <f t="shared" si="5"/>
        <v>-7.6400000000000006</v>
      </c>
    </row>
    <row r="75" spans="1:22" x14ac:dyDescent="0.25">
      <c r="A75" s="6">
        <v>42370</v>
      </c>
      <c r="B75" s="4">
        <v>35179.699999999997</v>
      </c>
      <c r="C75" s="4">
        <v>34183.498991154898</v>
      </c>
      <c r="D75" s="1">
        <f t="shared" si="7"/>
        <v>2.4092781323035665E-2</v>
      </c>
      <c r="E75" s="1">
        <v>7303</v>
      </c>
      <c r="F75" s="1">
        <f t="shared" si="4"/>
        <v>8.8960405016201101</v>
      </c>
      <c r="G75" s="1">
        <f t="shared" si="6"/>
        <v>-3900</v>
      </c>
      <c r="H75" s="1">
        <v>77.934430000000006</v>
      </c>
      <c r="I75" s="1">
        <v>2.6250567999999999</v>
      </c>
      <c r="J75" s="1">
        <v>1700.1969999999999</v>
      </c>
      <c r="K75" s="1">
        <v>51.733809999999998</v>
      </c>
      <c r="L75" s="1">
        <v>11.017333000000001</v>
      </c>
      <c r="M75" s="1">
        <v>6.0999610000000003E-2</v>
      </c>
      <c r="N75" s="1">
        <v>6239671</v>
      </c>
      <c r="O75" s="12">
        <v>33143426</v>
      </c>
      <c r="P75" s="12">
        <v>-5802235</v>
      </c>
      <c r="Q75" s="12">
        <v>3689858</v>
      </c>
      <c r="R75" s="12">
        <v>11535775</v>
      </c>
      <c r="S75" s="12">
        <v>19346391</v>
      </c>
      <c r="T75" s="1">
        <v>18.11</v>
      </c>
      <c r="U75" s="1">
        <v>9.41</v>
      </c>
      <c r="V75" s="1">
        <f t="shared" si="5"/>
        <v>8.6999999999999993</v>
      </c>
    </row>
    <row r="76" spans="1:22" x14ac:dyDescent="0.25">
      <c r="A76" s="6">
        <v>42401</v>
      </c>
      <c r="B76" s="4">
        <v>33966.5</v>
      </c>
      <c r="C76" s="4">
        <v>33772.731812655198</v>
      </c>
      <c r="D76" s="1">
        <f t="shared" si="7"/>
        <v>-1.2016534018532964E-2</v>
      </c>
      <c r="E76" s="1">
        <v>7270</v>
      </c>
      <c r="F76" s="1">
        <f t="shared" si="4"/>
        <v>8.8915115705275642</v>
      </c>
      <c r="G76" s="1">
        <f t="shared" si="6"/>
        <v>-33</v>
      </c>
      <c r="H76" s="1">
        <v>77.328490000000002</v>
      </c>
      <c r="I76" s="1">
        <v>1.3266104000000001</v>
      </c>
      <c r="J76" s="1">
        <v>1771.307</v>
      </c>
      <c r="K76" s="1">
        <v>36.8127</v>
      </c>
      <c r="L76" s="1">
        <v>10.842499999999999</v>
      </c>
      <c r="M76" s="1">
        <v>0.14363239</v>
      </c>
      <c r="N76" s="1">
        <v>5472965</v>
      </c>
      <c r="O76" s="12">
        <v>35181925</v>
      </c>
      <c r="P76" s="12">
        <v>-6613748</v>
      </c>
      <c r="Q76" s="12">
        <v>3775730</v>
      </c>
      <c r="R76" s="12">
        <v>11483744</v>
      </c>
      <c r="S76" s="12">
        <v>19229109</v>
      </c>
      <c r="T76" s="1">
        <v>16.809999999999999</v>
      </c>
      <c r="U76" s="1">
        <v>9.07</v>
      </c>
      <c r="V76" s="1">
        <f t="shared" si="5"/>
        <v>7.7399999999999984</v>
      </c>
    </row>
    <row r="77" spans="1:22" x14ac:dyDescent="0.25">
      <c r="A77" s="6">
        <v>42430</v>
      </c>
      <c r="B77" s="4">
        <v>34309.599999999999</v>
      </c>
      <c r="C77" s="4">
        <v>34040.898612075798</v>
      </c>
      <c r="D77" s="1">
        <f t="shared" si="7"/>
        <v>7.94033485085484E-3</v>
      </c>
      <c r="E77" s="1">
        <v>7815</v>
      </c>
      <c r="F77" s="1">
        <f t="shared" si="4"/>
        <v>8.9638002428555765</v>
      </c>
      <c r="G77" s="1">
        <f t="shared" si="6"/>
        <v>545</v>
      </c>
      <c r="H77" s="1">
        <v>70.418319999999994</v>
      </c>
      <c r="I77" s="1">
        <v>2.5112597000000001</v>
      </c>
      <c r="J77" s="1">
        <v>1873.5740000000001</v>
      </c>
      <c r="K77" s="1">
        <v>21.880120000000002</v>
      </c>
      <c r="L77" s="1">
        <v>10.940476</v>
      </c>
      <c r="M77" s="1">
        <v>0.15992111000000001</v>
      </c>
      <c r="N77" s="1">
        <v>6308715</v>
      </c>
      <c r="O77" s="12">
        <v>34919309</v>
      </c>
      <c r="P77" s="12">
        <v>-6158955</v>
      </c>
      <c r="Q77" s="12">
        <v>3829445</v>
      </c>
      <c r="R77" s="12">
        <v>11461369</v>
      </c>
      <c r="S77" s="12">
        <v>19242124</v>
      </c>
      <c r="T77" s="1">
        <v>17.54</v>
      </c>
      <c r="U77" s="1">
        <v>8.86</v>
      </c>
      <c r="V77" s="1">
        <f t="shared" si="5"/>
        <v>8.68</v>
      </c>
    </row>
    <row r="78" spans="1:22" x14ac:dyDescent="0.25">
      <c r="A78" s="6">
        <v>42461</v>
      </c>
      <c r="B78" s="4">
        <v>34689.4</v>
      </c>
      <c r="C78" s="4">
        <v>34521.875276370003</v>
      </c>
      <c r="D78" s="1">
        <f t="shared" si="7"/>
        <v>1.4129376247534825E-2</v>
      </c>
      <c r="E78" s="1">
        <v>6631</v>
      </c>
      <c r="F78" s="1">
        <f t="shared" si="4"/>
        <v>8.7995109013688673</v>
      </c>
      <c r="G78" s="1">
        <f t="shared" si="6"/>
        <v>-1184</v>
      </c>
      <c r="H78" s="1">
        <v>66.682640000000006</v>
      </c>
      <c r="I78" s="1">
        <v>1.2832313</v>
      </c>
      <c r="J78" s="1">
        <v>1914.258</v>
      </c>
      <c r="K78" s="1">
        <v>39.720329999999997</v>
      </c>
      <c r="L78" s="1">
        <v>10.732856999999999</v>
      </c>
      <c r="M78" s="1">
        <v>0.19058182000000001</v>
      </c>
      <c r="N78" s="1">
        <v>4337847</v>
      </c>
      <c r="O78" s="12">
        <v>32007879</v>
      </c>
      <c r="P78" s="12">
        <v>-5264068</v>
      </c>
      <c r="Q78" s="12">
        <v>3849536</v>
      </c>
      <c r="R78" s="12">
        <v>11409883</v>
      </c>
      <c r="S78" s="12">
        <v>19346559</v>
      </c>
      <c r="T78" s="1">
        <v>17.489999999999998</v>
      </c>
      <c r="U78" s="1">
        <v>8.99</v>
      </c>
      <c r="V78" s="1">
        <f t="shared" si="5"/>
        <v>8.4999999999999982</v>
      </c>
    </row>
    <row r="79" spans="1:22" x14ac:dyDescent="0.25">
      <c r="A79" s="6">
        <v>42491</v>
      </c>
      <c r="B79" s="4">
        <v>35105.5</v>
      </c>
      <c r="C79" s="4">
        <v>34886.271256716602</v>
      </c>
      <c r="D79" s="1">
        <f t="shared" si="7"/>
        <v>1.0555509439431447E-2</v>
      </c>
      <c r="E79" s="1">
        <v>7592</v>
      </c>
      <c r="F79" s="1">
        <f t="shared" si="4"/>
        <v>8.9348503402897634</v>
      </c>
      <c r="G79" s="1">
        <f t="shared" si="6"/>
        <v>961</v>
      </c>
      <c r="H79" s="1">
        <v>65.838660000000004</v>
      </c>
      <c r="I79" s="1">
        <v>0.74173160000000005</v>
      </c>
      <c r="J79" s="1">
        <v>1904.6980000000001</v>
      </c>
      <c r="K79" s="1">
        <v>16.451550000000001</v>
      </c>
      <c r="L79" s="1">
        <v>11.063158</v>
      </c>
      <c r="M79" s="1">
        <v>0.30457717000000001</v>
      </c>
      <c r="N79" s="1">
        <v>3953025</v>
      </c>
      <c r="O79" s="12">
        <v>31340308</v>
      </c>
      <c r="P79" s="12">
        <v>-4978555</v>
      </c>
      <c r="Q79" s="12">
        <v>3849454</v>
      </c>
      <c r="R79" s="12">
        <v>11406362</v>
      </c>
      <c r="S79" s="12">
        <v>19377284</v>
      </c>
      <c r="T79" s="1">
        <v>17.62</v>
      </c>
      <c r="U79" s="1">
        <v>8.74</v>
      </c>
      <c r="V79" s="1">
        <f t="shared" si="5"/>
        <v>8.8800000000000008</v>
      </c>
    </row>
    <row r="80" spans="1:22" x14ac:dyDescent="0.25">
      <c r="A80" s="6">
        <v>42522</v>
      </c>
      <c r="B80" s="4">
        <v>35642.9</v>
      </c>
      <c r="C80" s="4">
        <v>35436.436056782703</v>
      </c>
      <c r="D80" s="1">
        <f t="shared" si="7"/>
        <v>1.5770237983234688E-2</v>
      </c>
      <c r="E80" s="1">
        <v>8040</v>
      </c>
      <c r="F80" s="1">
        <f t="shared" si="4"/>
        <v>8.9921843621730115</v>
      </c>
      <c r="G80" s="1">
        <f t="shared" si="6"/>
        <v>448</v>
      </c>
      <c r="H80" s="1">
        <v>65.219269999999995</v>
      </c>
      <c r="I80" s="1">
        <v>0.96814960000000005</v>
      </c>
      <c r="J80" s="1">
        <v>1896.9290000000001</v>
      </c>
      <c r="K80" s="1">
        <v>27.11186</v>
      </c>
      <c r="L80" s="1">
        <v>10.639048000000001</v>
      </c>
      <c r="M80" s="1">
        <v>0.36948483999999998</v>
      </c>
      <c r="N80" s="1">
        <v>5010695</v>
      </c>
      <c r="O80" s="12">
        <v>31571644</v>
      </c>
      <c r="P80" s="12">
        <v>-5097533</v>
      </c>
      <c r="Q80" s="12">
        <v>4913808</v>
      </c>
      <c r="R80" s="12">
        <v>11421900</v>
      </c>
      <c r="S80" s="12">
        <v>19232141</v>
      </c>
      <c r="T80" s="1">
        <v>17.41</v>
      </c>
      <c r="U80" s="1">
        <v>8.66</v>
      </c>
      <c r="V80" s="1">
        <f t="shared" si="5"/>
        <v>8.75</v>
      </c>
    </row>
    <row r="81" spans="1:22" x14ac:dyDescent="0.25">
      <c r="A81" s="6">
        <v>42552</v>
      </c>
      <c r="B81" s="4">
        <v>35856.9</v>
      </c>
      <c r="C81" s="4">
        <v>35716.285582527104</v>
      </c>
      <c r="D81" s="1">
        <f t="shared" si="7"/>
        <v>7.8972254798980127E-3</v>
      </c>
      <c r="E81" s="1">
        <v>6238</v>
      </c>
      <c r="F81" s="1">
        <f t="shared" si="4"/>
        <v>8.7384148971677487</v>
      </c>
      <c r="G81" s="1">
        <f t="shared" si="6"/>
        <v>-1802</v>
      </c>
      <c r="H81" s="1">
        <v>64.337969999999999</v>
      </c>
      <c r="I81" s="1">
        <v>1.0495386</v>
      </c>
      <c r="J81" s="1">
        <v>1921.7270000000001</v>
      </c>
      <c r="K81" s="1">
        <v>21.858969999999999</v>
      </c>
      <c r="L81" s="1">
        <v>10.379047999999999</v>
      </c>
      <c r="M81" s="1">
        <v>0.11886567000000001</v>
      </c>
      <c r="N81" s="1">
        <v>5910839</v>
      </c>
      <c r="O81" s="12">
        <v>30806373</v>
      </c>
      <c r="P81" s="12">
        <v>-4770567</v>
      </c>
      <c r="Q81" s="12">
        <v>4855759</v>
      </c>
      <c r="R81" s="12">
        <v>11462658</v>
      </c>
      <c r="S81" s="12">
        <v>19369822</v>
      </c>
      <c r="T81" s="1">
        <v>17.309999999999999</v>
      </c>
      <c r="U81" s="1">
        <v>8.33</v>
      </c>
      <c r="V81" s="1">
        <f t="shared" si="5"/>
        <v>8.9799999999999986</v>
      </c>
    </row>
    <row r="82" spans="1:22" x14ac:dyDescent="0.25">
      <c r="A82" s="6">
        <v>42583</v>
      </c>
      <c r="B82" s="4">
        <v>36031.699999999997</v>
      </c>
      <c r="C82" s="4">
        <v>36087.987188983301</v>
      </c>
      <c r="D82" s="1">
        <f t="shared" si="7"/>
        <v>1.0407062223683169E-2</v>
      </c>
      <c r="E82" s="1">
        <v>4633</v>
      </c>
      <c r="F82" s="1">
        <f t="shared" si="4"/>
        <v>8.4409598854166479</v>
      </c>
      <c r="G82" s="1">
        <f t="shared" si="6"/>
        <v>-1605</v>
      </c>
      <c r="H82" s="1">
        <v>64.936530000000005</v>
      </c>
      <c r="I82" s="1">
        <v>0.89874580000000004</v>
      </c>
      <c r="J82" s="1">
        <v>1963.9590000000001</v>
      </c>
      <c r="K82" s="1">
        <v>21.756830000000001</v>
      </c>
      <c r="L82" s="1">
        <v>10.339565</v>
      </c>
      <c r="M82" s="1">
        <v>9.0376899999999996E-2</v>
      </c>
      <c r="N82" s="1">
        <v>6604259</v>
      </c>
      <c r="O82" s="12">
        <v>31502096</v>
      </c>
      <c r="P82" s="12">
        <v>-5326192</v>
      </c>
      <c r="Q82" s="12">
        <v>4956891</v>
      </c>
      <c r="R82" s="12">
        <v>11489094</v>
      </c>
      <c r="S82" s="12">
        <v>19306464</v>
      </c>
      <c r="T82" s="1">
        <v>16.87</v>
      </c>
      <c r="U82" s="1">
        <v>8.1</v>
      </c>
      <c r="V82" s="1">
        <f t="shared" si="5"/>
        <v>8.7700000000000014</v>
      </c>
    </row>
    <row r="83" spans="1:22" x14ac:dyDescent="0.25">
      <c r="A83" s="6">
        <v>42614</v>
      </c>
      <c r="B83" s="4">
        <v>36169.599999999999</v>
      </c>
      <c r="C83" s="4">
        <v>36366.167380892402</v>
      </c>
      <c r="D83" s="1">
        <f t="shared" si="7"/>
        <v>7.7083875709760353E-3</v>
      </c>
      <c r="E83" s="1">
        <v>7455</v>
      </c>
      <c r="F83" s="1">
        <f t="shared" si="4"/>
        <v>8.9166402271988385</v>
      </c>
      <c r="G83" s="1">
        <f t="shared" si="6"/>
        <v>2822</v>
      </c>
      <c r="H83" s="1">
        <v>64.557199999999995</v>
      </c>
      <c r="I83" s="1">
        <v>0.65217420000000004</v>
      </c>
      <c r="J83" s="1">
        <v>2005.4359999999999</v>
      </c>
      <c r="K83" s="1">
        <v>23.195650000000001</v>
      </c>
      <c r="L83" s="1">
        <v>10.238636</v>
      </c>
      <c r="M83" s="1">
        <v>0.25306305000000001</v>
      </c>
      <c r="N83" s="1">
        <v>5317107</v>
      </c>
      <c r="O83" s="12">
        <v>30919087</v>
      </c>
      <c r="P83" s="12">
        <v>-5211306</v>
      </c>
      <c r="Q83" s="12">
        <v>4997492</v>
      </c>
      <c r="R83" s="12">
        <v>11540373</v>
      </c>
      <c r="S83" s="12">
        <v>19289053</v>
      </c>
      <c r="T83" s="1">
        <v>16.61</v>
      </c>
      <c r="U83" s="1">
        <v>8.09</v>
      </c>
      <c r="V83" s="1">
        <f t="shared" si="5"/>
        <v>8.52</v>
      </c>
    </row>
    <row r="84" spans="1:22" x14ac:dyDescent="0.25">
      <c r="A84" s="6">
        <v>42644</v>
      </c>
      <c r="B84" s="4">
        <v>36148.800000000003</v>
      </c>
      <c r="C84" s="4">
        <v>36660.550789655303</v>
      </c>
      <c r="D84" s="1">
        <f t="shared" si="7"/>
        <v>8.0949803062715878E-3</v>
      </c>
      <c r="E84" s="1">
        <v>6556</v>
      </c>
      <c r="F84" s="1">
        <f t="shared" si="4"/>
        <v>8.7881359398637198</v>
      </c>
      <c r="G84" s="1">
        <f t="shared" si="6"/>
        <v>-899</v>
      </c>
      <c r="H84" s="1">
        <v>62.62</v>
      </c>
      <c r="I84" s="1">
        <v>0.38809260000000001</v>
      </c>
      <c r="J84" s="1">
        <v>1977.3589999999999</v>
      </c>
      <c r="K84" s="1">
        <v>13.21608</v>
      </c>
      <c r="L84" s="1">
        <v>10.323333</v>
      </c>
      <c r="M84" s="1">
        <v>0.12439185</v>
      </c>
      <c r="N84" s="1">
        <v>5853785</v>
      </c>
      <c r="O84" s="12">
        <v>30128221</v>
      </c>
      <c r="P84" s="12">
        <v>-4946952</v>
      </c>
      <c r="Q84" s="12">
        <v>4921749</v>
      </c>
      <c r="R84" s="12">
        <v>11570150</v>
      </c>
      <c r="S84" s="12">
        <v>19437374</v>
      </c>
      <c r="T84" s="1">
        <v>16.45</v>
      </c>
      <c r="U84" s="1">
        <v>7.65</v>
      </c>
      <c r="V84" s="1">
        <f t="shared" si="5"/>
        <v>8.7999999999999989</v>
      </c>
    </row>
    <row r="85" spans="1:22" x14ac:dyDescent="0.25">
      <c r="A85" s="6">
        <v>42675</v>
      </c>
      <c r="B85" s="4">
        <v>36051</v>
      </c>
      <c r="C85" s="4">
        <v>36927.617929696797</v>
      </c>
      <c r="D85" s="1">
        <f t="shared" si="7"/>
        <v>7.2848643647998243E-3</v>
      </c>
      <c r="E85" s="1">
        <v>8968</v>
      </c>
      <c r="F85" s="1">
        <f t="shared" si="4"/>
        <v>9.1014179647519953</v>
      </c>
      <c r="G85" s="1">
        <f t="shared" si="6"/>
        <v>2412</v>
      </c>
      <c r="H85" s="1">
        <v>64.313739999999996</v>
      </c>
      <c r="I85" s="1">
        <v>0.79611489999999996</v>
      </c>
      <c r="J85" s="1">
        <v>2037.3209999999999</v>
      </c>
      <c r="K85" s="1">
        <v>48.640779999999999</v>
      </c>
      <c r="L85" s="1">
        <v>10.017143000000001</v>
      </c>
      <c r="M85" s="1">
        <v>0.28508144000000002</v>
      </c>
      <c r="N85" s="1">
        <v>5025998</v>
      </c>
      <c r="O85" s="12">
        <v>29674626</v>
      </c>
      <c r="P85" s="12">
        <v>-5290174</v>
      </c>
      <c r="Q85" s="12">
        <v>4831117</v>
      </c>
      <c r="R85" s="12">
        <v>11590323</v>
      </c>
      <c r="S85" s="12">
        <v>19427400</v>
      </c>
      <c r="T85" s="1">
        <v>15.98</v>
      </c>
      <c r="U85" s="1">
        <v>7.4</v>
      </c>
      <c r="V85" s="1">
        <f t="shared" si="5"/>
        <v>8.58</v>
      </c>
    </row>
    <row r="86" spans="1:22" x14ac:dyDescent="0.25">
      <c r="A86" s="6">
        <v>42705</v>
      </c>
      <c r="B86" s="4">
        <v>36433</v>
      </c>
      <c r="C86" s="4">
        <v>37116.277338330103</v>
      </c>
      <c r="D86" s="1">
        <f t="shared" si="7"/>
        <v>5.1088973297026092E-3</v>
      </c>
      <c r="E86" s="1">
        <v>11762</v>
      </c>
      <c r="F86" s="1">
        <f t="shared" si="4"/>
        <v>9.3726292750199018</v>
      </c>
      <c r="G86" s="1">
        <f t="shared" si="6"/>
        <v>2794</v>
      </c>
      <c r="H86" s="1">
        <v>62.091290000000001</v>
      </c>
      <c r="I86" s="1">
        <v>1.4686237</v>
      </c>
      <c r="J86" s="1">
        <v>2195.4870000000001</v>
      </c>
      <c r="K86" s="1">
        <v>35.85378</v>
      </c>
      <c r="L86" s="1">
        <v>10.160455000000001</v>
      </c>
      <c r="M86" s="1">
        <v>0.13611889999999999</v>
      </c>
      <c r="N86" s="1">
        <v>5946033</v>
      </c>
      <c r="O86" s="12">
        <v>30201669</v>
      </c>
      <c r="P86" s="12">
        <v>-4854966</v>
      </c>
      <c r="Q86" s="12">
        <v>4877452</v>
      </c>
      <c r="R86" s="12">
        <v>11630066</v>
      </c>
      <c r="S86" s="12">
        <v>19400805</v>
      </c>
      <c r="T86" s="1">
        <v>15.48</v>
      </c>
      <c r="U86" s="1">
        <v>7.57</v>
      </c>
      <c r="V86" s="1">
        <f t="shared" si="5"/>
        <v>7.91</v>
      </c>
    </row>
    <row r="87" spans="1:22" x14ac:dyDescent="0.25">
      <c r="A87" s="6">
        <v>42736</v>
      </c>
      <c r="B87" s="11">
        <v>38418</v>
      </c>
      <c r="C87" s="11">
        <v>37325.8492979742</v>
      </c>
      <c r="D87" s="1">
        <f t="shared" si="7"/>
        <v>5.6463625846353942E-3</v>
      </c>
      <c r="E87" s="1">
        <v>11816</v>
      </c>
      <c r="F87" s="1">
        <f t="shared" si="4"/>
        <v>9.3772098242112154</v>
      </c>
      <c r="G87" s="1">
        <f t="shared" si="6"/>
        <v>54</v>
      </c>
      <c r="H87" s="1">
        <v>59.629860000000001</v>
      </c>
      <c r="I87" s="1">
        <v>0.36975419999999998</v>
      </c>
      <c r="J87" s="1">
        <v>2207.6999999999998</v>
      </c>
      <c r="K87" s="1">
        <v>37.480559999999997</v>
      </c>
      <c r="L87" s="1">
        <v>10.114117999999999</v>
      </c>
      <c r="M87" s="1">
        <v>0.15124726999999999</v>
      </c>
      <c r="N87" s="1">
        <v>3954403</v>
      </c>
      <c r="O87" s="12">
        <v>27472675</v>
      </c>
      <c r="P87" s="12">
        <v>-2471443</v>
      </c>
      <c r="Q87" s="12">
        <v>5049276</v>
      </c>
      <c r="R87" s="12">
        <v>11599319</v>
      </c>
      <c r="S87" s="12">
        <v>19754386</v>
      </c>
      <c r="T87" s="1">
        <v>16.23</v>
      </c>
      <c r="U87" s="1">
        <v>7.84</v>
      </c>
      <c r="V87" s="1">
        <f t="shared" si="5"/>
        <v>8.39</v>
      </c>
    </row>
    <row r="88" spans="1:22" x14ac:dyDescent="0.25">
      <c r="A88" s="6">
        <v>42767</v>
      </c>
      <c r="B88" s="4">
        <v>38016.800000000003</v>
      </c>
      <c r="C88" s="4">
        <v>37813.439619607801</v>
      </c>
      <c r="D88" s="1">
        <f t="shared" si="7"/>
        <v>1.3063073735875157E-2</v>
      </c>
      <c r="E88" s="1">
        <v>10339</v>
      </c>
      <c r="F88" s="1">
        <f t="shared" si="4"/>
        <v>9.2436784315866927</v>
      </c>
      <c r="G88" s="1">
        <f t="shared" si="6"/>
        <v>-1477</v>
      </c>
      <c r="H88" s="1">
        <v>58.539360000000002</v>
      </c>
      <c r="I88" s="1">
        <v>1.0527762000000001</v>
      </c>
      <c r="J88" s="1">
        <v>2152.154</v>
      </c>
      <c r="K88" s="1">
        <v>55.811489999999999</v>
      </c>
      <c r="L88" s="1">
        <v>10.141111</v>
      </c>
      <c r="M88" s="1">
        <v>0.1340276</v>
      </c>
      <c r="N88" s="1">
        <v>3411717</v>
      </c>
      <c r="O88" s="12">
        <v>28623139</v>
      </c>
      <c r="P88" s="12">
        <v>-3320193</v>
      </c>
      <c r="Q88" s="12">
        <v>6888760</v>
      </c>
      <c r="R88" s="12">
        <v>11716181</v>
      </c>
      <c r="S88" s="12">
        <v>17681994</v>
      </c>
      <c r="T88" s="1">
        <v>16</v>
      </c>
      <c r="U88" s="1">
        <v>7.3</v>
      </c>
      <c r="V88" s="1">
        <f t="shared" si="5"/>
        <v>8.6999999999999993</v>
      </c>
    </row>
    <row r="89" spans="1:22" x14ac:dyDescent="0.25">
      <c r="A89" s="6">
        <v>42795</v>
      </c>
      <c r="B89" s="4">
        <v>38475.199999999997</v>
      </c>
      <c r="C89" s="4">
        <v>38180.023108974201</v>
      </c>
      <c r="D89" s="1">
        <f t="shared" si="7"/>
        <v>9.6945290630559618E-3</v>
      </c>
      <c r="E89" s="1">
        <v>12326</v>
      </c>
      <c r="F89" s="1">
        <f t="shared" si="4"/>
        <v>9.4194661315221886</v>
      </c>
      <c r="G89" s="1">
        <f t="shared" si="6"/>
        <v>1987</v>
      </c>
      <c r="H89" s="1">
        <v>58.006630000000001</v>
      </c>
      <c r="I89" s="1">
        <v>0.82949050000000002</v>
      </c>
      <c r="J89" s="1">
        <v>2025.539</v>
      </c>
      <c r="K89" s="1">
        <v>26.821739999999998</v>
      </c>
      <c r="L89" s="1">
        <v>9.8977269999999997</v>
      </c>
      <c r="M89" s="1">
        <v>0.13205091999999999</v>
      </c>
      <c r="N89" s="1">
        <v>5039963</v>
      </c>
      <c r="O89" s="12">
        <v>27919503</v>
      </c>
      <c r="P89" s="12">
        <v>-3128435</v>
      </c>
      <c r="Q89" s="12">
        <v>7120275</v>
      </c>
      <c r="R89" s="12">
        <v>11726503</v>
      </c>
      <c r="S89" s="12">
        <v>16925747</v>
      </c>
      <c r="T89" s="1">
        <v>15.66</v>
      </c>
      <c r="U89" s="1">
        <v>7.16</v>
      </c>
      <c r="V89" s="1">
        <f t="shared" si="5"/>
        <v>8.5</v>
      </c>
    </row>
    <row r="90" spans="1:22" x14ac:dyDescent="0.25">
      <c r="A90" s="6">
        <v>42826</v>
      </c>
      <c r="B90" s="4">
        <v>38555.199999999997</v>
      </c>
      <c r="C90" s="4">
        <v>38395.490023909697</v>
      </c>
      <c r="D90" s="1">
        <f t="shared" si="7"/>
        <v>5.6434464253860145E-3</v>
      </c>
      <c r="E90" s="1">
        <v>7834</v>
      </c>
      <c r="F90" s="1">
        <f t="shared" si="4"/>
        <v>8.9662285142257758</v>
      </c>
      <c r="G90" s="1">
        <f t="shared" si="6"/>
        <v>-4492</v>
      </c>
      <c r="H90" s="1">
        <v>56.435609999999997</v>
      </c>
      <c r="I90" s="1">
        <v>0.42517509999999997</v>
      </c>
      <c r="J90" s="1">
        <v>1980.664</v>
      </c>
      <c r="K90" s="1">
        <v>45.738320000000002</v>
      </c>
      <c r="L90" s="1">
        <v>9.5764999999999993</v>
      </c>
      <c r="M90" s="1">
        <v>0.14586493</v>
      </c>
      <c r="N90" s="1">
        <v>4656793</v>
      </c>
      <c r="O90" s="12">
        <v>27356224</v>
      </c>
      <c r="P90" s="12">
        <v>-3339720</v>
      </c>
      <c r="Q90" s="12">
        <v>7272842</v>
      </c>
      <c r="R90" s="12">
        <v>11836189</v>
      </c>
      <c r="S90" s="12">
        <v>16456661</v>
      </c>
      <c r="T90" s="1">
        <v>15.42</v>
      </c>
      <c r="U90" s="1">
        <v>7.13</v>
      </c>
      <c r="V90" s="1">
        <f t="shared" si="5"/>
        <v>8.2899999999999991</v>
      </c>
    </row>
    <row r="91" spans="1:22" x14ac:dyDescent="0.25">
      <c r="A91" s="6">
        <v>42856</v>
      </c>
      <c r="B91" s="4">
        <v>38663.800000000003</v>
      </c>
      <c r="C91" s="4">
        <v>38436.536804102499</v>
      </c>
      <c r="D91" s="1">
        <f t="shared" si="7"/>
        <v>1.0690521248001219E-3</v>
      </c>
      <c r="E91" s="1">
        <v>8620</v>
      </c>
      <c r="F91" s="1">
        <f t="shared" si="4"/>
        <v>9.0618403636577387</v>
      </c>
      <c r="G91" s="1">
        <f t="shared" si="6"/>
        <v>786</v>
      </c>
      <c r="H91" s="1">
        <v>56.950069999999997</v>
      </c>
      <c r="I91" s="1">
        <v>0.63116819999999996</v>
      </c>
      <c r="J91" s="1">
        <v>1974.2909999999999</v>
      </c>
      <c r="K91" s="1">
        <v>34.268129999999999</v>
      </c>
      <c r="L91" s="1">
        <v>9.1344999999999992</v>
      </c>
      <c r="M91" s="1">
        <v>0.15048955</v>
      </c>
      <c r="N91" s="1">
        <v>4593175</v>
      </c>
      <c r="O91" s="12">
        <v>27903500</v>
      </c>
      <c r="P91" s="12">
        <v>-3806259</v>
      </c>
      <c r="Q91" s="12">
        <v>7268609</v>
      </c>
      <c r="R91" s="12">
        <v>12039504</v>
      </c>
      <c r="S91" s="12">
        <v>17082436</v>
      </c>
      <c r="T91" s="1">
        <v>15.32</v>
      </c>
      <c r="U91" s="1">
        <v>6.98</v>
      </c>
      <c r="V91" s="1">
        <f t="shared" si="5"/>
        <v>8.34</v>
      </c>
    </row>
    <row r="92" spans="1:22" x14ac:dyDescent="0.25">
      <c r="A92" s="6">
        <v>42887</v>
      </c>
      <c r="B92" s="4">
        <v>39222.9</v>
      </c>
      <c r="C92" s="4">
        <v>38959.579988976599</v>
      </c>
      <c r="D92" s="1">
        <f t="shared" si="7"/>
        <v>1.3607968572711588E-2</v>
      </c>
      <c r="E92" s="1">
        <v>8775</v>
      </c>
      <c r="F92" s="1">
        <f t="shared" si="4"/>
        <v>9.0796620483340664</v>
      </c>
      <c r="G92" s="1">
        <f t="shared" si="6"/>
        <v>155</v>
      </c>
      <c r="H92" s="1">
        <v>57.893180000000001</v>
      </c>
      <c r="I92" s="1">
        <v>1.2762844</v>
      </c>
      <c r="J92" s="1">
        <v>1863.9739999999999</v>
      </c>
      <c r="K92" s="1">
        <v>19.43056</v>
      </c>
      <c r="L92" s="1">
        <v>9.1090479999999996</v>
      </c>
      <c r="M92" s="1">
        <v>0.18931203999999999</v>
      </c>
      <c r="N92" s="1">
        <v>5573978</v>
      </c>
      <c r="O92" s="12">
        <v>28260615</v>
      </c>
      <c r="P92" s="12">
        <v>-3794733</v>
      </c>
      <c r="Q92" s="12">
        <v>7223809</v>
      </c>
      <c r="R92" s="12">
        <v>12036620</v>
      </c>
      <c r="S92" s="12">
        <v>16701661</v>
      </c>
      <c r="T92" s="1">
        <v>15.08</v>
      </c>
      <c r="U92" s="1">
        <v>6.73</v>
      </c>
      <c r="V92" s="1">
        <f t="shared" si="5"/>
        <v>8.35</v>
      </c>
    </row>
    <row r="93" spans="1:22" x14ac:dyDescent="0.25">
      <c r="A93" s="6">
        <v>42917</v>
      </c>
      <c r="B93" s="4">
        <v>39623.1</v>
      </c>
      <c r="C93" s="4">
        <v>39454.327995305503</v>
      </c>
      <c r="D93" s="1">
        <f t="shared" si="7"/>
        <v>1.2699007701543247E-2</v>
      </c>
      <c r="E93" s="1">
        <v>3841</v>
      </c>
      <c r="F93" s="1">
        <f t="shared" si="4"/>
        <v>8.2534880283459042</v>
      </c>
      <c r="G93" s="1">
        <f t="shared" si="6"/>
        <v>-4934</v>
      </c>
      <c r="H93" s="1">
        <v>59.692680000000003</v>
      </c>
      <c r="I93" s="1">
        <v>0.54969400000000002</v>
      </c>
      <c r="J93" s="1">
        <v>1933.8209999999999</v>
      </c>
      <c r="K93" s="1">
        <v>17.192329999999998</v>
      </c>
      <c r="L93" s="1">
        <v>8.9476189999999995</v>
      </c>
      <c r="M93" s="1">
        <v>0.14638664000000001</v>
      </c>
      <c r="N93" s="1">
        <v>4049329</v>
      </c>
      <c r="O93" s="12">
        <v>29804687</v>
      </c>
      <c r="P93" s="12">
        <v>-4073970</v>
      </c>
      <c r="Q93" s="12">
        <v>7296150</v>
      </c>
      <c r="R93" s="12">
        <v>12177326</v>
      </c>
      <c r="S93" s="12">
        <v>17692961</v>
      </c>
      <c r="T93" s="1">
        <v>14.94</v>
      </c>
      <c r="U93" s="1">
        <v>6.87</v>
      </c>
      <c r="V93" s="1">
        <f t="shared" si="5"/>
        <v>8.07</v>
      </c>
    </row>
    <row r="94" spans="1:22" x14ac:dyDescent="0.25">
      <c r="A94" s="6">
        <v>42948</v>
      </c>
      <c r="B94" s="4">
        <v>39275.9</v>
      </c>
      <c r="C94" s="4">
        <v>39355.7142709869</v>
      </c>
      <c r="D94" s="1">
        <f t="shared" si="7"/>
        <v>-2.4994399684195811E-3</v>
      </c>
      <c r="E94" s="1">
        <v>6675</v>
      </c>
      <c r="F94" s="1">
        <f t="shared" si="4"/>
        <v>8.8061244832684498</v>
      </c>
      <c r="G94" s="1">
        <f t="shared" si="6"/>
        <v>2834</v>
      </c>
      <c r="H94" s="1">
        <v>59.612729999999999</v>
      </c>
      <c r="I94" s="1">
        <v>0.6227355</v>
      </c>
      <c r="J94" s="1">
        <v>1964.6120000000001</v>
      </c>
      <c r="K94" s="1">
        <v>23.531890000000001</v>
      </c>
      <c r="L94" s="1">
        <v>8.5365219999999997</v>
      </c>
      <c r="M94" s="1">
        <v>0.17849392</v>
      </c>
      <c r="N94" s="1">
        <v>4489255</v>
      </c>
      <c r="O94" s="12">
        <v>30142067</v>
      </c>
      <c r="P94" s="12">
        <v>-4310306</v>
      </c>
      <c r="Q94" s="12">
        <v>7117130</v>
      </c>
      <c r="R94" s="12">
        <v>12311830</v>
      </c>
      <c r="S94" s="12">
        <v>18237029</v>
      </c>
      <c r="T94" s="1">
        <v>14.5</v>
      </c>
      <c r="U94" s="1">
        <v>6.89</v>
      </c>
      <c r="V94" s="1">
        <f t="shared" si="5"/>
        <v>7.61</v>
      </c>
    </row>
    <row r="95" spans="1:22" x14ac:dyDescent="0.25">
      <c r="A95" s="6">
        <v>42979</v>
      </c>
      <c r="B95" s="4">
        <v>39419.300000000003</v>
      </c>
      <c r="C95" s="4">
        <v>39648.478767012297</v>
      </c>
      <c r="D95" s="1">
        <f t="shared" si="7"/>
        <v>7.4389323494307149E-3</v>
      </c>
      <c r="E95" s="1">
        <v>10266</v>
      </c>
      <c r="F95" s="1">
        <f t="shared" si="4"/>
        <v>9.2365927431202479</v>
      </c>
      <c r="G95" s="1">
        <f t="shared" si="6"/>
        <v>3591</v>
      </c>
      <c r="H95" s="1">
        <v>57.744689999999999</v>
      </c>
      <c r="I95" s="1">
        <v>0.41794750000000003</v>
      </c>
      <c r="J95" s="1">
        <v>2046.9849999999999</v>
      </c>
      <c r="K95" s="1">
        <v>24.64386</v>
      </c>
      <c r="L95" s="1">
        <v>8.3738100000000006</v>
      </c>
      <c r="M95" s="1">
        <v>0.30434316</v>
      </c>
      <c r="N95" s="1">
        <v>4946024</v>
      </c>
      <c r="O95" s="12">
        <v>29680025</v>
      </c>
      <c r="P95" s="12">
        <v>-4208513</v>
      </c>
      <c r="Q95" s="12">
        <v>7503936</v>
      </c>
      <c r="R95" s="12">
        <v>12515546</v>
      </c>
      <c r="S95" s="12">
        <v>18512065</v>
      </c>
      <c r="T95" s="1">
        <v>14.01</v>
      </c>
      <c r="U95" s="1">
        <v>6.78</v>
      </c>
      <c r="V95" s="1">
        <f t="shared" si="5"/>
        <v>7.2299999999999995</v>
      </c>
    </row>
    <row r="96" spans="1:22" x14ac:dyDescent="0.25">
      <c r="A96" s="6">
        <v>43009</v>
      </c>
      <c r="B96" s="4">
        <v>39571</v>
      </c>
      <c r="C96" s="4">
        <v>40131.887183915002</v>
      </c>
      <c r="D96" s="1">
        <f t="shared" si="7"/>
        <v>1.2192357233763594E-2</v>
      </c>
      <c r="E96" s="1">
        <v>9989</v>
      </c>
      <c r="F96" s="1">
        <f t="shared" si="4"/>
        <v>9.2092397665321499</v>
      </c>
      <c r="G96" s="1">
        <f t="shared" si="6"/>
        <v>-277</v>
      </c>
      <c r="H96" s="1">
        <v>57.698050000000002</v>
      </c>
      <c r="I96" s="1">
        <v>0.2882439</v>
      </c>
      <c r="J96" s="1">
        <v>2079.4459999999999</v>
      </c>
      <c r="K96" s="1">
        <v>16.94659</v>
      </c>
      <c r="L96" s="1">
        <v>8.0431819999999998</v>
      </c>
      <c r="M96" s="1">
        <v>0.15630819000000001</v>
      </c>
      <c r="N96" s="1">
        <v>4859773</v>
      </c>
      <c r="O96" s="12">
        <v>29396100</v>
      </c>
      <c r="P96" s="12">
        <v>-4441563</v>
      </c>
      <c r="Q96" s="12">
        <v>7529277</v>
      </c>
      <c r="R96" s="12">
        <v>12657652</v>
      </c>
      <c r="S96" s="12">
        <v>18215167</v>
      </c>
      <c r="T96" s="1">
        <v>13.66</v>
      </c>
      <c r="U96" s="1">
        <v>6.28</v>
      </c>
      <c r="V96" s="1">
        <f t="shared" si="5"/>
        <v>7.38</v>
      </c>
    </row>
    <row r="97" spans="1:22" x14ac:dyDescent="0.25">
      <c r="A97" s="6">
        <v>43040</v>
      </c>
      <c r="B97" s="4">
        <v>39667.5</v>
      </c>
      <c r="C97" s="4">
        <v>40602.605432426601</v>
      </c>
      <c r="D97" s="1">
        <f t="shared" si="7"/>
        <v>1.1729282661301424E-2</v>
      </c>
      <c r="E97" s="1">
        <v>11466</v>
      </c>
      <c r="F97" s="1">
        <f t="shared" si="4"/>
        <v>9.3471414134683286</v>
      </c>
      <c r="G97" s="1">
        <f t="shared" si="6"/>
        <v>1477</v>
      </c>
      <c r="H97" s="1">
        <v>58.926549999999999</v>
      </c>
      <c r="I97" s="1">
        <v>0.65215909999999999</v>
      </c>
      <c r="J97" s="1">
        <v>2138.8209999999999</v>
      </c>
      <c r="K97" s="1">
        <v>31.301880000000001</v>
      </c>
      <c r="L97" s="1">
        <v>8.0142860000000002</v>
      </c>
      <c r="M97" s="1">
        <v>0.14541566</v>
      </c>
      <c r="N97" s="1">
        <v>4587946</v>
      </c>
      <c r="O97" s="12">
        <v>29028196</v>
      </c>
      <c r="P97" s="12">
        <v>-4731662</v>
      </c>
      <c r="Q97" s="12">
        <v>8004921</v>
      </c>
      <c r="R97" s="12">
        <v>12802019</v>
      </c>
      <c r="S97" s="12">
        <v>17934006</v>
      </c>
      <c r="T97" s="1">
        <v>13.38</v>
      </c>
      <c r="U97" s="1">
        <v>6.94</v>
      </c>
      <c r="V97" s="1">
        <f t="shared" si="5"/>
        <v>6.44</v>
      </c>
    </row>
    <row r="98" spans="1:22" x14ac:dyDescent="0.25">
      <c r="A98" s="6">
        <v>43070</v>
      </c>
      <c r="B98" s="4">
        <v>40114.400000000001</v>
      </c>
      <c r="C98" s="4">
        <v>40870.076492640503</v>
      </c>
      <c r="D98" s="1">
        <f t="shared" si="7"/>
        <v>6.5875344048805977E-3</v>
      </c>
      <c r="E98" s="1">
        <v>13037</v>
      </c>
      <c r="F98" s="1">
        <f t="shared" si="4"/>
        <v>9.4755467476627793</v>
      </c>
      <c r="G98" s="1">
        <f t="shared" si="6"/>
        <v>1571</v>
      </c>
      <c r="H98" s="1">
        <v>58.57385</v>
      </c>
      <c r="I98" s="1">
        <v>0.54923390000000005</v>
      </c>
      <c r="J98" s="1">
        <v>2118.1889999999999</v>
      </c>
      <c r="K98" s="1">
        <v>19.731369999999998</v>
      </c>
      <c r="L98" s="1">
        <v>7.7295239999999996</v>
      </c>
      <c r="M98" s="1">
        <v>0.27407071999999999</v>
      </c>
      <c r="N98" s="1">
        <v>4897339</v>
      </c>
      <c r="O98" s="12">
        <v>29509474</v>
      </c>
      <c r="P98" s="12">
        <v>-4587994</v>
      </c>
      <c r="Q98" s="12">
        <v>8308000</v>
      </c>
      <c r="R98" s="12">
        <v>13010967</v>
      </c>
      <c r="S98" s="12">
        <v>18537940</v>
      </c>
      <c r="T98" s="1">
        <v>12.92</v>
      </c>
      <c r="U98" s="1">
        <v>6.39</v>
      </c>
      <c r="V98" s="1">
        <f t="shared" si="5"/>
        <v>6.53</v>
      </c>
    </row>
    <row r="99" spans="1:22" ht="16.5" thickBot="1" x14ac:dyDescent="0.3">
      <c r="J99" s="13"/>
    </row>
    <row r="100" spans="1:22" ht="16.5" thickBot="1" x14ac:dyDescent="0.3">
      <c r="J100" s="13"/>
    </row>
    <row r="101" spans="1:22" ht="16.5" thickBot="1" x14ac:dyDescent="0.3">
      <c r="J101" s="13"/>
    </row>
    <row r="102" spans="1:22" ht="16.5" thickBot="1" x14ac:dyDescent="0.3">
      <c r="J102" s="13"/>
    </row>
    <row r="103" spans="1:22" ht="16.5" thickBot="1" x14ac:dyDescent="0.3">
      <c r="J103" s="13"/>
    </row>
    <row r="104" spans="1:22" ht="16.5" thickBot="1" x14ac:dyDescent="0.3">
      <c r="J104" s="13"/>
    </row>
    <row r="105" spans="1:22" ht="16.5" thickBot="1" x14ac:dyDescent="0.3">
      <c r="J105" s="13"/>
    </row>
    <row r="106" spans="1:22" ht="16.5" thickBot="1" x14ac:dyDescent="0.3">
      <c r="J106" s="13"/>
    </row>
    <row r="107" spans="1:22" ht="16.5" thickBot="1" x14ac:dyDescent="0.3">
      <c r="J107" s="13"/>
    </row>
    <row r="108" spans="1:22" ht="16.5" thickBot="1" x14ac:dyDescent="0.3">
      <c r="J108" s="13"/>
    </row>
    <row r="109" spans="1:22" ht="16.5" thickBot="1" x14ac:dyDescent="0.3">
      <c r="J109" s="13"/>
    </row>
    <row r="110" spans="1:22" ht="16.5" thickBot="1" x14ac:dyDescent="0.3">
      <c r="J110" s="13"/>
    </row>
    <row r="111" spans="1:22" ht="16.5" thickBot="1" x14ac:dyDescent="0.3">
      <c r="J111" s="13"/>
    </row>
    <row r="112" spans="1:22" ht="16.5" thickBot="1" x14ac:dyDescent="0.3">
      <c r="J112" s="13"/>
    </row>
    <row r="113" spans="10:10" ht="16.5" thickBot="1" x14ac:dyDescent="0.3">
      <c r="J113" s="13"/>
    </row>
    <row r="114" spans="10:10" ht="16.5" thickBot="1" x14ac:dyDescent="0.3">
      <c r="J114" s="13"/>
    </row>
    <row r="115" spans="10:10" ht="16.5" thickBot="1" x14ac:dyDescent="0.3">
      <c r="J115" s="13"/>
    </row>
    <row r="116" spans="10:10" ht="16.5" thickBot="1" x14ac:dyDescent="0.3">
      <c r="J116" s="13"/>
    </row>
    <row r="117" spans="10:10" ht="16.5" thickBot="1" x14ac:dyDescent="0.3">
      <c r="J117" s="13"/>
    </row>
    <row r="118" spans="10:10" ht="16.5" thickBot="1" x14ac:dyDescent="0.3">
      <c r="J118" s="13"/>
    </row>
    <row r="119" spans="10:10" ht="16.5" thickBot="1" x14ac:dyDescent="0.3">
      <c r="J119" s="13"/>
    </row>
    <row r="120" spans="10:10" ht="16.5" thickBot="1" x14ac:dyDescent="0.3">
      <c r="J120" s="13"/>
    </row>
    <row r="121" spans="10:10" ht="16.5" thickBot="1" x14ac:dyDescent="0.3">
      <c r="J121" s="13"/>
    </row>
    <row r="122" spans="10:10" ht="16.5" thickBot="1" x14ac:dyDescent="0.3">
      <c r="J122" s="13"/>
    </row>
    <row r="123" spans="10:10" ht="16.5" thickBot="1" x14ac:dyDescent="0.3">
      <c r="J123" s="13"/>
    </row>
    <row r="124" spans="10:10" ht="16.5" thickBot="1" x14ac:dyDescent="0.3">
      <c r="J124" s="13"/>
    </row>
    <row r="125" spans="10:10" ht="16.5" thickBot="1" x14ac:dyDescent="0.3">
      <c r="J125" s="13"/>
    </row>
    <row r="126" spans="10:10" ht="16.5" thickBot="1" x14ac:dyDescent="0.3">
      <c r="J126" s="13"/>
    </row>
    <row r="127" spans="10:10" ht="16.5" thickBot="1" x14ac:dyDescent="0.3">
      <c r="J127" s="13"/>
    </row>
    <row r="128" spans="10:10" ht="16.5" thickBot="1" x14ac:dyDescent="0.3">
      <c r="J128" s="13"/>
    </row>
    <row r="129" spans="10:10" ht="16.5" thickBot="1" x14ac:dyDescent="0.3">
      <c r="J129" s="13"/>
    </row>
    <row r="130" spans="10:10" ht="16.5" thickBot="1" x14ac:dyDescent="0.3">
      <c r="J130" s="13"/>
    </row>
    <row r="131" spans="10:10" ht="16.5" thickBot="1" x14ac:dyDescent="0.3">
      <c r="J131" s="13"/>
    </row>
    <row r="132" spans="10:10" ht="16.5" thickBot="1" x14ac:dyDescent="0.3">
      <c r="J132" s="13"/>
    </row>
    <row r="133" spans="10:10" ht="16.5" thickBot="1" x14ac:dyDescent="0.3">
      <c r="J133" s="13"/>
    </row>
    <row r="134" spans="10:10" ht="16.5" thickBot="1" x14ac:dyDescent="0.3">
      <c r="J134" s="13"/>
    </row>
    <row r="135" spans="10:10" ht="16.5" thickBot="1" x14ac:dyDescent="0.3">
      <c r="J135" s="13"/>
    </row>
    <row r="136" spans="10:10" ht="16.5" thickBot="1" x14ac:dyDescent="0.3">
      <c r="J136" s="13"/>
    </row>
    <row r="137" spans="10:10" ht="16.5" thickBot="1" x14ac:dyDescent="0.3">
      <c r="J137" s="13"/>
    </row>
    <row r="138" spans="10:10" ht="16.5" thickBot="1" x14ac:dyDescent="0.3">
      <c r="J138" s="13"/>
    </row>
    <row r="139" spans="10:10" ht="16.5" thickBot="1" x14ac:dyDescent="0.3">
      <c r="J139" s="13"/>
    </row>
    <row r="140" spans="10:10" ht="16.5" thickBot="1" x14ac:dyDescent="0.3">
      <c r="J140" s="13"/>
    </row>
    <row r="141" spans="10:10" ht="16.5" thickBot="1" x14ac:dyDescent="0.3">
      <c r="J141" s="13"/>
    </row>
    <row r="142" spans="10:10" ht="16.5" thickBot="1" x14ac:dyDescent="0.3">
      <c r="J142" s="13"/>
    </row>
    <row r="143" spans="10:10" ht="16.5" thickBot="1" x14ac:dyDescent="0.3">
      <c r="J143" s="13"/>
    </row>
    <row r="144" spans="10:10" ht="16.5" thickBot="1" x14ac:dyDescent="0.3">
      <c r="J144" s="13"/>
    </row>
    <row r="145" spans="10:10" ht="16.5" thickBot="1" x14ac:dyDescent="0.3">
      <c r="J145" s="13"/>
    </row>
    <row r="146" spans="10:10" ht="16.5" thickBot="1" x14ac:dyDescent="0.3">
      <c r="J146" s="13"/>
    </row>
    <row r="147" spans="10:10" ht="16.5" thickBot="1" x14ac:dyDescent="0.3">
      <c r="J147" s="13"/>
    </row>
    <row r="148" spans="10:10" ht="16.5" thickBot="1" x14ac:dyDescent="0.3">
      <c r="J148" s="13"/>
    </row>
    <row r="149" spans="10:10" ht="16.5" thickBot="1" x14ac:dyDescent="0.3">
      <c r="J149" s="13"/>
    </row>
    <row r="150" spans="10:10" ht="16.5" thickBot="1" x14ac:dyDescent="0.3">
      <c r="J150" s="13"/>
    </row>
    <row r="151" spans="10:10" ht="16.5" thickBot="1" x14ac:dyDescent="0.3">
      <c r="J151" s="13"/>
    </row>
    <row r="152" spans="10:10" ht="16.5" thickBot="1" x14ac:dyDescent="0.3">
      <c r="J152" s="13"/>
    </row>
    <row r="153" spans="10:10" ht="16.5" thickBot="1" x14ac:dyDescent="0.3">
      <c r="J153" s="13"/>
    </row>
    <row r="154" spans="10:10" ht="16.5" thickBot="1" x14ac:dyDescent="0.3">
      <c r="J154" s="13"/>
    </row>
    <row r="155" spans="10:10" ht="16.5" thickBot="1" x14ac:dyDescent="0.3">
      <c r="J155" s="13"/>
    </row>
    <row r="156" spans="10:10" ht="16.5" thickBot="1" x14ac:dyDescent="0.3">
      <c r="J156" s="13"/>
    </row>
    <row r="157" spans="10:10" ht="16.5" thickBot="1" x14ac:dyDescent="0.3">
      <c r="J157" s="13"/>
    </row>
    <row r="158" spans="10:10" ht="16.5" thickBot="1" x14ac:dyDescent="0.3">
      <c r="J158" s="13"/>
    </row>
    <row r="159" spans="10:10" ht="16.5" thickBot="1" x14ac:dyDescent="0.3">
      <c r="J159" s="13"/>
    </row>
    <row r="160" spans="10:10" ht="16.5" thickBot="1" x14ac:dyDescent="0.3">
      <c r="J160" s="13"/>
    </row>
    <row r="161" spans="10:10" ht="16.5" thickBot="1" x14ac:dyDescent="0.3">
      <c r="J161" s="13"/>
    </row>
    <row r="162" spans="10:10" ht="16.5" thickBot="1" x14ac:dyDescent="0.3">
      <c r="J162" s="13"/>
    </row>
    <row r="163" spans="10:10" ht="16.5" thickBot="1" x14ac:dyDescent="0.3">
      <c r="J163" s="13"/>
    </row>
    <row r="164" spans="10:10" ht="16.5" thickBot="1" x14ac:dyDescent="0.3">
      <c r="J164" s="13"/>
    </row>
    <row r="165" spans="10:10" ht="16.5" thickBot="1" x14ac:dyDescent="0.3">
      <c r="J165" s="13"/>
    </row>
    <row r="166" spans="10:10" ht="16.5" thickBot="1" x14ac:dyDescent="0.3">
      <c r="J166" s="13"/>
    </row>
    <row r="167" spans="10:10" ht="16.5" thickBot="1" x14ac:dyDescent="0.3">
      <c r="J167" s="13"/>
    </row>
    <row r="168" spans="10:10" ht="16.5" thickBot="1" x14ac:dyDescent="0.3">
      <c r="J168" s="13"/>
    </row>
    <row r="169" spans="10:10" ht="16.5" thickBot="1" x14ac:dyDescent="0.3">
      <c r="J169" s="13"/>
    </row>
    <row r="170" spans="10:10" ht="16.5" thickBot="1" x14ac:dyDescent="0.3">
      <c r="J170" s="13"/>
    </row>
    <row r="171" spans="10:10" ht="16.5" thickBot="1" x14ac:dyDescent="0.3">
      <c r="J171" s="13"/>
    </row>
    <row r="172" spans="10:10" ht="16.5" thickBot="1" x14ac:dyDescent="0.3">
      <c r="J172" s="13"/>
    </row>
    <row r="173" spans="10:10" ht="16.5" thickBot="1" x14ac:dyDescent="0.3">
      <c r="J17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D1" workbookViewId="0">
      <selection activeCell="L15" sqref="L15"/>
    </sheetView>
  </sheetViews>
  <sheetFormatPr defaultRowHeight="15" x14ac:dyDescent="0.25"/>
  <sheetData>
    <row r="1" spans="1:27" ht="15.75" thickBot="1" x14ac:dyDescent="0.3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L1" s="14" t="s">
        <v>20</v>
      </c>
      <c r="M1" s="14" t="s">
        <v>174</v>
      </c>
      <c r="N1" s="14" t="s">
        <v>175</v>
      </c>
      <c r="O1" s="14" t="s">
        <v>176</v>
      </c>
      <c r="P1" s="14" t="s">
        <v>177</v>
      </c>
      <c r="Q1" s="14" t="s">
        <v>178</v>
      </c>
      <c r="R1" s="14" t="s">
        <v>179</v>
      </c>
      <c r="S1" s="14" t="s">
        <v>180</v>
      </c>
      <c r="T1" s="14" t="s">
        <v>181</v>
      </c>
      <c r="U1" s="14" t="s">
        <v>182</v>
      </c>
      <c r="V1" s="14" t="s">
        <v>183</v>
      </c>
      <c r="W1" s="14" t="s">
        <v>184</v>
      </c>
      <c r="X1" s="14" t="s">
        <v>185</v>
      </c>
      <c r="Y1" s="14" t="s">
        <v>186</v>
      </c>
      <c r="Z1" s="14" t="s">
        <v>187</v>
      </c>
      <c r="AA1" s="14" t="s">
        <v>188</v>
      </c>
    </row>
    <row r="2" spans="1:27" ht="15.75" thickBot="1" x14ac:dyDescent="0.3">
      <c r="A2" s="15" t="s">
        <v>29</v>
      </c>
      <c r="B2" s="15" t="s">
        <v>30</v>
      </c>
      <c r="C2" s="15" t="s">
        <v>31</v>
      </c>
      <c r="D2" s="15" t="s">
        <v>32</v>
      </c>
      <c r="E2" s="15" t="s">
        <v>33</v>
      </c>
      <c r="F2" s="15" t="s">
        <v>34</v>
      </c>
      <c r="G2" s="15" t="s">
        <v>35</v>
      </c>
      <c r="H2" s="15" t="s">
        <v>36</v>
      </c>
      <c r="I2" s="15" t="s">
        <v>37</v>
      </c>
      <c r="L2" s="15" t="s">
        <v>29</v>
      </c>
      <c r="M2" s="15" t="s">
        <v>174</v>
      </c>
      <c r="N2" s="15" t="s">
        <v>189</v>
      </c>
      <c r="O2" s="15" t="s">
        <v>190</v>
      </c>
      <c r="P2" s="15" t="s">
        <v>177</v>
      </c>
      <c r="Q2" s="15" t="s">
        <v>178</v>
      </c>
      <c r="R2" s="15" t="s">
        <v>179</v>
      </c>
      <c r="S2" s="15" t="s">
        <v>191</v>
      </c>
      <c r="T2" s="15" t="s">
        <v>181</v>
      </c>
      <c r="U2" s="15" t="s">
        <v>192</v>
      </c>
      <c r="V2" s="15" t="s">
        <v>193</v>
      </c>
      <c r="W2" s="15" t="s">
        <v>178</v>
      </c>
      <c r="X2" s="15" t="s">
        <v>194</v>
      </c>
      <c r="Y2" s="15" t="s">
        <v>186</v>
      </c>
      <c r="Z2" s="15" t="s">
        <v>187</v>
      </c>
      <c r="AA2" s="15" t="s">
        <v>195</v>
      </c>
    </row>
    <row r="3" spans="1:27" ht="15.75" thickBot="1" x14ac:dyDescent="0.3">
      <c r="A3" s="15" t="s">
        <v>38</v>
      </c>
      <c r="B3" s="15" t="s">
        <v>39</v>
      </c>
      <c r="C3" s="15" t="s">
        <v>40</v>
      </c>
      <c r="D3" s="15" t="s">
        <v>41</v>
      </c>
      <c r="E3" s="15" t="s">
        <v>42</v>
      </c>
      <c r="F3" s="15" t="s">
        <v>24</v>
      </c>
      <c r="G3" s="15" t="s">
        <v>43</v>
      </c>
      <c r="H3" s="15" t="s">
        <v>36</v>
      </c>
      <c r="I3" s="15" t="s">
        <v>44</v>
      </c>
      <c r="L3" s="15" t="s">
        <v>38</v>
      </c>
      <c r="M3" s="15" t="s">
        <v>196</v>
      </c>
      <c r="N3" s="15" t="s">
        <v>197</v>
      </c>
      <c r="O3" s="15" t="s">
        <v>198</v>
      </c>
      <c r="P3" s="15" t="s">
        <v>177</v>
      </c>
      <c r="Q3" s="15" t="s">
        <v>199</v>
      </c>
      <c r="R3" s="15" t="s">
        <v>179</v>
      </c>
      <c r="S3" s="15" t="s">
        <v>180</v>
      </c>
      <c r="T3" s="15" t="s">
        <v>200</v>
      </c>
      <c r="U3" s="15" t="s">
        <v>185</v>
      </c>
      <c r="V3" s="15" t="s">
        <v>201</v>
      </c>
      <c r="W3" s="15" t="s">
        <v>190</v>
      </c>
      <c r="X3" s="15" t="s">
        <v>202</v>
      </c>
      <c r="Y3" s="15" t="s">
        <v>192</v>
      </c>
      <c r="Z3" s="15" t="s">
        <v>203</v>
      </c>
      <c r="AA3" s="15" t="s">
        <v>204</v>
      </c>
    </row>
    <row r="4" spans="1:27" ht="15.75" thickBot="1" x14ac:dyDescent="0.3">
      <c r="A4" s="15" t="s">
        <v>45</v>
      </c>
      <c r="B4" s="15" t="s">
        <v>46</v>
      </c>
      <c r="C4" s="15" t="s">
        <v>47</v>
      </c>
      <c r="D4" s="15" t="s">
        <v>48</v>
      </c>
      <c r="E4" s="15" t="s">
        <v>49</v>
      </c>
      <c r="F4" s="15" t="s">
        <v>50</v>
      </c>
      <c r="G4" s="15" t="s">
        <v>25</v>
      </c>
      <c r="H4" s="15" t="s">
        <v>51</v>
      </c>
      <c r="I4" s="15" t="s">
        <v>52</v>
      </c>
      <c r="L4" s="15" t="s">
        <v>45</v>
      </c>
      <c r="M4" s="15" t="s">
        <v>205</v>
      </c>
      <c r="N4" s="15" t="s">
        <v>206</v>
      </c>
      <c r="O4" s="15" t="s">
        <v>203</v>
      </c>
      <c r="P4" s="15" t="s">
        <v>177</v>
      </c>
      <c r="Q4" s="15" t="s">
        <v>178</v>
      </c>
      <c r="R4" s="15" t="s">
        <v>185</v>
      </c>
      <c r="S4" s="15" t="s">
        <v>180</v>
      </c>
      <c r="T4" s="15" t="s">
        <v>181</v>
      </c>
      <c r="U4" s="15" t="s">
        <v>185</v>
      </c>
      <c r="V4" s="15" t="s">
        <v>201</v>
      </c>
      <c r="W4" s="15" t="s">
        <v>207</v>
      </c>
      <c r="X4" s="15" t="s">
        <v>176</v>
      </c>
      <c r="Y4" s="15" t="s">
        <v>179</v>
      </c>
      <c r="Z4" s="15" t="s">
        <v>203</v>
      </c>
      <c r="AA4" s="15" t="s">
        <v>208</v>
      </c>
    </row>
    <row r="5" spans="1:27" ht="15.75" thickBot="1" x14ac:dyDescent="0.3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L5" s="15" t="s">
        <v>53</v>
      </c>
      <c r="M5" s="15" t="s">
        <v>209</v>
      </c>
      <c r="N5" s="15" t="s">
        <v>210</v>
      </c>
      <c r="O5" s="15" t="s">
        <v>211</v>
      </c>
      <c r="P5" s="15" t="s">
        <v>212</v>
      </c>
      <c r="Q5" s="15" t="s">
        <v>190</v>
      </c>
      <c r="R5" s="15" t="s">
        <v>213</v>
      </c>
      <c r="S5" s="15" t="s">
        <v>212</v>
      </c>
      <c r="T5" s="15" t="s">
        <v>190</v>
      </c>
      <c r="U5" s="15" t="s">
        <v>214</v>
      </c>
      <c r="V5" s="15" t="s">
        <v>203</v>
      </c>
      <c r="W5" s="15" t="s">
        <v>207</v>
      </c>
      <c r="X5" s="15" t="s">
        <v>215</v>
      </c>
      <c r="Y5" s="15" t="s">
        <v>214</v>
      </c>
      <c r="Z5" s="15" t="s">
        <v>216</v>
      </c>
      <c r="AA5" s="15" t="s">
        <v>214</v>
      </c>
    </row>
    <row r="6" spans="1:27" ht="15.75" thickBot="1" x14ac:dyDescent="0.3">
      <c r="A6" s="15" t="s">
        <v>62</v>
      </c>
      <c r="B6" s="15" t="s">
        <v>63</v>
      </c>
      <c r="C6" s="15" t="s">
        <v>39</v>
      </c>
      <c r="D6" s="15" t="s">
        <v>64</v>
      </c>
      <c r="E6" s="15" t="s">
        <v>65</v>
      </c>
      <c r="F6" s="15" t="s">
        <v>35</v>
      </c>
      <c r="G6" s="15" t="s">
        <v>66</v>
      </c>
      <c r="H6" s="15" t="s">
        <v>67</v>
      </c>
      <c r="I6" s="15" t="s">
        <v>27</v>
      </c>
      <c r="L6" s="15" t="s">
        <v>62</v>
      </c>
      <c r="M6" s="15" t="s">
        <v>205</v>
      </c>
      <c r="N6" s="15" t="s">
        <v>217</v>
      </c>
      <c r="O6" s="15" t="s">
        <v>193</v>
      </c>
      <c r="P6" s="15" t="s">
        <v>201</v>
      </c>
      <c r="Q6" s="15" t="s">
        <v>207</v>
      </c>
      <c r="R6" s="15" t="s">
        <v>215</v>
      </c>
      <c r="S6" s="15" t="s">
        <v>203</v>
      </c>
      <c r="T6" s="15" t="s">
        <v>218</v>
      </c>
      <c r="U6" s="15" t="s">
        <v>194</v>
      </c>
      <c r="V6" s="15" t="s">
        <v>203</v>
      </c>
      <c r="W6" s="15" t="s">
        <v>218</v>
      </c>
      <c r="X6" s="15" t="s">
        <v>181</v>
      </c>
      <c r="Y6" s="15" t="s">
        <v>194</v>
      </c>
      <c r="Z6" s="15" t="s">
        <v>212</v>
      </c>
      <c r="AA6" s="15" t="s">
        <v>213</v>
      </c>
    </row>
    <row r="7" spans="1:27" ht="15.75" thickBo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5" t="s">
        <v>26</v>
      </c>
      <c r="F7" s="15" t="s">
        <v>25</v>
      </c>
      <c r="G7" s="15" t="s">
        <v>72</v>
      </c>
      <c r="H7" s="15" t="s">
        <v>67</v>
      </c>
      <c r="I7" s="15" t="s">
        <v>27</v>
      </c>
      <c r="L7" s="15" t="s">
        <v>68</v>
      </c>
      <c r="M7" s="15" t="s">
        <v>205</v>
      </c>
      <c r="N7" s="15" t="s">
        <v>196</v>
      </c>
      <c r="O7" s="15" t="s">
        <v>198</v>
      </c>
      <c r="P7" s="15" t="s">
        <v>201</v>
      </c>
      <c r="Q7" s="15" t="s">
        <v>219</v>
      </c>
      <c r="R7" s="15" t="s">
        <v>200</v>
      </c>
      <c r="S7" s="15" t="s">
        <v>187</v>
      </c>
      <c r="T7" s="15" t="s">
        <v>219</v>
      </c>
      <c r="U7" s="15" t="s">
        <v>220</v>
      </c>
      <c r="V7" s="15" t="s">
        <v>201</v>
      </c>
      <c r="W7" s="15" t="s">
        <v>218</v>
      </c>
      <c r="X7" s="15" t="s">
        <v>200</v>
      </c>
      <c r="Y7" s="15" t="s">
        <v>194</v>
      </c>
      <c r="Z7" s="15" t="s">
        <v>203</v>
      </c>
      <c r="AA7" s="15" t="s">
        <v>221</v>
      </c>
    </row>
    <row r="8" spans="1:27" ht="15.75" thickBot="1" x14ac:dyDescent="0.3">
      <c r="A8" s="15" t="s">
        <v>73</v>
      </c>
      <c r="B8" s="15" t="s">
        <v>74</v>
      </c>
      <c r="C8" s="15" t="s">
        <v>70</v>
      </c>
      <c r="D8" s="15" t="s">
        <v>75</v>
      </c>
      <c r="E8" s="15" t="s">
        <v>59</v>
      </c>
      <c r="F8" s="15" t="s">
        <v>76</v>
      </c>
      <c r="G8" s="15" t="s">
        <v>77</v>
      </c>
      <c r="H8" s="15" t="s">
        <v>39</v>
      </c>
      <c r="I8" s="15" t="s">
        <v>78</v>
      </c>
      <c r="L8" s="15" t="s">
        <v>73</v>
      </c>
      <c r="M8" s="15" t="s">
        <v>210</v>
      </c>
      <c r="N8" s="15" t="s">
        <v>196</v>
      </c>
      <c r="O8" s="15" t="s">
        <v>222</v>
      </c>
      <c r="P8" s="15" t="s">
        <v>201</v>
      </c>
      <c r="Q8" s="15" t="s">
        <v>218</v>
      </c>
      <c r="R8" s="15" t="s">
        <v>178</v>
      </c>
      <c r="S8" s="15" t="s">
        <v>223</v>
      </c>
      <c r="T8" s="15" t="s">
        <v>191</v>
      </c>
      <c r="U8" s="15" t="s">
        <v>202</v>
      </c>
      <c r="V8" s="15" t="s">
        <v>201</v>
      </c>
      <c r="W8" s="15" t="s">
        <v>191</v>
      </c>
      <c r="X8" s="15" t="s">
        <v>181</v>
      </c>
      <c r="Y8" s="15" t="s">
        <v>213</v>
      </c>
      <c r="Z8" s="15" t="s">
        <v>203</v>
      </c>
      <c r="AA8" s="15" t="s">
        <v>179</v>
      </c>
    </row>
    <row r="9" spans="1:27" ht="15.75" thickBot="1" x14ac:dyDescent="0.3">
      <c r="A9" s="15" t="s">
        <v>79</v>
      </c>
      <c r="B9" s="15" t="s">
        <v>50</v>
      </c>
      <c r="C9" s="15" t="s">
        <v>80</v>
      </c>
      <c r="D9" s="15" t="s">
        <v>58</v>
      </c>
      <c r="E9" s="15" t="s">
        <v>43</v>
      </c>
      <c r="F9" s="15" t="s">
        <v>50</v>
      </c>
      <c r="G9" s="15" t="s">
        <v>28</v>
      </c>
      <c r="H9" s="15" t="s">
        <v>81</v>
      </c>
      <c r="I9" s="15" t="s">
        <v>82</v>
      </c>
      <c r="L9" s="15" t="s">
        <v>79</v>
      </c>
      <c r="M9" s="15" t="s">
        <v>205</v>
      </c>
      <c r="N9" s="15" t="s">
        <v>217</v>
      </c>
      <c r="O9" s="15" t="s">
        <v>223</v>
      </c>
      <c r="P9" s="15" t="s">
        <v>201</v>
      </c>
      <c r="Q9" s="15" t="s">
        <v>207</v>
      </c>
      <c r="R9" s="15" t="s">
        <v>200</v>
      </c>
      <c r="S9" s="15" t="s">
        <v>187</v>
      </c>
      <c r="T9" s="15" t="s">
        <v>219</v>
      </c>
      <c r="U9" s="15" t="s">
        <v>220</v>
      </c>
      <c r="V9" s="15" t="s">
        <v>203</v>
      </c>
      <c r="W9" s="15" t="s">
        <v>219</v>
      </c>
      <c r="X9" s="15" t="s">
        <v>200</v>
      </c>
      <c r="Y9" s="15" t="s">
        <v>213</v>
      </c>
      <c r="Z9" s="15" t="s">
        <v>203</v>
      </c>
      <c r="AA9" s="15" t="s">
        <v>214</v>
      </c>
    </row>
    <row r="10" spans="1:27" ht="15.75" thickBot="1" x14ac:dyDescent="0.3">
      <c r="A10" s="15" t="s">
        <v>83</v>
      </c>
      <c r="B10" s="15" t="s">
        <v>43</v>
      </c>
      <c r="C10" s="15" t="s">
        <v>84</v>
      </c>
      <c r="D10" s="15" t="s">
        <v>85</v>
      </c>
      <c r="E10" s="15" t="s">
        <v>86</v>
      </c>
      <c r="F10" s="15" t="s">
        <v>87</v>
      </c>
      <c r="G10" s="15" t="s">
        <v>88</v>
      </c>
      <c r="H10" s="15" t="s">
        <v>89</v>
      </c>
      <c r="I10" s="15" t="s">
        <v>39</v>
      </c>
      <c r="L10" s="15" t="s">
        <v>83</v>
      </c>
      <c r="M10" s="15" t="s">
        <v>196</v>
      </c>
      <c r="N10" s="15" t="s">
        <v>224</v>
      </c>
      <c r="O10" s="15" t="s">
        <v>225</v>
      </c>
      <c r="P10" s="15" t="s">
        <v>193</v>
      </c>
      <c r="Q10" s="15" t="s">
        <v>177</v>
      </c>
      <c r="R10" s="15" t="s">
        <v>200</v>
      </c>
      <c r="S10" s="15" t="s">
        <v>183</v>
      </c>
      <c r="T10" s="15" t="s">
        <v>180</v>
      </c>
      <c r="U10" s="15" t="s">
        <v>208</v>
      </c>
      <c r="V10" s="15" t="s">
        <v>201</v>
      </c>
      <c r="W10" s="15" t="s">
        <v>219</v>
      </c>
      <c r="X10" s="15" t="s">
        <v>184</v>
      </c>
      <c r="Y10" s="15" t="s">
        <v>213</v>
      </c>
      <c r="Z10" s="15" t="s">
        <v>201</v>
      </c>
      <c r="AA10" s="15" t="s">
        <v>179</v>
      </c>
    </row>
    <row r="11" spans="1:27" ht="15.75" thickBot="1" x14ac:dyDescent="0.3">
      <c r="A11" s="15" t="s">
        <v>90</v>
      </c>
      <c r="B11" s="15" t="s">
        <v>76</v>
      </c>
      <c r="C11" s="15" t="s">
        <v>30</v>
      </c>
      <c r="D11" s="15" t="s">
        <v>43</v>
      </c>
      <c r="E11" s="15" t="s">
        <v>34</v>
      </c>
      <c r="F11" s="15" t="s">
        <v>50</v>
      </c>
      <c r="G11" s="15" t="s">
        <v>37</v>
      </c>
      <c r="H11" s="15" t="s">
        <v>91</v>
      </c>
      <c r="I11" s="15" t="s">
        <v>81</v>
      </c>
      <c r="L11" s="15" t="s">
        <v>90</v>
      </c>
      <c r="M11" s="15" t="s">
        <v>175</v>
      </c>
      <c r="N11" s="15" t="s">
        <v>226</v>
      </c>
      <c r="O11" s="15" t="s">
        <v>211</v>
      </c>
      <c r="P11" s="15" t="s">
        <v>222</v>
      </c>
      <c r="Q11" s="15" t="s">
        <v>227</v>
      </c>
      <c r="R11" s="15" t="s">
        <v>181</v>
      </c>
      <c r="S11" s="15" t="s">
        <v>222</v>
      </c>
      <c r="T11" s="15" t="s">
        <v>177</v>
      </c>
      <c r="U11" s="15" t="s">
        <v>213</v>
      </c>
      <c r="V11" s="15" t="s">
        <v>201</v>
      </c>
      <c r="W11" s="15" t="s">
        <v>219</v>
      </c>
      <c r="X11" s="15" t="s">
        <v>181</v>
      </c>
      <c r="Y11" s="15" t="s">
        <v>221</v>
      </c>
      <c r="Z11" s="15" t="s">
        <v>203</v>
      </c>
      <c r="AA11" s="15" t="s">
        <v>220</v>
      </c>
    </row>
    <row r="12" spans="1:27" ht="15.75" thickBot="1" x14ac:dyDescent="0.3">
      <c r="A12" s="14" t="s">
        <v>92</v>
      </c>
      <c r="B12" s="14" t="s">
        <v>93</v>
      </c>
      <c r="C12" s="14" t="s">
        <v>94</v>
      </c>
      <c r="D12" s="14" t="s">
        <v>95</v>
      </c>
      <c r="E12" s="14" t="s">
        <v>76</v>
      </c>
      <c r="F12" s="14" t="s">
        <v>74</v>
      </c>
      <c r="G12" s="14" t="s">
        <v>54</v>
      </c>
      <c r="H12" s="14" t="s">
        <v>80</v>
      </c>
      <c r="I12" s="14" t="s">
        <v>96</v>
      </c>
      <c r="L12" s="15" t="s">
        <v>92</v>
      </c>
      <c r="M12" s="15" t="s">
        <v>217</v>
      </c>
      <c r="N12" s="15" t="s">
        <v>175</v>
      </c>
      <c r="O12" s="15" t="s">
        <v>198</v>
      </c>
      <c r="P12" s="15" t="s">
        <v>222</v>
      </c>
      <c r="Q12" s="15" t="s">
        <v>177</v>
      </c>
      <c r="R12" s="15" t="s">
        <v>215</v>
      </c>
      <c r="S12" s="15" t="s">
        <v>183</v>
      </c>
      <c r="T12" s="15" t="s">
        <v>191</v>
      </c>
      <c r="U12" s="15" t="s">
        <v>213</v>
      </c>
      <c r="V12" s="15" t="s">
        <v>216</v>
      </c>
      <c r="W12" s="15" t="s">
        <v>207</v>
      </c>
      <c r="X12" s="15" t="s">
        <v>176</v>
      </c>
      <c r="Y12" s="15" t="s">
        <v>194</v>
      </c>
      <c r="Z12" s="15" t="s">
        <v>227</v>
      </c>
      <c r="AA12" s="15" t="s">
        <v>179</v>
      </c>
    </row>
    <row r="14" spans="1:27" ht="15.75" thickBot="1" x14ac:dyDescent="0.3">
      <c r="A14" s="15" t="s">
        <v>20</v>
      </c>
      <c r="B14" s="15" t="s">
        <v>97</v>
      </c>
      <c r="C14" s="15" t="s">
        <v>94</v>
      </c>
      <c r="D14" s="15" t="s">
        <v>98</v>
      </c>
      <c r="E14" s="15" t="s">
        <v>99</v>
      </c>
      <c r="F14" s="15" t="s">
        <v>100</v>
      </c>
      <c r="G14" s="15" t="s">
        <v>101</v>
      </c>
      <c r="H14" s="15" t="s">
        <v>30</v>
      </c>
      <c r="I14" s="15" t="s">
        <v>102</v>
      </c>
    </row>
    <row r="15" spans="1:27" ht="15.75" thickBot="1" x14ac:dyDescent="0.3">
      <c r="A15" s="15" t="s">
        <v>29</v>
      </c>
      <c r="B15" s="15" t="s">
        <v>103</v>
      </c>
      <c r="C15" s="15" t="s">
        <v>104</v>
      </c>
      <c r="D15" s="15" t="s">
        <v>64</v>
      </c>
      <c r="E15" s="15" t="s">
        <v>95</v>
      </c>
      <c r="F15" s="15" t="s">
        <v>43</v>
      </c>
      <c r="G15" s="15" t="s">
        <v>88</v>
      </c>
      <c r="H15" s="15" t="s">
        <v>105</v>
      </c>
      <c r="I15" s="15" t="s">
        <v>81</v>
      </c>
    </row>
    <row r="16" spans="1:27" ht="15.75" thickBot="1" x14ac:dyDescent="0.3">
      <c r="A16" s="15" t="s">
        <v>38</v>
      </c>
      <c r="B16" s="15" t="s">
        <v>106</v>
      </c>
      <c r="C16" s="15" t="s">
        <v>107</v>
      </c>
      <c r="D16" s="15" t="s">
        <v>108</v>
      </c>
      <c r="E16" s="15" t="s">
        <v>109</v>
      </c>
      <c r="F16" s="15" t="s">
        <v>110</v>
      </c>
      <c r="G16" s="15" t="s">
        <v>77</v>
      </c>
      <c r="H16" s="15" t="s">
        <v>89</v>
      </c>
      <c r="I16" s="15" t="s">
        <v>46</v>
      </c>
    </row>
    <row r="17" spans="1:9" ht="15.75" thickBot="1" x14ac:dyDescent="0.3">
      <c r="A17" s="15" t="s">
        <v>45</v>
      </c>
      <c r="B17" s="15" t="s">
        <v>111</v>
      </c>
      <c r="C17" s="15" t="s">
        <v>22</v>
      </c>
      <c r="D17" s="15" t="s">
        <v>112</v>
      </c>
      <c r="E17" s="15" t="s">
        <v>113</v>
      </c>
      <c r="F17" s="15" t="s">
        <v>87</v>
      </c>
      <c r="G17" s="15" t="s">
        <v>114</v>
      </c>
      <c r="H17" s="15" t="s">
        <v>115</v>
      </c>
      <c r="I17" s="15" t="s">
        <v>116</v>
      </c>
    </row>
    <row r="18" spans="1:9" ht="15.75" thickBot="1" x14ac:dyDescent="0.3">
      <c r="A18" s="15" t="s">
        <v>53</v>
      </c>
      <c r="B18" s="15" t="s">
        <v>97</v>
      </c>
      <c r="C18" s="15" t="s">
        <v>117</v>
      </c>
      <c r="D18" s="15" t="s">
        <v>118</v>
      </c>
      <c r="E18" s="15" t="s">
        <v>119</v>
      </c>
      <c r="F18" s="15" t="s">
        <v>65</v>
      </c>
      <c r="G18" s="15" t="s">
        <v>120</v>
      </c>
      <c r="H18" s="15" t="s">
        <v>121</v>
      </c>
      <c r="I18" s="15" t="s">
        <v>82</v>
      </c>
    </row>
    <row r="19" spans="1:9" ht="15.75" thickBot="1" x14ac:dyDescent="0.3">
      <c r="A19" s="15" t="s">
        <v>62</v>
      </c>
      <c r="B19" s="15" t="s">
        <v>122</v>
      </c>
      <c r="C19" s="15" t="s">
        <v>123</v>
      </c>
      <c r="D19" s="15" t="s">
        <v>124</v>
      </c>
      <c r="E19" s="15" t="s">
        <v>109</v>
      </c>
      <c r="F19" s="15" t="s">
        <v>43</v>
      </c>
      <c r="G19" s="15" t="s">
        <v>125</v>
      </c>
      <c r="H19" s="15" t="s">
        <v>115</v>
      </c>
      <c r="I19" s="15" t="s">
        <v>126</v>
      </c>
    </row>
    <row r="20" spans="1:9" ht="15.75" thickBot="1" x14ac:dyDescent="0.3">
      <c r="A20" s="15" t="s">
        <v>68</v>
      </c>
      <c r="B20" s="15" t="s">
        <v>106</v>
      </c>
      <c r="C20" s="15" t="s">
        <v>127</v>
      </c>
      <c r="D20" s="15" t="s">
        <v>99</v>
      </c>
      <c r="E20" s="15" t="s">
        <v>113</v>
      </c>
      <c r="F20" s="15" t="s">
        <v>26</v>
      </c>
      <c r="G20" s="15" t="s">
        <v>128</v>
      </c>
      <c r="H20" s="15" t="s">
        <v>81</v>
      </c>
      <c r="I20" s="15" t="s">
        <v>51</v>
      </c>
    </row>
    <row r="21" spans="1:9" ht="15.75" thickBot="1" x14ac:dyDescent="0.3">
      <c r="A21" s="15" t="s">
        <v>73</v>
      </c>
      <c r="B21" s="15" t="s">
        <v>129</v>
      </c>
      <c r="C21" s="15" t="s">
        <v>84</v>
      </c>
      <c r="D21" s="15" t="s">
        <v>130</v>
      </c>
      <c r="E21" s="15" t="s">
        <v>71</v>
      </c>
      <c r="F21" s="15" t="s">
        <v>24</v>
      </c>
      <c r="G21" s="15" t="s">
        <v>128</v>
      </c>
      <c r="H21" s="15" t="s">
        <v>39</v>
      </c>
      <c r="I21" s="15" t="s">
        <v>36</v>
      </c>
    </row>
    <row r="22" spans="1:9" ht="15.75" thickBot="1" x14ac:dyDescent="0.3">
      <c r="A22" s="15" t="s">
        <v>79</v>
      </c>
      <c r="B22" s="15" t="s">
        <v>131</v>
      </c>
      <c r="C22" s="15" t="s">
        <v>80</v>
      </c>
      <c r="D22" s="15" t="s">
        <v>132</v>
      </c>
      <c r="E22" s="15" t="s">
        <v>130</v>
      </c>
      <c r="F22" s="15" t="s">
        <v>26</v>
      </c>
      <c r="G22" s="15" t="s">
        <v>66</v>
      </c>
      <c r="H22" s="15" t="s">
        <v>67</v>
      </c>
      <c r="I22" s="15" t="s">
        <v>133</v>
      </c>
    </row>
    <row r="23" spans="1:9" ht="15.75" thickBot="1" x14ac:dyDescent="0.3">
      <c r="A23" s="15" t="s">
        <v>83</v>
      </c>
      <c r="B23" s="15" t="s">
        <v>134</v>
      </c>
      <c r="C23" s="15" t="s">
        <v>91</v>
      </c>
      <c r="D23" s="15" t="s">
        <v>135</v>
      </c>
      <c r="E23" s="15" t="s">
        <v>112</v>
      </c>
      <c r="F23" s="15" t="s">
        <v>26</v>
      </c>
      <c r="G23" s="15" t="s">
        <v>136</v>
      </c>
      <c r="H23" s="15" t="s">
        <v>126</v>
      </c>
      <c r="I23" s="15" t="s">
        <v>137</v>
      </c>
    </row>
    <row r="24" spans="1:9" ht="15.75" thickBot="1" x14ac:dyDescent="0.3">
      <c r="A24" s="15" t="s">
        <v>90</v>
      </c>
      <c r="B24" s="15" t="s">
        <v>111</v>
      </c>
      <c r="C24" s="15" t="s">
        <v>138</v>
      </c>
      <c r="D24" s="15" t="s">
        <v>139</v>
      </c>
      <c r="E24" s="15" t="s">
        <v>57</v>
      </c>
      <c r="F24" s="15" t="s">
        <v>43</v>
      </c>
      <c r="G24" s="15" t="s">
        <v>76</v>
      </c>
      <c r="H24" s="15" t="s">
        <v>116</v>
      </c>
      <c r="I24" s="15" t="s">
        <v>140</v>
      </c>
    </row>
    <row r="25" spans="1:9" ht="15.75" thickBot="1" x14ac:dyDescent="0.3">
      <c r="A25" s="14" t="s">
        <v>92</v>
      </c>
      <c r="B25" s="14" t="s">
        <v>141</v>
      </c>
      <c r="C25" s="14" t="s">
        <v>67</v>
      </c>
      <c r="D25" s="14" t="s">
        <v>132</v>
      </c>
      <c r="E25" s="14" t="s">
        <v>26</v>
      </c>
      <c r="F25" s="14" t="s">
        <v>142</v>
      </c>
      <c r="G25" s="14" t="s">
        <v>74</v>
      </c>
      <c r="H25" s="14" t="s">
        <v>126</v>
      </c>
      <c r="I25" s="14" t="s">
        <v>137</v>
      </c>
    </row>
    <row r="27" spans="1:9" ht="15.75" thickBot="1" x14ac:dyDescent="0.3">
      <c r="A27" s="15" t="s">
        <v>20</v>
      </c>
      <c r="B27" s="15" t="s">
        <v>143</v>
      </c>
      <c r="C27" s="15" t="s">
        <v>144</v>
      </c>
      <c r="D27" s="15" t="s">
        <v>145</v>
      </c>
      <c r="E27" s="15" t="s">
        <v>146</v>
      </c>
      <c r="F27" s="15" t="s">
        <v>147</v>
      </c>
      <c r="G27" s="15" t="s">
        <v>88</v>
      </c>
      <c r="H27" s="15" t="s">
        <v>55</v>
      </c>
      <c r="I27" s="15" t="s">
        <v>121</v>
      </c>
    </row>
    <row r="28" spans="1:9" ht="15.75" thickBot="1" x14ac:dyDescent="0.3">
      <c r="A28" s="15" t="s">
        <v>29</v>
      </c>
      <c r="B28" s="15" t="s">
        <v>141</v>
      </c>
      <c r="C28" s="15" t="s">
        <v>88</v>
      </c>
      <c r="D28" s="15" t="s">
        <v>95</v>
      </c>
      <c r="E28" s="15" t="s">
        <v>148</v>
      </c>
      <c r="F28" s="15" t="s">
        <v>149</v>
      </c>
      <c r="G28" s="15" t="s">
        <v>52</v>
      </c>
      <c r="H28" s="15" t="s">
        <v>30</v>
      </c>
      <c r="I28" s="15" t="s">
        <v>121</v>
      </c>
    </row>
    <row r="29" spans="1:9" ht="15.75" thickBot="1" x14ac:dyDescent="0.3">
      <c r="A29" s="15" t="s">
        <v>38</v>
      </c>
      <c r="B29" s="15" t="s">
        <v>150</v>
      </c>
      <c r="C29" s="15" t="s">
        <v>151</v>
      </c>
      <c r="D29" s="15" t="s">
        <v>99</v>
      </c>
      <c r="E29" s="15" t="s">
        <v>149</v>
      </c>
      <c r="F29" s="15" t="s">
        <v>66</v>
      </c>
      <c r="G29" s="15" t="s">
        <v>61</v>
      </c>
      <c r="H29" s="15" t="s">
        <v>152</v>
      </c>
      <c r="I29" s="15" t="s">
        <v>153</v>
      </c>
    </row>
    <row r="30" spans="1:9" ht="15.75" thickBot="1" x14ac:dyDescent="0.3">
      <c r="A30" s="15" t="s">
        <v>45</v>
      </c>
      <c r="B30" s="15" t="s">
        <v>154</v>
      </c>
      <c r="C30" s="15" t="s">
        <v>138</v>
      </c>
      <c r="D30" s="15" t="s">
        <v>155</v>
      </c>
      <c r="E30" s="15" t="s">
        <v>42</v>
      </c>
      <c r="F30" s="15" t="s">
        <v>66</v>
      </c>
      <c r="G30" s="15" t="s">
        <v>27</v>
      </c>
      <c r="H30" s="15" t="s">
        <v>80</v>
      </c>
      <c r="I30" s="15" t="s">
        <v>115</v>
      </c>
    </row>
    <row r="31" spans="1:9" ht="15.75" thickBot="1" x14ac:dyDescent="0.3">
      <c r="A31" s="15" t="s">
        <v>53</v>
      </c>
      <c r="B31" s="15" t="s">
        <v>131</v>
      </c>
      <c r="C31" s="15" t="s">
        <v>156</v>
      </c>
      <c r="D31" s="15" t="s">
        <v>157</v>
      </c>
      <c r="E31" s="15" t="s">
        <v>158</v>
      </c>
      <c r="F31" s="15" t="s">
        <v>159</v>
      </c>
      <c r="G31" s="15" t="s">
        <v>27</v>
      </c>
      <c r="H31" s="15" t="s">
        <v>30</v>
      </c>
      <c r="I31" s="15" t="s">
        <v>160</v>
      </c>
    </row>
    <row r="32" spans="1:9" ht="15.75" thickBot="1" x14ac:dyDescent="0.3">
      <c r="A32" s="15" t="s">
        <v>62</v>
      </c>
      <c r="B32" s="15" t="s">
        <v>154</v>
      </c>
      <c r="C32" s="15" t="s">
        <v>161</v>
      </c>
      <c r="D32" s="15" t="s">
        <v>162</v>
      </c>
      <c r="E32" s="15" t="s">
        <v>93</v>
      </c>
      <c r="F32" s="15" t="s">
        <v>163</v>
      </c>
      <c r="G32" s="15" t="s">
        <v>27</v>
      </c>
      <c r="H32" s="15" t="s">
        <v>164</v>
      </c>
      <c r="I32" s="15" t="s">
        <v>89</v>
      </c>
    </row>
    <row r="33" spans="1:9" ht="15.75" thickBot="1" x14ac:dyDescent="0.3">
      <c r="A33" s="15" t="s">
        <v>68</v>
      </c>
      <c r="B33" s="15" t="s">
        <v>154</v>
      </c>
      <c r="C33" s="15" t="s">
        <v>165</v>
      </c>
      <c r="D33" s="15" t="s">
        <v>130</v>
      </c>
      <c r="E33" s="15" t="s">
        <v>158</v>
      </c>
      <c r="F33" s="15" t="s">
        <v>166</v>
      </c>
      <c r="G33" s="15" t="s">
        <v>144</v>
      </c>
      <c r="H33" s="15" t="s">
        <v>30</v>
      </c>
      <c r="I33" s="15" t="s">
        <v>96</v>
      </c>
    </row>
    <row r="34" spans="1:9" ht="15.75" thickBot="1" x14ac:dyDescent="0.3">
      <c r="A34" s="15" t="s">
        <v>73</v>
      </c>
      <c r="B34" s="15" t="s">
        <v>167</v>
      </c>
      <c r="C34" s="15" t="s">
        <v>21</v>
      </c>
      <c r="D34" s="15" t="s">
        <v>168</v>
      </c>
      <c r="E34" s="15" t="s">
        <v>155</v>
      </c>
      <c r="F34" s="15" t="s">
        <v>169</v>
      </c>
      <c r="G34" s="15" t="s">
        <v>27</v>
      </c>
      <c r="H34" s="15" t="s">
        <v>164</v>
      </c>
      <c r="I34" s="15" t="s">
        <v>89</v>
      </c>
    </row>
    <row r="35" spans="1:9" ht="15.75" thickBot="1" x14ac:dyDescent="0.3">
      <c r="A35" s="15" t="s">
        <v>79</v>
      </c>
      <c r="B35" s="15" t="s">
        <v>106</v>
      </c>
      <c r="C35" s="15" t="s">
        <v>94</v>
      </c>
      <c r="D35" s="15" t="s">
        <v>42</v>
      </c>
      <c r="E35" s="15" t="s">
        <v>34</v>
      </c>
      <c r="F35" s="15" t="s">
        <v>170</v>
      </c>
      <c r="G35" s="15" t="s">
        <v>171</v>
      </c>
      <c r="H35" s="15" t="s">
        <v>70</v>
      </c>
      <c r="I35" s="15" t="s">
        <v>91</v>
      </c>
    </row>
    <row r="36" spans="1:9" ht="15.75" thickBot="1" x14ac:dyDescent="0.3">
      <c r="A36" s="15" t="s">
        <v>83</v>
      </c>
      <c r="B36" s="15" t="s">
        <v>143</v>
      </c>
      <c r="C36" s="15" t="s">
        <v>151</v>
      </c>
      <c r="D36" s="15" t="s">
        <v>64</v>
      </c>
      <c r="E36" s="15" t="s">
        <v>95</v>
      </c>
      <c r="F36" s="15" t="s">
        <v>35</v>
      </c>
      <c r="G36" s="15" t="s">
        <v>144</v>
      </c>
      <c r="H36" s="15" t="s">
        <v>70</v>
      </c>
      <c r="I36" s="15" t="s">
        <v>91</v>
      </c>
    </row>
    <row r="37" spans="1:9" ht="15.75" thickBot="1" x14ac:dyDescent="0.3">
      <c r="A37" s="15" t="s">
        <v>90</v>
      </c>
      <c r="B37" s="15" t="s">
        <v>172</v>
      </c>
      <c r="C37" s="15" t="s">
        <v>30</v>
      </c>
      <c r="D37" s="15" t="s">
        <v>173</v>
      </c>
      <c r="E37" s="15" t="s">
        <v>71</v>
      </c>
      <c r="F37" s="15" t="s">
        <v>58</v>
      </c>
      <c r="G37" s="15" t="s">
        <v>54</v>
      </c>
      <c r="H37" s="15" t="s">
        <v>70</v>
      </c>
      <c r="I37" s="15" t="s">
        <v>89</v>
      </c>
    </row>
    <row r="38" spans="1:9" ht="15.75" thickBot="1" x14ac:dyDescent="0.3">
      <c r="A38" s="14" t="s">
        <v>92</v>
      </c>
      <c r="B38" s="14" t="s">
        <v>122</v>
      </c>
      <c r="C38" s="14" t="s">
        <v>40</v>
      </c>
      <c r="D38" s="14" t="s">
        <v>23</v>
      </c>
      <c r="E38" s="14" t="s">
        <v>42</v>
      </c>
      <c r="F38" s="14" t="s">
        <v>34</v>
      </c>
      <c r="G38" s="14" t="s">
        <v>54</v>
      </c>
      <c r="H38" s="14" t="s">
        <v>55</v>
      </c>
      <c r="I38" s="1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C18"/>
  <sheetViews>
    <sheetView workbookViewId="0">
      <selection activeCell="E3" sqref="E3"/>
    </sheetView>
  </sheetViews>
  <sheetFormatPr defaultRowHeight="15.75" x14ac:dyDescent="0.25"/>
  <cols>
    <col min="1" max="1" width="9.140625" style="1"/>
    <col min="2" max="2" width="134.28515625" style="1" customWidth="1"/>
    <col min="3" max="16384" width="9.140625" style="1"/>
  </cols>
  <sheetData>
    <row r="1" spans="1:3" x14ac:dyDescent="0.25">
      <c r="A1" s="2"/>
      <c r="B1" s="2"/>
      <c r="C1" s="2"/>
    </row>
    <row r="2" spans="1:3" ht="31.5" x14ac:dyDescent="0.25">
      <c r="A2" s="2"/>
      <c r="B2" s="8" t="s">
        <v>5</v>
      </c>
      <c r="C2" s="2"/>
    </row>
    <row r="3" spans="1:3" ht="84.75" x14ac:dyDescent="0.25">
      <c r="A3" s="2"/>
      <c r="B3" s="9" t="s">
        <v>6</v>
      </c>
      <c r="C3" s="2"/>
    </row>
    <row r="4" spans="1:3" ht="47.25" x14ac:dyDescent="0.25">
      <c r="A4" s="2"/>
      <c r="B4" s="9" t="s">
        <v>7</v>
      </c>
      <c r="C4" s="2"/>
    </row>
    <row r="5" spans="1:3" ht="31.5" x14ac:dyDescent="0.25">
      <c r="A5" s="2"/>
      <c r="B5" s="8" t="s">
        <v>3</v>
      </c>
      <c r="C5" s="2"/>
    </row>
    <row r="6" spans="1:3" x14ac:dyDescent="0.25">
      <c r="A6" s="2"/>
      <c r="B6" s="8"/>
      <c r="C6" s="2"/>
    </row>
    <row r="7" spans="1:3" x14ac:dyDescent="0.25">
      <c r="A7" s="2"/>
      <c r="B7" s="8"/>
      <c r="C7" s="2"/>
    </row>
    <row r="8" spans="1:3" ht="31.5" x14ac:dyDescent="0.25">
      <c r="A8" s="2"/>
      <c r="B8" s="8" t="s">
        <v>1</v>
      </c>
      <c r="C8" s="2"/>
    </row>
    <row r="9" spans="1:3" x14ac:dyDescent="0.25">
      <c r="A9" s="2"/>
      <c r="B9" s="8" t="s">
        <v>2</v>
      </c>
      <c r="C9" s="2"/>
    </row>
    <row r="10" spans="1:3" x14ac:dyDescent="0.25">
      <c r="B10" s="10"/>
    </row>
    <row r="11" spans="1:3" x14ac:dyDescent="0.25">
      <c r="B11" s="7"/>
    </row>
    <row r="18" spans="2:2" x14ac:dyDescent="0.25">
      <c r="B18" s="1" t="s">
        <v>4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M2 data</vt:lpstr>
      <vt:lpstr>Sheet2</vt:lpstr>
      <vt:lpstr>Метаданные</vt:lpstr>
      <vt:lpstr>Метаданные!Print_Area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2018-04-09T14:20:15Z</dcterms:modified>
</cp:coreProperties>
</file>