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34290" yWindow="2895" windowWidth="17280" windowHeight="8970"/>
  </bookViews>
  <sheets>
    <sheet name="49 Bands (44K) (LoSplit)" sheetId="5" r:id="rId1"/>
    <sheet name="51 Bands (44K) (HiSplit)" sheetId="4" r:id="rId2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0" i="5" l="1"/>
  <c r="B5" i="5"/>
  <c r="B18" i="5" l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B41" i="5" s="1"/>
  <c r="B42" i="5" s="1"/>
  <c r="B43" i="5" s="1"/>
  <c r="B44" i="5" s="1"/>
  <c r="B45" i="5" s="1"/>
  <c r="B46" i="5" s="1"/>
  <c r="B47" i="5" s="1"/>
  <c r="B48" i="5" s="1"/>
  <c r="B49" i="5" s="1"/>
  <c r="B50" i="5" s="1"/>
  <c r="B51" i="5" s="1"/>
  <c r="B52" i="5" s="1"/>
  <c r="B53" i="5" s="1"/>
  <c r="B54" i="5" s="1"/>
  <c r="B55" i="5" s="1"/>
  <c r="B56" i="5" s="1"/>
  <c r="B57" i="5" s="1"/>
  <c r="B58" i="5" s="1"/>
  <c r="B59" i="5" s="1"/>
  <c r="B60" i="5" s="1"/>
  <c r="B61" i="5" s="1"/>
  <c r="B62" i="5" s="1"/>
  <c r="B63" i="5" s="1"/>
  <c r="B64" i="5" s="1"/>
  <c r="B65" i="5" s="1"/>
  <c r="B66" i="5" s="1"/>
  <c r="B67" i="5" s="1"/>
  <c r="B68" i="5" s="1"/>
  <c r="B69" i="5" s="1"/>
  <c r="B70" i="5" s="1"/>
  <c r="B71" i="5" s="1"/>
  <c r="B72" i="5" s="1"/>
  <c r="B73" i="5" s="1"/>
  <c r="B74" i="5" s="1"/>
  <c r="B75" i="5" s="1"/>
  <c r="B76" i="5" s="1"/>
  <c r="B77" i="5" s="1"/>
  <c r="B78" i="5" s="1"/>
  <c r="B79" i="5" s="1"/>
  <c r="B80" i="5" s="1"/>
  <c r="B81" i="5" s="1"/>
  <c r="B82" i="5" s="1"/>
  <c r="B83" i="5" s="1"/>
  <c r="B84" i="5" s="1"/>
  <c r="B85" i="5" s="1"/>
  <c r="B86" i="5" s="1"/>
  <c r="B87" i="5" s="1"/>
  <c r="B88" i="5" s="1"/>
  <c r="B89" i="5" s="1"/>
  <c r="B90" i="5" s="1"/>
  <c r="B91" i="5" s="1"/>
  <c r="B92" i="5" s="1"/>
  <c r="B93" i="5" s="1"/>
  <c r="B94" i="5" s="1"/>
  <c r="B95" i="5" s="1"/>
  <c r="B96" i="5" s="1"/>
  <c r="B97" i="5" s="1"/>
  <c r="B98" i="5" s="1"/>
  <c r="B99" i="5" s="1"/>
  <c r="B100" i="5" s="1"/>
  <c r="B101" i="5" s="1"/>
  <c r="B102" i="5" s="1"/>
  <c r="B103" i="5" s="1"/>
  <c r="B104" i="5" s="1"/>
  <c r="B105" i="5" s="1"/>
  <c r="B106" i="5" s="1"/>
  <c r="B107" i="5" s="1"/>
  <c r="B108" i="5" s="1"/>
  <c r="B109" i="5" s="1"/>
  <c r="B110" i="5" s="1"/>
  <c r="B111" i="5" s="1"/>
  <c r="B112" i="5" s="1"/>
  <c r="B113" i="5" s="1"/>
  <c r="B114" i="5" s="1"/>
  <c r="B115" i="5" s="1"/>
  <c r="B14" i="5"/>
  <c r="B13" i="5"/>
  <c r="B12" i="5"/>
  <c r="K9" i="5"/>
  <c r="B9" i="5" s="1"/>
  <c r="K6" i="5"/>
  <c r="K7" i="5" s="1"/>
  <c r="B7" i="5" s="1"/>
  <c r="B21" i="4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B82" i="4" s="1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B97" i="4" s="1"/>
  <c r="B98" i="4" s="1"/>
  <c r="B99" i="4" s="1"/>
  <c r="B100" i="4" s="1"/>
  <c r="B101" i="4" s="1"/>
  <c r="B102" i="4" s="1"/>
  <c r="B103" i="4" s="1"/>
  <c r="B104" i="4" s="1"/>
  <c r="B105" i="4" s="1"/>
  <c r="B106" i="4" s="1"/>
  <c r="B107" i="4" s="1"/>
  <c r="B108" i="4" s="1"/>
  <c r="B109" i="4" s="1"/>
  <c r="B110" i="4" s="1"/>
  <c r="B111" i="4" s="1"/>
  <c r="B112" i="4" s="1"/>
  <c r="B113" i="4" s="1"/>
  <c r="B114" i="4" s="1"/>
  <c r="B115" i="4" s="1"/>
  <c r="B19" i="4"/>
  <c r="B20" i="4" s="1"/>
  <c r="B18" i="4"/>
  <c r="B14" i="4"/>
  <c r="B13" i="4"/>
  <c r="B12" i="4"/>
  <c r="K9" i="4"/>
  <c r="B9" i="4" s="1"/>
  <c r="K6" i="4"/>
  <c r="K7" i="4" s="1"/>
  <c r="B7" i="4" s="1"/>
  <c r="B11" i="5" l="1"/>
  <c r="C115" i="5" s="1"/>
  <c r="D115" i="5" s="1"/>
  <c r="B11" i="4"/>
  <c r="C115" i="4" s="1"/>
  <c r="D115" i="4" s="1"/>
  <c r="C92" i="5" l="1"/>
  <c r="D92" i="5" s="1"/>
  <c r="C66" i="5"/>
  <c r="D66" i="5" s="1"/>
  <c r="C23" i="5"/>
  <c r="D23" i="5" s="1"/>
  <c r="C98" i="5"/>
  <c r="D98" i="5" s="1"/>
  <c r="C60" i="5"/>
  <c r="D60" i="5" s="1"/>
  <c r="C33" i="5"/>
  <c r="D33" i="5" s="1"/>
  <c r="C31" i="5"/>
  <c r="D31" i="5" s="1"/>
  <c r="C99" i="5"/>
  <c r="D99" i="5" s="1"/>
  <c r="C73" i="5"/>
  <c r="D73" i="5" s="1"/>
  <c r="C51" i="5"/>
  <c r="D51" i="5" s="1"/>
  <c r="C17" i="5"/>
  <c r="D17" i="5" s="1"/>
  <c r="C39" i="5"/>
  <c r="D39" i="5" s="1"/>
  <c r="C94" i="5"/>
  <c r="D94" i="5" s="1"/>
  <c r="C26" i="5"/>
  <c r="D26" i="5" s="1"/>
  <c r="C42" i="5"/>
  <c r="D42" i="5" s="1"/>
  <c r="C72" i="5"/>
  <c r="D72" i="5" s="1"/>
  <c r="C49" i="5"/>
  <c r="D49" i="5" s="1"/>
  <c r="C61" i="5"/>
  <c r="D61" i="5" s="1"/>
  <c r="C95" i="5"/>
  <c r="D95" i="5" s="1"/>
  <c r="C43" i="5"/>
  <c r="D43" i="5" s="1"/>
  <c r="C75" i="5"/>
  <c r="D75" i="5" s="1"/>
  <c r="C107" i="5"/>
  <c r="D107" i="5" s="1"/>
  <c r="C53" i="5"/>
  <c r="D53" i="5" s="1"/>
  <c r="C90" i="5"/>
  <c r="D90" i="5" s="1"/>
  <c r="C27" i="5"/>
  <c r="D27" i="5" s="1"/>
  <c r="C69" i="5"/>
  <c r="D69" i="5" s="1"/>
  <c r="C93" i="5"/>
  <c r="D93" i="5" s="1"/>
  <c r="C110" i="5"/>
  <c r="D110" i="5" s="1"/>
  <c r="C24" i="5"/>
  <c r="D24" i="5" s="1"/>
  <c r="C32" i="5"/>
  <c r="D32" i="5" s="1"/>
  <c r="C40" i="5"/>
  <c r="D40" i="5" s="1"/>
  <c r="C48" i="5"/>
  <c r="D48" i="5" s="1"/>
  <c r="C56" i="5"/>
  <c r="D56" i="5" s="1"/>
  <c r="C71" i="5"/>
  <c r="D71" i="5" s="1"/>
  <c r="C87" i="5"/>
  <c r="D87" i="5" s="1"/>
  <c r="C103" i="5"/>
  <c r="D103" i="5" s="1"/>
  <c r="C70" i="5"/>
  <c r="D70" i="5" s="1"/>
  <c r="C19" i="5"/>
  <c r="D19" i="5" s="1"/>
  <c r="C67" i="5"/>
  <c r="D67" i="5" s="1"/>
  <c r="C41" i="5"/>
  <c r="D41" i="5" s="1"/>
  <c r="C105" i="5"/>
  <c r="D105" i="5" s="1"/>
  <c r="C84" i="5"/>
  <c r="D84" i="5" s="1"/>
  <c r="C65" i="5"/>
  <c r="D65" i="5" s="1"/>
  <c r="C97" i="5"/>
  <c r="D97" i="5" s="1"/>
  <c r="F97" i="5" s="1"/>
  <c r="C77" i="5"/>
  <c r="D77" i="5" s="1"/>
  <c r="C18" i="5"/>
  <c r="D18" i="5" s="1"/>
  <c r="C34" i="5"/>
  <c r="D34" i="5" s="1"/>
  <c r="C50" i="5"/>
  <c r="D50" i="5" s="1"/>
  <c r="C58" i="5"/>
  <c r="D58" i="5" s="1"/>
  <c r="C88" i="5"/>
  <c r="D88" i="5" s="1"/>
  <c r="C104" i="5"/>
  <c r="D104" i="5" s="1"/>
  <c r="C86" i="5"/>
  <c r="D86" i="5" s="1"/>
  <c r="C29" i="5"/>
  <c r="D29" i="5" s="1"/>
  <c r="C47" i="5"/>
  <c r="D47" i="5" s="1"/>
  <c r="C76" i="5"/>
  <c r="D76" i="5" s="1"/>
  <c r="C108" i="5"/>
  <c r="D108" i="5" s="1"/>
  <c r="C82" i="5"/>
  <c r="D82" i="5" s="1"/>
  <c r="C114" i="5"/>
  <c r="D114" i="5" s="1"/>
  <c r="F114" i="5" s="1"/>
  <c r="C59" i="5"/>
  <c r="D59" i="5" s="1"/>
  <c r="C91" i="5"/>
  <c r="D91" i="5" s="1"/>
  <c r="F90" i="5" s="1"/>
  <c r="E91" i="5" s="1"/>
  <c r="C21" i="5"/>
  <c r="D21" i="5" s="1"/>
  <c r="C74" i="5"/>
  <c r="D74" i="5" s="1"/>
  <c r="C106" i="5"/>
  <c r="D106" i="5" s="1"/>
  <c r="C78" i="5"/>
  <c r="D78" i="5" s="1"/>
  <c r="C102" i="5"/>
  <c r="D102" i="5" s="1"/>
  <c r="C20" i="5"/>
  <c r="D20" i="5" s="1"/>
  <c r="F19" i="5" s="1"/>
  <c r="C28" i="5"/>
  <c r="D28" i="5" s="1"/>
  <c r="C36" i="5"/>
  <c r="D36" i="5" s="1"/>
  <c r="C44" i="5"/>
  <c r="D44" i="5" s="1"/>
  <c r="C52" i="5"/>
  <c r="D52" i="5" s="1"/>
  <c r="F51" i="5" s="1"/>
  <c r="C63" i="5"/>
  <c r="D63" i="5" s="1"/>
  <c r="C79" i="5"/>
  <c r="D79" i="5" s="1"/>
  <c r="C111" i="5"/>
  <c r="D111" i="5" s="1"/>
  <c r="C101" i="5"/>
  <c r="D101" i="5" s="1"/>
  <c r="C37" i="5"/>
  <c r="D37" i="5" s="1"/>
  <c r="C55" i="5"/>
  <c r="D55" i="5" s="1"/>
  <c r="C83" i="5"/>
  <c r="D83" i="5" s="1"/>
  <c r="F82" i="5" s="1"/>
  <c r="C25" i="5"/>
  <c r="D25" i="5" s="1"/>
  <c r="C57" i="5"/>
  <c r="D57" i="5" s="1"/>
  <c r="C89" i="5"/>
  <c r="D89" i="5" s="1"/>
  <c r="C35" i="5"/>
  <c r="D35" i="5" s="1"/>
  <c r="C68" i="5"/>
  <c r="D68" i="5" s="1"/>
  <c r="C100" i="5"/>
  <c r="D100" i="5" s="1"/>
  <c r="C45" i="5"/>
  <c r="D45" i="5" s="1"/>
  <c r="C81" i="5"/>
  <c r="D81" i="5" s="1"/>
  <c r="C113" i="5"/>
  <c r="D113" i="5" s="1"/>
  <c r="C62" i="5"/>
  <c r="D62" i="5" s="1"/>
  <c r="C85" i="5"/>
  <c r="D85" i="5" s="1"/>
  <c r="C109" i="5"/>
  <c r="D109" i="5" s="1"/>
  <c r="C22" i="5"/>
  <c r="D22" i="5" s="1"/>
  <c r="C30" i="5"/>
  <c r="D30" i="5" s="1"/>
  <c r="F30" i="5" s="1"/>
  <c r="E31" i="5" s="1"/>
  <c r="C38" i="5"/>
  <c r="D38" i="5" s="1"/>
  <c r="C46" i="5"/>
  <c r="D46" i="5" s="1"/>
  <c r="C54" i="5"/>
  <c r="D54" i="5" s="1"/>
  <c r="C64" i="5"/>
  <c r="D64" i="5" s="1"/>
  <c r="F63" i="5" s="1"/>
  <c r="C80" i="5"/>
  <c r="D80" i="5" s="1"/>
  <c r="F79" i="5" s="1"/>
  <c r="C96" i="5"/>
  <c r="D96" i="5" s="1"/>
  <c r="C112" i="5"/>
  <c r="D112" i="5" s="1"/>
  <c r="F62" i="5"/>
  <c r="G62" i="5" s="1"/>
  <c r="F115" i="5"/>
  <c r="G115" i="5" s="1"/>
  <c r="C24" i="4"/>
  <c r="D24" i="4" s="1"/>
  <c r="C56" i="4"/>
  <c r="D56" i="4" s="1"/>
  <c r="C114" i="4"/>
  <c r="D114" i="4" s="1"/>
  <c r="C76" i="4"/>
  <c r="D76" i="4" s="1"/>
  <c r="C70" i="4"/>
  <c r="D70" i="4" s="1"/>
  <c r="C109" i="4"/>
  <c r="D109" i="4" s="1"/>
  <c r="C21" i="4"/>
  <c r="D21" i="4" s="1"/>
  <c r="C32" i="4"/>
  <c r="D32" i="4" s="1"/>
  <c r="C71" i="4"/>
  <c r="D71" i="4" s="1"/>
  <c r="C74" i="4"/>
  <c r="D74" i="4" s="1"/>
  <c r="C96" i="4"/>
  <c r="D96" i="4" s="1"/>
  <c r="C85" i="4"/>
  <c r="D85" i="4" s="1"/>
  <c r="C23" i="4"/>
  <c r="D23" i="4" s="1"/>
  <c r="C40" i="4"/>
  <c r="D40" i="4" s="1"/>
  <c r="C82" i="4"/>
  <c r="D82" i="4" s="1"/>
  <c r="C53" i="4"/>
  <c r="D53" i="4" s="1"/>
  <c r="C112" i="4"/>
  <c r="D112" i="4" s="1"/>
  <c r="C93" i="4"/>
  <c r="D93" i="4" s="1"/>
  <c r="C61" i="4"/>
  <c r="D61" i="4" s="1"/>
  <c r="C48" i="4"/>
  <c r="D48" i="4" s="1"/>
  <c r="C98" i="4"/>
  <c r="D98" i="4" s="1"/>
  <c r="C60" i="4"/>
  <c r="D60" i="4" s="1"/>
  <c r="C51" i="4"/>
  <c r="D51" i="4" s="1"/>
  <c r="C101" i="4"/>
  <c r="D101" i="4" s="1"/>
  <c r="C33" i="4"/>
  <c r="D33" i="4" s="1"/>
  <c r="C35" i="4"/>
  <c r="D35" i="4" s="1"/>
  <c r="C19" i="4"/>
  <c r="D19" i="4" s="1"/>
  <c r="C18" i="4"/>
  <c r="D18" i="4" s="1"/>
  <c r="C26" i="4"/>
  <c r="D26" i="4" s="1"/>
  <c r="C34" i="4"/>
  <c r="D34" i="4" s="1"/>
  <c r="C42" i="4"/>
  <c r="D42" i="4" s="1"/>
  <c r="C50" i="4"/>
  <c r="D50" i="4" s="1"/>
  <c r="C58" i="4"/>
  <c r="D58" i="4" s="1"/>
  <c r="C72" i="4"/>
  <c r="D72" i="4" s="1"/>
  <c r="C86" i="4"/>
  <c r="D86" i="4" s="1"/>
  <c r="C102" i="4"/>
  <c r="D102" i="4" s="1"/>
  <c r="F101" i="4" s="1"/>
  <c r="C65" i="4"/>
  <c r="D65" i="4" s="1"/>
  <c r="C81" i="4"/>
  <c r="D81" i="4" s="1"/>
  <c r="C55" i="4"/>
  <c r="D55" i="4" s="1"/>
  <c r="C67" i="4"/>
  <c r="D67" i="4" s="1"/>
  <c r="C84" i="4"/>
  <c r="D84" i="4" s="1"/>
  <c r="C100" i="4"/>
  <c r="D100" i="4" s="1"/>
  <c r="C43" i="4"/>
  <c r="D43" i="4" s="1"/>
  <c r="F42" i="4" s="1"/>
  <c r="C17" i="4"/>
  <c r="D17" i="4" s="1"/>
  <c r="C77" i="4"/>
  <c r="D77" i="4" s="1"/>
  <c r="C87" i="4"/>
  <c r="D87" i="4" s="1"/>
  <c r="C95" i="4"/>
  <c r="D95" i="4" s="1"/>
  <c r="C103" i="4"/>
  <c r="D103" i="4" s="1"/>
  <c r="F102" i="4" s="1"/>
  <c r="C111" i="4"/>
  <c r="D111" i="4" s="1"/>
  <c r="C29" i="4"/>
  <c r="D29" i="4" s="1"/>
  <c r="C31" i="4"/>
  <c r="D31" i="4" s="1"/>
  <c r="C39" i="4"/>
  <c r="D39" i="4" s="1"/>
  <c r="C20" i="4"/>
  <c r="D20" i="4" s="1"/>
  <c r="C28" i="4"/>
  <c r="D28" i="4" s="1"/>
  <c r="C36" i="4"/>
  <c r="D36" i="4" s="1"/>
  <c r="C44" i="4"/>
  <c r="D44" i="4" s="1"/>
  <c r="C52" i="4"/>
  <c r="D52" i="4" s="1"/>
  <c r="C63" i="4"/>
  <c r="D63" i="4" s="1"/>
  <c r="C79" i="4"/>
  <c r="D79" i="4" s="1"/>
  <c r="C90" i="4"/>
  <c r="D90" i="4" s="1"/>
  <c r="C106" i="4"/>
  <c r="D106" i="4" s="1"/>
  <c r="C66" i="4"/>
  <c r="D66" i="4" s="1"/>
  <c r="C37" i="4"/>
  <c r="D37" i="4" s="1"/>
  <c r="F36" i="4" s="1"/>
  <c r="C57" i="4"/>
  <c r="D57" i="4" s="1"/>
  <c r="C68" i="4"/>
  <c r="D68" i="4" s="1"/>
  <c r="C88" i="4"/>
  <c r="D88" i="4" s="1"/>
  <c r="F87" i="4" s="1"/>
  <c r="G87" i="4" s="1"/>
  <c r="C104" i="4"/>
  <c r="D104" i="4" s="1"/>
  <c r="C45" i="4"/>
  <c r="D45" i="4" s="1"/>
  <c r="F44" i="4" s="1"/>
  <c r="C62" i="4"/>
  <c r="D62" i="4" s="1"/>
  <c r="C78" i="4"/>
  <c r="D78" i="4" s="1"/>
  <c r="C89" i="4"/>
  <c r="D89" i="4" s="1"/>
  <c r="C97" i="4"/>
  <c r="D97" i="4" s="1"/>
  <c r="C105" i="4"/>
  <c r="D105" i="4" s="1"/>
  <c r="C113" i="4"/>
  <c r="D113" i="4" s="1"/>
  <c r="C25" i="4"/>
  <c r="D25" i="4" s="1"/>
  <c r="C27" i="4"/>
  <c r="D27" i="4" s="1"/>
  <c r="C41" i="4"/>
  <c r="D41" i="4" s="1"/>
  <c r="C22" i="4"/>
  <c r="D22" i="4" s="1"/>
  <c r="C30" i="4"/>
  <c r="D30" i="4" s="1"/>
  <c r="C38" i="4"/>
  <c r="D38" i="4" s="1"/>
  <c r="C46" i="4"/>
  <c r="D46" i="4" s="1"/>
  <c r="C54" i="4"/>
  <c r="D54" i="4" s="1"/>
  <c r="C64" i="4"/>
  <c r="D64" i="4" s="1"/>
  <c r="C80" i="4"/>
  <c r="D80" i="4" s="1"/>
  <c r="C94" i="4"/>
  <c r="D94" i="4" s="1"/>
  <c r="C110" i="4"/>
  <c r="D110" i="4" s="1"/>
  <c r="F109" i="4" s="1"/>
  <c r="E110" i="4" s="1"/>
  <c r="C73" i="4"/>
  <c r="D73" i="4" s="1"/>
  <c r="C49" i="4"/>
  <c r="D49" i="4" s="1"/>
  <c r="F48" i="4" s="1"/>
  <c r="C59" i="4"/>
  <c r="D59" i="4" s="1"/>
  <c r="F58" i="4" s="1"/>
  <c r="C75" i="4"/>
  <c r="D75" i="4" s="1"/>
  <c r="F74" i="4" s="1"/>
  <c r="C92" i="4"/>
  <c r="D92" i="4" s="1"/>
  <c r="C108" i="4"/>
  <c r="D108" i="4" s="1"/>
  <c r="C47" i="4"/>
  <c r="D47" i="4" s="1"/>
  <c r="F46" i="4" s="1"/>
  <c r="C69" i="4"/>
  <c r="D69" i="4" s="1"/>
  <c r="C83" i="4"/>
  <c r="D83" i="4" s="1"/>
  <c r="F82" i="4" s="1"/>
  <c r="E83" i="4" s="1"/>
  <c r="C91" i="4"/>
  <c r="D91" i="4" s="1"/>
  <c r="F90" i="4" s="1"/>
  <c r="C99" i="4"/>
  <c r="D99" i="4" s="1"/>
  <c r="F98" i="4" s="1"/>
  <c r="E99" i="4" s="1"/>
  <c r="C107" i="4"/>
  <c r="D107" i="4" s="1"/>
  <c r="F95" i="4"/>
  <c r="F115" i="4"/>
  <c r="G115" i="4" s="1"/>
  <c r="F114" i="4"/>
  <c r="F32" i="5" l="1"/>
  <c r="G32" i="5" s="1"/>
  <c r="F60" i="5"/>
  <c r="G60" i="5" s="1"/>
  <c r="F98" i="5"/>
  <c r="G98" i="5" s="1"/>
  <c r="F59" i="5"/>
  <c r="G59" i="5" s="1"/>
  <c r="F65" i="5"/>
  <c r="E66" i="5" s="1"/>
  <c r="F66" i="5"/>
  <c r="G66" i="5" s="1"/>
  <c r="F92" i="5"/>
  <c r="E93" i="5" s="1"/>
  <c r="F23" i="5"/>
  <c r="G23" i="5" s="1"/>
  <c r="F52" i="4"/>
  <c r="G52" i="4" s="1"/>
  <c r="F21" i="4"/>
  <c r="E22" i="4" s="1"/>
  <c r="F86" i="4"/>
  <c r="E87" i="4" s="1"/>
  <c r="F24" i="4"/>
  <c r="G24" i="4" s="1"/>
  <c r="F70" i="4"/>
  <c r="E71" i="4" s="1"/>
  <c r="F92" i="4"/>
  <c r="G92" i="4" s="1"/>
  <c r="F73" i="4"/>
  <c r="G73" i="4" s="1"/>
  <c r="F55" i="4"/>
  <c r="E56" i="4" s="1"/>
  <c r="F113" i="4"/>
  <c r="E114" i="4" s="1"/>
  <c r="F54" i="4"/>
  <c r="E55" i="4" s="1"/>
  <c r="F93" i="4"/>
  <c r="G93" i="4" s="1"/>
  <c r="F40" i="4"/>
  <c r="G40" i="4" s="1"/>
  <c r="F104" i="4"/>
  <c r="E105" i="4" s="1"/>
  <c r="F61" i="4"/>
  <c r="G61" i="4" s="1"/>
  <c r="F51" i="4"/>
  <c r="F83" i="4"/>
  <c r="F64" i="4"/>
  <c r="G64" i="4" s="1"/>
  <c r="F25" i="4"/>
  <c r="G25" i="4" s="1"/>
  <c r="F79" i="4"/>
  <c r="G79" i="4" s="1"/>
  <c r="F37" i="4"/>
  <c r="E38" i="4" s="1"/>
  <c r="F26" i="4"/>
  <c r="E27" i="4" s="1"/>
  <c r="F96" i="4"/>
  <c r="E97" i="4" s="1"/>
  <c r="F57" i="4"/>
  <c r="E58" i="4" s="1"/>
  <c r="F89" i="4"/>
  <c r="E90" i="4" s="1"/>
  <c r="F43" i="4"/>
  <c r="G43" i="4" s="1"/>
  <c r="F39" i="4"/>
  <c r="G39" i="4" s="1"/>
  <c r="F85" i="4"/>
  <c r="E86" i="4" s="1"/>
  <c r="F31" i="4"/>
  <c r="E32" i="4" s="1"/>
  <c r="F19" i="4"/>
  <c r="G19" i="4" s="1"/>
  <c r="F37" i="5"/>
  <c r="G37" i="5" s="1"/>
  <c r="F84" i="5"/>
  <c r="G84" i="5" s="1"/>
  <c r="F88" i="5"/>
  <c r="G88" i="5" s="1"/>
  <c r="F36" i="5"/>
  <c r="E37" i="5" s="1"/>
  <c r="F86" i="5"/>
  <c r="E87" i="5" s="1"/>
  <c r="F40" i="5"/>
  <c r="E41" i="5" s="1"/>
  <c r="F103" i="5"/>
  <c r="G103" i="5" s="1"/>
  <c r="F42" i="5"/>
  <c r="E43" i="5" s="1"/>
  <c r="F61" i="5"/>
  <c r="E62" i="5" s="1"/>
  <c r="F106" i="5"/>
  <c r="E107" i="5" s="1"/>
  <c r="F33" i="5"/>
  <c r="E34" i="5" s="1"/>
  <c r="F78" i="5"/>
  <c r="G78" i="5" s="1"/>
  <c r="F26" i="5"/>
  <c r="G26" i="5" s="1"/>
  <c r="F93" i="5"/>
  <c r="E94" i="5" s="1"/>
  <c r="F44" i="5"/>
  <c r="G44" i="5" s="1"/>
  <c r="F55" i="5"/>
  <c r="E56" i="5" s="1"/>
  <c r="F94" i="5"/>
  <c r="E95" i="5" s="1"/>
  <c r="F111" i="5"/>
  <c r="G111" i="5" s="1"/>
  <c r="F21" i="5"/>
  <c r="E22" i="5" s="1"/>
  <c r="F24" i="5"/>
  <c r="E25" i="5" s="1"/>
  <c r="F73" i="5"/>
  <c r="G73" i="5" s="1"/>
  <c r="F46" i="5"/>
  <c r="G46" i="5" s="1"/>
  <c r="F83" i="5"/>
  <c r="G83" i="5" s="1"/>
  <c r="F108" i="5"/>
  <c r="E109" i="5" s="1"/>
  <c r="F49" i="5"/>
  <c r="E50" i="5" s="1"/>
  <c r="F58" i="5"/>
  <c r="G58" i="5" s="1"/>
  <c r="F76" i="5"/>
  <c r="E77" i="5" s="1"/>
  <c r="F17" i="5"/>
  <c r="G17" i="5" s="1"/>
  <c r="F31" i="5"/>
  <c r="G31" i="5" s="1"/>
  <c r="F41" i="5"/>
  <c r="E42" i="5" s="1"/>
  <c r="F100" i="5"/>
  <c r="E101" i="5" s="1"/>
  <c r="F89" i="5"/>
  <c r="E90" i="5" s="1"/>
  <c r="F102" i="5"/>
  <c r="G102" i="5" s="1"/>
  <c r="F99" i="5"/>
  <c r="E100" i="5" s="1"/>
  <c r="F64" i="5"/>
  <c r="G64" i="5" s="1"/>
  <c r="F39" i="5"/>
  <c r="G39" i="5" s="1"/>
  <c r="F53" i="5"/>
  <c r="G53" i="5" s="1"/>
  <c r="F67" i="5"/>
  <c r="E68" i="5" s="1"/>
  <c r="F52" i="5"/>
  <c r="E53" i="5" s="1"/>
  <c r="F113" i="5"/>
  <c r="G113" i="5" s="1"/>
  <c r="F87" i="5"/>
  <c r="G87" i="5" s="1"/>
  <c r="F68" i="5"/>
  <c r="G68" i="5" s="1"/>
  <c r="F85" i="5"/>
  <c r="E86" i="5" s="1"/>
  <c r="F38" i="5"/>
  <c r="E39" i="5" s="1"/>
  <c r="F107" i="5"/>
  <c r="G107" i="5" s="1"/>
  <c r="F71" i="5"/>
  <c r="G71" i="5" s="1"/>
  <c r="F25" i="5"/>
  <c r="E26" i="5" s="1"/>
  <c r="F50" i="5"/>
  <c r="E63" i="5"/>
  <c r="F69" i="5"/>
  <c r="E70" i="5" s="1"/>
  <c r="F74" i="5"/>
  <c r="E75" i="5" s="1"/>
  <c r="F91" i="5"/>
  <c r="E92" i="5" s="1"/>
  <c r="F95" i="5"/>
  <c r="E96" i="5" s="1"/>
  <c r="F45" i="5"/>
  <c r="G45" i="5" s="1"/>
  <c r="F109" i="5"/>
  <c r="E110" i="5" s="1"/>
  <c r="F80" i="5"/>
  <c r="G80" i="5" s="1"/>
  <c r="F34" i="5"/>
  <c r="E35" i="5" s="1"/>
  <c r="F110" i="5"/>
  <c r="E111" i="5" s="1"/>
  <c r="F43" i="5"/>
  <c r="G43" i="5" s="1"/>
  <c r="F101" i="5"/>
  <c r="F20" i="5"/>
  <c r="F81" i="5"/>
  <c r="E82" i="5" s="1"/>
  <c r="F28" i="5"/>
  <c r="F57" i="5"/>
  <c r="E58" i="5" s="1"/>
  <c r="F77" i="5"/>
  <c r="E78" i="5" s="1"/>
  <c r="F104" i="5"/>
  <c r="F56" i="5"/>
  <c r="G56" i="5" s="1"/>
  <c r="F27" i="5"/>
  <c r="E28" i="5" s="1"/>
  <c r="F75" i="5"/>
  <c r="E76" i="5" s="1"/>
  <c r="F48" i="5"/>
  <c r="E49" i="5" s="1"/>
  <c r="F72" i="5"/>
  <c r="G72" i="5" s="1"/>
  <c r="F22" i="5"/>
  <c r="E23" i="5" s="1"/>
  <c r="F47" i="5"/>
  <c r="E48" i="5" s="1"/>
  <c r="F54" i="5"/>
  <c r="F35" i="5"/>
  <c r="G35" i="5" s="1"/>
  <c r="F105" i="5"/>
  <c r="E106" i="5" s="1"/>
  <c r="F96" i="5"/>
  <c r="E97" i="5" s="1"/>
  <c r="F29" i="5"/>
  <c r="G29" i="5" s="1"/>
  <c r="F112" i="5"/>
  <c r="F18" i="5"/>
  <c r="F70" i="5"/>
  <c r="G90" i="5"/>
  <c r="G30" i="5"/>
  <c r="E83" i="5"/>
  <c r="G82" i="5"/>
  <c r="G114" i="5"/>
  <c r="E115" i="5"/>
  <c r="G97" i="5"/>
  <c r="E98" i="5"/>
  <c r="G19" i="5"/>
  <c r="E20" i="5"/>
  <c r="G63" i="5"/>
  <c r="E64" i="5"/>
  <c r="G51" i="5"/>
  <c r="E52" i="5"/>
  <c r="G79" i="5"/>
  <c r="E80" i="5"/>
  <c r="F110" i="4"/>
  <c r="E111" i="4" s="1"/>
  <c r="F45" i="4"/>
  <c r="E46" i="4" s="1"/>
  <c r="F76" i="4"/>
  <c r="G76" i="4" s="1"/>
  <c r="F33" i="4"/>
  <c r="G33" i="4" s="1"/>
  <c r="F111" i="4"/>
  <c r="G111" i="4" s="1"/>
  <c r="F23" i="4"/>
  <c r="E24" i="4" s="1"/>
  <c r="G109" i="4"/>
  <c r="F41" i="4"/>
  <c r="G41" i="4" s="1"/>
  <c r="F47" i="4"/>
  <c r="E48" i="4" s="1"/>
  <c r="F84" i="4"/>
  <c r="E85" i="4" s="1"/>
  <c r="F106" i="4"/>
  <c r="E107" i="4" s="1"/>
  <c r="F112" i="4"/>
  <c r="E113" i="4" s="1"/>
  <c r="G82" i="4"/>
  <c r="F68" i="4"/>
  <c r="E69" i="4" s="1"/>
  <c r="F77" i="4"/>
  <c r="F65" i="4"/>
  <c r="F62" i="4"/>
  <c r="F29" i="4"/>
  <c r="E30" i="4" s="1"/>
  <c r="F99" i="4"/>
  <c r="F80" i="4"/>
  <c r="G80" i="4" s="1"/>
  <c r="F72" i="4"/>
  <c r="G72" i="4" s="1"/>
  <c r="F108" i="4"/>
  <c r="E109" i="4" s="1"/>
  <c r="E102" i="4"/>
  <c r="G101" i="4"/>
  <c r="F66" i="4"/>
  <c r="E67" i="4" s="1"/>
  <c r="F88" i="4"/>
  <c r="G88" i="4" s="1"/>
  <c r="F94" i="4"/>
  <c r="G94" i="4" s="1"/>
  <c r="F81" i="4"/>
  <c r="E82" i="4" s="1"/>
  <c r="E88" i="4"/>
  <c r="F56" i="4"/>
  <c r="F60" i="4"/>
  <c r="F27" i="4"/>
  <c r="F22" i="4"/>
  <c r="E23" i="4" s="1"/>
  <c r="F63" i="4"/>
  <c r="G63" i="4" s="1"/>
  <c r="F71" i="4"/>
  <c r="E72" i="4" s="1"/>
  <c r="F59" i="4"/>
  <c r="G59" i="4" s="1"/>
  <c r="F32" i="4"/>
  <c r="E33" i="4" s="1"/>
  <c r="G48" i="4"/>
  <c r="E49" i="4"/>
  <c r="E75" i="4"/>
  <c r="G74" i="4"/>
  <c r="F69" i="4"/>
  <c r="E70" i="4" s="1"/>
  <c r="F75" i="4"/>
  <c r="E76" i="4" s="1"/>
  <c r="G98" i="4"/>
  <c r="F53" i="4"/>
  <c r="F107" i="4"/>
  <c r="F38" i="4"/>
  <c r="F49" i="4"/>
  <c r="F17" i="4"/>
  <c r="F100" i="4"/>
  <c r="G100" i="4" s="1"/>
  <c r="F50" i="4"/>
  <c r="G50" i="4" s="1"/>
  <c r="F97" i="4"/>
  <c r="E98" i="4" s="1"/>
  <c r="F20" i="4"/>
  <c r="E21" i="4" s="1"/>
  <c r="F91" i="4"/>
  <c r="F103" i="4"/>
  <c r="F78" i="4"/>
  <c r="F35" i="4"/>
  <c r="F30" i="4"/>
  <c r="F18" i="4"/>
  <c r="F28" i="4"/>
  <c r="F34" i="4"/>
  <c r="F67" i="4"/>
  <c r="F105" i="4"/>
  <c r="G102" i="4"/>
  <c r="E103" i="4"/>
  <c r="E47" i="4"/>
  <c r="G46" i="4"/>
  <c r="E37" i="4"/>
  <c r="G36" i="4"/>
  <c r="E115" i="4"/>
  <c r="G114" i="4"/>
  <c r="E43" i="4"/>
  <c r="G42" i="4"/>
  <c r="E45" i="4"/>
  <c r="G44" i="4"/>
  <c r="G57" i="4"/>
  <c r="E59" i="4"/>
  <c r="G58" i="4"/>
  <c r="G90" i="4"/>
  <c r="E91" i="4"/>
  <c r="G86" i="4"/>
  <c r="E96" i="4"/>
  <c r="G95" i="4"/>
  <c r="E74" i="4"/>
  <c r="G40" i="5" l="1"/>
  <c r="E33" i="5"/>
  <c r="E47" i="5"/>
  <c r="E61" i="5"/>
  <c r="E60" i="5"/>
  <c r="E67" i="5"/>
  <c r="E99" i="5"/>
  <c r="G106" i="5"/>
  <c r="E80" i="4"/>
  <c r="G23" i="4"/>
  <c r="E53" i="4"/>
  <c r="G55" i="4"/>
  <c r="E94" i="4"/>
  <c r="E24" i="5"/>
  <c r="E85" i="5"/>
  <c r="G92" i="5"/>
  <c r="G65" i="5"/>
  <c r="G108" i="5"/>
  <c r="G42" i="5"/>
  <c r="E79" i="5"/>
  <c r="G55" i="5"/>
  <c r="E112" i="5"/>
  <c r="G45" i="4"/>
  <c r="G47" i="4"/>
  <c r="G21" i="4"/>
  <c r="E20" i="4"/>
  <c r="E25" i="4"/>
  <c r="G20" i="4"/>
  <c r="G85" i="4"/>
  <c r="E40" i="4"/>
  <c r="G70" i="4"/>
  <c r="G31" i="4"/>
  <c r="E93" i="4"/>
  <c r="E62" i="4"/>
  <c r="G104" i="4"/>
  <c r="G113" i="4"/>
  <c r="G54" i="4"/>
  <c r="G66" i="4"/>
  <c r="G75" i="4"/>
  <c r="G112" i="4"/>
  <c r="E44" i="4"/>
  <c r="E65" i="4"/>
  <c r="G26" i="4"/>
  <c r="G37" i="4"/>
  <c r="G110" i="4"/>
  <c r="E41" i="4"/>
  <c r="E112" i="4"/>
  <c r="E101" i="4"/>
  <c r="G89" i="4"/>
  <c r="E26" i="4"/>
  <c r="G68" i="4"/>
  <c r="G96" i="4"/>
  <c r="G83" i="4"/>
  <c r="E84" i="4"/>
  <c r="E34" i="4"/>
  <c r="G106" i="4"/>
  <c r="E42" i="4"/>
  <c r="E52" i="4"/>
  <c r="G51" i="4"/>
  <c r="E89" i="5"/>
  <c r="G21" i="5"/>
  <c r="E104" i="5"/>
  <c r="G33" i="5"/>
  <c r="G89" i="5"/>
  <c r="G81" i="5"/>
  <c r="E38" i="5"/>
  <c r="E54" i="5"/>
  <c r="G86" i="5"/>
  <c r="G94" i="5"/>
  <c r="G61" i="5"/>
  <c r="E74" i="5"/>
  <c r="E114" i="5"/>
  <c r="E27" i="5"/>
  <c r="E32" i="5"/>
  <c r="E103" i="5"/>
  <c r="G36" i="5"/>
  <c r="E59" i="5"/>
  <c r="G41" i="5"/>
  <c r="G47" i="5"/>
  <c r="G105" i="5"/>
  <c r="G24" i="5"/>
  <c r="G69" i="5"/>
  <c r="G99" i="5"/>
  <c r="E46" i="5"/>
  <c r="G95" i="5"/>
  <c r="E72" i="5"/>
  <c r="G67" i="5"/>
  <c r="E45" i="5"/>
  <c r="G52" i="5"/>
  <c r="G34" i="5"/>
  <c r="E69" i="5"/>
  <c r="G76" i="5"/>
  <c r="G93" i="5"/>
  <c r="E18" i="5"/>
  <c r="E40" i="5"/>
  <c r="G91" i="5"/>
  <c r="G49" i="5"/>
  <c r="E84" i="5"/>
  <c r="G77" i="5"/>
  <c r="G100" i="5"/>
  <c r="E65" i="5"/>
  <c r="G74" i="5"/>
  <c r="G75" i="5"/>
  <c r="G48" i="5"/>
  <c r="E88" i="5"/>
  <c r="G109" i="5"/>
  <c r="G22" i="5"/>
  <c r="G85" i="5"/>
  <c r="G110" i="5"/>
  <c r="E44" i="5"/>
  <c r="G101" i="5"/>
  <c r="E102" i="5"/>
  <c r="E29" i="5"/>
  <c r="G28" i="5"/>
  <c r="E51" i="5"/>
  <c r="G50" i="5"/>
  <c r="E36" i="5"/>
  <c r="E57" i="5"/>
  <c r="G27" i="5"/>
  <c r="E81" i="5"/>
  <c r="E105" i="5"/>
  <c r="G104" i="5"/>
  <c r="G57" i="5"/>
  <c r="G38" i="5"/>
  <c r="G25" i="5"/>
  <c r="E108" i="5"/>
  <c r="E73" i="5"/>
  <c r="E21" i="5"/>
  <c r="G20" i="5"/>
  <c r="G96" i="5"/>
  <c r="E71" i="5"/>
  <c r="G70" i="5"/>
  <c r="G54" i="5"/>
  <c r="E55" i="5"/>
  <c r="E30" i="5"/>
  <c r="G18" i="5"/>
  <c r="G16" i="5" s="1"/>
  <c r="E19" i="5"/>
  <c r="G112" i="5"/>
  <c r="E113" i="5"/>
  <c r="G29" i="4"/>
  <c r="E77" i="4"/>
  <c r="G108" i="4"/>
  <c r="E81" i="4"/>
  <c r="G71" i="4"/>
  <c r="E95" i="4"/>
  <c r="E73" i="4"/>
  <c r="G84" i="4"/>
  <c r="G81" i="4"/>
  <c r="G99" i="4"/>
  <c r="E100" i="4"/>
  <c r="E78" i="4"/>
  <c r="G77" i="4"/>
  <c r="G22" i="4"/>
  <c r="E89" i="4"/>
  <c r="E63" i="4"/>
  <c r="G62" i="4"/>
  <c r="G65" i="4"/>
  <c r="E66" i="4"/>
  <c r="E57" i="4"/>
  <c r="G56" i="4"/>
  <c r="G69" i="4"/>
  <c r="E51" i="4"/>
  <c r="E64" i="4"/>
  <c r="E60" i="4"/>
  <c r="G32" i="4"/>
  <c r="G27" i="4"/>
  <c r="E28" i="4"/>
  <c r="G60" i="4"/>
  <c r="E61" i="4"/>
  <c r="E29" i="4"/>
  <c r="G28" i="4"/>
  <c r="E54" i="4"/>
  <c r="G53" i="4"/>
  <c r="G97" i="4"/>
  <c r="E106" i="4"/>
  <c r="G105" i="4"/>
  <c r="E104" i="4"/>
  <c r="G103" i="4"/>
  <c r="E50" i="4"/>
  <c r="G49" i="4"/>
  <c r="G67" i="4"/>
  <c r="E68" i="4"/>
  <c r="E31" i="4"/>
  <c r="G30" i="4"/>
  <c r="E92" i="4"/>
  <c r="G91" i="4"/>
  <c r="E39" i="4"/>
  <c r="G38" i="4"/>
  <c r="G78" i="4"/>
  <c r="E79" i="4"/>
  <c r="G17" i="4"/>
  <c r="E18" i="4"/>
  <c r="E19" i="4"/>
  <c r="G18" i="4"/>
  <c r="E35" i="4"/>
  <c r="G34" i="4"/>
  <c r="G35" i="4"/>
  <c r="E36" i="4"/>
  <c r="E108" i="4"/>
  <c r="G107" i="4"/>
  <c r="G16" i="4" l="1"/>
</calcChain>
</file>

<file path=xl/sharedStrings.xml><?xml version="1.0" encoding="utf-8"?>
<sst xmlns="http://schemas.openxmlformats.org/spreadsheetml/2006/main" count="79" uniqueCount="37">
  <si>
    <t>Sample Rate</t>
  </si>
  <si>
    <t>Hz</t>
  </si>
  <si>
    <t>Nyquist frequency</t>
  </si>
  <si>
    <t>Number of samples per second, dependent on ADC sample rate</t>
  </si>
  <si>
    <t>Width of each frequency bin</t>
  </si>
  <si>
    <t>Number of useable bins</t>
  </si>
  <si>
    <t>Number of samples</t>
  </si>
  <si>
    <t>Number of bands</t>
  </si>
  <si>
    <t>Lowest frequency band</t>
  </si>
  <si>
    <t>Frequency mulitplier per band</t>
  </si>
  <si>
    <t>Bin width</t>
  </si>
  <si>
    <t>Band</t>
  </si>
  <si>
    <t>Frequency</t>
  </si>
  <si>
    <t>Low bin</t>
  </si>
  <si>
    <t>High bin</t>
  </si>
  <si>
    <t>Highest frequency band</t>
  </si>
  <si>
    <t>Maximum frequency which can be detected</t>
  </si>
  <si>
    <t>We get useable (positive) values only for ((samples/2) -1) bins</t>
  </si>
  <si>
    <t>VU Meter FFT calculator</t>
  </si>
  <si>
    <t>Center bin</t>
  </si>
  <si>
    <t>What to multiply each band by to get the next band to give an exponential increase</t>
  </si>
  <si>
    <t>Complete the numbers in the green box. The table below will highlight in yellow showing your bands, and the low and high bin values to use in your code.</t>
  </si>
  <si>
    <t>These values will give you a good starting point, but you may want to calibrate your bin numbers using a tone generator.</t>
  </si>
  <si>
    <t>Total Bands</t>
  </si>
  <si>
    <t>LED's per Band</t>
  </si>
  <si>
    <t>Octives</t>
  </si>
  <si>
    <t>Multiplier</t>
  </si>
  <si>
    <t>Top Freq</t>
  </si>
  <si>
    <t>LEDs Per Octave</t>
  </si>
  <si>
    <t>Total LEDs</t>
  </si>
  <si>
    <t>8.25 Octaves)</t>
  </si>
  <si>
    <t>Center of lowest required band.</t>
  </si>
  <si>
    <t>Center of highest required band.</t>
  </si>
  <si>
    <t>Must be power of 2 for MCU FFT libraries</t>
  </si>
  <si>
    <t>piano</t>
  </si>
  <si>
    <t>SAMPLE_SKIP</t>
  </si>
  <si>
    <t>Total 44100Hz Samples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</si>
</sst>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"/>
    <numFmt numFmtId="165" formatCode="0.0"/>
    <numFmt numFmtId="166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0" borderId="4" xfId="0" applyBorder="1"/>
    <xf numFmtId="1" fontId="0" fillId="0" borderId="0" xfId="0" applyNumberForma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1" fontId="0" fillId="0" borderId="0" xfId="0" applyNumberFormat="1"/>
    <xf numFmtId="2" fontId="0" fillId="0" borderId="0" xfId="0" applyNumberFormat="1" applyBorder="1"/>
    <xf numFmtId="164" fontId="0" fillId="0" borderId="0" xfId="0" applyNumberFormat="1" applyFill="1" applyBorder="1"/>
    <xf numFmtId="2" fontId="0" fillId="0" borderId="0" xfId="0" applyNumberFormat="1"/>
    <xf numFmtId="165" fontId="0" fillId="0" borderId="0" xfId="0" applyNumberFormat="1" applyBorder="1"/>
    <xf numFmtId="165" fontId="0" fillId="0" borderId="5" xfId="0" applyNumberFormat="1" applyBorder="1"/>
    <xf numFmtId="2" fontId="0" fillId="2" borderId="2" xfId="0" applyNumberFormat="1" applyFill="1" applyBorder="1"/>
    <xf numFmtId="0" fontId="0" fillId="0" borderId="0" xfId="0" applyAlignment="1">
      <alignment horizontal="right"/>
    </xf>
    <xf numFmtId="166" fontId="0" fillId="0" borderId="0" xfId="0" applyNumberFormat="1"/>
  </cellXfs>
  <cellStyles count="1">
    <cellStyle name="Normal" xfId="0" builtinId="0"/>
  </cellStyles>
  <dxfs count="17"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5"/>
  <sheetViews>
    <sheetView tabSelected="1" workbookViewId="0">
      <selection activeCell="B5" sqref="B5"/>
    </sheetView>
  </sheetViews>
  <sheetFormatPr defaultRowHeight="15" x14ac:dyDescent="0.25"/>
  <cols>
    <col min="1" max="1" width="31.7109375" customWidth="1"/>
    <col min="2" max="12" width="8.5703125" customWidth="1"/>
    <col min="16" max="16" width="15.140625" customWidth="1"/>
  </cols>
  <sheetData>
    <row r="1" spans="1:14" ht="23.25" x14ac:dyDescent="0.35">
      <c r="A1" s="1" t="s">
        <v>18</v>
      </c>
    </row>
    <row r="2" spans="1:14" x14ac:dyDescent="0.25">
      <c r="A2" t="s">
        <v>21</v>
      </c>
    </row>
    <row r="3" spans="1:14" x14ac:dyDescent="0.25">
      <c r="A3" t="s">
        <v>22</v>
      </c>
    </row>
    <row r="4" spans="1:14" ht="15.75" thickBot="1" x14ac:dyDescent="0.3">
      <c r="B4">
        <v>5</v>
      </c>
      <c r="C4" t="s">
        <v>35</v>
      </c>
    </row>
    <row r="5" spans="1:14" x14ac:dyDescent="0.25">
      <c r="A5" t="s">
        <v>0</v>
      </c>
      <c r="B5" s="2">
        <f>44100/B4</f>
        <v>8820</v>
      </c>
      <c r="C5" t="s">
        <v>1</v>
      </c>
      <c r="D5" t="s">
        <v>3</v>
      </c>
      <c r="K5">
        <v>4</v>
      </c>
      <c r="L5" t="s">
        <v>25</v>
      </c>
      <c r="N5">
        <v>5512.5</v>
      </c>
    </row>
    <row r="6" spans="1:14" x14ac:dyDescent="0.25">
      <c r="A6" t="s">
        <v>8</v>
      </c>
      <c r="B6" s="3">
        <v>55</v>
      </c>
      <c r="C6" t="s">
        <v>1</v>
      </c>
      <c r="D6" t="s">
        <v>31</v>
      </c>
      <c r="K6" s="13">
        <f>POWER(2,K5)</f>
        <v>16</v>
      </c>
      <c r="L6" t="s">
        <v>26</v>
      </c>
    </row>
    <row r="7" spans="1:14" x14ac:dyDescent="0.25">
      <c r="A7" t="s">
        <v>15</v>
      </c>
      <c r="B7" s="16">
        <f>K7</f>
        <v>880</v>
      </c>
      <c r="C7" t="s">
        <v>1</v>
      </c>
      <c r="D7" t="s">
        <v>32</v>
      </c>
      <c r="K7" s="13">
        <f>K6*B6</f>
        <v>880</v>
      </c>
      <c r="L7" t="s">
        <v>27</v>
      </c>
    </row>
    <row r="8" spans="1:14" x14ac:dyDescent="0.25">
      <c r="A8" t="s">
        <v>6</v>
      </c>
      <c r="B8" s="3">
        <v>2048</v>
      </c>
      <c r="D8" t="s">
        <v>33</v>
      </c>
      <c r="K8">
        <v>12</v>
      </c>
      <c r="L8" t="s">
        <v>28</v>
      </c>
    </row>
    <row r="9" spans="1:14" ht="15.75" thickBot="1" x14ac:dyDescent="0.3">
      <c r="A9" t="s">
        <v>7</v>
      </c>
      <c r="B9" s="4">
        <f>K9</f>
        <v>49</v>
      </c>
      <c r="D9" t="s">
        <v>23</v>
      </c>
      <c r="G9" s="17" t="s">
        <v>24</v>
      </c>
      <c r="H9">
        <v>58.5</v>
      </c>
      <c r="K9">
        <f>(K5*K8)+1</f>
        <v>49</v>
      </c>
      <c r="L9" t="s">
        <v>29</v>
      </c>
    </row>
    <row r="10" spans="1:14" x14ac:dyDescent="0.25">
      <c r="A10" t="s">
        <v>36</v>
      </c>
      <c r="B10">
        <f>B8*B4</f>
        <v>10240</v>
      </c>
    </row>
    <row r="11" spans="1:14" x14ac:dyDescent="0.25">
      <c r="A11" t="s">
        <v>9</v>
      </c>
      <c r="B11" s="12">
        <f>POWER(B7/B6,1/(B9-1))</f>
        <v>1.0594630943592953</v>
      </c>
      <c r="D11" t="s">
        <v>20</v>
      </c>
    </row>
    <row r="12" spans="1:14" x14ac:dyDescent="0.25">
      <c r="A12" t="s">
        <v>2</v>
      </c>
      <c r="B12">
        <f>B5/2</f>
        <v>4410</v>
      </c>
      <c r="C12" t="s">
        <v>1</v>
      </c>
      <c r="D12" t="s">
        <v>16</v>
      </c>
    </row>
    <row r="13" spans="1:14" x14ac:dyDescent="0.25">
      <c r="A13" t="s">
        <v>10</v>
      </c>
      <c r="B13">
        <f>B5/B8</f>
        <v>4.306640625</v>
      </c>
      <c r="C13" t="s">
        <v>1</v>
      </c>
      <c r="D13" t="s">
        <v>4</v>
      </c>
    </row>
    <row r="14" spans="1:14" x14ac:dyDescent="0.25">
      <c r="A14" t="s">
        <v>5</v>
      </c>
      <c r="B14">
        <f>B8/2-1</f>
        <v>1023</v>
      </c>
      <c r="D14" t="s">
        <v>17</v>
      </c>
    </row>
    <row r="15" spans="1:14" ht="15.75" thickBot="1" x14ac:dyDescent="0.3"/>
    <row r="16" spans="1:14" ht="15.75" thickBot="1" x14ac:dyDescent="0.3">
      <c r="B16" s="7" t="s">
        <v>11</v>
      </c>
      <c r="C16" s="8" t="s">
        <v>12</v>
      </c>
      <c r="D16" s="8" t="s">
        <v>19</v>
      </c>
      <c r="E16" s="8" t="s">
        <v>13</v>
      </c>
      <c r="F16" s="9" t="s">
        <v>14</v>
      </c>
      <c r="G16" s="10">
        <f>G17-(G18-G17)</f>
        <v>12.368696021942363</v>
      </c>
    </row>
    <row r="17" spans="2:7" x14ac:dyDescent="0.25">
      <c r="B17" s="5">
        <v>0</v>
      </c>
      <c r="C17" s="11">
        <f t="shared" ref="C17:C80" si="0">$B$6*POWER($B$11,B17)</f>
        <v>55</v>
      </c>
      <c r="D17" s="6">
        <f t="shared" ref="D17:D80" si="1">C17/$B$13</f>
        <v>12.770975056689343</v>
      </c>
      <c r="E17" s="14">
        <v>0</v>
      </c>
      <c r="F17" s="15">
        <f>((D18-D17)/2)+D17</f>
        <v>13.150675904117406</v>
      </c>
      <c r="G17" s="10">
        <f>F17</f>
        <v>13.150675904117406</v>
      </c>
    </row>
    <row r="18" spans="2:7" x14ac:dyDescent="0.25">
      <c r="B18" s="5">
        <f>B17+1</f>
        <v>1</v>
      </c>
      <c r="C18" s="11">
        <f t="shared" si="0"/>
        <v>58.270470189761241</v>
      </c>
      <c r="D18" s="6">
        <f t="shared" si="1"/>
        <v>13.530376751545468</v>
      </c>
      <c r="E18" s="14">
        <f>F17</f>
        <v>13.150675904117406</v>
      </c>
      <c r="F18" s="15">
        <f>((D19-D18)/2)+D18</f>
        <v>13.93265578629245</v>
      </c>
      <c r="G18" s="10">
        <f t="shared" ref="G18:G81" si="2">F18</f>
        <v>13.93265578629245</v>
      </c>
    </row>
    <row r="19" spans="2:7" x14ac:dyDescent="0.25">
      <c r="B19" s="5">
        <f t="shared" ref="B19:B82" si="3">B18+1</f>
        <v>2</v>
      </c>
      <c r="C19" s="11">
        <f t="shared" si="0"/>
        <v>61.735412657015516</v>
      </c>
      <c r="D19" s="6">
        <f t="shared" si="1"/>
        <v>14.334934821039431</v>
      </c>
      <c r="E19" s="14">
        <f t="shared" ref="E19:E82" si="4">F18</f>
        <v>13.93265578629245</v>
      </c>
      <c r="F19" s="15">
        <f t="shared" ref="F19:F82" si="5">((D20-D19)/2)+D19</f>
        <v>14.761134611988339</v>
      </c>
      <c r="G19" s="10">
        <f t="shared" si="2"/>
        <v>14.761134611988339</v>
      </c>
    </row>
    <row r="20" spans="2:7" x14ac:dyDescent="0.25">
      <c r="B20" s="5">
        <f t="shared" si="3"/>
        <v>3</v>
      </c>
      <c r="C20" s="11">
        <f t="shared" si="0"/>
        <v>65.40639132514967</v>
      </c>
      <c r="D20" s="6">
        <f t="shared" si="1"/>
        <v>15.187334402937248</v>
      </c>
      <c r="E20" s="14">
        <f t="shared" si="4"/>
        <v>14.761134611988339</v>
      </c>
      <c r="F20" s="15">
        <f t="shared" si="5"/>
        <v>15.638877352271262</v>
      </c>
      <c r="G20" s="10">
        <f t="shared" si="2"/>
        <v>15.638877352271262</v>
      </c>
    </row>
    <row r="21" spans="2:7" x14ac:dyDescent="0.25">
      <c r="B21" s="5">
        <f t="shared" si="3"/>
        <v>4</v>
      </c>
      <c r="C21" s="11">
        <f t="shared" si="0"/>
        <v>69.295657744218019</v>
      </c>
      <c r="D21" s="6">
        <f t="shared" si="1"/>
        <v>16.090420301605274</v>
      </c>
      <c r="E21" s="14">
        <f t="shared" si="4"/>
        <v>15.638877352271262</v>
      </c>
      <c r="F21" s="15">
        <f t="shared" si="5"/>
        <v>16.568813391942811</v>
      </c>
      <c r="G21" s="10">
        <f t="shared" si="2"/>
        <v>16.568813391942811</v>
      </c>
    </row>
    <row r="22" spans="2:7" x14ac:dyDescent="0.25">
      <c r="B22" s="5">
        <f t="shared" si="3"/>
        <v>5</v>
      </c>
      <c r="C22" s="11">
        <f t="shared" si="0"/>
        <v>73.416191979351893</v>
      </c>
      <c r="D22" s="6">
        <f t="shared" si="1"/>
        <v>17.047206482280348</v>
      </c>
      <c r="E22" s="14">
        <f t="shared" si="4"/>
        <v>16.568813391942811</v>
      </c>
      <c r="F22" s="15">
        <f t="shared" si="5"/>
        <v>17.554046306089461</v>
      </c>
      <c r="G22" s="10">
        <f t="shared" si="2"/>
        <v>17.554046306089461</v>
      </c>
    </row>
    <row r="23" spans="2:7" x14ac:dyDescent="0.25">
      <c r="B23" s="5">
        <f t="shared" si="3"/>
        <v>6</v>
      </c>
      <c r="C23" s="11">
        <f t="shared" si="0"/>
        <v>77.781745930520231</v>
      </c>
      <c r="D23" s="6">
        <f t="shared" si="1"/>
        <v>18.060886129898574</v>
      </c>
      <c r="E23" s="14">
        <f t="shared" si="4"/>
        <v>17.554046306089461</v>
      </c>
      <c r="F23" s="15">
        <f t="shared" si="5"/>
        <v>18.597864217975896</v>
      </c>
      <c r="G23" s="10">
        <f t="shared" si="2"/>
        <v>18.597864217975896</v>
      </c>
    </row>
    <row r="24" spans="2:7" x14ac:dyDescent="0.25">
      <c r="B24" s="5">
        <f t="shared" si="3"/>
        <v>7</v>
      </c>
      <c r="C24" s="11">
        <f t="shared" si="0"/>
        <v>82.406889228217494</v>
      </c>
      <c r="D24" s="6">
        <f t="shared" si="1"/>
        <v>19.134842306053223</v>
      </c>
      <c r="E24" s="14">
        <f t="shared" si="4"/>
        <v>18.597864217975896</v>
      </c>
      <c r="F24" s="15">
        <f t="shared" si="5"/>
        <v>19.703750772850761</v>
      </c>
      <c r="G24" s="10">
        <f t="shared" si="2"/>
        <v>19.703750772850761</v>
      </c>
    </row>
    <row r="25" spans="2:7" x14ac:dyDescent="0.25">
      <c r="B25" s="5">
        <f t="shared" si="3"/>
        <v>8</v>
      </c>
      <c r="C25" s="11">
        <f t="shared" si="0"/>
        <v>87.307057858250971</v>
      </c>
      <c r="D25" s="6">
        <f t="shared" si="1"/>
        <v>20.272659239648299</v>
      </c>
      <c r="E25" s="14">
        <f t="shared" si="4"/>
        <v>19.703750772850761</v>
      </c>
      <c r="F25" s="15">
        <f t="shared" si="5"/>
        <v>20.875396764288823</v>
      </c>
      <c r="G25" s="10">
        <f t="shared" si="2"/>
        <v>20.875396764288823</v>
      </c>
    </row>
    <row r="26" spans="2:7" x14ac:dyDescent="0.25">
      <c r="B26" s="5">
        <f t="shared" si="3"/>
        <v>9</v>
      </c>
      <c r="C26" s="11">
        <f t="shared" si="0"/>
        <v>92.498605677908614</v>
      </c>
      <c r="D26" s="6">
        <f t="shared" si="1"/>
        <v>21.478134288929347</v>
      </c>
      <c r="E26" s="14">
        <f t="shared" si="4"/>
        <v>20.875396764288823</v>
      </c>
      <c r="F26" s="15">
        <f t="shared" si="5"/>
        <v>22.116712451871457</v>
      </c>
      <c r="G26" s="10">
        <f t="shared" si="2"/>
        <v>22.116712451871457</v>
      </c>
    </row>
    <row r="27" spans="2:7" x14ac:dyDescent="0.25">
      <c r="B27" s="5">
        <f t="shared" si="3"/>
        <v>10</v>
      </c>
      <c r="C27" s="11">
        <f t="shared" si="0"/>
        <v>97.998858995437331</v>
      </c>
      <c r="D27" s="6">
        <f t="shared" si="1"/>
        <v>22.755290614813568</v>
      </c>
      <c r="E27" s="14">
        <f t="shared" si="4"/>
        <v>22.116712451871457</v>
      </c>
      <c r="F27" s="15">
        <f t="shared" si="5"/>
        <v>23.431840611314492</v>
      </c>
      <c r="G27" s="10">
        <f t="shared" si="2"/>
        <v>23.431840611314492</v>
      </c>
    </row>
    <row r="28" spans="2:7" x14ac:dyDescent="0.25">
      <c r="B28" s="5">
        <f t="shared" si="3"/>
        <v>11</v>
      </c>
      <c r="C28" s="11">
        <f t="shared" si="0"/>
        <v>103.82617439498631</v>
      </c>
      <c r="D28" s="6">
        <f t="shared" si="1"/>
        <v>24.108390607815416</v>
      </c>
      <c r="E28" s="14">
        <f t="shared" si="4"/>
        <v>23.431840611314492</v>
      </c>
      <c r="F28" s="15">
        <f t="shared" si="5"/>
        <v>24.825170360597049</v>
      </c>
      <c r="G28" s="10">
        <f t="shared" si="2"/>
        <v>24.825170360597049</v>
      </c>
    </row>
    <row r="29" spans="2:7" x14ac:dyDescent="0.25">
      <c r="B29" s="5">
        <f t="shared" si="3"/>
        <v>12</v>
      </c>
      <c r="C29" s="11">
        <f t="shared" si="0"/>
        <v>110</v>
      </c>
      <c r="D29" s="6">
        <f t="shared" si="1"/>
        <v>25.541950113378686</v>
      </c>
      <c r="E29" s="14">
        <f t="shared" si="4"/>
        <v>24.825170360597049</v>
      </c>
      <c r="F29" s="15">
        <f t="shared" si="5"/>
        <v>26.301351808234813</v>
      </c>
      <c r="G29" s="10">
        <f t="shared" si="2"/>
        <v>26.301351808234813</v>
      </c>
    </row>
    <row r="30" spans="2:7" x14ac:dyDescent="0.25">
      <c r="B30" s="5">
        <f t="shared" si="3"/>
        <v>13</v>
      </c>
      <c r="C30" s="11">
        <f t="shared" si="0"/>
        <v>116.54094037952248</v>
      </c>
      <c r="D30" s="6">
        <f t="shared" si="1"/>
        <v>27.060753503090936</v>
      </c>
      <c r="E30" s="14">
        <f t="shared" si="4"/>
        <v>26.301351808234813</v>
      </c>
      <c r="F30" s="15">
        <f t="shared" si="5"/>
        <v>27.865311572584901</v>
      </c>
      <c r="G30" s="10">
        <f t="shared" si="2"/>
        <v>27.865311572584901</v>
      </c>
    </row>
    <row r="31" spans="2:7" x14ac:dyDescent="0.25">
      <c r="B31" s="5">
        <f t="shared" si="3"/>
        <v>14</v>
      </c>
      <c r="C31" s="11">
        <f t="shared" si="0"/>
        <v>123.47082531403106</v>
      </c>
      <c r="D31" s="6">
        <f t="shared" si="1"/>
        <v>28.669869642078869</v>
      </c>
      <c r="E31" s="14">
        <f t="shared" si="4"/>
        <v>27.865311572584901</v>
      </c>
      <c r="F31" s="15">
        <f t="shared" si="5"/>
        <v>29.522269223976682</v>
      </c>
      <c r="G31" s="10">
        <f t="shared" si="2"/>
        <v>29.522269223976682</v>
      </c>
    </row>
    <row r="32" spans="2:7" x14ac:dyDescent="0.25">
      <c r="B32" s="5">
        <f t="shared" si="3"/>
        <v>15</v>
      </c>
      <c r="C32" s="11">
        <f t="shared" si="0"/>
        <v>130.81278265029934</v>
      </c>
      <c r="D32" s="6">
        <f t="shared" si="1"/>
        <v>30.374668805874496</v>
      </c>
      <c r="E32" s="14">
        <f t="shared" si="4"/>
        <v>29.522269223976682</v>
      </c>
      <c r="F32" s="15">
        <f t="shared" si="5"/>
        <v>31.277754704542524</v>
      </c>
      <c r="G32" s="10">
        <f t="shared" si="2"/>
        <v>31.277754704542524</v>
      </c>
    </row>
    <row r="33" spans="2:7" x14ac:dyDescent="0.25">
      <c r="B33" s="5">
        <f t="shared" si="3"/>
        <v>16</v>
      </c>
      <c r="C33" s="11">
        <f t="shared" si="0"/>
        <v>138.59131548843607</v>
      </c>
      <c r="D33" s="6">
        <f t="shared" si="1"/>
        <v>32.180840603210548</v>
      </c>
      <c r="E33" s="14">
        <f t="shared" si="4"/>
        <v>31.277754704542524</v>
      </c>
      <c r="F33" s="15">
        <f t="shared" si="5"/>
        <v>33.137626783885622</v>
      </c>
      <c r="G33" s="10">
        <f t="shared" si="2"/>
        <v>33.137626783885622</v>
      </c>
    </row>
    <row r="34" spans="2:7" x14ac:dyDescent="0.25">
      <c r="B34" s="5">
        <f t="shared" si="3"/>
        <v>17</v>
      </c>
      <c r="C34" s="11">
        <f t="shared" si="0"/>
        <v>146.83238395870382</v>
      </c>
      <c r="D34" s="6">
        <f t="shared" si="1"/>
        <v>34.094412964560703</v>
      </c>
      <c r="E34" s="14">
        <f t="shared" si="4"/>
        <v>33.137626783885622</v>
      </c>
      <c r="F34" s="15">
        <f t="shared" si="5"/>
        <v>35.108092612178929</v>
      </c>
      <c r="G34" s="10">
        <f t="shared" si="2"/>
        <v>35.108092612178929</v>
      </c>
    </row>
    <row r="35" spans="2:7" x14ac:dyDescent="0.25">
      <c r="B35" s="5">
        <f t="shared" si="3"/>
        <v>18</v>
      </c>
      <c r="C35" s="11">
        <f t="shared" si="0"/>
        <v>155.56349186104049</v>
      </c>
      <c r="D35" s="6">
        <f t="shared" si="1"/>
        <v>36.121772259797154</v>
      </c>
      <c r="E35" s="14">
        <f t="shared" si="4"/>
        <v>35.108092612178929</v>
      </c>
      <c r="F35" s="15">
        <f t="shared" si="5"/>
        <v>37.195728435951807</v>
      </c>
      <c r="G35" s="10">
        <f t="shared" si="2"/>
        <v>37.195728435951807</v>
      </c>
    </row>
    <row r="36" spans="2:7" x14ac:dyDescent="0.25">
      <c r="B36" s="5">
        <f t="shared" si="3"/>
        <v>19</v>
      </c>
      <c r="C36" s="11">
        <f t="shared" si="0"/>
        <v>164.81377845643502</v>
      </c>
      <c r="D36" s="6">
        <f t="shared" si="1"/>
        <v>38.269684612106452</v>
      </c>
      <c r="E36" s="14">
        <f t="shared" si="4"/>
        <v>37.195728435951807</v>
      </c>
      <c r="F36" s="15">
        <f t="shared" si="5"/>
        <v>39.407501545701528</v>
      </c>
      <c r="G36" s="10">
        <f t="shared" si="2"/>
        <v>39.407501545701528</v>
      </c>
    </row>
    <row r="37" spans="2:7" x14ac:dyDescent="0.25">
      <c r="B37" s="5">
        <f t="shared" si="3"/>
        <v>20</v>
      </c>
      <c r="C37" s="11">
        <f t="shared" si="0"/>
        <v>174.61411571650197</v>
      </c>
      <c r="D37" s="6">
        <f t="shared" si="1"/>
        <v>40.545318479296604</v>
      </c>
      <c r="E37" s="14">
        <f t="shared" si="4"/>
        <v>39.407501545701528</v>
      </c>
      <c r="F37" s="15">
        <f t="shared" si="5"/>
        <v>41.750793528577645</v>
      </c>
      <c r="G37" s="10">
        <f t="shared" si="2"/>
        <v>41.750793528577645</v>
      </c>
    </row>
    <row r="38" spans="2:7" x14ac:dyDescent="0.25">
      <c r="B38" s="5">
        <f t="shared" si="3"/>
        <v>21</v>
      </c>
      <c r="C38" s="11">
        <f t="shared" si="0"/>
        <v>184.99721135581723</v>
      </c>
      <c r="D38" s="6">
        <f t="shared" si="1"/>
        <v>42.956268577858694</v>
      </c>
      <c r="E38" s="14">
        <f t="shared" si="4"/>
        <v>41.750793528577645</v>
      </c>
      <c r="F38" s="15">
        <f t="shared" si="5"/>
        <v>44.233424903742915</v>
      </c>
      <c r="G38" s="10">
        <f t="shared" si="2"/>
        <v>44.233424903742915</v>
      </c>
    </row>
    <row r="39" spans="2:7" x14ac:dyDescent="0.25">
      <c r="B39" s="5">
        <f t="shared" si="3"/>
        <v>22</v>
      </c>
      <c r="C39" s="11">
        <f t="shared" si="0"/>
        <v>195.99771799087469</v>
      </c>
      <c r="D39" s="6">
        <f t="shared" si="1"/>
        <v>45.510581229627142</v>
      </c>
      <c r="E39" s="14">
        <f t="shared" si="4"/>
        <v>44.233424903742915</v>
      </c>
      <c r="F39" s="15">
        <f t="shared" si="5"/>
        <v>46.86368122262899</v>
      </c>
      <c r="G39" s="10">
        <f t="shared" si="2"/>
        <v>46.86368122262899</v>
      </c>
    </row>
    <row r="40" spans="2:7" x14ac:dyDescent="0.25">
      <c r="B40" s="5">
        <f t="shared" si="3"/>
        <v>23</v>
      </c>
      <c r="C40" s="11">
        <f t="shared" si="0"/>
        <v>207.65234878997265</v>
      </c>
      <c r="D40" s="6">
        <f t="shared" si="1"/>
        <v>48.216781215630839</v>
      </c>
      <c r="E40" s="14">
        <f t="shared" si="4"/>
        <v>46.86368122262899</v>
      </c>
      <c r="F40" s="15">
        <f t="shared" si="5"/>
        <v>49.650340721194112</v>
      </c>
      <c r="G40" s="10">
        <f t="shared" si="2"/>
        <v>49.650340721194112</v>
      </c>
    </row>
    <row r="41" spans="2:7" x14ac:dyDescent="0.25">
      <c r="B41" s="5">
        <f t="shared" si="3"/>
        <v>24</v>
      </c>
      <c r="C41" s="11">
        <f t="shared" si="0"/>
        <v>220.00000000000006</v>
      </c>
      <c r="D41" s="6">
        <f t="shared" si="1"/>
        <v>51.083900226757386</v>
      </c>
      <c r="E41" s="14">
        <f t="shared" si="4"/>
        <v>49.650340721194112</v>
      </c>
      <c r="F41" s="15">
        <f t="shared" si="5"/>
        <v>52.602703616469633</v>
      </c>
      <c r="G41" s="10">
        <f t="shared" si="2"/>
        <v>52.602703616469633</v>
      </c>
    </row>
    <row r="42" spans="2:7" x14ac:dyDescent="0.25">
      <c r="B42" s="5">
        <f t="shared" si="3"/>
        <v>25</v>
      </c>
      <c r="C42" s="11">
        <f t="shared" si="0"/>
        <v>233.08188075904502</v>
      </c>
      <c r="D42" s="6">
        <f t="shared" si="1"/>
        <v>54.121507006181879</v>
      </c>
      <c r="E42" s="14">
        <f t="shared" si="4"/>
        <v>52.602703616469633</v>
      </c>
      <c r="F42" s="15">
        <f t="shared" si="5"/>
        <v>55.730623145169808</v>
      </c>
      <c r="G42" s="10">
        <f t="shared" si="2"/>
        <v>55.730623145169808</v>
      </c>
    </row>
    <row r="43" spans="2:7" x14ac:dyDescent="0.25">
      <c r="B43" s="5">
        <f t="shared" si="3"/>
        <v>26</v>
      </c>
      <c r="C43" s="11">
        <f t="shared" si="0"/>
        <v>246.94165062806212</v>
      </c>
      <c r="D43" s="6">
        <f t="shared" si="1"/>
        <v>57.339739284157737</v>
      </c>
      <c r="E43" s="14">
        <f t="shared" si="4"/>
        <v>55.730623145169808</v>
      </c>
      <c r="F43" s="15">
        <f t="shared" si="5"/>
        <v>59.044538447953379</v>
      </c>
      <c r="G43" s="10">
        <f t="shared" si="2"/>
        <v>59.044538447953379</v>
      </c>
    </row>
    <row r="44" spans="2:7" x14ac:dyDescent="0.25">
      <c r="B44" s="5">
        <f t="shared" si="3"/>
        <v>27</v>
      </c>
      <c r="C44" s="11">
        <f t="shared" si="0"/>
        <v>261.62556530059879</v>
      </c>
      <c r="D44" s="6">
        <f t="shared" si="1"/>
        <v>60.74933761174902</v>
      </c>
      <c r="E44" s="14">
        <f t="shared" si="4"/>
        <v>59.044538447953379</v>
      </c>
      <c r="F44" s="15">
        <f t="shared" si="5"/>
        <v>62.555509409085062</v>
      </c>
      <c r="G44" s="10">
        <f t="shared" si="2"/>
        <v>62.555509409085062</v>
      </c>
    </row>
    <row r="45" spans="2:7" x14ac:dyDescent="0.25">
      <c r="B45" s="5">
        <f t="shared" si="3"/>
        <v>28</v>
      </c>
      <c r="C45" s="11">
        <f t="shared" si="0"/>
        <v>277.18263097687213</v>
      </c>
      <c r="D45" s="6">
        <f t="shared" si="1"/>
        <v>64.361681206421096</v>
      </c>
      <c r="E45" s="14">
        <f t="shared" si="4"/>
        <v>62.555509409085062</v>
      </c>
      <c r="F45" s="15">
        <f t="shared" si="5"/>
        <v>66.275253567771244</v>
      </c>
      <c r="G45" s="10">
        <f t="shared" si="2"/>
        <v>66.275253567771244</v>
      </c>
    </row>
    <row r="46" spans="2:7" x14ac:dyDescent="0.25">
      <c r="B46" s="5">
        <f t="shared" si="3"/>
        <v>29</v>
      </c>
      <c r="C46" s="11">
        <f t="shared" si="0"/>
        <v>293.66476791740763</v>
      </c>
      <c r="D46" s="6">
        <f t="shared" si="1"/>
        <v>68.188825929121407</v>
      </c>
      <c r="E46" s="14">
        <f t="shared" si="4"/>
        <v>66.275253567771244</v>
      </c>
      <c r="F46" s="15">
        <f t="shared" si="5"/>
        <v>70.216185224357872</v>
      </c>
      <c r="G46" s="10">
        <f t="shared" si="2"/>
        <v>70.216185224357872</v>
      </c>
    </row>
    <row r="47" spans="2:7" x14ac:dyDescent="0.25">
      <c r="B47" s="5">
        <f t="shared" si="3"/>
        <v>30</v>
      </c>
      <c r="C47" s="11">
        <f t="shared" si="0"/>
        <v>311.12698372208104</v>
      </c>
      <c r="D47" s="6">
        <f t="shared" si="1"/>
        <v>72.243544519594323</v>
      </c>
      <c r="E47" s="14">
        <f t="shared" si="4"/>
        <v>70.216185224357872</v>
      </c>
      <c r="F47" s="15">
        <f t="shared" si="5"/>
        <v>74.391456871903614</v>
      </c>
      <c r="G47" s="10">
        <f t="shared" si="2"/>
        <v>74.391456871903614</v>
      </c>
    </row>
    <row r="48" spans="2:7" x14ac:dyDescent="0.25">
      <c r="B48" s="5">
        <f t="shared" si="3"/>
        <v>31</v>
      </c>
      <c r="C48" s="11">
        <f t="shared" si="0"/>
        <v>329.62755691287003</v>
      </c>
      <c r="D48" s="6">
        <f t="shared" si="1"/>
        <v>76.539369224212905</v>
      </c>
      <c r="E48" s="14">
        <f t="shared" si="4"/>
        <v>74.391456871903614</v>
      </c>
      <c r="F48" s="15">
        <f t="shared" si="5"/>
        <v>78.815003091403071</v>
      </c>
      <c r="G48" s="10">
        <f t="shared" si="2"/>
        <v>78.815003091403071</v>
      </c>
    </row>
    <row r="49" spans="2:9" x14ac:dyDescent="0.25">
      <c r="B49" s="5">
        <f t="shared" si="3"/>
        <v>32</v>
      </c>
      <c r="C49" s="11">
        <f t="shared" si="0"/>
        <v>349.228231433004</v>
      </c>
      <c r="D49" s="6">
        <f t="shared" si="1"/>
        <v>81.090636958593223</v>
      </c>
      <c r="E49" s="14">
        <f t="shared" si="4"/>
        <v>78.815003091403071</v>
      </c>
      <c r="F49" s="15">
        <f t="shared" si="5"/>
        <v>83.501587057155319</v>
      </c>
      <c r="G49" s="10">
        <f t="shared" si="2"/>
        <v>83.501587057155319</v>
      </c>
    </row>
    <row r="50" spans="2:9" x14ac:dyDescent="0.25">
      <c r="B50" s="5">
        <f t="shared" si="3"/>
        <v>33</v>
      </c>
      <c r="C50" s="11">
        <f t="shared" si="0"/>
        <v>369.99442271163451</v>
      </c>
      <c r="D50" s="6">
        <f t="shared" si="1"/>
        <v>85.912537155717402</v>
      </c>
      <c r="E50" s="14">
        <f t="shared" si="4"/>
        <v>83.501587057155319</v>
      </c>
      <c r="F50" s="15">
        <f t="shared" si="5"/>
        <v>88.466849807485843</v>
      </c>
      <c r="G50" s="10">
        <f t="shared" si="2"/>
        <v>88.466849807485843</v>
      </c>
    </row>
    <row r="51" spans="2:9" x14ac:dyDescent="0.25">
      <c r="B51" s="5">
        <f t="shared" si="3"/>
        <v>34</v>
      </c>
      <c r="C51" s="11">
        <f t="shared" si="0"/>
        <v>391.99543598174944</v>
      </c>
      <c r="D51" s="6">
        <f t="shared" si="1"/>
        <v>91.021162459254285</v>
      </c>
      <c r="E51" s="14">
        <f t="shared" si="4"/>
        <v>88.466849807485843</v>
      </c>
      <c r="F51" s="15">
        <f t="shared" si="5"/>
        <v>93.727362445257995</v>
      </c>
      <c r="G51" s="10">
        <f t="shared" si="2"/>
        <v>93.727362445257995</v>
      </c>
    </row>
    <row r="52" spans="2:9" x14ac:dyDescent="0.25">
      <c r="B52" s="5">
        <f t="shared" si="3"/>
        <v>35</v>
      </c>
      <c r="C52" s="11">
        <f t="shared" si="0"/>
        <v>415.30469757994535</v>
      </c>
      <c r="D52" s="6">
        <f t="shared" si="1"/>
        <v>96.433562431261691</v>
      </c>
      <c r="E52" s="14">
        <f t="shared" si="4"/>
        <v>93.727362445257995</v>
      </c>
      <c r="F52" s="15">
        <f t="shared" si="5"/>
        <v>99.300681442388225</v>
      </c>
      <c r="G52" s="10">
        <f t="shared" si="2"/>
        <v>99.300681442388225</v>
      </c>
      <c r="H52" s="13"/>
      <c r="I52" s="18"/>
    </row>
    <row r="53" spans="2:9" x14ac:dyDescent="0.25">
      <c r="B53" s="5">
        <f t="shared" si="3"/>
        <v>36</v>
      </c>
      <c r="C53" s="11">
        <f t="shared" si="0"/>
        <v>440.00000000000017</v>
      </c>
      <c r="D53" s="6">
        <f t="shared" si="1"/>
        <v>102.16780045351477</v>
      </c>
      <c r="E53" s="14">
        <f t="shared" si="4"/>
        <v>99.300681442388225</v>
      </c>
      <c r="F53" s="15">
        <f t="shared" si="5"/>
        <v>105.20540723293927</v>
      </c>
      <c r="G53" s="10">
        <f t="shared" si="2"/>
        <v>105.20540723293927</v>
      </c>
      <c r="H53" s="13"/>
      <c r="I53" s="18"/>
    </row>
    <row r="54" spans="2:9" x14ac:dyDescent="0.25">
      <c r="B54" s="5">
        <f t="shared" si="3"/>
        <v>37</v>
      </c>
      <c r="C54" s="11">
        <f t="shared" si="0"/>
        <v>466.16376151809004</v>
      </c>
      <c r="D54" s="6">
        <f t="shared" si="1"/>
        <v>108.24301401236376</v>
      </c>
      <c r="E54" s="14">
        <f t="shared" si="4"/>
        <v>105.20540723293927</v>
      </c>
      <c r="F54" s="15">
        <f t="shared" si="5"/>
        <v>111.46124629033963</v>
      </c>
      <c r="G54" s="10">
        <f t="shared" si="2"/>
        <v>111.46124629033963</v>
      </c>
      <c r="H54" s="13"/>
      <c r="I54" s="18"/>
    </row>
    <row r="55" spans="2:9" x14ac:dyDescent="0.25">
      <c r="B55" s="5">
        <f t="shared" si="3"/>
        <v>38</v>
      </c>
      <c r="C55" s="11">
        <f t="shared" si="0"/>
        <v>493.8833012561243</v>
      </c>
      <c r="D55" s="6">
        <f t="shared" si="1"/>
        <v>114.67947856831549</v>
      </c>
      <c r="E55" s="14">
        <f t="shared" si="4"/>
        <v>111.46124629033963</v>
      </c>
      <c r="F55" s="15">
        <f t="shared" si="5"/>
        <v>118.08907689590677</v>
      </c>
      <c r="G55" s="10">
        <f t="shared" si="2"/>
        <v>118.08907689590677</v>
      </c>
      <c r="H55" s="13"/>
      <c r="I55" s="18"/>
    </row>
    <row r="56" spans="2:9" x14ac:dyDescent="0.25">
      <c r="B56" s="5">
        <f t="shared" si="3"/>
        <v>39</v>
      </c>
      <c r="C56" s="11">
        <f t="shared" si="0"/>
        <v>523.25113060119759</v>
      </c>
      <c r="D56" s="6">
        <f t="shared" si="1"/>
        <v>121.49867522349804</v>
      </c>
      <c r="E56" s="14">
        <f t="shared" si="4"/>
        <v>118.08907689590677</v>
      </c>
      <c r="F56" s="15">
        <f t="shared" si="5"/>
        <v>125.11101881817012</v>
      </c>
      <c r="G56" s="10">
        <f t="shared" si="2"/>
        <v>125.11101881817012</v>
      </c>
      <c r="H56" s="13"/>
      <c r="I56" s="18"/>
    </row>
    <row r="57" spans="2:9" x14ac:dyDescent="0.25">
      <c r="B57" s="5">
        <f t="shared" si="3"/>
        <v>40</v>
      </c>
      <c r="C57" s="11">
        <f t="shared" si="0"/>
        <v>554.36526195374438</v>
      </c>
      <c r="D57" s="6">
        <f t="shared" si="1"/>
        <v>128.72336241284222</v>
      </c>
      <c r="E57" s="14">
        <f t="shared" si="4"/>
        <v>125.11101881817012</v>
      </c>
      <c r="F57" s="15">
        <f t="shared" si="5"/>
        <v>132.55050713554255</v>
      </c>
      <c r="G57" s="10">
        <f t="shared" si="2"/>
        <v>132.55050713554255</v>
      </c>
      <c r="H57" s="13"/>
      <c r="I57" s="18"/>
    </row>
    <row r="58" spans="2:9" x14ac:dyDescent="0.25">
      <c r="B58" s="5">
        <f t="shared" si="3"/>
        <v>41</v>
      </c>
      <c r="C58" s="11">
        <f t="shared" si="0"/>
        <v>587.32953583481537</v>
      </c>
      <c r="D58" s="6">
        <f t="shared" si="1"/>
        <v>136.37765185824284</v>
      </c>
      <c r="E58" s="14">
        <f t="shared" si="4"/>
        <v>132.55050713554255</v>
      </c>
      <c r="F58" s="15">
        <f t="shared" si="5"/>
        <v>140.43237044871574</v>
      </c>
      <c r="G58" s="10">
        <f t="shared" si="2"/>
        <v>140.43237044871574</v>
      </c>
      <c r="H58" s="13"/>
      <c r="I58" s="18"/>
    </row>
    <row r="59" spans="2:9" x14ac:dyDescent="0.25">
      <c r="B59" s="5">
        <f t="shared" si="3"/>
        <v>42</v>
      </c>
      <c r="C59" s="11">
        <f t="shared" si="0"/>
        <v>622.25396744416207</v>
      </c>
      <c r="D59" s="6">
        <f t="shared" si="1"/>
        <v>144.48708903918865</v>
      </c>
      <c r="E59" s="14">
        <f t="shared" si="4"/>
        <v>140.43237044871574</v>
      </c>
      <c r="F59" s="15">
        <f t="shared" si="5"/>
        <v>148.78291374380726</v>
      </c>
      <c r="G59" s="10">
        <f t="shared" si="2"/>
        <v>148.78291374380726</v>
      </c>
      <c r="H59" s="13"/>
      <c r="I59" s="18"/>
    </row>
    <row r="60" spans="2:9" x14ac:dyDescent="0.25">
      <c r="B60" s="5">
        <f t="shared" si="3"/>
        <v>43</v>
      </c>
      <c r="C60" s="11">
        <f t="shared" si="0"/>
        <v>659.2551138257403</v>
      </c>
      <c r="D60" s="6">
        <f t="shared" si="1"/>
        <v>153.07873844842587</v>
      </c>
      <c r="E60" s="14">
        <f t="shared" si="4"/>
        <v>148.78291374380726</v>
      </c>
      <c r="F60" s="15">
        <f t="shared" si="5"/>
        <v>157.63000618280614</v>
      </c>
      <c r="G60" s="10">
        <f t="shared" si="2"/>
        <v>157.63000618280614</v>
      </c>
      <c r="H60" s="13"/>
      <c r="I60" s="18"/>
    </row>
    <row r="61" spans="2:9" x14ac:dyDescent="0.25">
      <c r="B61" s="5">
        <f t="shared" si="3"/>
        <v>44</v>
      </c>
      <c r="C61" s="11">
        <f t="shared" si="0"/>
        <v>698.456462866008</v>
      </c>
      <c r="D61" s="6">
        <f t="shared" si="1"/>
        <v>162.18127391718645</v>
      </c>
      <c r="E61" s="14">
        <f t="shared" si="4"/>
        <v>157.63000618280614</v>
      </c>
      <c r="F61" s="15">
        <f t="shared" si="5"/>
        <v>167.00317411431064</v>
      </c>
      <c r="G61" s="10">
        <f t="shared" si="2"/>
        <v>167.00317411431064</v>
      </c>
      <c r="H61" s="13"/>
      <c r="I61" s="18"/>
    </row>
    <row r="62" spans="2:9" x14ac:dyDescent="0.25">
      <c r="B62" s="5">
        <f t="shared" si="3"/>
        <v>45</v>
      </c>
      <c r="C62" s="11">
        <f t="shared" si="0"/>
        <v>739.98884542326903</v>
      </c>
      <c r="D62" s="6">
        <f t="shared" si="1"/>
        <v>171.8250743114348</v>
      </c>
      <c r="E62" s="14">
        <f t="shared" si="4"/>
        <v>167.00317411431064</v>
      </c>
      <c r="F62" s="15">
        <f t="shared" si="5"/>
        <v>176.93369961497172</v>
      </c>
      <c r="G62" s="10">
        <f t="shared" si="2"/>
        <v>176.93369961497172</v>
      </c>
      <c r="H62" s="13"/>
      <c r="I62" s="18"/>
    </row>
    <row r="63" spans="2:9" x14ac:dyDescent="0.25">
      <c r="B63" s="5">
        <f t="shared" si="3"/>
        <v>46</v>
      </c>
      <c r="C63" s="11">
        <f t="shared" si="0"/>
        <v>783.9908719634991</v>
      </c>
      <c r="D63" s="6">
        <f t="shared" si="1"/>
        <v>182.04232491850863</v>
      </c>
      <c r="E63" s="14">
        <f t="shared" si="4"/>
        <v>176.93369961497172</v>
      </c>
      <c r="F63" s="15">
        <f t="shared" si="5"/>
        <v>187.45472489051599</v>
      </c>
      <c r="G63" s="10">
        <f t="shared" si="2"/>
        <v>187.45472489051599</v>
      </c>
      <c r="H63" s="13"/>
      <c r="I63" s="18"/>
    </row>
    <row r="64" spans="2:9" x14ac:dyDescent="0.25">
      <c r="B64" s="5">
        <f t="shared" si="3"/>
        <v>47</v>
      </c>
      <c r="C64" s="11">
        <f t="shared" si="0"/>
        <v>830.60939515989071</v>
      </c>
      <c r="D64" s="6">
        <f t="shared" si="1"/>
        <v>192.86712486252338</v>
      </c>
      <c r="E64" s="14">
        <f t="shared" si="4"/>
        <v>187.45472489051599</v>
      </c>
      <c r="F64" s="15">
        <f t="shared" si="5"/>
        <v>198.60136288477645</v>
      </c>
      <c r="G64" s="10">
        <f t="shared" si="2"/>
        <v>198.60136288477645</v>
      </c>
      <c r="H64" s="13"/>
      <c r="I64" s="18"/>
    </row>
    <row r="65" spans="2:9" x14ac:dyDescent="0.25">
      <c r="B65" s="5">
        <f t="shared" si="3"/>
        <v>48</v>
      </c>
      <c r="C65" s="11">
        <f t="shared" si="0"/>
        <v>880.00000000000034</v>
      </c>
      <c r="D65" s="6">
        <f t="shared" si="1"/>
        <v>204.33560090702954</v>
      </c>
      <c r="E65" s="14">
        <f t="shared" si="4"/>
        <v>198.60136288477645</v>
      </c>
      <c r="F65" s="15">
        <f t="shared" si="5"/>
        <v>210.41081446587856</v>
      </c>
      <c r="G65" s="10">
        <f t="shared" si="2"/>
        <v>210.41081446587856</v>
      </c>
      <c r="H65" s="13"/>
      <c r="I65" s="18"/>
    </row>
    <row r="66" spans="2:9" x14ac:dyDescent="0.25">
      <c r="B66" s="5">
        <f t="shared" si="3"/>
        <v>49</v>
      </c>
      <c r="C66" s="11">
        <f t="shared" si="0"/>
        <v>932.32752303618031</v>
      </c>
      <c r="D66" s="6">
        <f t="shared" si="1"/>
        <v>216.48602802472757</v>
      </c>
      <c r="E66" s="14">
        <f t="shared" si="4"/>
        <v>210.41081446587856</v>
      </c>
      <c r="F66" s="15">
        <f t="shared" si="5"/>
        <v>222.92249258067929</v>
      </c>
      <c r="G66" s="10">
        <f t="shared" si="2"/>
        <v>222.92249258067929</v>
      </c>
    </row>
    <row r="67" spans="2:9" x14ac:dyDescent="0.25">
      <c r="B67" s="5">
        <f t="shared" si="3"/>
        <v>50</v>
      </c>
      <c r="C67" s="11">
        <f t="shared" si="0"/>
        <v>987.76660251224882</v>
      </c>
      <c r="D67" s="6">
        <f t="shared" si="1"/>
        <v>229.35895713663101</v>
      </c>
      <c r="E67" s="14">
        <f t="shared" si="4"/>
        <v>222.92249258067929</v>
      </c>
      <c r="F67" s="15">
        <f t="shared" si="5"/>
        <v>236.17815379181354</v>
      </c>
      <c r="G67" s="10">
        <f t="shared" si="2"/>
        <v>236.17815379181354</v>
      </c>
    </row>
    <row r="68" spans="2:9" x14ac:dyDescent="0.25">
      <c r="B68" s="5">
        <f t="shared" si="3"/>
        <v>51</v>
      </c>
      <c r="C68" s="11">
        <f t="shared" si="0"/>
        <v>1046.5022612023952</v>
      </c>
      <c r="D68" s="6">
        <f t="shared" si="1"/>
        <v>242.99735044699608</v>
      </c>
      <c r="E68" s="14">
        <f t="shared" si="4"/>
        <v>236.17815379181354</v>
      </c>
      <c r="F68" s="15">
        <f t="shared" si="5"/>
        <v>250.2220376363403</v>
      </c>
      <c r="G68" s="10">
        <f t="shared" si="2"/>
        <v>250.2220376363403</v>
      </c>
    </row>
    <row r="69" spans="2:9" x14ac:dyDescent="0.25">
      <c r="B69" s="5">
        <f t="shared" si="3"/>
        <v>52</v>
      </c>
      <c r="C69" s="11">
        <f t="shared" si="0"/>
        <v>1108.730523907489</v>
      </c>
      <c r="D69" s="6">
        <f t="shared" si="1"/>
        <v>257.4467248256845</v>
      </c>
      <c r="E69" s="14">
        <f t="shared" si="4"/>
        <v>250.2220376363403</v>
      </c>
      <c r="F69" s="15">
        <f t="shared" si="5"/>
        <v>265.10101427108509</v>
      </c>
      <c r="G69" s="10">
        <f t="shared" si="2"/>
        <v>265.10101427108509</v>
      </c>
    </row>
    <row r="70" spans="2:9" x14ac:dyDescent="0.25">
      <c r="B70" s="5">
        <f t="shared" si="3"/>
        <v>53</v>
      </c>
      <c r="C70" s="11">
        <f t="shared" si="0"/>
        <v>1174.6590716696307</v>
      </c>
      <c r="D70" s="6">
        <f t="shared" si="1"/>
        <v>272.75530371648568</v>
      </c>
      <c r="E70" s="14">
        <f t="shared" si="4"/>
        <v>265.10101427108509</v>
      </c>
      <c r="F70" s="15">
        <f t="shared" si="5"/>
        <v>280.86474089743149</v>
      </c>
      <c r="G70" s="10">
        <f t="shared" si="2"/>
        <v>280.86474089743149</v>
      </c>
    </row>
    <row r="71" spans="2:9" x14ac:dyDescent="0.25">
      <c r="B71" s="5">
        <f t="shared" si="3"/>
        <v>54</v>
      </c>
      <c r="C71" s="11">
        <f t="shared" si="0"/>
        <v>1244.5079348883244</v>
      </c>
      <c r="D71" s="6">
        <f t="shared" si="1"/>
        <v>288.97417807837735</v>
      </c>
      <c r="E71" s="14">
        <f t="shared" si="4"/>
        <v>280.86474089743149</v>
      </c>
      <c r="F71" s="15">
        <f t="shared" si="5"/>
        <v>297.56582748761457</v>
      </c>
      <c r="G71" s="10">
        <f t="shared" si="2"/>
        <v>297.56582748761457</v>
      </c>
    </row>
    <row r="72" spans="2:9" x14ac:dyDescent="0.25">
      <c r="B72" s="5">
        <f t="shared" si="3"/>
        <v>55</v>
      </c>
      <c r="C72" s="11">
        <f t="shared" si="0"/>
        <v>1318.5102276514808</v>
      </c>
      <c r="D72" s="6">
        <f t="shared" si="1"/>
        <v>306.15747689685179</v>
      </c>
      <c r="E72" s="14">
        <f t="shared" si="4"/>
        <v>297.56582748761457</v>
      </c>
      <c r="F72" s="15">
        <f t="shared" si="5"/>
        <v>315.2600123656124</v>
      </c>
      <c r="G72" s="10">
        <f t="shared" si="2"/>
        <v>315.2600123656124</v>
      </c>
    </row>
    <row r="73" spans="2:9" x14ac:dyDescent="0.25">
      <c r="B73" s="5">
        <f t="shared" si="3"/>
        <v>56</v>
      </c>
      <c r="C73" s="11">
        <f t="shared" si="0"/>
        <v>1396.9129257320164</v>
      </c>
      <c r="D73" s="6">
        <f t="shared" si="1"/>
        <v>324.362547834373</v>
      </c>
      <c r="E73" s="14">
        <f t="shared" si="4"/>
        <v>315.2600123656124</v>
      </c>
      <c r="F73" s="15">
        <f t="shared" si="5"/>
        <v>334.00634822862139</v>
      </c>
      <c r="G73" s="10">
        <f t="shared" si="2"/>
        <v>334.00634822862139</v>
      </c>
    </row>
    <row r="74" spans="2:9" x14ac:dyDescent="0.25">
      <c r="B74" s="5">
        <f t="shared" si="3"/>
        <v>57</v>
      </c>
      <c r="C74" s="11">
        <f t="shared" si="0"/>
        <v>1479.9776908465385</v>
      </c>
      <c r="D74" s="6">
        <f t="shared" si="1"/>
        <v>343.65014862286972</v>
      </c>
      <c r="E74" s="14">
        <f t="shared" si="4"/>
        <v>334.00634822862139</v>
      </c>
      <c r="F74" s="15">
        <f t="shared" si="5"/>
        <v>353.86739922994349</v>
      </c>
      <c r="G74" s="10">
        <f t="shared" si="2"/>
        <v>353.86739922994349</v>
      </c>
    </row>
    <row r="75" spans="2:9" x14ac:dyDescent="0.25">
      <c r="B75" s="5">
        <f t="shared" si="3"/>
        <v>58</v>
      </c>
      <c r="C75" s="11">
        <f t="shared" si="0"/>
        <v>1567.9817439269982</v>
      </c>
      <c r="D75" s="6">
        <f t="shared" si="1"/>
        <v>364.08464983701725</v>
      </c>
      <c r="E75" s="14">
        <f t="shared" si="4"/>
        <v>353.86739922994349</v>
      </c>
      <c r="F75" s="15">
        <f t="shared" si="5"/>
        <v>374.90944978103209</v>
      </c>
      <c r="G75" s="10">
        <f t="shared" si="2"/>
        <v>374.90944978103209</v>
      </c>
    </row>
    <row r="76" spans="2:9" x14ac:dyDescent="0.25">
      <c r="B76" s="5">
        <f t="shared" si="3"/>
        <v>59</v>
      </c>
      <c r="C76" s="11">
        <f t="shared" si="0"/>
        <v>1661.2187903197819</v>
      </c>
      <c r="D76" s="6">
        <f t="shared" si="1"/>
        <v>385.73424972504688</v>
      </c>
      <c r="E76" s="14">
        <f t="shared" si="4"/>
        <v>374.90944978103209</v>
      </c>
      <c r="F76" s="15">
        <f t="shared" si="5"/>
        <v>397.20272576955301</v>
      </c>
      <c r="G76" s="10">
        <f t="shared" si="2"/>
        <v>397.20272576955301</v>
      </c>
    </row>
    <row r="77" spans="2:9" x14ac:dyDescent="0.25">
      <c r="B77" s="5">
        <f t="shared" si="3"/>
        <v>60</v>
      </c>
      <c r="C77" s="11">
        <f t="shared" si="0"/>
        <v>1760.0000000000007</v>
      </c>
      <c r="D77" s="6">
        <f t="shared" si="1"/>
        <v>408.67120181405909</v>
      </c>
      <c r="E77" s="14">
        <f t="shared" si="4"/>
        <v>397.20272576955301</v>
      </c>
      <c r="F77" s="15">
        <f t="shared" si="5"/>
        <v>420.82162893175712</v>
      </c>
      <c r="G77" s="10">
        <f t="shared" si="2"/>
        <v>420.82162893175712</v>
      </c>
    </row>
    <row r="78" spans="2:9" x14ac:dyDescent="0.25">
      <c r="B78" s="5">
        <f t="shared" si="3"/>
        <v>61</v>
      </c>
      <c r="C78" s="11">
        <f t="shared" si="0"/>
        <v>1864.6550460723606</v>
      </c>
      <c r="D78" s="6">
        <f t="shared" si="1"/>
        <v>432.97205604945515</v>
      </c>
      <c r="E78" s="14">
        <f t="shared" si="4"/>
        <v>420.82162893175712</v>
      </c>
      <c r="F78" s="15">
        <f t="shared" si="5"/>
        <v>445.84498516135864</v>
      </c>
      <c r="G78" s="10">
        <f t="shared" si="2"/>
        <v>445.84498516135864</v>
      </c>
    </row>
    <row r="79" spans="2:9" x14ac:dyDescent="0.25">
      <c r="B79" s="5">
        <f t="shared" si="3"/>
        <v>62</v>
      </c>
      <c r="C79" s="11">
        <f t="shared" si="0"/>
        <v>1975.5332050244981</v>
      </c>
      <c r="D79" s="6">
        <f t="shared" si="1"/>
        <v>458.71791427326212</v>
      </c>
      <c r="E79" s="14">
        <f t="shared" si="4"/>
        <v>445.84498516135864</v>
      </c>
      <c r="F79" s="15">
        <f t="shared" si="5"/>
        <v>472.35630758362714</v>
      </c>
      <c r="G79" s="10">
        <f t="shared" si="2"/>
        <v>472.35630758362714</v>
      </c>
    </row>
    <row r="80" spans="2:9" x14ac:dyDescent="0.25">
      <c r="B80" s="5">
        <f t="shared" si="3"/>
        <v>63</v>
      </c>
      <c r="C80" s="11">
        <f t="shared" si="0"/>
        <v>2093.0045224047904</v>
      </c>
      <c r="D80" s="6">
        <f t="shared" si="1"/>
        <v>485.99470089399216</v>
      </c>
      <c r="E80" s="14">
        <f t="shared" si="4"/>
        <v>472.35630758362714</v>
      </c>
      <c r="F80" s="15">
        <f t="shared" si="5"/>
        <v>500.44407527268061</v>
      </c>
      <c r="G80" s="10">
        <f t="shared" si="2"/>
        <v>500.44407527268061</v>
      </c>
    </row>
    <row r="81" spans="2:7" x14ac:dyDescent="0.25">
      <c r="B81" s="5">
        <f t="shared" si="3"/>
        <v>64</v>
      </c>
      <c r="C81" s="11">
        <f t="shared" ref="C81:C115" si="6">$B$6*POWER($B$11,B81)</f>
        <v>2217.4610478149784</v>
      </c>
      <c r="D81" s="6">
        <f t="shared" ref="D81:D115" si="7">C81/$B$13</f>
        <v>514.89344965136911</v>
      </c>
      <c r="E81" s="14">
        <f t="shared" si="4"/>
        <v>500.44407527268061</v>
      </c>
      <c r="F81" s="15">
        <f t="shared" si="5"/>
        <v>530.20202854217041</v>
      </c>
      <c r="G81" s="10">
        <f t="shared" si="2"/>
        <v>530.20202854217041</v>
      </c>
    </row>
    <row r="82" spans="2:7" x14ac:dyDescent="0.25">
      <c r="B82" s="5">
        <f t="shared" si="3"/>
        <v>65</v>
      </c>
      <c r="C82" s="11">
        <f t="shared" si="6"/>
        <v>2349.3181433392624</v>
      </c>
      <c r="D82" s="6">
        <f t="shared" si="7"/>
        <v>545.5106074329716</v>
      </c>
      <c r="E82" s="14">
        <f t="shared" si="4"/>
        <v>530.20202854217041</v>
      </c>
      <c r="F82" s="15">
        <f t="shared" si="5"/>
        <v>561.7294817948632</v>
      </c>
      <c r="G82" s="10">
        <f t="shared" ref="G82:G115" si="8">F82</f>
        <v>561.7294817948632</v>
      </c>
    </row>
    <row r="83" spans="2:7" x14ac:dyDescent="0.25">
      <c r="B83" s="5">
        <f t="shared" ref="B83:B115" si="9">B82+1</f>
        <v>66</v>
      </c>
      <c r="C83" s="11">
        <f t="shared" si="6"/>
        <v>2489.0158697766492</v>
      </c>
      <c r="D83" s="6">
        <f t="shared" si="7"/>
        <v>577.94835615675481</v>
      </c>
      <c r="E83" s="14">
        <f t="shared" ref="E83:E115" si="10">F82</f>
        <v>561.7294817948632</v>
      </c>
      <c r="F83" s="15">
        <f t="shared" ref="F83:F115" si="11">((D84-D83)/2)+D83</f>
        <v>595.13165497522914</v>
      </c>
      <c r="G83" s="10">
        <f t="shared" si="8"/>
        <v>595.13165497522914</v>
      </c>
    </row>
    <row r="84" spans="2:7" x14ac:dyDescent="0.25">
      <c r="B84" s="5">
        <f t="shared" si="9"/>
        <v>67</v>
      </c>
      <c r="C84" s="11">
        <f t="shared" si="6"/>
        <v>2637.0204553029616</v>
      </c>
      <c r="D84" s="6">
        <f t="shared" si="7"/>
        <v>612.31495379370358</v>
      </c>
      <c r="E84" s="14">
        <f t="shared" si="10"/>
        <v>595.13165497522914</v>
      </c>
      <c r="F84" s="15">
        <f t="shared" si="11"/>
        <v>630.52002473122479</v>
      </c>
      <c r="G84" s="10">
        <f t="shared" si="8"/>
        <v>630.52002473122479</v>
      </c>
    </row>
    <row r="85" spans="2:7" x14ac:dyDescent="0.25">
      <c r="B85" s="5">
        <f t="shared" si="9"/>
        <v>68</v>
      </c>
      <c r="C85" s="11">
        <f t="shared" si="6"/>
        <v>2793.8258514640333</v>
      </c>
      <c r="D85" s="6">
        <f t="shared" si="7"/>
        <v>648.72509566874612</v>
      </c>
      <c r="E85" s="14">
        <f t="shared" si="10"/>
        <v>630.52002473122479</v>
      </c>
      <c r="F85" s="15">
        <f t="shared" si="11"/>
        <v>668.01269645724278</v>
      </c>
      <c r="G85" s="10">
        <f t="shared" si="8"/>
        <v>668.01269645724278</v>
      </c>
    </row>
    <row r="86" spans="2:7" x14ac:dyDescent="0.25">
      <c r="B86" s="5">
        <f t="shared" si="9"/>
        <v>69</v>
      </c>
      <c r="C86" s="11">
        <f t="shared" si="6"/>
        <v>2959.9553816930775</v>
      </c>
      <c r="D86" s="6">
        <f t="shared" si="7"/>
        <v>687.30029724573956</v>
      </c>
      <c r="E86" s="14">
        <f t="shared" si="10"/>
        <v>668.01269645724278</v>
      </c>
      <c r="F86" s="15">
        <f t="shared" si="11"/>
        <v>707.73479845988709</v>
      </c>
      <c r="G86" s="10">
        <f t="shared" si="8"/>
        <v>707.73479845988709</v>
      </c>
    </row>
    <row r="87" spans="2:7" x14ac:dyDescent="0.25">
      <c r="B87" s="5">
        <f t="shared" si="9"/>
        <v>70</v>
      </c>
      <c r="C87" s="11">
        <f t="shared" si="6"/>
        <v>3135.9634878539969</v>
      </c>
      <c r="D87" s="6">
        <f t="shared" si="7"/>
        <v>728.16929967403462</v>
      </c>
      <c r="E87" s="14">
        <f t="shared" si="10"/>
        <v>707.73479845988709</v>
      </c>
      <c r="F87" s="15">
        <f t="shared" si="11"/>
        <v>749.81889956206419</v>
      </c>
      <c r="G87" s="10">
        <f t="shared" si="8"/>
        <v>749.81889956206419</v>
      </c>
    </row>
    <row r="88" spans="2:7" x14ac:dyDescent="0.25">
      <c r="B88" s="5">
        <f t="shared" si="9"/>
        <v>71</v>
      </c>
      <c r="C88" s="11">
        <f t="shared" si="6"/>
        <v>3322.4375806395637</v>
      </c>
      <c r="D88" s="6">
        <f t="shared" si="7"/>
        <v>771.46849945009376</v>
      </c>
      <c r="E88" s="14">
        <f t="shared" si="10"/>
        <v>749.81889956206419</v>
      </c>
      <c r="F88" s="15">
        <f t="shared" si="11"/>
        <v>794.40545153910625</v>
      </c>
      <c r="G88" s="10">
        <f t="shared" si="8"/>
        <v>794.40545153910625</v>
      </c>
    </row>
    <row r="89" spans="2:7" x14ac:dyDescent="0.25">
      <c r="B89" s="5">
        <f t="shared" si="9"/>
        <v>72</v>
      </c>
      <c r="C89" s="11">
        <f t="shared" si="6"/>
        <v>3520.0000000000032</v>
      </c>
      <c r="D89" s="6">
        <f t="shared" si="7"/>
        <v>817.34240362811863</v>
      </c>
      <c r="E89" s="14">
        <f t="shared" si="10"/>
        <v>794.40545153910625</v>
      </c>
      <c r="F89" s="15">
        <f t="shared" si="11"/>
        <v>841.64325786351469</v>
      </c>
      <c r="G89" s="10">
        <f t="shared" si="8"/>
        <v>841.64325786351469</v>
      </c>
    </row>
    <row r="90" spans="2:7" x14ac:dyDescent="0.25">
      <c r="B90" s="5">
        <f t="shared" si="9"/>
        <v>73</v>
      </c>
      <c r="C90" s="11">
        <f t="shared" si="6"/>
        <v>3729.3100921447226</v>
      </c>
      <c r="D90" s="6">
        <f t="shared" si="7"/>
        <v>865.94411209891064</v>
      </c>
      <c r="E90" s="14">
        <f t="shared" si="10"/>
        <v>841.64325786351469</v>
      </c>
      <c r="F90" s="15">
        <f t="shared" si="11"/>
        <v>891.6899703227175</v>
      </c>
      <c r="G90" s="10">
        <f t="shared" si="8"/>
        <v>891.6899703227175</v>
      </c>
    </row>
    <row r="91" spans="2:7" x14ac:dyDescent="0.25">
      <c r="B91" s="5">
        <f t="shared" si="9"/>
        <v>74</v>
      </c>
      <c r="C91" s="11">
        <f t="shared" si="6"/>
        <v>3951.0664100489962</v>
      </c>
      <c r="D91" s="6">
        <f t="shared" si="7"/>
        <v>917.43582854652425</v>
      </c>
      <c r="E91" s="14">
        <f t="shared" si="10"/>
        <v>891.6899703227175</v>
      </c>
      <c r="F91" s="15">
        <f t="shared" si="11"/>
        <v>944.7126151672544</v>
      </c>
      <c r="G91" s="10">
        <f t="shared" si="8"/>
        <v>944.7126151672544</v>
      </c>
    </row>
    <row r="92" spans="2:7" x14ac:dyDescent="0.25">
      <c r="B92" s="5">
        <f t="shared" si="9"/>
        <v>75</v>
      </c>
      <c r="C92" s="11">
        <f t="shared" si="6"/>
        <v>4186.0090448095825</v>
      </c>
      <c r="D92" s="6">
        <f t="shared" si="7"/>
        <v>971.98940178798466</v>
      </c>
      <c r="E92" s="14">
        <f t="shared" si="10"/>
        <v>944.7126151672544</v>
      </c>
      <c r="F92" s="15">
        <f t="shared" si="11"/>
        <v>1000.8881505453614</v>
      </c>
      <c r="G92" s="10">
        <f t="shared" si="8"/>
        <v>1000.8881505453614</v>
      </c>
    </row>
    <row r="93" spans="2:7" x14ac:dyDescent="0.25">
      <c r="B93" s="5">
        <f t="shared" si="9"/>
        <v>76</v>
      </c>
      <c r="C93" s="11">
        <f t="shared" si="6"/>
        <v>4434.9220956299569</v>
      </c>
      <c r="D93" s="6">
        <f t="shared" si="7"/>
        <v>1029.7868993027382</v>
      </c>
      <c r="E93" s="14">
        <f t="shared" si="10"/>
        <v>1000.8881505453614</v>
      </c>
      <c r="F93" s="15">
        <f t="shared" si="11"/>
        <v>1060.4040570843408</v>
      </c>
      <c r="G93" s="10">
        <f t="shared" si="8"/>
        <v>1060.4040570843408</v>
      </c>
    </row>
    <row r="94" spans="2:7" x14ac:dyDescent="0.25">
      <c r="B94" s="5">
        <f t="shared" si="9"/>
        <v>77</v>
      </c>
      <c r="C94" s="11">
        <f t="shared" si="6"/>
        <v>4698.6362866785248</v>
      </c>
      <c r="D94" s="6">
        <f t="shared" si="7"/>
        <v>1091.0212148659432</v>
      </c>
      <c r="E94" s="14">
        <f t="shared" si="10"/>
        <v>1060.4040570843408</v>
      </c>
      <c r="F94" s="15">
        <f t="shared" si="11"/>
        <v>1123.4589635897264</v>
      </c>
      <c r="G94" s="10">
        <f t="shared" si="8"/>
        <v>1123.4589635897264</v>
      </c>
    </row>
    <row r="95" spans="2:7" x14ac:dyDescent="0.25">
      <c r="B95" s="5">
        <f t="shared" si="9"/>
        <v>78</v>
      </c>
      <c r="C95" s="11">
        <f t="shared" si="6"/>
        <v>4978.0317395532993</v>
      </c>
      <c r="D95" s="6">
        <f t="shared" si="7"/>
        <v>1155.8967123135099</v>
      </c>
      <c r="E95" s="14">
        <f t="shared" si="10"/>
        <v>1123.4589635897264</v>
      </c>
      <c r="F95" s="15">
        <f t="shared" si="11"/>
        <v>1190.2633099504585</v>
      </c>
      <c r="G95" s="10">
        <f t="shared" si="8"/>
        <v>1190.2633099504585</v>
      </c>
    </row>
    <row r="96" spans="2:7" x14ac:dyDescent="0.25">
      <c r="B96" s="5">
        <f t="shared" si="9"/>
        <v>79</v>
      </c>
      <c r="C96" s="11">
        <f t="shared" si="6"/>
        <v>5274.0409106059233</v>
      </c>
      <c r="D96" s="6">
        <f t="shared" si="7"/>
        <v>1224.6299075874072</v>
      </c>
      <c r="E96" s="14">
        <f t="shared" si="10"/>
        <v>1190.2633099504585</v>
      </c>
      <c r="F96" s="15">
        <f t="shared" si="11"/>
        <v>1261.0400494624496</v>
      </c>
      <c r="G96" s="10">
        <f t="shared" si="8"/>
        <v>1261.0400494624496</v>
      </c>
    </row>
    <row r="97" spans="2:10" x14ac:dyDescent="0.25">
      <c r="B97" s="5">
        <f t="shared" si="9"/>
        <v>80</v>
      </c>
      <c r="C97" s="11">
        <f t="shared" si="6"/>
        <v>5587.6517029280676</v>
      </c>
      <c r="D97" s="6">
        <f t="shared" si="7"/>
        <v>1297.4501913374922</v>
      </c>
      <c r="E97" s="14">
        <f t="shared" si="10"/>
        <v>1261.0400494624496</v>
      </c>
      <c r="F97" s="15">
        <f t="shared" si="11"/>
        <v>1336.0253929144858</v>
      </c>
      <c r="G97" s="10">
        <f t="shared" si="8"/>
        <v>1336.0253929144858</v>
      </c>
      <c r="J97" t="s">
        <v>30</v>
      </c>
    </row>
    <row r="98" spans="2:10" x14ac:dyDescent="0.25">
      <c r="B98" s="5">
        <f t="shared" si="9"/>
        <v>81</v>
      </c>
      <c r="C98" s="11">
        <f t="shared" si="6"/>
        <v>5919.9107633861558</v>
      </c>
      <c r="D98" s="6">
        <f t="shared" si="7"/>
        <v>1374.6005944914793</v>
      </c>
      <c r="E98" s="14">
        <f t="shared" si="10"/>
        <v>1336.0253929144858</v>
      </c>
      <c r="F98" s="15">
        <f t="shared" si="11"/>
        <v>1415.4695969197744</v>
      </c>
      <c r="G98" s="10">
        <f t="shared" si="8"/>
        <v>1415.4695969197744</v>
      </c>
    </row>
    <row r="99" spans="2:10" x14ac:dyDescent="0.25">
      <c r="B99" s="5">
        <f t="shared" si="9"/>
        <v>82</v>
      </c>
      <c r="C99" s="11">
        <f t="shared" si="6"/>
        <v>6271.9269757079946</v>
      </c>
      <c r="D99" s="6">
        <f t="shared" si="7"/>
        <v>1456.3385993480695</v>
      </c>
      <c r="E99" s="14">
        <f t="shared" si="10"/>
        <v>1415.4695969197744</v>
      </c>
      <c r="F99" s="15">
        <f t="shared" si="11"/>
        <v>1499.6377991241286</v>
      </c>
      <c r="G99" s="10">
        <f t="shared" si="8"/>
        <v>1499.6377991241286</v>
      </c>
    </row>
    <row r="100" spans="2:10" x14ac:dyDescent="0.25">
      <c r="B100" s="5">
        <f t="shared" si="9"/>
        <v>83</v>
      </c>
      <c r="C100" s="11">
        <f t="shared" si="6"/>
        <v>6644.8751612791293</v>
      </c>
      <c r="D100" s="6">
        <f t="shared" si="7"/>
        <v>1542.9369989001877</v>
      </c>
      <c r="E100" s="14">
        <f t="shared" si="10"/>
        <v>1499.6377991241286</v>
      </c>
      <c r="F100" s="15">
        <f t="shared" si="11"/>
        <v>1588.8109030782125</v>
      </c>
      <c r="G100" s="10">
        <f t="shared" si="8"/>
        <v>1588.8109030782125</v>
      </c>
    </row>
    <row r="101" spans="2:10" x14ac:dyDescent="0.25">
      <c r="B101" s="5">
        <f t="shared" si="9"/>
        <v>84</v>
      </c>
      <c r="C101" s="11">
        <f t="shared" si="6"/>
        <v>7040.0000000000064</v>
      </c>
      <c r="D101" s="6">
        <f t="shared" si="7"/>
        <v>1634.6848072562373</v>
      </c>
      <c r="E101" s="14">
        <f t="shared" si="10"/>
        <v>1588.8109030782125</v>
      </c>
      <c r="F101" s="15">
        <f t="shared" si="11"/>
        <v>1683.2865157270294</v>
      </c>
      <c r="G101" s="10">
        <f t="shared" si="8"/>
        <v>1683.2865157270294</v>
      </c>
    </row>
    <row r="102" spans="2:10" x14ac:dyDescent="0.25">
      <c r="B102" s="5">
        <f t="shared" si="9"/>
        <v>85</v>
      </c>
      <c r="C102" s="11">
        <f t="shared" si="6"/>
        <v>7458.6201842894452</v>
      </c>
      <c r="D102" s="6">
        <f t="shared" si="7"/>
        <v>1731.8882241978213</v>
      </c>
      <c r="E102" s="14">
        <f t="shared" si="10"/>
        <v>1683.2865157270294</v>
      </c>
      <c r="F102" s="15">
        <f t="shared" si="11"/>
        <v>1783.379940645435</v>
      </c>
      <c r="G102" s="10">
        <f t="shared" si="8"/>
        <v>1783.379940645435</v>
      </c>
    </row>
    <row r="103" spans="2:10" x14ac:dyDescent="0.25">
      <c r="B103" s="5">
        <f t="shared" si="9"/>
        <v>86</v>
      </c>
      <c r="C103" s="11">
        <f t="shared" si="6"/>
        <v>7902.1328200979942</v>
      </c>
      <c r="D103" s="6">
        <f t="shared" si="7"/>
        <v>1834.871657093049</v>
      </c>
      <c r="E103" s="14">
        <f t="shared" si="10"/>
        <v>1783.379940645435</v>
      </c>
      <c r="F103" s="15">
        <f t="shared" si="11"/>
        <v>1889.4252303345093</v>
      </c>
      <c r="G103" s="10">
        <f t="shared" si="8"/>
        <v>1889.4252303345093</v>
      </c>
    </row>
    <row r="104" spans="2:10" x14ac:dyDescent="0.25">
      <c r="B104" s="5">
        <f t="shared" si="9"/>
        <v>87</v>
      </c>
      <c r="C104" s="11">
        <f t="shared" si="6"/>
        <v>8372.018089619165</v>
      </c>
      <c r="D104" s="6">
        <f t="shared" si="7"/>
        <v>1943.9788035759693</v>
      </c>
      <c r="E104" s="14">
        <f t="shared" si="10"/>
        <v>1889.4252303345093</v>
      </c>
      <c r="F104" s="15">
        <f t="shared" si="11"/>
        <v>2001.7763010907231</v>
      </c>
      <c r="G104" s="10">
        <f t="shared" si="8"/>
        <v>2001.7763010907231</v>
      </c>
    </row>
    <row r="105" spans="2:10" x14ac:dyDescent="0.25">
      <c r="B105" s="5">
        <f t="shared" si="9"/>
        <v>88</v>
      </c>
      <c r="C105" s="11">
        <f t="shared" si="6"/>
        <v>8869.8441912599155</v>
      </c>
      <c r="D105" s="6">
        <f t="shared" si="7"/>
        <v>2059.5737986054769</v>
      </c>
      <c r="E105" s="14">
        <f t="shared" si="10"/>
        <v>2001.7763010907231</v>
      </c>
      <c r="F105" s="15">
        <f t="shared" si="11"/>
        <v>2120.8081141686816</v>
      </c>
      <c r="G105" s="10">
        <f t="shared" si="8"/>
        <v>2120.8081141686816</v>
      </c>
    </row>
    <row r="106" spans="2:10" x14ac:dyDescent="0.25">
      <c r="B106" s="5">
        <f t="shared" si="9"/>
        <v>89</v>
      </c>
      <c r="C106" s="11">
        <f t="shared" si="6"/>
        <v>9397.2725733570514</v>
      </c>
      <c r="D106" s="6">
        <f t="shared" si="7"/>
        <v>2182.0424297318868</v>
      </c>
      <c r="E106" s="14">
        <f t="shared" si="10"/>
        <v>2120.8081141686816</v>
      </c>
      <c r="F106" s="15">
        <f t="shared" si="11"/>
        <v>2246.9179271794533</v>
      </c>
      <c r="G106" s="10">
        <f t="shared" si="8"/>
        <v>2246.9179271794533</v>
      </c>
    </row>
    <row r="107" spans="2:10" x14ac:dyDescent="0.25">
      <c r="B107" s="5">
        <f t="shared" si="9"/>
        <v>90</v>
      </c>
      <c r="C107" s="11">
        <f t="shared" si="6"/>
        <v>9956.0634791065986</v>
      </c>
      <c r="D107" s="6">
        <f t="shared" si="7"/>
        <v>2311.7934246270197</v>
      </c>
      <c r="E107" s="14">
        <f t="shared" si="10"/>
        <v>2246.9179271794533</v>
      </c>
      <c r="F107" s="15">
        <f t="shared" si="11"/>
        <v>2380.5266199009175</v>
      </c>
      <c r="G107" s="10">
        <f t="shared" si="8"/>
        <v>2380.5266199009175</v>
      </c>
    </row>
    <row r="108" spans="2:10" x14ac:dyDescent="0.25">
      <c r="B108" s="5">
        <f t="shared" si="9"/>
        <v>91</v>
      </c>
      <c r="C108" s="11">
        <f t="shared" si="6"/>
        <v>10548.08182121185</v>
      </c>
      <c r="D108" s="6">
        <f t="shared" si="7"/>
        <v>2449.2598151748152</v>
      </c>
      <c r="E108" s="14">
        <f t="shared" si="10"/>
        <v>2380.5266199009175</v>
      </c>
      <c r="F108" s="15">
        <f t="shared" si="11"/>
        <v>2522.0800989249001</v>
      </c>
      <c r="G108" s="10">
        <f t="shared" si="8"/>
        <v>2522.0800989249001</v>
      </c>
    </row>
    <row r="109" spans="2:10" x14ac:dyDescent="0.25">
      <c r="B109" s="5">
        <f t="shared" si="9"/>
        <v>92</v>
      </c>
      <c r="C109" s="11">
        <f t="shared" si="6"/>
        <v>11175.303405856135</v>
      </c>
      <c r="D109" s="6">
        <f t="shared" si="7"/>
        <v>2594.9003826749845</v>
      </c>
      <c r="E109" s="14">
        <f t="shared" si="10"/>
        <v>2522.0800989249001</v>
      </c>
      <c r="F109" s="15">
        <f t="shared" si="11"/>
        <v>2672.0507858289716</v>
      </c>
      <c r="G109" s="10">
        <f t="shared" si="8"/>
        <v>2672.0507858289716</v>
      </c>
    </row>
    <row r="110" spans="2:10" x14ac:dyDescent="0.25">
      <c r="B110" s="5">
        <f t="shared" si="9"/>
        <v>93</v>
      </c>
      <c r="C110" s="11">
        <f t="shared" si="6"/>
        <v>11839.821526772312</v>
      </c>
      <c r="D110" s="6">
        <f t="shared" si="7"/>
        <v>2749.2011889829587</v>
      </c>
      <c r="E110" s="14">
        <f t="shared" si="10"/>
        <v>2672.0507858289716</v>
      </c>
      <c r="F110" s="15">
        <f t="shared" si="11"/>
        <v>2830.9391938395493</v>
      </c>
      <c r="G110" s="10">
        <f t="shared" si="8"/>
        <v>2830.9391938395493</v>
      </c>
    </row>
    <row r="111" spans="2:10" x14ac:dyDescent="0.25">
      <c r="B111" s="5">
        <f t="shared" si="9"/>
        <v>94</v>
      </c>
      <c r="C111" s="11">
        <f t="shared" si="6"/>
        <v>12543.853951415991</v>
      </c>
      <c r="D111" s="6">
        <f t="shared" si="7"/>
        <v>2912.6771986961394</v>
      </c>
      <c r="E111" s="14">
        <f t="shared" si="10"/>
        <v>2830.9391938395493</v>
      </c>
      <c r="F111" s="15">
        <f t="shared" si="11"/>
        <v>2999.2755982482577</v>
      </c>
      <c r="G111" s="10">
        <f t="shared" si="8"/>
        <v>2999.2755982482577</v>
      </c>
    </row>
    <row r="112" spans="2:10" x14ac:dyDescent="0.25">
      <c r="B112" s="5">
        <f t="shared" si="9"/>
        <v>95</v>
      </c>
      <c r="C112" s="11">
        <f t="shared" si="6"/>
        <v>13289.750322558259</v>
      </c>
      <c r="D112" s="6">
        <f t="shared" si="7"/>
        <v>3085.8739978003755</v>
      </c>
      <c r="E112" s="14">
        <f t="shared" si="10"/>
        <v>2999.2755982482577</v>
      </c>
      <c r="F112" s="15">
        <f t="shared" si="11"/>
        <v>3177.6218061564255</v>
      </c>
      <c r="G112" s="10">
        <f t="shared" si="8"/>
        <v>3177.6218061564255</v>
      </c>
    </row>
    <row r="113" spans="2:7" x14ac:dyDescent="0.25">
      <c r="B113" s="5">
        <f t="shared" si="9"/>
        <v>96</v>
      </c>
      <c r="C113" s="11">
        <f t="shared" si="6"/>
        <v>14080.000000000016</v>
      </c>
      <c r="D113" s="6">
        <f t="shared" si="7"/>
        <v>3269.3696145124754</v>
      </c>
      <c r="E113" s="14">
        <f t="shared" si="10"/>
        <v>3177.6218061564255</v>
      </c>
      <c r="F113" s="15">
        <f t="shared" si="11"/>
        <v>3366.5730314540597</v>
      </c>
      <c r="G113" s="10">
        <f t="shared" si="8"/>
        <v>3366.5730314540597</v>
      </c>
    </row>
    <row r="114" spans="2:7" x14ac:dyDescent="0.25">
      <c r="B114" s="5">
        <f t="shared" si="9"/>
        <v>97</v>
      </c>
      <c r="C114" s="11">
        <f t="shared" si="6"/>
        <v>14917.240368578894</v>
      </c>
      <c r="D114" s="6">
        <f t="shared" si="7"/>
        <v>3463.7764483956435</v>
      </c>
      <c r="E114" s="14">
        <f t="shared" si="10"/>
        <v>3366.5730314540597</v>
      </c>
      <c r="F114" s="15">
        <f t="shared" si="11"/>
        <v>3566.7598812908709</v>
      </c>
      <c r="G114" s="10">
        <f t="shared" si="8"/>
        <v>3566.7598812908709</v>
      </c>
    </row>
    <row r="115" spans="2:7" x14ac:dyDescent="0.25">
      <c r="B115" s="5">
        <f t="shared" si="9"/>
        <v>98</v>
      </c>
      <c r="C115" s="11">
        <f t="shared" si="6"/>
        <v>15804.265640195988</v>
      </c>
      <c r="D115" s="6">
        <f t="shared" si="7"/>
        <v>3669.7433141860979</v>
      </c>
      <c r="E115" s="14">
        <f t="shared" si="10"/>
        <v>3566.7598812908709</v>
      </c>
      <c r="F115" s="15">
        <f t="shared" si="11"/>
        <v>1834.871657093049</v>
      </c>
      <c r="G115" s="10">
        <f t="shared" si="8"/>
        <v>1834.871657093049</v>
      </c>
    </row>
  </sheetData>
  <conditionalFormatting sqref="B17:F17">
    <cfRule type="expression" dxfId="16" priority="8">
      <formula>$B$17&lt;$B$9</formula>
    </cfRule>
  </conditionalFormatting>
  <conditionalFormatting sqref="B18:F45">
    <cfRule type="expression" dxfId="15" priority="7">
      <formula>$B18&lt;$B$9</formula>
    </cfRule>
  </conditionalFormatting>
  <conditionalFormatting sqref="B46:F74">
    <cfRule type="expression" dxfId="14" priority="6">
      <formula>$B46&lt;$B$9</formula>
    </cfRule>
  </conditionalFormatting>
  <conditionalFormatting sqref="B75:F80">
    <cfRule type="expression" dxfId="13" priority="5">
      <formula>$B75&lt;$B$9</formula>
    </cfRule>
  </conditionalFormatting>
  <conditionalFormatting sqref="B83:F98">
    <cfRule type="expression" dxfId="12" priority="3">
      <formula>$B83&lt;$B$9</formula>
    </cfRule>
  </conditionalFormatting>
  <conditionalFormatting sqref="B81:F82">
    <cfRule type="expression" dxfId="11" priority="4">
      <formula>$B81&lt;$B$9</formula>
    </cfRule>
  </conditionalFormatting>
  <conditionalFormatting sqref="B99:F106">
    <cfRule type="expression" dxfId="10" priority="2">
      <formula>$B99&lt;$B$9</formula>
    </cfRule>
  </conditionalFormatting>
  <conditionalFormatting sqref="B107:F115">
    <cfRule type="expression" dxfId="9" priority="1">
      <formula>$B107&lt;$B$9</formula>
    </cfRule>
  </conditionalFormatting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5"/>
  <sheetViews>
    <sheetView topLeftCell="A4" workbookViewId="0">
      <selection activeCell="L19" sqref="L19"/>
    </sheetView>
  </sheetViews>
  <sheetFormatPr defaultRowHeight="15" x14ac:dyDescent="0.25"/>
  <cols>
    <col min="1" max="1" width="31.7109375" customWidth="1"/>
    <col min="2" max="12" width="8.5703125" customWidth="1"/>
    <col min="16" max="16" width="15.140625" customWidth="1"/>
  </cols>
  <sheetData>
    <row r="1" spans="1:12" ht="23.25" x14ac:dyDescent="0.35">
      <c r="A1" s="1" t="s">
        <v>18</v>
      </c>
    </row>
    <row r="2" spans="1:12" x14ac:dyDescent="0.25">
      <c r="A2" t="s">
        <v>21</v>
      </c>
    </row>
    <row r="3" spans="1:12" x14ac:dyDescent="0.25">
      <c r="A3" t="s">
        <v>22</v>
      </c>
    </row>
    <row r="4" spans="1:12" ht="15.75" thickBot="1" x14ac:dyDescent="0.3"/>
    <row r="5" spans="1:12" x14ac:dyDescent="0.25">
      <c r="A5" t="s">
        <v>0</v>
      </c>
      <c r="B5" s="2">
        <v>44100</v>
      </c>
      <c r="C5" t="s">
        <v>1</v>
      </c>
      <c r="D5" t="s">
        <v>3</v>
      </c>
      <c r="K5">
        <v>4.25</v>
      </c>
      <c r="L5" t="s">
        <v>25</v>
      </c>
    </row>
    <row r="6" spans="1:12" x14ac:dyDescent="0.25">
      <c r="A6" t="s">
        <v>8</v>
      </c>
      <c r="B6" s="3">
        <v>880</v>
      </c>
      <c r="C6" t="s">
        <v>1</v>
      </c>
      <c r="D6" t="s">
        <v>31</v>
      </c>
      <c r="K6" s="13">
        <f>POWER(2,K5)</f>
        <v>19.027313840043536</v>
      </c>
      <c r="L6" t="s">
        <v>26</v>
      </c>
    </row>
    <row r="7" spans="1:12" x14ac:dyDescent="0.25">
      <c r="A7" t="s">
        <v>15</v>
      </c>
      <c r="B7" s="16">
        <f>K7</f>
        <v>16744.036179238312</v>
      </c>
      <c r="C7" t="s">
        <v>1</v>
      </c>
      <c r="D7" t="s">
        <v>32</v>
      </c>
      <c r="K7" s="13">
        <f>K6*B6</f>
        <v>16744.036179238312</v>
      </c>
      <c r="L7" t="s">
        <v>27</v>
      </c>
    </row>
    <row r="8" spans="1:12" x14ac:dyDescent="0.25">
      <c r="A8" t="s">
        <v>6</v>
      </c>
      <c r="B8" s="3">
        <v>2048</v>
      </c>
      <c r="D8" t="s">
        <v>33</v>
      </c>
      <c r="K8">
        <v>12</v>
      </c>
      <c r="L8" t="s">
        <v>28</v>
      </c>
    </row>
    <row r="9" spans="1:12" ht="15.75" thickBot="1" x14ac:dyDescent="0.3">
      <c r="A9" t="s">
        <v>7</v>
      </c>
      <c r="B9" s="4">
        <f>K9</f>
        <v>52</v>
      </c>
      <c r="D9" t="s">
        <v>23</v>
      </c>
      <c r="G9" s="17" t="s">
        <v>24</v>
      </c>
      <c r="H9">
        <v>58.5</v>
      </c>
      <c r="K9">
        <f>(K5*K8)+1</f>
        <v>52</v>
      </c>
      <c r="L9" t="s">
        <v>29</v>
      </c>
    </row>
    <row r="11" spans="1:12" x14ac:dyDescent="0.25">
      <c r="A11" t="s">
        <v>9</v>
      </c>
      <c r="B11" s="12">
        <f>POWER(B7/B6,1/(B9-1))</f>
        <v>1.0594630943592953</v>
      </c>
      <c r="D11" t="s">
        <v>20</v>
      </c>
    </row>
    <row r="12" spans="1:12" x14ac:dyDescent="0.25">
      <c r="A12" t="s">
        <v>2</v>
      </c>
      <c r="B12">
        <f>B5/2</f>
        <v>22050</v>
      </c>
      <c r="C12" t="s">
        <v>1</v>
      </c>
      <c r="D12" t="s">
        <v>16</v>
      </c>
    </row>
    <row r="13" spans="1:12" x14ac:dyDescent="0.25">
      <c r="A13" t="s">
        <v>10</v>
      </c>
      <c r="B13">
        <f>B5/B8</f>
        <v>21.533203125</v>
      </c>
      <c r="C13" t="s">
        <v>1</v>
      </c>
      <c r="D13" t="s">
        <v>4</v>
      </c>
    </row>
    <row r="14" spans="1:12" x14ac:dyDescent="0.25">
      <c r="A14" t="s">
        <v>5</v>
      </c>
      <c r="B14">
        <f>B8/2-1</f>
        <v>1023</v>
      </c>
      <c r="D14" t="s">
        <v>17</v>
      </c>
    </row>
    <row r="15" spans="1:12" ht="15.75" thickBot="1" x14ac:dyDescent="0.3"/>
    <row r="16" spans="1:12" ht="15.75" thickBot="1" x14ac:dyDescent="0.3">
      <c r="B16" s="7" t="s">
        <v>11</v>
      </c>
      <c r="C16" s="8" t="s">
        <v>12</v>
      </c>
      <c r="D16" s="8" t="s">
        <v>19</v>
      </c>
      <c r="E16" s="8" t="s">
        <v>13</v>
      </c>
      <c r="F16" s="9" t="s">
        <v>14</v>
      </c>
      <c r="G16" s="10">
        <f>G17-(G18-G17)</f>
        <v>39.579827270215546</v>
      </c>
    </row>
    <row r="17" spans="2:7" x14ac:dyDescent="0.25">
      <c r="B17" s="5">
        <v>0</v>
      </c>
      <c r="C17" s="11">
        <f t="shared" ref="C17:C80" si="0">$B$6*POWER($B$11,B17)</f>
        <v>880</v>
      </c>
      <c r="D17" s="6">
        <f t="shared" ref="D17:D80" si="1">C17/$B$13</f>
        <v>40.867120181405895</v>
      </c>
      <c r="E17" s="14">
        <v>0</v>
      </c>
      <c r="F17" s="15">
        <f>((D18-D17)/2)+D17</f>
        <v>42.082162893175692</v>
      </c>
      <c r="G17" s="10">
        <f>F17</f>
        <v>42.082162893175692</v>
      </c>
    </row>
    <row r="18" spans="2:7" x14ac:dyDescent="0.25">
      <c r="B18" s="5">
        <f>B17+1</f>
        <v>1</v>
      </c>
      <c r="C18" s="11">
        <f t="shared" si="0"/>
        <v>932.32752303617985</v>
      </c>
      <c r="D18" s="6">
        <f t="shared" si="1"/>
        <v>43.297205604945496</v>
      </c>
      <c r="E18" s="14">
        <f>F17</f>
        <v>42.082162893175692</v>
      </c>
      <c r="F18" s="15">
        <f>((D19-D18)/2)+D18</f>
        <v>44.584498516135838</v>
      </c>
      <c r="G18" s="10">
        <f t="shared" ref="G18:G81" si="2">F18</f>
        <v>44.584498516135838</v>
      </c>
    </row>
    <row r="19" spans="2:7" x14ac:dyDescent="0.25">
      <c r="B19" s="5">
        <f t="shared" ref="B19:B82" si="3">B18+1</f>
        <v>2</v>
      </c>
      <c r="C19" s="11">
        <f t="shared" si="0"/>
        <v>987.76660251224826</v>
      </c>
      <c r="D19" s="6">
        <f t="shared" si="1"/>
        <v>45.87179142732618</v>
      </c>
      <c r="E19" s="14">
        <f t="shared" ref="E19:E82" si="4">F18</f>
        <v>44.584498516135838</v>
      </c>
      <c r="F19" s="15">
        <f t="shared" ref="F19:F82" si="5">((D20-D19)/2)+D19</f>
        <v>47.235630758362689</v>
      </c>
      <c r="G19" s="10">
        <f t="shared" si="2"/>
        <v>47.235630758362689</v>
      </c>
    </row>
    <row r="20" spans="2:7" x14ac:dyDescent="0.25">
      <c r="B20" s="5">
        <f t="shared" si="3"/>
        <v>3</v>
      </c>
      <c r="C20" s="11">
        <f t="shared" si="0"/>
        <v>1046.5022612023947</v>
      </c>
      <c r="D20" s="6">
        <f t="shared" si="1"/>
        <v>48.59947008939919</v>
      </c>
      <c r="E20" s="14">
        <f t="shared" si="4"/>
        <v>47.235630758362689</v>
      </c>
      <c r="F20" s="15">
        <f t="shared" si="5"/>
        <v>50.044407527268035</v>
      </c>
      <c r="G20" s="10">
        <f t="shared" si="2"/>
        <v>50.044407527268035</v>
      </c>
    </row>
    <row r="21" spans="2:7" x14ac:dyDescent="0.25">
      <c r="B21" s="5">
        <f t="shared" si="3"/>
        <v>4</v>
      </c>
      <c r="C21" s="11">
        <f t="shared" si="0"/>
        <v>1108.7305239074883</v>
      </c>
      <c r="D21" s="6">
        <f t="shared" si="1"/>
        <v>51.489344965136873</v>
      </c>
      <c r="E21" s="14">
        <f t="shared" si="4"/>
        <v>50.044407527268035</v>
      </c>
      <c r="F21" s="15">
        <f t="shared" si="5"/>
        <v>53.02020285421699</v>
      </c>
      <c r="G21" s="10">
        <f t="shared" si="2"/>
        <v>53.02020285421699</v>
      </c>
    </row>
    <row r="22" spans="2:7" x14ac:dyDescent="0.25">
      <c r="B22" s="5">
        <f t="shared" si="3"/>
        <v>5</v>
      </c>
      <c r="C22" s="11">
        <f t="shared" si="0"/>
        <v>1174.6590716696303</v>
      </c>
      <c r="D22" s="6">
        <f t="shared" si="1"/>
        <v>54.551060743297114</v>
      </c>
      <c r="E22" s="14">
        <f t="shared" si="4"/>
        <v>53.02020285421699</v>
      </c>
      <c r="F22" s="15">
        <f t="shared" si="5"/>
        <v>56.172948179486276</v>
      </c>
      <c r="G22" s="10">
        <f t="shared" si="2"/>
        <v>56.172948179486276</v>
      </c>
    </row>
    <row r="23" spans="2:7" x14ac:dyDescent="0.25">
      <c r="B23" s="5">
        <f t="shared" si="3"/>
        <v>6</v>
      </c>
      <c r="C23" s="11">
        <f t="shared" si="0"/>
        <v>1244.5079348883237</v>
      </c>
      <c r="D23" s="6">
        <f t="shared" si="1"/>
        <v>57.794835615675439</v>
      </c>
      <c r="E23" s="14">
        <f t="shared" si="4"/>
        <v>56.172948179486276</v>
      </c>
      <c r="F23" s="15">
        <f t="shared" si="5"/>
        <v>59.513165497522877</v>
      </c>
      <c r="G23" s="10">
        <f t="shared" si="2"/>
        <v>59.513165497522877</v>
      </c>
    </row>
    <row r="24" spans="2:7" x14ac:dyDescent="0.25">
      <c r="B24" s="5">
        <f t="shared" si="3"/>
        <v>7</v>
      </c>
      <c r="C24" s="11">
        <f t="shared" si="0"/>
        <v>1318.5102276514799</v>
      </c>
      <c r="D24" s="6">
        <f t="shared" si="1"/>
        <v>61.231495379370315</v>
      </c>
      <c r="E24" s="14">
        <f t="shared" si="4"/>
        <v>59.513165497522877</v>
      </c>
      <c r="F24" s="15">
        <f t="shared" si="5"/>
        <v>63.052002473122435</v>
      </c>
      <c r="G24" s="10">
        <f t="shared" si="2"/>
        <v>63.052002473122435</v>
      </c>
    </row>
    <row r="25" spans="2:7" x14ac:dyDescent="0.25">
      <c r="B25" s="5">
        <f t="shared" si="3"/>
        <v>8</v>
      </c>
      <c r="C25" s="11">
        <f t="shared" si="0"/>
        <v>1396.9129257320155</v>
      </c>
      <c r="D25" s="6">
        <f t="shared" si="1"/>
        <v>64.872509566874555</v>
      </c>
      <c r="E25" s="14">
        <f t="shared" si="4"/>
        <v>63.052002473122435</v>
      </c>
      <c r="F25" s="15">
        <f t="shared" si="5"/>
        <v>66.801269645724233</v>
      </c>
      <c r="G25" s="10">
        <f t="shared" si="2"/>
        <v>66.801269645724233</v>
      </c>
    </row>
    <row r="26" spans="2:7" x14ac:dyDescent="0.25">
      <c r="B26" s="5">
        <f t="shared" si="3"/>
        <v>9</v>
      </c>
      <c r="C26" s="11">
        <f t="shared" si="0"/>
        <v>1479.9776908465378</v>
      </c>
      <c r="D26" s="6">
        <f t="shared" si="1"/>
        <v>68.73002972457391</v>
      </c>
      <c r="E26" s="14">
        <f t="shared" si="4"/>
        <v>66.801269645724233</v>
      </c>
      <c r="F26" s="15">
        <f t="shared" si="5"/>
        <v>70.77347984598866</v>
      </c>
      <c r="G26" s="10">
        <f t="shared" si="2"/>
        <v>70.77347984598866</v>
      </c>
    </row>
    <row r="27" spans="2:7" x14ac:dyDescent="0.25">
      <c r="B27" s="5">
        <f t="shared" si="3"/>
        <v>10</v>
      </c>
      <c r="C27" s="11">
        <f t="shared" si="0"/>
        <v>1567.9817439269973</v>
      </c>
      <c r="D27" s="6">
        <f t="shared" si="1"/>
        <v>72.816929967403411</v>
      </c>
      <c r="E27" s="14">
        <f t="shared" si="4"/>
        <v>70.77347984598866</v>
      </c>
      <c r="F27" s="15">
        <f t="shared" si="5"/>
        <v>74.981889956206373</v>
      </c>
      <c r="G27" s="10">
        <f t="shared" si="2"/>
        <v>74.981889956206373</v>
      </c>
    </row>
    <row r="28" spans="2:7" x14ac:dyDescent="0.25">
      <c r="B28" s="5">
        <f t="shared" si="3"/>
        <v>11</v>
      </c>
      <c r="C28" s="11">
        <f t="shared" si="0"/>
        <v>1661.218790319781</v>
      </c>
      <c r="D28" s="6">
        <f t="shared" si="1"/>
        <v>77.146849945009336</v>
      </c>
      <c r="E28" s="14">
        <f t="shared" si="4"/>
        <v>74.981889956206373</v>
      </c>
      <c r="F28" s="15">
        <f t="shared" si="5"/>
        <v>79.440545153910563</v>
      </c>
      <c r="G28" s="10">
        <f t="shared" si="2"/>
        <v>79.440545153910563</v>
      </c>
    </row>
    <row r="29" spans="2:7" x14ac:dyDescent="0.25">
      <c r="B29" s="5">
        <f t="shared" si="3"/>
        <v>12</v>
      </c>
      <c r="C29" s="11">
        <f t="shared" si="0"/>
        <v>1760</v>
      </c>
      <c r="D29" s="6">
        <f t="shared" si="1"/>
        <v>81.734240362811789</v>
      </c>
      <c r="E29" s="14">
        <f t="shared" si="4"/>
        <v>79.440545153910563</v>
      </c>
      <c r="F29" s="15">
        <f t="shared" si="5"/>
        <v>84.164325786351384</v>
      </c>
      <c r="G29" s="10">
        <f t="shared" si="2"/>
        <v>84.164325786351384</v>
      </c>
    </row>
    <row r="30" spans="2:7" x14ac:dyDescent="0.25">
      <c r="B30" s="5">
        <f t="shared" si="3"/>
        <v>13</v>
      </c>
      <c r="C30" s="11">
        <f t="shared" si="0"/>
        <v>1864.6550460723597</v>
      </c>
      <c r="D30" s="6">
        <f t="shared" si="1"/>
        <v>86.594411209890993</v>
      </c>
      <c r="E30" s="14">
        <f t="shared" si="4"/>
        <v>84.164325786351384</v>
      </c>
      <c r="F30" s="15">
        <f t="shared" si="5"/>
        <v>89.168997032271676</v>
      </c>
      <c r="G30" s="10">
        <f t="shared" si="2"/>
        <v>89.168997032271676</v>
      </c>
    </row>
    <row r="31" spans="2:7" x14ac:dyDescent="0.25">
      <c r="B31" s="5">
        <f t="shared" si="3"/>
        <v>14</v>
      </c>
      <c r="C31" s="11">
        <f t="shared" si="0"/>
        <v>1975.533205024497</v>
      </c>
      <c r="D31" s="6">
        <f t="shared" si="1"/>
        <v>91.743582854652374</v>
      </c>
      <c r="E31" s="14">
        <f t="shared" si="4"/>
        <v>89.168997032271676</v>
      </c>
      <c r="F31" s="15">
        <f t="shared" si="5"/>
        <v>94.471261516725377</v>
      </c>
      <c r="G31" s="10">
        <f t="shared" si="2"/>
        <v>94.471261516725377</v>
      </c>
    </row>
    <row r="32" spans="2:7" x14ac:dyDescent="0.25">
      <c r="B32" s="5">
        <f t="shared" si="3"/>
        <v>15</v>
      </c>
      <c r="C32" s="11">
        <f t="shared" si="0"/>
        <v>2093.0045224047894</v>
      </c>
      <c r="D32" s="6">
        <f t="shared" si="1"/>
        <v>97.198940178798381</v>
      </c>
      <c r="E32" s="14">
        <f t="shared" si="4"/>
        <v>94.471261516725377</v>
      </c>
      <c r="F32" s="15">
        <f t="shared" si="5"/>
        <v>100.08881505453607</v>
      </c>
      <c r="G32" s="10">
        <f t="shared" si="2"/>
        <v>100.08881505453607</v>
      </c>
    </row>
    <row r="33" spans="2:9" x14ac:dyDescent="0.25">
      <c r="B33" s="5">
        <f t="shared" si="3"/>
        <v>16</v>
      </c>
      <c r="C33" s="11">
        <f t="shared" si="0"/>
        <v>2217.4610478149771</v>
      </c>
      <c r="D33" s="6">
        <f t="shared" si="1"/>
        <v>102.97868993027376</v>
      </c>
      <c r="E33" s="14">
        <f t="shared" si="4"/>
        <v>100.08881505453607</v>
      </c>
      <c r="F33" s="15">
        <f t="shared" si="5"/>
        <v>106.04040570843401</v>
      </c>
      <c r="G33" s="10">
        <f t="shared" si="2"/>
        <v>106.04040570843401</v>
      </c>
    </row>
    <row r="34" spans="2:9" x14ac:dyDescent="0.25">
      <c r="B34" s="5">
        <f t="shared" si="3"/>
        <v>17</v>
      </c>
      <c r="C34" s="11">
        <f t="shared" si="0"/>
        <v>2349.318143339261</v>
      </c>
      <c r="D34" s="6">
        <f t="shared" si="1"/>
        <v>109.10212148659426</v>
      </c>
      <c r="E34" s="14">
        <f t="shared" si="4"/>
        <v>106.04040570843401</v>
      </c>
      <c r="F34" s="15">
        <f t="shared" si="5"/>
        <v>112.34589635897258</v>
      </c>
      <c r="G34" s="10">
        <f t="shared" si="2"/>
        <v>112.34589635897258</v>
      </c>
    </row>
    <row r="35" spans="2:9" x14ac:dyDescent="0.25">
      <c r="B35" s="5">
        <f t="shared" si="3"/>
        <v>18</v>
      </c>
      <c r="C35" s="11">
        <f t="shared" si="0"/>
        <v>2489.0158697766478</v>
      </c>
      <c r="D35" s="6">
        <f t="shared" si="1"/>
        <v>115.58967123135091</v>
      </c>
      <c r="E35" s="14">
        <f t="shared" si="4"/>
        <v>112.34589635897258</v>
      </c>
      <c r="F35" s="15">
        <f t="shared" si="5"/>
        <v>119.02633099504578</v>
      </c>
      <c r="G35" s="10">
        <f t="shared" si="2"/>
        <v>119.02633099504578</v>
      </c>
    </row>
    <row r="36" spans="2:9" x14ac:dyDescent="0.25">
      <c r="B36" s="5">
        <f t="shared" si="3"/>
        <v>19</v>
      </c>
      <c r="C36" s="11">
        <f t="shared" si="0"/>
        <v>2637.0204553029603</v>
      </c>
      <c r="D36" s="6">
        <f t="shared" si="1"/>
        <v>122.46299075874064</v>
      </c>
      <c r="E36" s="14">
        <f t="shared" si="4"/>
        <v>119.02633099504578</v>
      </c>
      <c r="F36" s="15">
        <f t="shared" si="5"/>
        <v>126.10400494624488</v>
      </c>
      <c r="G36" s="10">
        <f t="shared" si="2"/>
        <v>126.10400494624488</v>
      </c>
    </row>
    <row r="37" spans="2:9" x14ac:dyDescent="0.25">
      <c r="B37" s="5">
        <f t="shared" si="3"/>
        <v>20</v>
      </c>
      <c r="C37" s="11">
        <f t="shared" si="0"/>
        <v>2793.8258514640315</v>
      </c>
      <c r="D37" s="6">
        <f t="shared" si="1"/>
        <v>129.74501913374914</v>
      </c>
      <c r="E37" s="14">
        <f t="shared" si="4"/>
        <v>126.10400494624488</v>
      </c>
      <c r="F37" s="15">
        <f t="shared" si="5"/>
        <v>133.60253929144847</v>
      </c>
      <c r="G37" s="10">
        <f t="shared" si="2"/>
        <v>133.60253929144847</v>
      </c>
    </row>
    <row r="38" spans="2:9" x14ac:dyDescent="0.25">
      <c r="B38" s="5">
        <f t="shared" si="3"/>
        <v>21</v>
      </c>
      <c r="C38" s="11">
        <f t="shared" si="0"/>
        <v>2959.9553816930757</v>
      </c>
      <c r="D38" s="6">
        <f t="shared" si="1"/>
        <v>137.46005944914782</v>
      </c>
      <c r="E38" s="14">
        <f t="shared" si="4"/>
        <v>133.60253929144847</v>
      </c>
      <c r="F38" s="15">
        <f t="shared" si="5"/>
        <v>141.54695969197735</v>
      </c>
      <c r="G38" s="10">
        <f t="shared" si="2"/>
        <v>141.54695969197735</v>
      </c>
    </row>
    <row r="39" spans="2:9" x14ac:dyDescent="0.25">
      <c r="B39" s="5">
        <f t="shared" si="3"/>
        <v>22</v>
      </c>
      <c r="C39" s="11">
        <f t="shared" si="0"/>
        <v>3135.963487853995</v>
      </c>
      <c r="D39" s="6">
        <f t="shared" si="1"/>
        <v>145.63385993480685</v>
      </c>
      <c r="E39" s="14">
        <f t="shared" si="4"/>
        <v>141.54695969197735</v>
      </c>
      <c r="F39" s="15">
        <f t="shared" si="5"/>
        <v>149.96377991241275</v>
      </c>
      <c r="G39" s="10">
        <f t="shared" si="2"/>
        <v>149.96377991241275</v>
      </c>
    </row>
    <row r="40" spans="2:9" x14ac:dyDescent="0.25">
      <c r="B40" s="5">
        <f t="shared" si="3"/>
        <v>23</v>
      </c>
      <c r="C40" s="11">
        <f t="shared" si="0"/>
        <v>3322.4375806395624</v>
      </c>
      <c r="D40" s="6">
        <f t="shared" si="1"/>
        <v>154.29369989001867</v>
      </c>
      <c r="E40" s="14">
        <f t="shared" si="4"/>
        <v>149.96377991241275</v>
      </c>
      <c r="F40" s="15">
        <f t="shared" si="5"/>
        <v>158.88109030782115</v>
      </c>
      <c r="G40" s="10">
        <f t="shared" si="2"/>
        <v>158.88109030782115</v>
      </c>
    </row>
    <row r="41" spans="2:9" x14ac:dyDescent="0.25">
      <c r="B41" s="5">
        <f t="shared" si="3"/>
        <v>24</v>
      </c>
      <c r="C41" s="11">
        <f t="shared" si="0"/>
        <v>3520.0000000000009</v>
      </c>
      <c r="D41" s="6">
        <f t="shared" si="1"/>
        <v>163.46848072562364</v>
      </c>
      <c r="E41" s="14">
        <f t="shared" si="4"/>
        <v>158.88109030782115</v>
      </c>
      <c r="F41" s="15">
        <f t="shared" si="5"/>
        <v>168.32865157270282</v>
      </c>
      <c r="G41" s="10">
        <f t="shared" si="2"/>
        <v>168.32865157270282</v>
      </c>
    </row>
    <row r="42" spans="2:9" x14ac:dyDescent="0.25">
      <c r="B42" s="5">
        <f t="shared" si="3"/>
        <v>25</v>
      </c>
      <c r="C42" s="11">
        <f t="shared" si="0"/>
        <v>3729.3100921447203</v>
      </c>
      <c r="D42" s="6">
        <f t="shared" si="1"/>
        <v>173.18882241978201</v>
      </c>
      <c r="E42" s="14">
        <f t="shared" si="4"/>
        <v>168.32865157270282</v>
      </c>
      <c r="F42" s="15">
        <f t="shared" si="5"/>
        <v>178.33799406454338</v>
      </c>
      <c r="G42" s="10">
        <f t="shared" si="2"/>
        <v>178.33799406454338</v>
      </c>
    </row>
    <row r="43" spans="2:9" x14ac:dyDescent="0.25">
      <c r="B43" s="5">
        <f t="shared" si="3"/>
        <v>26</v>
      </c>
      <c r="C43" s="11">
        <f t="shared" si="0"/>
        <v>3951.0664100489939</v>
      </c>
      <c r="D43" s="6">
        <f t="shared" si="1"/>
        <v>183.48716570930475</v>
      </c>
      <c r="E43" s="14">
        <f t="shared" si="4"/>
        <v>178.33799406454338</v>
      </c>
      <c r="F43" s="15">
        <f t="shared" si="5"/>
        <v>188.94252303345081</v>
      </c>
      <c r="G43" s="10">
        <f t="shared" si="2"/>
        <v>188.94252303345081</v>
      </c>
    </row>
    <row r="44" spans="2:9" x14ac:dyDescent="0.25">
      <c r="B44" s="5">
        <f t="shared" si="3"/>
        <v>27</v>
      </c>
      <c r="C44" s="11">
        <f t="shared" si="0"/>
        <v>4186.0090448095807</v>
      </c>
      <c r="D44" s="6">
        <f t="shared" si="1"/>
        <v>194.39788035759685</v>
      </c>
      <c r="E44" s="14">
        <f t="shared" si="4"/>
        <v>188.94252303345081</v>
      </c>
      <c r="F44" s="15">
        <f t="shared" si="5"/>
        <v>200.1776301090722</v>
      </c>
      <c r="G44" s="10">
        <f t="shared" si="2"/>
        <v>200.1776301090722</v>
      </c>
      <c r="I44" t="s">
        <v>34</v>
      </c>
    </row>
    <row r="45" spans="2:9" x14ac:dyDescent="0.25">
      <c r="B45" s="5">
        <f t="shared" si="3"/>
        <v>28</v>
      </c>
      <c r="C45" s="11">
        <f t="shared" si="0"/>
        <v>4434.9220956299541</v>
      </c>
      <c r="D45" s="6">
        <f t="shared" si="1"/>
        <v>205.95737986054752</v>
      </c>
      <c r="E45" s="14">
        <f t="shared" si="4"/>
        <v>200.1776301090722</v>
      </c>
      <c r="F45" s="15">
        <f t="shared" si="5"/>
        <v>212.08081141686802</v>
      </c>
      <c r="G45" s="10">
        <f t="shared" si="2"/>
        <v>212.08081141686802</v>
      </c>
    </row>
    <row r="46" spans="2:9" x14ac:dyDescent="0.25">
      <c r="B46" s="5">
        <f t="shared" si="3"/>
        <v>29</v>
      </c>
      <c r="C46" s="11">
        <f t="shared" si="0"/>
        <v>4698.6362866785221</v>
      </c>
      <c r="D46" s="6">
        <f t="shared" si="1"/>
        <v>218.20424297318851</v>
      </c>
      <c r="E46" s="14">
        <f t="shared" si="4"/>
        <v>212.08081141686802</v>
      </c>
      <c r="F46" s="15">
        <f t="shared" si="5"/>
        <v>224.69179271794519</v>
      </c>
      <c r="G46" s="10">
        <f t="shared" si="2"/>
        <v>224.69179271794519</v>
      </c>
    </row>
    <row r="47" spans="2:9" x14ac:dyDescent="0.25">
      <c r="B47" s="5">
        <f t="shared" si="3"/>
        <v>30</v>
      </c>
      <c r="C47" s="11">
        <f t="shared" si="0"/>
        <v>4978.0317395532966</v>
      </c>
      <c r="D47" s="6">
        <f t="shared" si="1"/>
        <v>231.17934246270184</v>
      </c>
      <c r="E47" s="14">
        <f t="shared" si="4"/>
        <v>224.69179271794519</v>
      </c>
      <c r="F47" s="15">
        <f t="shared" si="5"/>
        <v>238.05266199009156</v>
      </c>
      <c r="G47" s="10">
        <f t="shared" si="2"/>
        <v>238.05266199009156</v>
      </c>
    </row>
    <row r="48" spans="2:9" x14ac:dyDescent="0.25">
      <c r="B48" s="5">
        <f t="shared" si="3"/>
        <v>31</v>
      </c>
      <c r="C48" s="11">
        <f t="shared" si="0"/>
        <v>5274.0409106059205</v>
      </c>
      <c r="D48" s="6">
        <f t="shared" si="1"/>
        <v>244.92598151748129</v>
      </c>
      <c r="E48" s="14">
        <f t="shared" si="4"/>
        <v>238.05266199009156</v>
      </c>
      <c r="F48" s="15">
        <f t="shared" si="5"/>
        <v>252.20800989248977</v>
      </c>
      <c r="G48" s="10">
        <f t="shared" si="2"/>
        <v>252.20800989248977</v>
      </c>
    </row>
    <row r="49" spans="2:9" x14ac:dyDescent="0.25">
      <c r="B49" s="5">
        <f t="shared" si="3"/>
        <v>32</v>
      </c>
      <c r="C49" s="11">
        <f t="shared" si="0"/>
        <v>5587.651702928064</v>
      </c>
      <c r="D49" s="6">
        <f t="shared" si="1"/>
        <v>259.49003826749828</v>
      </c>
      <c r="E49" s="14">
        <f t="shared" si="4"/>
        <v>252.20800989248977</v>
      </c>
      <c r="F49" s="15">
        <f t="shared" si="5"/>
        <v>267.20507858289699</v>
      </c>
      <c r="G49" s="10">
        <f t="shared" si="2"/>
        <v>267.20507858289699</v>
      </c>
    </row>
    <row r="50" spans="2:9" x14ac:dyDescent="0.25">
      <c r="B50" s="5">
        <f t="shared" si="3"/>
        <v>33</v>
      </c>
      <c r="C50" s="11">
        <f t="shared" si="0"/>
        <v>5919.9107633861522</v>
      </c>
      <c r="D50" s="6">
        <f t="shared" si="1"/>
        <v>274.9201188982957</v>
      </c>
      <c r="E50" s="14">
        <f t="shared" si="4"/>
        <v>267.20507858289699</v>
      </c>
      <c r="F50" s="15">
        <f t="shared" si="5"/>
        <v>283.0939193839547</v>
      </c>
      <c r="G50" s="10">
        <f t="shared" si="2"/>
        <v>283.0939193839547</v>
      </c>
    </row>
    <row r="51" spans="2:9" x14ac:dyDescent="0.25">
      <c r="B51" s="5">
        <f t="shared" si="3"/>
        <v>34</v>
      </c>
      <c r="C51" s="11">
        <f t="shared" si="0"/>
        <v>6271.926975707991</v>
      </c>
      <c r="D51" s="6">
        <f t="shared" si="1"/>
        <v>291.26771986961376</v>
      </c>
      <c r="E51" s="14">
        <f t="shared" si="4"/>
        <v>283.0939193839547</v>
      </c>
      <c r="F51" s="15">
        <f t="shared" si="5"/>
        <v>299.92755982482561</v>
      </c>
      <c r="G51" s="10">
        <f t="shared" si="2"/>
        <v>299.92755982482561</v>
      </c>
    </row>
    <row r="52" spans="2:9" x14ac:dyDescent="0.25">
      <c r="B52" s="5">
        <f t="shared" si="3"/>
        <v>35</v>
      </c>
      <c r="C52" s="11">
        <f t="shared" si="0"/>
        <v>6644.8751612791257</v>
      </c>
      <c r="D52" s="6">
        <f t="shared" si="1"/>
        <v>308.5873997800374</v>
      </c>
      <c r="E52" s="14">
        <f t="shared" si="4"/>
        <v>299.92755982482561</v>
      </c>
      <c r="F52" s="15">
        <f t="shared" si="5"/>
        <v>317.76218061564236</v>
      </c>
      <c r="G52" s="10">
        <f t="shared" si="2"/>
        <v>317.76218061564236</v>
      </c>
      <c r="H52" s="13"/>
      <c r="I52" s="18"/>
    </row>
    <row r="53" spans="2:9" x14ac:dyDescent="0.25">
      <c r="B53" s="5">
        <f t="shared" si="3"/>
        <v>36</v>
      </c>
      <c r="C53" s="11">
        <f t="shared" si="0"/>
        <v>7040.0000000000027</v>
      </c>
      <c r="D53" s="6">
        <f t="shared" si="1"/>
        <v>326.93696145124727</v>
      </c>
      <c r="E53" s="14">
        <f t="shared" si="4"/>
        <v>317.76218061564236</v>
      </c>
      <c r="F53" s="15">
        <f t="shared" si="5"/>
        <v>336.65730314540565</v>
      </c>
      <c r="G53" s="10">
        <f t="shared" si="2"/>
        <v>336.65730314540565</v>
      </c>
      <c r="H53" s="13"/>
      <c r="I53" s="18"/>
    </row>
    <row r="54" spans="2:9" x14ac:dyDescent="0.25">
      <c r="B54" s="5">
        <f t="shared" si="3"/>
        <v>37</v>
      </c>
      <c r="C54" s="11">
        <f t="shared" si="0"/>
        <v>7458.6201842894407</v>
      </c>
      <c r="D54" s="6">
        <f t="shared" si="1"/>
        <v>346.37764483956403</v>
      </c>
      <c r="E54" s="14">
        <f t="shared" si="4"/>
        <v>336.65730314540565</v>
      </c>
      <c r="F54" s="15">
        <f t="shared" si="5"/>
        <v>356.67598812908682</v>
      </c>
      <c r="G54" s="10">
        <f t="shared" si="2"/>
        <v>356.67598812908682</v>
      </c>
      <c r="H54" s="13"/>
      <c r="I54" s="18"/>
    </row>
    <row r="55" spans="2:9" x14ac:dyDescent="0.25">
      <c r="B55" s="5">
        <f t="shared" si="3"/>
        <v>38</v>
      </c>
      <c r="C55" s="11">
        <f t="shared" si="0"/>
        <v>7902.1328200979888</v>
      </c>
      <c r="D55" s="6">
        <f t="shared" si="1"/>
        <v>366.97433141860955</v>
      </c>
      <c r="E55" s="14">
        <f t="shared" si="4"/>
        <v>356.67598812908682</v>
      </c>
      <c r="F55" s="15">
        <f t="shared" si="5"/>
        <v>377.88504606690162</v>
      </c>
      <c r="G55" s="10">
        <f t="shared" si="2"/>
        <v>377.88504606690162</v>
      </c>
      <c r="H55" s="13"/>
      <c r="I55" s="18"/>
    </row>
    <row r="56" spans="2:9" x14ac:dyDescent="0.25">
      <c r="B56" s="5">
        <f t="shared" si="3"/>
        <v>39</v>
      </c>
      <c r="C56" s="11">
        <f t="shared" si="0"/>
        <v>8372.0180896191614</v>
      </c>
      <c r="D56" s="6">
        <f t="shared" si="1"/>
        <v>388.79576071519369</v>
      </c>
      <c r="E56" s="14">
        <f t="shared" si="4"/>
        <v>377.88504606690162</v>
      </c>
      <c r="F56" s="15">
        <f t="shared" si="5"/>
        <v>400.35526021814439</v>
      </c>
      <c r="G56" s="10">
        <f t="shared" si="2"/>
        <v>400.35526021814439</v>
      </c>
      <c r="H56" s="13"/>
      <c r="I56" s="18"/>
    </row>
    <row r="57" spans="2:9" x14ac:dyDescent="0.25">
      <c r="B57" s="5">
        <f t="shared" si="3"/>
        <v>40</v>
      </c>
      <c r="C57" s="11">
        <f t="shared" si="0"/>
        <v>8869.8441912599101</v>
      </c>
      <c r="D57" s="6">
        <f t="shared" si="1"/>
        <v>411.91475972109515</v>
      </c>
      <c r="E57" s="14">
        <f t="shared" si="4"/>
        <v>400.35526021814439</v>
      </c>
      <c r="F57" s="15">
        <f t="shared" si="5"/>
        <v>424.16162283373615</v>
      </c>
      <c r="G57" s="10">
        <f t="shared" si="2"/>
        <v>424.16162283373615</v>
      </c>
      <c r="H57" s="13"/>
      <c r="I57" s="18"/>
    </row>
    <row r="58" spans="2:9" x14ac:dyDescent="0.25">
      <c r="B58" s="5">
        <f t="shared" si="3"/>
        <v>41</v>
      </c>
      <c r="C58" s="11">
        <f t="shared" si="0"/>
        <v>9397.272573357046</v>
      </c>
      <c r="D58" s="6">
        <f t="shared" si="1"/>
        <v>436.40848594637708</v>
      </c>
      <c r="E58" s="14">
        <f t="shared" si="4"/>
        <v>424.16162283373615</v>
      </c>
      <c r="F58" s="15">
        <f t="shared" si="5"/>
        <v>449.38358543589038</v>
      </c>
      <c r="G58" s="10">
        <f t="shared" si="2"/>
        <v>449.38358543589038</v>
      </c>
      <c r="H58" s="13"/>
      <c r="I58" s="18"/>
    </row>
    <row r="59" spans="2:9" x14ac:dyDescent="0.25">
      <c r="B59" s="5">
        <f t="shared" si="3"/>
        <v>42</v>
      </c>
      <c r="C59" s="11">
        <f t="shared" si="0"/>
        <v>9956.0634791065931</v>
      </c>
      <c r="D59" s="6">
        <f t="shared" si="1"/>
        <v>462.35868492540368</v>
      </c>
      <c r="E59" s="14">
        <f t="shared" si="4"/>
        <v>449.38358543589038</v>
      </c>
      <c r="F59" s="15">
        <f t="shared" si="5"/>
        <v>476.10532398018324</v>
      </c>
      <c r="G59" s="10">
        <f t="shared" si="2"/>
        <v>476.10532398018324</v>
      </c>
      <c r="H59" s="13"/>
      <c r="I59" s="18"/>
    </row>
    <row r="60" spans="2:9" x14ac:dyDescent="0.25">
      <c r="B60" s="5">
        <f t="shared" si="3"/>
        <v>43</v>
      </c>
      <c r="C60" s="11">
        <f t="shared" si="0"/>
        <v>10548.081821211845</v>
      </c>
      <c r="D60" s="6">
        <f t="shared" si="1"/>
        <v>489.85196303496275</v>
      </c>
      <c r="E60" s="14">
        <f t="shared" si="4"/>
        <v>476.10532398018324</v>
      </c>
      <c r="F60" s="15">
        <f t="shared" si="5"/>
        <v>504.41601978497965</v>
      </c>
      <c r="G60" s="10">
        <f t="shared" si="2"/>
        <v>504.41601978497965</v>
      </c>
      <c r="H60" s="13"/>
      <c r="I60" s="18"/>
    </row>
    <row r="61" spans="2:9" x14ac:dyDescent="0.25">
      <c r="B61" s="5">
        <f t="shared" si="3"/>
        <v>44</v>
      </c>
      <c r="C61" s="11">
        <f t="shared" si="0"/>
        <v>11175.303405856128</v>
      </c>
      <c r="D61" s="6">
        <f t="shared" si="1"/>
        <v>518.98007653499656</v>
      </c>
      <c r="E61" s="14">
        <f t="shared" si="4"/>
        <v>504.41601978497965</v>
      </c>
      <c r="F61" s="15">
        <f t="shared" si="5"/>
        <v>534.41015716579398</v>
      </c>
      <c r="G61" s="10">
        <f t="shared" si="2"/>
        <v>534.41015716579398</v>
      </c>
      <c r="H61" s="13"/>
      <c r="I61" s="18"/>
    </row>
    <row r="62" spans="2:9" x14ac:dyDescent="0.25">
      <c r="B62" s="5">
        <f t="shared" si="3"/>
        <v>45</v>
      </c>
      <c r="C62" s="11">
        <f t="shared" si="0"/>
        <v>11839.821526772304</v>
      </c>
      <c r="D62" s="6">
        <f t="shared" si="1"/>
        <v>549.8402377965914</v>
      </c>
      <c r="E62" s="14">
        <f t="shared" si="4"/>
        <v>534.41015716579398</v>
      </c>
      <c r="F62" s="15">
        <f t="shared" si="5"/>
        <v>566.18783876790951</v>
      </c>
      <c r="G62" s="10">
        <f t="shared" si="2"/>
        <v>566.18783876790951</v>
      </c>
      <c r="H62" s="13"/>
      <c r="I62" s="18"/>
    </row>
    <row r="63" spans="2:9" x14ac:dyDescent="0.25">
      <c r="B63" s="5">
        <f t="shared" si="3"/>
        <v>46</v>
      </c>
      <c r="C63" s="11">
        <f t="shared" si="0"/>
        <v>12543.853951415986</v>
      </c>
      <c r="D63" s="6">
        <f t="shared" si="1"/>
        <v>582.53543973922763</v>
      </c>
      <c r="E63" s="14">
        <f t="shared" si="4"/>
        <v>566.18783876790951</v>
      </c>
      <c r="F63" s="15">
        <f t="shared" si="5"/>
        <v>599.85511964965121</v>
      </c>
      <c r="G63" s="10">
        <f t="shared" si="2"/>
        <v>599.85511964965121</v>
      </c>
      <c r="H63" s="13"/>
      <c r="I63" s="18"/>
    </row>
    <row r="64" spans="2:9" x14ac:dyDescent="0.25">
      <c r="B64" s="5">
        <f t="shared" si="3"/>
        <v>47</v>
      </c>
      <c r="C64" s="11">
        <f t="shared" si="0"/>
        <v>13289.750322558251</v>
      </c>
      <c r="D64" s="6">
        <f t="shared" si="1"/>
        <v>617.1747995600748</v>
      </c>
      <c r="E64" s="14">
        <f t="shared" si="4"/>
        <v>599.85511964965121</v>
      </c>
      <c r="F64" s="15">
        <f t="shared" si="5"/>
        <v>635.52436123128473</v>
      </c>
      <c r="G64" s="10">
        <f t="shared" si="2"/>
        <v>635.52436123128473</v>
      </c>
      <c r="H64" s="13"/>
      <c r="I64" s="18"/>
    </row>
    <row r="65" spans="2:9" x14ac:dyDescent="0.25">
      <c r="B65" s="5">
        <f t="shared" si="3"/>
        <v>48</v>
      </c>
      <c r="C65" s="11">
        <f t="shared" si="0"/>
        <v>14080.000000000005</v>
      </c>
      <c r="D65" s="6">
        <f t="shared" si="1"/>
        <v>653.87392290249454</v>
      </c>
      <c r="E65" s="14">
        <f t="shared" si="4"/>
        <v>635.52436123128473</v>
      </c>
      <c r="F65" s="15">
        <f t="shared" si="5"/>
        <v>673.31460629081141</v>
      </c>
      <c r="G65" s="10">
        <f t="shared" si="2"/>
        <v>673.31460629081141</v>
      </c>
      <c r="H65" s="13"/>
      <c r="I65" s="18"/>
    </row>
    <row r="66" spans="2:9" x14ac:dyDescent="0.25">
      <c r="B66" s="5">
        <f t="shared" si="3"/>
        <v>49</v>
      </c>
      <c r="C66" s="11">
        <f t="shared" si="0"/>
        <v>14917.240368578885</v>
      </c>
      <c r="D66" s="6">
        <f t="shared" si="1"/>
        <v>692.75528967912828</v>
      </c>
      <c r="E66" s="14">
        <f t="shared" si="4"/>
        <v>673.31460629081141</v>
      </c>
      <c r="F66" s="15">
        <f t="shared" si="5"/>
        <v>713.35197625817375</v>
      </c>
      <c r="G66" s="10">
        <f t="shared" si="2"/>
        <v>713.35197625817375</v>
      </c>
    </row>
    <row r="67" spans="2:9" x14ac:dyDescent="0.25">
      <c r="B67" s="5">
        <f t="shared" si="3"/>
        <v>50</v>
      </c>
      <c r="C67" s="11">
        <f t="shared" si="0"/>
        <v>15804.265640195981</v>
      </c>
      <c r="D67" s="6">
        <f t="shared" si="1"/>
        <v>733.94866283721922</v>
      </c>
      <c r="E67" s="14">
        <f t="shared" si="4"/>
        <v>713.35197625817375</v>
      </c>
      <c r="F67" s="15">
        <f t="shared" si="5"/>
        <v>755.77009213380325</v>
      </c>
      <c r="G67" s="10">
        <f t="shared" si="2"/>
        <v>755.77009213380325</v>
      </c>
    </row>
    <row r="68" spans="2:9" x14ac:dyDescent="0.25">
      <c r="B68" s="5">
        <f t="shared" si="3"/>
        <v>51</v>
      </c>
      <c r="C68" s="11">
        <f t="shared" si="0"/>
        <v>16744.036179238323</v>
      </c>
      <c r="D68" s="6">
        <f t="shared" si="1"/>
        <v>777.59152143038739</v>
      </c>
      <c r="E68" s="14">
        <f t="shared" si="4"/>
        <v>755.77009213380325</v>
      </c>
      <c r="F68" s="15">
        <f t="shared" si="5"/>
        <v>800.7105204362889</v>
      </c>
      <c r="G68" s="10">
        <f t="shared" si="2"/>
        <v>800.7105204362889</v>
      </c>
    </row>
    <row r="69" spans="2:9" x14ac:dyDescent="0.25">
      <c r="B69" s="5">
        <f t="shared" si="3"/>
        <v>52</v>
      </c>
      <c r="C69" s="11">
        <f t="shared" si="0"/>
        <v>17739.688382519824</v>
      </c>
      <c r="D69" s="6">
        <f t="shared" si="1"/>
        <v>823.82951944219042</v>
      </c>
      <c r="E69" s="14">
        <f t="shared" si="4"/>
        <v>800.7105204362889</v>
      </c>
      <c r="F69" s="15">
        <f t="shared" si="5"/>
        <v>848.32324566747229</v>
      </c>
      <c r="G69" s="10">
        <f t="shared" si="2"/>
        <v>848.32324566747229</v>
      </c>
    </row>
    <row r="70" spans="2:9" x14ac:dyDescent="0.25">
      <c r="B70" s="5">
        <f t="shared" si="3"/>
        <v>53</v>
      </c>
      <c r="C70" s="11">
        <f t="shared" si="0"/>
        <v>18794.545146714092</v>
      </c>
      <c r="D70" s="6">
        <f t="shared" si="1"/>
        <v>872.81697189275417</v>
      </c>
      <c r="E70" s="14">
        <f t="shared" si="4"/>
        <v>848.32324566747229</v>
      </c>
      <c r="F70" s="15">
        <f t="shared" si="5"/>
        <v>898.76717087178088</v>
      </c>
      <c r="G70" s="10">
        <f t="shared" si="2"/>
        <v>898.76717087178088</v>
      </c>
    </row>
    <row r="71" spans="2:9" x14ac:dyDescent="0.25">
      <c r="B71" s="5">
        <f t="shared" si="3"/>
        <v>54</v>
      </c>
      <c r="C71" s="11">
        <f t="shared" si="0"/>
        <v>19912.12695821319</v>
      </c>
      <c r="D71" s="6">
        <f t="shared" si="1"/>
        <v>924.71736985080759</v>
      </c>
      <c r="E71" s="14">
        <f t="shared" si="4"/>
        <v>898.76717087178088</v>
      </c>
      <c r="F71" s="15">
        <f t="shared" si="5"/>
        <v>952.21064796036671</v>
      </c>
      <c r="G71" s="10">
        <f t="shared" si="2"/>
        <v>952.21064796036671</v>
      </c>
    </row>
    <row r="72" spans="2:9" x14ac:dyDescent="0.25">
      <c r="B72" s="5">
        <f t="shared" si="3"/>
        <v>55</v>
      </c>
      <c r="C72" s="11">
        <f t="shared" si="0"/>
        <v>21096.163642423693</v>
      </c>
      <c r="D72" s="6">
        <f t="shared" si="1"/>
        <v>979.70392606992573</v>
      </c>
      <c r="E72" s="14">
        <f t="shared" si="4"/>
        <v>952.21064796036671</v>
      </c>
      <c r="F72" s="15">
        <f t="shared" si="5"/>
        <v>1008.8320395699596</v>
      </c>
      <c r="G72" s="10">
        <f t="shared" si="2"/>
        <v>1008.8320395699596</v>
      </c>
    </row>
    <row r="73" spans="2:9" x14ac:dyDescent="0.25">
      <c r="B73" s="5">
        <f t="shared" si="3"/>
        <v>56</v>
      </c>
      <c r="C73" s="11">
        <f t="shared" si="0"/>
        <v>22350.606811712263</v>
      </c>
      <c r="D73" s="6">
        <f t="shared" si="1"/>
        <v>1037.9601530699936</v>
      </c>
      <c r="E73" s="14">
        <f t="shared" si="4"/>
        <v>1008.8320395699596</v>
      </c>
      <c r="F73" s="15">
        <f t="shared" si="5"/>
        <v>1068.8203143315882</v>
      </c>
      <c r="G73" s="10">
        <f t="shared" si="2"/>
        <v>1068.8203143315882</v>
      </c>
    </row>
    <row r="74" spans="2:9" x14ac:dyDescent="0.25">
      <c r="B74" s="5">
        <f t="shared" si="3"/>
        <v>57</v>
      </c>
      <c r="C74" s="11">
        <f t="shared" si="0"/>
        <v>23679.643053544616</v>
      </c>
      <c r="D74" s="6">
        <f t="shared" si="1"/>
        <v>1099.680475593183</v>
      </c>
      <c r="E74" s="14">
        <f t="shared" si="4"/>
        <v>1068.8203143315882</v>
      </c>
      <c r="F74" s="15">
        <f t="shared" si="5"/>
        <v>1132.3756775358192</v>
      </c>
      <c r="G74" s="10">
        <f t="shared" si="2"/>
        <v>1132.3756775358192</v>
      </c>
    </row>
    <row r="75" spans="2:9" x14ac:dyDescent="0.25">
      <c r="B75" s="5">
        <f t="shared" si="3"/>
        <v>58</v>
      </c>
      <c r="C75" s="11">
        <f t="shared" si="0"/>
        <v>25087.707902831971</v>
      </c>
      <c r="D75" s="6">
        <f t="shared" si="1"/>
        <v>1165.0708794784553</v>
      </c>
      <c r="E75" s="14">
        <f t="shared" si="4"/>
        <v>1132.3756775358192</v>
      </c>
      <c r="F75" s="15">
        <f t="shared" si="5"/>
        <v>1199.7102392993024</v>
      </c>
      <c r="G75" s="10">
        <f t="shared" si="2"/>
        <v>1199.7102392993024</v>
      </c>
    </row>
    <row r="76" spans="2:9" x14ac:dyDescent="0.25">
      <c r="B76" s="5">
        <f t="shared" si="3"/>
        <v>59</v>
      </c>
      <c r="C76" s="11">
        <f t="shared" si="0"/>
        <v>26579.50064511651</v>
      </c>
      <c r="D76" s="6">
        <f t="shared" si="1"/>
        <v>1234.3495991201498</v>
      </c>
      <c r="E76" s="14">
        <f t="shared" si="4"/>
        <v>1199.7102392993024</v>
      </c>
      <c r="F76" s="15">
        <f t="shared" si="5"/>
        <v>1271.0487224625695</v>
      </c>
      <c r="G76" s="10">
        <f t="shared" si="2"/>
        <v>1271.0487224625695</v>
      </c>
    </row>
    <row r="77" spans="2:9" x14ac:dyDescent="0.25">
      <c r="B77" s="5">
        <f t="shared" si="3"/>
        <v>60</v>
      </c>
      <c r="C77" s="11">
        <f t="shared" si="0"/>
        <v>28160.000000000011</v>
      </c>
      <c r="D77" s="6">
        <f t="shared" si="1"/>
        <v>1307.7478458049891</v>
      </c>
      <c r="E77" s="14">
        <f t="shared" si="4"/>
        <v>1271.0487224625695</v>
      </c>
      <c r="F77" s="15">
        <f t="shared" si="5"/>
        <v>1346.6292125816228</v>
      </c>
      <c r="G77" s="10">
        <f t="shared" si="2"/>
        <v>1346.6292125816228</v>
      </c>
    </row>
    <row r="78" spans="2:9" x14ac:dyDescent="0.25">
      <c r="B78" s="5">
        <f t="shared" si="3"/>
        <v>61</v>
      </c>
      <c r="C78" s="11">
        <f t="shared" si="0"/>
        <v>29834.48073715777</v>
      </c>
      <c r="D78" s="6">
        <f t="shared" si="1"/>
        <v>1385.5105793582566</v>
      </c>
      <c r="E78" s="14">
        <f t="shared" si="4"/>
        <v>1346.6292125816228</v>
      </c>
      <c r="F78" s="15">
        <f t="shared" si="5"/>
        <v>1426.7039525163477</v>
      </c>
      <c r="G78" s="10">
        <f t="shared" si="2"/>
        <v>1426.7039525163477</v>
      </c>
    </row>
    <row r="79" spans="2:9" x14ac:dyDescent="0.25">
      <c r="B79" s="5">
        <f t="shared" si="3"/>
        <v>62</v>
      </c>
      <c r="C79" s="11">
        <f t="shared" si="0"/>
        <v>31608.53128039197</v>
      </c>
      <c r="D79" s="6">
        <f t="shared" si="1"/>
        <v>1467.8973256744389</v>
      </c>
      <c r="E79" s="14">
        <f t="shared" si="4"/>
        <v>1426.7039525163477</v>
      </c>
      <c r="F79" s="15">
        <f t="shared" si="5"/>
        <v>1511.5401842676069</v>
      </c>
      <c r="G79" s="10">
        <f t="shared" si="2"/>
        <v>1511.5401842676069</v>
      </c>
    </row>
    <row r="80" spans="2:9" x14ac:dyDescent="0.25">
      <c r="B80" s="5">
        <f t="shared" si="3"/>
        <v>63</v>
      </c>
      <c r="C80" s="11">
        <f t="shared" si="0"/>
        <v>33488.072358476646</v>
      </c>
      <c r="D80" s="6">
        <f t="shared" si="1"/>
        <v>1555.1830428607748</v>
      </c>
      <c r="E80" s="14">
        <f t="shared" si="4"/>
        <v>1511.5401842676069</v>
      </c>
      <c r="F80" s="15">
        <f t="shared" si="5"/>
        <v>1601.421040872578</v>
      </c>
      <c r="G80" s="10">
        <f t="shared" si="2"/>
        <v>1601.421040872578</v>
      </c>
    </row>
    <row r="81" spans="2:7" x14ac:dyDescent="0.25">
      <c r="B81" s="5">
        <f t="shared" si="3"/>
        <v>64</v>
      </c>
      <c r="C81" s="11">
        <f t="shared" ref="C81:C115" si="6">$B$6*POWER($B$11,B81)</f>
        <v>35479.376765039655</v>
      </c>
      <c r="D81" s="6">
        <f t="shared" ref="D81:D115" si="7">C81/$B$13</f>
        <v>1647.6590388843813</v>
      </c>
      <c r="E81" s="14">
        <f t="shared" si="4"/>
        <v>1601.421040872578</v>
      </c>
      <c r="F81" s="15">
        <f t="shared" si="5"/>
        <v>1696.646491334945</v>
      </c>
      <c r="G81" s="10">
        <f t="shared" si="2"/>
        <v>1696.646491334945</v>
      </c>
    </row>
    <row r="82" spans="2:7" x14ac:dyDescent="0.25">
      <c r="B82" s="5">
        <f t="shared" si="3"/>
        <v>65</v>
      </c>
      <c r="C82" s="11">
        <f t="shared" si="6"/>
        <v>37589.090293428198</v>
      </c>
      <c r="D82" s="6">
        <f t="shared" si="7"/>
        <v>1745.633943785509</v>
      </c>
      <c r="E82" s="14">
        <f t="shared" si="4"/>
        <v>1696.646491334945</v>
      </c>
      <c r="F82" s="15">
        <f t="shared" si="5"/>
        <v>1797.5343417435622</v>
      </c>
      <c r="G82" s="10">
        <f t="shared" ref="G82:G115" si="8">F82</f>
        <v>1797.5343417435622</v>
      </c>
    </row>
    <row r="83" spans="2:7" x14ac:dyDescent="0.25">
      <c r="B83" s="5">
        <f t="shared" ref="B83:B115" si="9">B82+1</f>
        <v>66</v>
      </c>
      <c r="C83" s="11">
        <f t="shared" si="6"/>
        <v>39824.253916426387</v>
      </c>
      <c r="D83" s="6">
        <f t="shared" si="7"/>
        <v>1849.4347397016154</v>
      </c>
      <c r="E83" s="14">
        <f t="shared" ref="E83:E115" si="10">F82</f>
        <v>1797.5343417435622</v>
      </c>
      <c r="F83" s="15">
        <f t="shared" ref="F83:F115" si="11">((D84-D83)/2)+D83</f>
        <v>1904.4212959207334</v>
      </c>
      <c r="G83" s="10">
        <f t="shared" si="8"/>
        <v>1904.4212959207334</v>
      </c>
    </row>
    <row r="84" spans="2:7" x14ac:dyDescent="0.25">
      <c r="B84" s="5">
        <f t="shared" si="9"/>
        <v>67</v>
      </c>
      <c r="C84" s="11">
        <f t="shared" si="6"/>
        <v>42192.327284847386</v>
      </c>
      <c r="D84" s="6">
        <f t="shared" si="7"/>
        <v>1959.4078521398515</v>
      </c>
      <c r="E84" s="14">
        <f t="shared" si="10"/>
        <v>1904.4212959207334</v>
      </c>
      <c r="F84" s="15">
        <f t="shared" si="11"/>
        <v>2017.6640791399195</v>
      </c>
      <c r="G84" s="10">
        <f t="shared" si="8"/>
        <v>2017.6640791399195</v>
      </c>
    </row>
    <row r="85" spans="2:7" x14ac:dyDescent="0.25">
      <c r="B85" s="5">
        <f t="shared" si="9"/>
        <v>68</v>
      </c>
      <c r="C85" s="11">
        <f t="shared" si="6"/>
        <v>44701.213623424534</v>
      </c>
      <c r="D85" s="6">
        <f t="shared" si="7"/>
        <v>2075.9203061399876</v>
      </c>
      <c r="E85" s="14">
        <f t="shared" si="10"/>
        <v>2017.6640791399195</v>
      </c>
      <c r="F85" s="15">
        <f t="shared" si="11"/>
        <v>2137.6406286631773</v>
      </c>
      <c r="G85" s="10">
        <f t="shared" si="8"/>
        <v>2137.6406286631773</v>
      </c>
    </row>
    <row r="86" spans="2:7" x14ac:dyDescent="0.25">
      <c r="B86" s="5">
        <f t="shared" si="9"/>
        <v>69</v>
      </c>
      <c r="C86" s="11">
        <f t="shared" si="6"/>
        <v>47359.28610708924</v>
      </c>
      <c r="D86" s="6">
        <f t="shared" si="7"/>
        <v>2199.3609511863665</v>
      </c>
      <c r="E86" s="14">
        <f t="shared" si="10"/>
        <v>2137.6406286631773</v>
      </c>
      <c r="F86" s="15">
        <f t="shared" si="11"/>
        <v>2264.7513550716385</v>
      </c>
      <c r="G86" s="10">
        <f t="shared" si="8"/>
        <v>2264.7513550716385</v>
      </c>
    </row>
    <row r="87" spans="2:7" x14ac:dyDescent="0.25">
      <c r="B87" s="5">
        <f t="shared" si="9"/>
        <v>70</v>
      </c>
      <c r="C87" s="11">
        <f t="shared" si="6"/>
        <v>50175.41580566395</v>
      </c>
      <c r="D87" s="6">
        <f t="shared" si="7"/>
        <v>2330.141758956911</v>
      </c>
      <c r="E87" s="14">
        <f t="shared" si="10"/>
        <v>2264.7513550716385</v>
      </c>
      <c r="F87" s="15">
        <f t="shared" si="11"/>
        <v>2399.4204785986053</v>
      </c>
      <c r="G87" s="10">
        <f t="shared" si="8"/>
        <v>2399.4204785986053</v>
      </c>
    </row>
    <row r="88" spans="2:7" x14ac:dyDescent="0.25">
      <c r="B88" s="5">
        <f t="shared" si="9"/>
        <v>71</v>
      </c>
      <c r="C88" s="11">
        <f t="shared" si="6"/>
        <v>53159.00129023302</v>
      </c>
      <c r="D88" s="6">
        <f t="shared" si="7"/>
        <v>2468.6991982402997</v>
      </c>
      <c r="E88" s="14">
        <f t="shared" si="10"/>
        <v>2399.4204785986053</v>
      </c>
      <c r="F88" s="15">
        <f t="shared" si="11"/>
        <v>2542.0974449251398</v>
      </c>
      <c r="G88" s="10">
        <f t="shared" si="8"/>
        <v>2542.0974449251398</v>
      </c>
    </row>
    <row r="89" spans="2:7" x14ac:dyDescent="0.25">
      <c r="B89" s="5">
        <f t="shared" si="9"/>
        <v>72</v>
      </c>
      <c r="C89" s="11">
        <f t="shared" si="6"/>
        <v>56320.000000000051</v>
      </c>
      <c r="D89" s="6">
        <f t="shared" si="7"/>
        <v>2615.4956916099795</v>
      </c>
      <c r="E89" s="14">
        <f t="shared" si="10"/>
        <v>2542.0974449251398</v>
      </c>
      <c r="F89" s="15">
        <f t="shared" si="11"/>
        <v>2693.258425163247</v>
      </c>
      <c r="G89" s="10">
        <f t="shared" si="8"/>
        <v>2693.258425163247</v>
      </c>
    </row>
    <row r="90" spans="2:7" x14ac:dyDescent="0.25">
      <c r="B90" s="5">
        <f t="shared" si="9"/>
        <v>73</v>
      </c>
      <c r="C90" s="11">
        <f t="shared" si="6"/>
        <v>59668.961474315562</v>
      </c>
      <c r="D90" s="6">
        <f t="shared" si="7"/>
        <v>2771.021158716514</v>
      </c>
      <c r="E90" s="14">
        <f t="shared" si="10"/>
        <v>2693.258425163247</v>
      </c>
      <c r="F90" s="15">
        <f t="shared" si="11"/>
        <v>2853.4079050326959</v>
      </c>
      <c r="G90" s="10">
        <f t="shared" si="8"/>
        <v>2853.4079050326959</v>
      </c>
    </row>
    <row r="91" spans="2:7" x14ac:dyDescent="0.25">
      <c r="B91" s="5">
        <f t="shared" si="9"/>
        <v>74</v>
      </c>
      <c r="C91" s="11">
        <f t="shared" si="6"/>
        <v>63217.062560783939</v>
      </c>
      <c r="D91" s="6">
        <f t="shared" si="7"/>
        <v>2935.7946513488778</v>
      </c>
      <c r="E91" s="14">
        <f t="shared" si="10"/>
        <v>2853.4079050326959</v>
      </c>
      <c r="F91" s="15">
        <f t="shared" si="11"/>
        <v>3023.0803685352143</v>
      </c>
      <c r="G91" s="10">
        <f t="shared" si="8"/>
        <v>3023.0803685352143</v>
      </c>
    </row>
    <row r="92" spans="2:7" x14ac:dyDescent="0.25">
      <c r="B92" s="5">
        <f t="shared" si="9"/>
        <v>75</v>
      </c>
      <c r="C92" s="11">
        <f t="shared" si="6"/>
        <v>66976.14471695332</v>
      </c>
      <c r="D92" s="6">
        <f t="shared" si="7"/>
        <v>3110.3660857215509</v>
      </c>
      <c r="E92" s="14">
        <f t="shared" si="10"/>
        <v>3023.0803685352143</v>
      </c>
      <c r="F92" s="15">
        <f t="shared" si="11"/>
        <v>3202.842081745157</v>
      </c>
      <c r="G92" s="10">
        <f t="shared" si="8"/>
        <v>3202.842081745157</v>
      </c>
    </row>
    <row r="93" spans="2:7" x14ac:dyDescent="0.25">
      <c r="B93" s="5">
        <f t="shared" si="9"/>
        <v>76</v>
      </c>
      <c r="C93" s="11">
        <f t="shared" si="6"/>
        <v>70958.75353007931</v>
      </c>
      <c r="D93" s="6">
        <f t="shared" si="7"/>
        <v>3295.3180777687626</v>
      </c>
      <c r="E93" s="14">
        <f t="shared" si="10"/>
        <v>3202.842081745157</v>
      </c>
      <c r="F93" s="15">
        <f t="shared" si="11"/>
        <v>3393.2929826698901</v>
      </c>
      <c r="G93" s="10">
        <f t="shared" si="8"/>
        <v>3393.2929826698901</v>
      </c>
    </row>
    <row r="94" spans="2:7" x14ac:dyDescent="0.25">
      <c r="B94" s="5">
        <f t="shared" si="9"/>
        <v>77</v>
      </c>
      <c r="C94" s="11">
        <f t="shared" si="6"/>
        <v>75178.180586856397</v>
      </c>
      <c r="D94" s="6">
        <f t="shared" si="7"/>
        <v>3491.267887571018</v>
      </c>
      <c r="E94" s="14">
        <f t="shared" si="10"/>
        <v>3393.2929826698901</v>
      </c>
      <c r="F94" s="15">
        <f t="shared" si="11"/>
        <v>3595.0686834871249</v>
      </c>
      <c r="G94" s="10">
        <f t="shared" si="8"/>
        <v>3595.0686834871249</v>
      </c>
    </row>
    <row r="95" spans="2:7" x14ac:dyDescent="0.25">
      <c r="B95" s="5">
        <f t="shared" si="9"/>
        <v>78</v>
      </c>
      <c r="C95" s="11">
        <f t="shared" si="6"/>
        <v>79648.507832852789</v>
      </c>
      <c r="D95" s="6">
        <f t="shared" si="7"/>
        <v>3698.8694794032317</v>
      </c>
      <c r="E95" s="14">
        <f t="shared" si="10"/>
        <v>3595.0686834871249</v>
      </c>
      <c r="F95" s="15">
        <f t="shared" si="11"/>
        <v>3808.8425918414673</v>
      </c>
      <c r="G95" s="10">
        <f t="shared" si="8"/>
        <v>3808.8425918414673</v>
      </c>
    </row>
    <row r="96" spans="2:7" x14ac:dyDescent="0.25">
      <c r="B96" s="5">
        <f t="shared" si="9"/>
        <v>79</v>
      </c>
      <c r="C96" s="11">
        <f t="shared" si="6"/>
        <v>84384.654569694772</v>
      </c>
      <c r="D96" s="6">
        <f t="shared" si="7"/>
        <v>3918.8157042797029</v>
      </c>
      <c r="E96" s="14">
        <f t="shared" si="10"/>
        <v>3808.8425918414673</v>
      </c>
      <c r="F96" s="15">
        <f t="shared" si="11"/>
        <v>4035.328158279839</v>
      </c>
      <c r="G96" s="10">
        <f t="shared" si="8"/>
        <v>4035.328158279839</v>
      </c>
    </row>
    <row r="97" spans="2:10" x14ac:dyDescent="0.25">
      <c r="B97" s="5">
        <f t="shared" si="9"/>
        <v>80</v>
      </c>
      <c r="C97" s="11">
        <f t="shared" si="6"/>
        <v>89402.427246849082</v>
      </c>
      <c r="D97" s="6">
        <f t="shared" si="7"/>
        <v>4151.8406122799752</v>
      </c>
      <c r="E97" s="14">
        <f t="shared" si="10"/>
        <v>4035.328158279839</v>
      </c>
      <c r="F97" s="15">
        <f t="shared" si="11"/>
        <v>4275.2812573263545</v>
      </c>
      <c r="G97" s="10">
        <f t="shared" si="8"/>
        <v>4275.2812573263545</v>
      </c>
      <c r="J97" t="s">
        <v>30</v>
      </c>
    </row>
    <row r="98" spans="2:10" x14ac:dyDescent="0.25">
      <c r="B98" s="5">
        <f t="shared" si="9"/>
        <v>81</v>
      </c>
      <c r="C98" s="11">
        <f t="shared" si="6"/>
        <v>94718.572214178494</v>
      </c>
      <c r="D98" s="6">
        <f t="shared" si="7"/>
        <v>4398.7219023727339</v>
      </c>
      <c r="E98" s="14">
        <f t="shared" si="10"/>
        <v>4275.2812573263545</v>
      </c>
      <c r="F98" s="15">
        <f t="shared" si="11"/>
        <v>4529.5027101432788</v>
      </c>
      <c r="G98" s="10">
        <f t="shared" si="8"/>
        <v>4529.5027101432788</v>
      </c>
    </row>
    <row r="99" spans="2:10" x14ac:dyDescent="0.25">
      <c r="B99" s="5">
        <f t="shared" si="9"/>
        <v>82</v>
      </c>
      <c r="C99" s="11">
        <f t="shared" si="6"/>
        <v>100350.83161132791</v>
      </c>
      <c r="D99" s="6">
        <f t="shared" si="7"/>
        <v>4660.2835179138228</v>
      </c>
      <c r="E99" s="14">
        <f t="shared" si="10"/>
        <v>4529.5027101432788</v>
      </c>
      <c r="F99" s="15">
        <f t="shared" si="11"/>
        <v>4798.8409571972115</v>
      </c>
      <c r="G99" s="10">
        <f t="shared" si="8"/>
        <v>4798.8409571972115</v>
      </c>
    </row>
    <row r="100" spans="2:10" x14ac:dyDescent="0.25">
      <c r="B100" s="5">
        <f t="shared" si="9"/>
        <v>83</v>
      </c>
      <c r="C100" s="11">
        <f t="shared" si="6"/>
        <v>106318.00258046607</v>
      </c>
      <c r="D100" s="6">
        <f t="shared" si="7"/>
        <v>4937.3983964806011</v>
      </c>
      <c r="E100" s="14">
        <f t="shared" si="10"/>
        <v>4798.8409571972115</v>
      </c>
      <c r="F100" s="15">
        <f t="shared" si="11"/>
        <v>5084.1948898502797</v>
      </c>
      <c r="G100" s="10">
        <f t="shared" si="8"/>
        <v>5084.1948898502797</v>
      </c>
    </row>
    <row r="101" spans="2:10" x14ac:dyDescent="0.25">
      <c r="B101" s="5">
        <f t="shared" si="9"/>
        <v>84</v>
      </c>
      <c r="C101" s="11">
        <f t="shared" si="6"/>
        <v>112640.0000000001</v>
      </c>
      <c r="D101" s="6">
        <f t="shared" si="7"/>
        <v>5230.9913832199591</v>
      </c>
      <c r="E101" s="14">
        <f t="shared" si="10"/>
        <v>5084.1948898502797</v>
      </c>
      <c r="F101" s="15">
        <f t="shared" si="11"/>
        <v>5386.516850326494</v>
      </c>
      <c r="G101" s="10">
        <f t="shared" si="8"/>
        <v>5386.516850326494</v>
      </c>
    </row>
    <row r="102" spans="2:10" x14ac:dyDescent="0.25">
      <c r="B102" s="5">
        <f t="shared" si="9"/>
        <v>85</v>
      </c>
      <c r="C102" s="11">
        <f t="shared" si="6"/>
        <v>119337.92294863112</v>
      </c>
      <c r="D102" s="6">
        <f t="shared" si="7"/>
        <v>5542.0423174330281</v>
      </c>
      <c r="E102" s="14">
        <f t="shared" si="10"/>
        <v>5386.516850326494</v>
      </c>
      <c r="F102" s="15">
        <f t="shared" si="11"/>
        <v>5706.8158100653927</v>
      </c>
      <c r="G102" s="10">
        <f t="shared" si="8"/>
        <v>5706.8158100653927</v>
      </c>
    </row>
    <row r="103" spans="2:10" x14ac:dyDescent="0.25">
      <c r="B103" s="5">
        <f t="shared" si="9"/>
        <v>86</v>
      </c>
      <c r="C103" s="11">
        <f t="shared" si="6"/>
        <v>126434.12512156791</v>
      </c>
      <c r="D103" s="6">
        <f t="shared" si="7"/>
        <v>5871.5893026977565</v>
      </c>
      <c r="E103" s="14">
        <f t="shared" si="10"/>
        <v>5706.8158100653927</v>
      </c>
      <c r="F103" s="15">
        <f t="shared" si="11"/>
        <v>6046.1607370704296</v>
      </c>
      <c r="G103" s="10">
        <f t="shared" si="8"/>
        <v>6046.1607370704296</v>
      </c>
    </row>
    <row r="104" spans="2:10" x14ac:dyDescent="0.25">
      <c r="B104" s="5">
        <f t="shared" si="9"/>
        <v>87</v>
      </c>
      <c r="C104" s="11">
        <f t="shared" si="6"/>
        <v>133952.28943390664</v>
      </c>
      <c r="D104" s="6">
        <f t="shared" si="7"/>
        <v>6220.7321714431018</v>
      </c>
      <c r="E104" s="14">
        <f t="shared" si="10"/>
        <v>6046.1607370704296</v>
      </c>
      <c r="F104" s="15">
        <f t="shared" si="11"/>
        <v>6405.6841634903139</v>
      </c>
      <c r="G104" s="10">
        <f t="shared" si="8"/>
        <v>6405.6841634903139</v>
      </c>
    </row>
    <row r="105" spans="2:10" x14ac:dyDescent="0.25">
      <c r="B105" s="5">
        <f t="shared" si="9"/>
        <v>88</v>
      </c>
      <c r="C105" s="11">
        <f t="shared" si="6"/>
        <v>141917.50706015865</v>
      </c>
      <c r="D105" s="6">
        <f t="shared" si="7"/>
        <v>6590.6361555375261</v>
      </c>
      <c r="E105" s="14">
        <f t="shared" si="10"/>
        <v>6405.6841634903139</v>
      </c>
      <c r="F105" s="15">
        <f t="shared" si="11"/>
        <v>6786.585965339782</v>
      </c>
      <c r="G105" s="10">
        <f t="shared" si="8"/>
        <v>6786.585965339782</v>
      </c>
    </row>
    <row r="106" spans="2:10" x14ac:dyDescent="0.25">
      <c r="B106" s="5">
        <f t="shared" si="9"/>
        <v>89</v>
      </c>
      <c r="C106" s="11">
        <f t="shared" si="6"/>
        <v>150356.36117371282</v>
      </c>
      <c r="D106" s="6">
        <f t="shared" si="7"/>
        <v>6982.5357751420379</v>
      </c>
      <c r="E106" s="14">
        <f t="shared" si="10"/>
        <v>6786.585965339782</v>
      </c>
      <c r="F106" s="15">
        <f t="shared" si="11"/>
        <v>7190.1373669742507</v>
      </c>
      <c r="G106" s="10">
        <f t="shared" si="8"/>
        <v>7190.1373669742507</v>
      </c>
    </row>
    <row r="107" spans="2:10" x14ac:dyDescent="0.25">
      <c r="B107" s="5">
        <f t="shared" si="9"/>
        <v>90</v>
      </c>
      <c r="C107" s="11">
        <f t="shared" si="6"/>
        <v>159297.01566570558</v>
      </c>
      <c r="D107" s="6">
        <f t="shared" si="7"/>
        <v>7397.7389588064634</v>
      </c>
      <c r="E107" s="14">
        <f t="shared" si="10"/>
        <v>7190.1373669742507</v>
      </c>
      <c r="F107" s="15">
        <f t="shared" si="11"/>
        <v>7617.6851836829355</v>
      </c>
      <c r="G107" s="10">
        <f t="shared" si="8"/>
        <v>7617.6851836829355</v>
      </c>
    </row>
    <row r="108" spans="2:10" x14ac:dyDescent="0.25">
      <c r="B108" s="5">
        <f t="shared" si="9"/>
        <v>91</v>
      </c>
      <c r="C108" s="11">
        <f t="shared" si="6"/>
        <v>168769.3091393896</v>
      </c>
      <c r="D108" s="6">
        <f t="shared" si="7"/>
        <v>7837.6314085594086</v>
      </c>
      <c r="E108" s="14">
        <f t="shared" si="10"/>
        <v>7617.6851836829355</v>
      </c>
      <c r="F108" s="15">
        <f t="shared" si="11"/>
        <v>8070.6563165596799</v>
      </c>
      <c r="G108" s="10">
        <f t="shared" si="8"/>
        <v>8070.6563165596799</v>
      </c>
    </row>
    <row r="109" spans="2:10" x14ac:dyDescent="0.25">
      <c r="B109" s="5">
        <f t="shared" si="9"/>
        <v>92</v>
      </c>
      <c r="C109" s="11">
        <f t="shared" si="6"/>
        <v>178804.85449369816</v>
      </c>
      <c r="D109" s="6">
        <f t="shared" si="7"/>
        <v>8303.6812245599504</v>
      </c>
      <c r="E109" s="14">
        <f t="shared" si="10"/>
        <v>8070.6563165596799</v>
      </c>
      <c r="F109" s="15">
        <f t="shared" si="11"/>
        <v>8550.5625146527091</v>
      </c>
      <c r="G109" s="10">
        <f t="shared" si="8"/>
        <v>8550.5625146527091</v>
      </c>
    </row>
    <row r="110" spans="2:10" x14ac:dyDescent="0.25">
      <c r="B110" s="5">
        <f t="shared" si="9"/>
        <v>93</v>
      </c>
      <c r="C110" s="11">
        <f t="shared" si="6"/>
        <v>189437.14442835699</v>
      </c>
      <c r="D110" s="6">
        <f t="shared" si="7"/>
        <v>8797.4438047454678</v>
      </c>
      <c r="E110" s="14">
        <f t="shared" si="10"/>
        <v>8550.5625146527091</v>
      </c>
      <c r="F110" s="15">
        <f t="shared" si="11"/>
        <v>9059.0054202865576</v>
      </c>
      <c r="G110" s="10">
        <f t="shared" si="8"/>
        <v>9059.0054202865576</v>
      </c>
    </row>
    <row r="111" spans="2:10" x14ac:dyDescent="0.25">
      <c r="B111" s="5">
        <f t="shared" si="9"/>
        <v>94</v>
      </c>
      <c r="C111" s="11">
        <f t="shared" si="6"/>
        <v>200701.66322265586</v>
      </c>
      <c r="D111" s="6">
        <f t="shared" si="7"/>
        <v>9320.5670358276457</v>
      </c>
      <c r="E111" s="14">
        <f t="shared" si="10"/>
        <v>9059.0054202865576</v>
      </c>
      <c r="F111" s="15">
        <f t="shared" si="11"/>
        <v>9597.6819143944231</v>
      </c>
      <c r="G111" s="10">
        <f t="shared" si="8"/>
        <v>9597.6819143944231</v>
      </c>
    </row>
    <row r="112" spans="2:10" x14ac:dyDescent="0.25">
      <c r="B112" s="5">
        <f t="shared" si="9"/>
        <v>95</v>
      </c>
      <c r="C112" s="11">
        <f t="shared" si="6"/>
        <v>212636.00516093214</v>
      </c>
      <c r="D112" s="6">
        <f t="shared" si="7"/>
        <v>9874.7967929612023</v>
      </c>
      <c r="E112" s="14">
        <f t="shared" si="10"/>
        <v>9597.6819143944231</v>
      </c>
      <c r="F112" s="15">
        <f t="shared" si="11"/>
        <v>10168.389779700563</v>
      </c>
      <c r="G112" s="10">
        <f t="shared" si="8"/>
        <v>10168.389779700563</v>
      </c>
    </row>
    <row r="113" spans="2:7" x14ac:dyDescent="0.25">
      <c r="B113" s="5">
        <f t="shared" si="9"/>
        <v>96</v>
      </c>
      <c r="C113" s="11">
        <f t="shared" si="6"/>
        <v>225280.00000000026</v>
      </c>
      <c r="D113" s="6">
        <f t="shared" si="7"/>
        <v>10461.982766439922</v>
      </c>
      <c r="E113" s="14">
        <f t="shared" si="10"/>
        <v>10168.389779700563</v>
      </c>
      <c r="F113" s="15">
        <f t="shared" si="11"/>
        <v>10773.033700652992</v>
      </c>
      <c r="G113" s="10">
        <f t="shared" si="8"/>
        <v>10773.033700652992</v>
      </c>
    </row>
    <row r="114" spans="2:7" x14ac:dyDescent="0.25">
      <c r="B114" s="5">
        <f t="shared" si="9"/>
        <v>97</v>
      </c>
      <c r="C114" s="11">
        <f t="shared" si="6"/>
        <v>238675.8458972623</v>
      </c>
      <c r="D114" s="6">
        <f t="shared" si="7"/>
        <v>11084.08463486606</v>
      </c>
      <c r="E114" s="14">
        <f t="shared" si="10"/>
        <v>10773.033700652992</v>
      </c>
      <c r="F114" s="15">
        <f t="shared" si="11"/>
        <v>11413.631620130785</v>
      </c>
      <c r="G114" s="10">
        <f t="shared" si="8"/>
        <v>11413.631620130785</v>
      </c>
    </row>
    <row r="115" spans="2:7" x14ac:dyDescent="0.25">
      <c r="B115" s="5">
        <f t="shared" si="9"/>
        <v>98</v>
      </c>
      <c r="C115" s="11">
        <f t="shared" si="6"/>
        <v>252868.25024313582</v>
      </c>
      <c r="D115" s="6">
        <f t="shared" si="7"/>
        <v>11743.178605395513</v>
      </c>
      <c r="E115" s="14">
        <f t="shared" si="10"/>
        <v>11413.631620130785</v>
      </c>
      <c r="F115" s="15">
        <f t="shared" si="11"/>
        <v>5871.5893026977565</v>
      </c>
      <c r="G115" s="10">
        <f t="shared" si="8"/>
        <v>5871.5893026977565</v>
      </c>
    </row>
  </sheetData>
  <conditionalFormatting sqref="B17:F17">
    <cfRule type="expression" dxfId="8" priority="8">
      <formula>$B$17&lt;$B$9</formula>
    </cfRule>
  </conditionalFormatting>
  <conditionalFormatting sqref="B18:F45">
    <cfRule type="expression" dxfId="7" priority="7">
      <formula>$B18&lt;$B$9</formula>
    </cfRule>
  </conditionalFormatting>
  <conditionalFormatting sqref="B46:F74">
    <cfRule type="expression" dxfId="6" priority="6">
      <formula>$B46&lt;$B$9</formula>
    </cfRule>
  </conditionalFormatting>
  <conditionalFormatting sqref="B75:F80">
    <cfRule type="expression" dxfId="5" priority="5">
      <formula>$B75&lt;$B$9</formula>
    </cfRule>
  </conditionalFormatting>
  <conditionalFormatting sqref="B83:F98">
    <cfRule type="expression" dxfId="4" priority="3">
      <formula>$B83&lt;$B$9</formula>
    </cfRule>
  </conditionalFormatting>
  <conditionalFormatting sqref="B81:F82">
    <cfRule type="expression" dxfId="3" priority="4">
      <formula>$B81&lt;$B$9</formula>
    </cfRule>
  </conditionalFormatting>
  <conditionalFormatting sqref="B99:F106">
    <cfRule type="expression" dxfId="2" priority="2">
      <formula>$B99&lt;$B$9</formula>
    </cfRule>
  </conditionalFormatting>
  <conditionalFormatting sqref="B107:F115">
    <cfRule type="expression" dxfId="1" priority="1">
      <formula>$B107&lt;$B$9</formula>
    </cfRule>
  </conditionalFormatting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49 Bands (44K) (LoSplit)</vt:lpstr>
      <vt:lpstr>51 Bands (44K) (HiSplit)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Marley</dc:creator>
  <cp:lastModifiedBy>Phil</cp:lastModifiedBy>
  <dcterms:created xsi:type="dcterms:W3CDTF">2020-07-17T10:56:46Z</dcterms:created>
  <dcterms:modified xsi:type="dcterms:W3CDTF">2021-02-08T04:09:56Z</dcterms:modified>
</cp:coreProperties>
</file>