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\"/>
    </mc:Choice>
  </mc:AlternateContent>
  <xr:revisionPtr revIDLastSave="0" documentId="13_ncr:1_{99C35939-79BF-4533-8764-E96909F97151}" xr6:coauthVersionLast="47" xr6:coauthVersionMax="47" xr10:uidLastSave="{00000000-0000-0000-0000-000000000000}"/>
  <bookViews>
    <workbookView xWindow="4620" yWindow="2175" windowWidth="21840" windowHeight="12015" activeTab="1" xr2:uid="{00000000-000D-0000-FFFF-FFFF00000000}"/>
  </bookViews>
  <sheets>
    <sheet name="Overview" sheetId="7" r:id="rId1"/>
    <sheet name="25 Bands (44K) (LoSplit)" sheetId="5" r:id="rId2"/>
    <sheet name="31 Bands (44K) (MidSplit)" sheetId="6" r:id="rId3"/>
    <sheet name="48 Bands (44K) (HiSpli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 s="1"/>
  <c r="G6" i="5"/>
  <c r="I6" i="5" s="1"/>
  <c r="E7" i="5"/>
  <c r="G7" i="5" s="1"/>
  <c r="I7" i="5" s="1"/>
  <c r="E6" i="5"/>
  <c r="E4" i="5"/>
  <c r="E5" i="5" s="1"/>
  <c r="E13" i="5" s="1"/>
  <c r="C5" i="5"/>
  <c r="E9" i="5"/>
  <c r="G9" i="5" s="1"/>
  <c r="I9" i="5" s="1"/>
  <c r="E8" i="5"/>
  <c r="E15" i="5" s="1"/>
  <c r="F9" i="7"/>
  <c r="I4" i="5" l="1"/>
  <c r="I5" i="5" s="1"/>
  <c r="I13" i="5" s="1"/>
  <c r="E11" i="5"/>
  <c r="G12" i="5"/>
  <c r="G8" i="5"/>
  <c r="G11" i="5" s="1"/>
  <c r="I12" i="5"/>
  <c r="G13" i="5"/>
  <c r="E10" i="5"/>
  <c r="E14" i="5"/>
  <c r="K6" i="4"/>
  <c r="B5" i="6"/>
  <c r="E12" i="5" l="1"/>
  <c r="E18" i="5" s="1"/>
  <c r="F18" i="5" s="1"/>
  <c r="G15" i="5"/>
  <c r="I8" i="5"/>
  <c r="I11" i="5" s="1"/>
  <c r="G14" i="5"/>
  <c r="G10" i="5"/>
  <c r="I18" i="5"/>
  <c r="G18" i="5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B15" i="6"/>
  <c r="K9" i="6"/>
  <c r="B9" i="6" s="1"/>
  <c r="K6" i="6"/>
  <c r="K7" i="6" s="1"/>
  <c r="B7" i="6" s="1"/>
  <c r="B13" i="6"/>
  <c r="C11" i="5"/>
  <c r="B5" i="4"/>
  <c r="I15" i="5" l="1"/>
  <c r="I14" i="5"/>
  <c r="J18" i="5" s="1"/>
  <c r="I10" i="5"/>
  <c r="H18" i="5"/>
  <c r="B12" i="6"/>
  <c r="C96" i="6" s="1"/>
  <c r="B10" i="6"/>
  <c r="B14" i="6"/>
  <c r="B10" i="4"/>
  <c r="C49" i="6" l="1"/>
  <c r="D49" i="6" s="1"/>
  <c r="C75" i="6"/>
  <c r="D75" i="6" s="1"/>
  <c r="C85" i="6"/>
  <c r="D85" i="6" s="1"/>
  <c r="C34" i="6"/>
  <c r="D34" i="6" s="1"/>
  <c r="C27" i="6"/>
  <c r="C32" i="6"/>
  <c r="C83" i="6"/>
  <c r="D83" i="6" s="1"/>
  <c r="C78" i="6"/>
  <c r="D78" i="6" s="1"/>
  <c r="C59" i="6"/>
  <c r="D59" i="6" s="1"/>
  <c r="C95" i="6"/>
  <c r="D95" i="6" s="1"/>
  <c r="C44" i="6"/>
  <c r="D44" i="6" s="1"/>
  <c r="C97" i="6"/>
  <c r="D97" i="6" s="1"/>
  <c r="C53" i="6"/>
  <c r="D53" i="6" s="1"/>
  <c r="C82" i="6"/>
  <c r="D82" i="6" s="1"/>
  <c r="C24" i="6"/>
  <c r="D24" i="6" s="1"/>
  <c r="C101" i="6"/>
  <c r="C105" i="6"/>
  <c r="D105" i="6" s="1"/>
  <c r="C103" i="6"/>
  <c r="C58" i="6"/>
  <c r="D58" i="6" s="1"/>
  <c r="C84" i="6"/>
  <c r="D84" i="6" s="1"/>
  <c r="C40" i="6"/>
  <c r="D40" i="6" s="1"/>
  <c r="C89" i="6"/>
  <c r="D89" i="6" s="1"/>
  <c r="C81" i="6"/>
  <c r="D81" i="6" s="1"/>
  <c r="C91" i="6"/>
  <c r="D91" i="6" s="1"/>
  <c r="C39" i="6"/>
  <c r="D39" i="6" s="1"/>
  <c r="C80" i="6"/>
  <c r="D80" i="6" s="1"/>
  <c r="C28" i="6"/>
  <c r="D28" i="6" s="1"/>
  <c r="C107" i="6"/>
  <c r="C20" i="6"/>
  <c r="C109" i="6"/>
  <c r="D109" i="6" s="1"/>
  <c r="C111" i="6"/>
  <c r="D111" i="6" s="1"/>
  <c r="C90" i="6"/>
  <c r="D90" i="6" s="1"/>
  <c r="C45" i="6"/>
  <c r="D45" i="6" s="1"/>
  <c r="C99" i="6"/>
  <c r="D99" i="6" s="1"/>
  <c r="C36" i="6"/>
  <c r="D36" i="6" s="1"/>
  <c r="F35" i="6" s="1"/>
  <c r="E36" i="6" s="1"/>
  <c r="C43" i="6"/>
  <c r="D43" i="6" s="1"/>
  <c r="F42" i="6" s="1"/>
  <c r="G42" i="6" s="1"/>
  <c r="C87" i="6"/>
  <c r="D87" i="6" s="1"/>
  <c r="C41" i="6"/>
  <c r="D41" i="6" s="1"/>
  <c r="C60" i="6"/>
  <c r="D60" i="6" s="1"/>
  <c r="C42" i="6"/>
  <c r="D42" i="6" s="1"/>
  <c r="C52" i="6"/>
  <c r="D52" i="6" s="1"/>
  <c r="C64" i="6"/>
  <c r="C102" i="6"/>
  <c r="D102" i="6" s="1"/>
  <c r="C21" i="6"/>
  <c r="D21" i="6" s="1"/>
  <c r="C22" i="6"/>
  <c r="D22" i="6" s="1"/>
  <c r="C94" i="6"/>
  <c r="D94" i="6" s="1"/>
  <c r="C23" i="6"/>
  <c r="D23" i="6" s="1"/>
  <c r="C46" i="6"/>
  <c r="D46" i="6" s="1"/>
  <c r="C54" i="6"/>
  <c r="D54" i="6" s="1"/>
  <c r="C116" i="6"/>
  <c r="D116" i="6" s="1"/>
  <c r="F116" i="6" s="1"/>
  <c r="G116" i="6" s="1"/>
  <c r="C98" i="6"/>
  <c r="D98" i="6" s="1"/>
  <c r="C35" i="6"/>
  <c r="D35" i="6" s="1"/>
  <c r="C50" i="6"/>
  <c r="D50" i="6" s="1"/>
  <c r="C25" i="6"/>
  <c r="D25" i="6" s="1"/>
  <c r="C56" i="6"/>
  <c r="D56" i="6" s="1"/>
  <c r="C113" i="6"/>
  <c r="D113" i="6" s="1"/>
  <c r="C66" i="6"/>
  <c r="D66" i="6" s="1"/>
  <c r="C104" i="6"/>
  <c r="D104" i="6" s="1"/>
  <c r="C31" i="6"/>
  <c r="D31" i="6" s="1"/>
  <c r="C55" i="6"/>
  <c r="D55" i="6" s="1"/>
  <c r="C29" i="6"/>
  <c r="D29" i="6" s="1"/>
  <c r="C61" i="6"/>
  <c r="D61" i="6" s="1"/>
  <c r="C19" i="6"/>
  <c r="D19" i="6" s="1"/>
  <c r="C70" i="6"/>
  <c r="C106" i="6"/>
  <c r="D106" i="6" s="1"/>
  <c r="C65" i="6"/>
  <c r="C33" i="6"/>
  <c r="D33" i="6" s="1"/>
  <c r="C73" i="6"/>
  <c r="D73" i="6" s="1"/>
  <c r="C26" i="6"/>
  <c r="D26" i="6" s="1"/>
  <c r="F25" i="6" s="1"/>
  <c r="E26" i="6" s="1"/>
  <c r="C74" i="6"/>
  <c r="D74" i="6" s="1"/>
  <c r="C112" i="6"/>
  <c r="D112" i="6" s="1"/>
  <c r="C69" i="6"/>
  <c r="D69" i="6" s="1"/>
  <c r="C71" i="6"/>
  <c r="D71" i="6" s="1"/>
  <c r="C51" i="6"/>
  <c r="D51" i="6" s="1"/>
  <c r="C79" i="6"/>
  <c r="D79" i="6" s="1"/>
  <c r="C30" i="6"/>
  <c r="C76" i="6"/>
  <c r="D76" i="6" s="1"/>
  <c r="C100" i="6"/>
  <c r="D100" i="6" s="1"/>
  <c r="C108" i="6"/>
  <c r="D108" i="6" s="1"/>
  <c r="C110" i="6"/>
  <c r="D110" i="6" s="1"/>
  <c r="F109" i="6" s="1"/>
  <c r="E110" i="6" s="1"/>
  <c r="C57" i="6"/>
  <c r="D57" i="6" s="1"/>
  <c r="C93" i="6"/>
  <c r="D93" i="6" s="1"/>
  <c r="C86" i="6"/>
  <c r="D86" i="6" s="1"/>
  <c r="C114" i="6"/>
  <c r="D114" i="6" s="1"/>
  <c r="C77" i="6"/>
  <c r="D77" i="6" s="1"/>
  <c r="C37" i="6"/>
  <c r="D37" i="6" s="1"/>
  <c r="C67" i="6"/>
  <c r="D67" i="6" s="1"/>
  <c r="C63" i="6"/>
  <c r="D63" i="6" s="1"/>
  <c r="C115" i="6"/>
  <c r="D115" i="6" s="1"/>
  <c r="C88" i="6"/>
  <c r="D88" i="6" s="1"/>
  <c r="C62" i="6"/>
  <c r="D62" i="6" s="1"/>
  <c r="C68" i="6"/>
  <c r="D68" i="6" s="1"/>
  <c r="C92" i="6"/>
  <c r="D92" i="6" s="1"/>
  <c r="C18" i="6"/>
  <c r="D18" i="6" s="1"/>
  <c r="C47" i="6"/>
  <c r="D47" i="6" s="1"/>
  <c r="C38" i="6"/>
  <c r="D38" i="6" s="1"/>
  <c r="C48" i="6"/>
  <c r="D48" i="6" s="1"/>
  <c r="C72" i="6"/>
  <c r="D72" i="6" s="1"/>
  <c r="D101" i="6"/>
  <c r="D32" i="6"/>
  <c r="D107" i="6"/>
  <c r="D70" i="6"/>
  <c r="D27" i="6"/>
  <c r="D96" i="6"/>
  <c r="D30" i="6"/>
  <c r="D64" i="6"/>
  <c r="D65" i="6"/>
  <c r="D20" i="6"/>
  <c r="D103" i="6"/>
  <c r="C10" i="5"/>
  <c r="F41" i="6" l="1"/>
  <c r="E42" i="6" s="1"/>
  <c r="F37" i="6"/>
  <c r="E38" i="6" s="1"/>
  <c r="F50" i="6"/>
  <c r="E51" i="6" s="1"/>
  <c r="F56" i="6"/>
  <c r="G56" i="6" s="1"/>
  <c r="F54" i="6"/>
  <c r="G54" i="6" s="1"/>
  <c r="F53" i="6"/>
  <c r="G53" i="6" s="1"/>
  <c r="F59" i="6"/>
  <c r="G59" i="6" s="1"/>
  <c r="F32" i="6"/>
  <c r="G32" i="6" s="1"/>
  <c r="F107" i="6"/>
  <c r="E108" i="6" s="1"/>
  <c r="F46" i="6"/>
  <c r="G46" i="6" s="1"/>
  <c r="F92" i="6"/>
  <c r="G92" i="6" s="1"/>
  <c r="F73" i="6"/>
  <c r="E74" i="6" s="1"/>
  <c r="F112" i="6"/>
  <c r="E113" i="6" s="1"/>
  <c r="F101" i="6"/>
  <c r="E102" i="6" s="1"/>
  <c r="F55" i="6"/>
  <c r="E56" i="6" s="1"/>
  <c r="F81" i="6"/>
  <c r="E82" i="6" s="1"/>
  <c r="F40" i="6"/>
  <c r="G40" i="6" s="1"/>
  <c r="F24" i="6"/>
  <c r="G24" i="6" s="1"/>
  <c r="F18" i="6"/>
  <c r="G18" i="6" s="1"/>
  <c r="F67" i="6"/>
  <c r="G67" i="6" s="1"/>
  <c r="F64" i="6"/>
  <c r="G64" i="6" s="1"/>
  <c r="F31" i="6"/>
  <c r="E32" i="6" s="1"/>
  <c r="F105" i="6"/>
  <c r="E106" i="6" s="1"/>
  <c r="F94" i="6"/>
  <c r="G94" i="6" s="1"/>
  <c r="F83" i="6"/>
  <c r="E84" i="6" s="1"/>
  <c r="F23" i="6"/>
  <c r="E24" i="6" s="1"/>
  <c r="F43" i="6"/>
  <c r="E44" i="6" s="1"/>
  <c r="F100" i="6"/>
  <c r="G100" i="6" s="1"/>
  <c r="F103" i="6"/>
  <c r="G103" i="6" s="1"/>
  <c r="F68" i="6"/>
  <c r="G68" i="6" s="1"/>
  <c r="F62" i="6"/>
  <c r="G62" i="6" s="1"/>
  <c r="F61" i="6"/>
  <c r="E62" i="6" s="1"/>
  <c r="F91" i="6"/>
  <c r="E92" i="6" s="1"/>
  <c r="F80" i="6"/>
  <c r="E81" i="6" s="1"/>
  <c r="F85" i="6"/>
  <c r="E86" i="6" s="1"/>
  <c r="F71" i="6"/>
  <c r="E72" i="6" s="1"/>
  <c r="F84" i="6"/>
  <c r="G84" i="6" s="1"/>
  <c r="F95" i="6"/>
  <c r="E96" i="6" s="1"/>
  <c r="F75" i="6"/>
  <c r="E76" i="6" s="1"/>
  <c r="F38" i="6"/>
  <c r="G38" i="6" s="1"/>
  <c r="F36" i="6"/>
  <c r="G36" i="6" s="1"/>
  <c r="F76" i="6"/>
  <c r="G76" i="6" s="1"/>
  <c r="F88" i="6"/>
  <c r="G88" i="6" s="1"/>
  <c r="F26" i="6"/>
  <c r="G26" i="6" s="1"/>
  <c r="F70" i="6"/>
  <c r="G70" i="6" s="1"/>
  <c r="F19" i="6"/>
  <c r="E20" i="6" s="1"/>
  <c r="F104" i="6"/>
  <c r="G104" i="6" s="1"/>
  <c r="F20" i="6"/>
  <c r="F110" i="6"/>
  <c r="G110" i="6" s="1"/>
  <c r="F90" i="6"/>
  <c r="E91" i="6" s="1"/>
  <c r="F111" i="6"/>
  <c r="E112" i="6" s="1"/>
  <c r="F33" i="6"/>
  <c r="G33" i="6" s="1"/>
  <c r="G35" i="6"/>
  <c r="F86" i="6"/>
  <c r="G86" i="6" s="1"/>
  <c r="F79" i="6"/>
  <c r="E80" i="6" s="1"/>
  <c r="F45" i="6"/>
  <c r="F28" i="6"/>
  <c r="G28" i="6" s="1"/>
  <c r="F72" i="6"/>
  <c r="F21" i="6"/>
  <c r="E22" i="6" s="1"/>
  <c r="F65" i="6"/>
  <c r="E66" i="6" s="1"/>
  <c r="F74" i="6"/>
  <c r="G74" i="6" s="1"/>
  <c r="F97" i="6"/>
  <c r="G97" i="6" s="1"/>
  <c r="F98" i="6"/>
  <c r="G98" i="6" s="1"/>
  <c r="F99" i="6"/>
  <c r="E100" i="6" s="1"/>
  <c r="F47" i="6"/>
  <c r="E48" i="6" s="1"/>
  <c r="F39" i="6"/>
  <c r="E40" i="6" s="1"/>
  <c r="F60" i="6"/>
  <c r="G60" i="6" s="1"/>
  <c r="F108" i="6"/>
  <c r="G108" i="6" s="1"/>
  <c r="F66" i="6"/>
  <c r="G66" i="6" s="1"/>
  <c r="F89" i="6"/>
  <c r="E90" i="6" s="1"/>
  <c r="F113" i="6"/>
  <c r="E114" i="6" s="1"/>
  <c r="F22" i="6"/>
  <c r="F106" i="6"/>
  <c r="G106" i="6" s="1"/>
  <c r="F51" i="6"/>
  <c r="F93" i="6"/>
  <c r="F27" i="6"/>
  <c r="F87" i="6"/>
  <c r="F78" i="6"/>
  <c r="F29" i="6"/>
  <c r="E43" i="6"/>
  <c r="F69" i="6"/>
  <c r="G69" i="6" s="1"/>
  <c r="F34" i="6"/>
  <c r="G34" i="6" s="1"/>
  <c r="F58" i="6"/>
  <c r="F114" i="6"/>
  <c r="F82" i="6"/>
  <c r="F77" i="6"/>
  <c r="E78" i="6" s="1"/>
  <c r="F63" i="6"/>
  <c r="F48" i="6"/>
  <c r="F44" i="6"/>
  <c r="G44" i="6" s="1"/>
  <c r="F102" i="6"/>
  <c r="F52" i="6"/>
  <c r="F49" i="6"/>
  <c r="F115" i="6"/>
  <c r="G115" i="6" s="1"/>
  <c r="F96" i="6"/>
  <c r="G109" i="6"/>
  <c r="F30" i="6"/>
  <c r="G30" i="6" s="1"/>
  <c r="F57" i="6"/>
  <c r="G25" i="6"/>
  <c r="E57" i="6"/>
  <c r="B19" i="5"/>
  <c r="C15" i="5"/>
  <c r="C14" i="5"/>
  <c r="C13" i="5"/>
  <c r="B19" i="4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5" i="4"/>
  <c r="B14" i="4"/>
  <c r="B13" i="4"/>
  <c r="K9" i="4"/>
  <c r="B9" i="4" s="1"/>
  <c r="K7" i="4"/>
  <c r="B7" i="4" s="1"/>
  <c r="B20" i="5" l="1"/>
  <c r="I19" i="5"/>
  <c r="J19" i="5" s="1"/>
  <c r="E19" i="5"/>
  <c r="F19" i="5" s="1"/>
  <c r="G19" i="5"/>
  <c r="H19" i="5" s="1"/>
  <c r="E33" i="6"/>
  <c r="E54" i="6"/>
  <c r="E63" i="6"/>
  <c r="E60" i="6"/>
  <c r="G37" i="6"/>
  <c r="G41" i="6"/>
  <c r="G50" i="6"/>
  <c r="E29" i="6"/>
  <c r="G107" i="6"/>
  <c r="E93" i="6"/>
  <c r="G112" i="6"/>
  <c r="G101" i="6"/>
  <c r="G23" i="6"/>
  <c r="G73" i="6"/>
  <c r="E85" i="6"/>
  <c r="E47" i="6"/>
  <c r="E55" i="6"/>
  <c r="E95" i="6"/>
  <c r="G31" i="6"/>
  <c r="G71" i="6"/>
  <c r="G85" i="6"/>
  <c r="G95" i="6"/>
  <c r="E98" i="6"/>
  <c r="E34" i="6"/>
  <c r="G43" i="6"/>
  <c r="E116" i="6"/>
  <c r="E45" i="6"/>
  <c r="G81" i="6"/>
  <c r="E77" i="6"/>
  <c r="G83" i="6"/>
  <c r="E101" i="6"/>
  <c r="G111" i="6"/>
  <c r="E37" i="6"/>
  <c r="E104" i="6"/>
  <c r="E41" i="6"/>
  <c r="E68" i="6"/>
  <c r="E65" i="6"/>
  <c r="E25" i="6"/>
  <c r="G90" i="6"/>
  <c r="E89" i="6"/>
  <c r="E19" i="6"/>
  <c r="E18" i="6" s="1"/>
  <c r="E39" i="6"/>
  <c r="G55" i="6"/>
  <c r="G80" i="6"/>
  <c r="G19" i="6"/>
  <c r="G17" i="6" s="1"/>
  <c r="G91" i="6"/>
  <c r="G61" i="6"/>
  <c r="G75" i="6"/>
  <c r="E87" i="6"/>
  <c r="G113" i="6"/>
  <c r="G105" i="6"/>
  <c r="E69" i="6"/>
  <c r="G21" i="6"/>
  <c r="E71" i="6"/>
  <c r="G79" i="6"/>
  <c r="E105" i="6"/>
  <c r="E107" i="6"/>
  <c r="E61" i="6"/>
  <c r="E27" i="6"/>
  <c r="E21" i="6"/>
  <c r="G20" i="6"/>
  <c r="E109" i="6"/>
  <c r="E111" i="6"/>
  <c r="G39" i="6"/>
  <c r="G89" i="6"/>
  <c r="E70" i="6"/>
  <c r="E67" i="6"/>
  <c r="E35" i="6"/>
  <c r="E23" i="6"/>
  <c r="G22" i="6"/>
  <c r="G47" i="6"/>
  <c r="E73" i="6"/>
  <c r="G72" i="6"/>
  <c r="E75" i="6"/>
  <c r="G99" i="6"/>
  <c r="E46" i="6"/>
  <c r="G45" i="6"/>
  <c r="E99" i="6"/>
  <c r="G65" i="6"/>
  <c r="E28" i="6"/>
  <c r="G27" i="6"/>
  <c r="E115" i="6"/>
  <c r="G114" i="6"/>
  <c r="E52" i="6"/>
  <c r="G51" i="6"/>
  <c r="E94" i="6"/>
  <c r="G93" i="6"/>
  <c r="G77" i="6"/>
  <c r="G96" i="6"/>
  <c r="E97" i="6"/>
  <c r="G58" i="6"/>
  <c r="E59" i="6"/>
  <c r="G63" i="6"/>
  <c r="E64" i="6"/>
  <c r="E83" i="6"/>
  <c r="G82" i="6"/>
  <c r="E88" i="6"/>
  <c r="G87" i="6"/>
  <c r="E31" i="6"/>
  <c r="G49" i="6"/>
  <c r="E50" i="6"/>
  <c r="G57" i="6"/>
  <c r="E58" i="6"/>
  <c r="G52" i="6"/>
  <c r="E53" i="6"/>
  <c r="G78" i="6"/>
  <c r="E79" i="6"/>
  <c r="G102" i="6"/>
  <c r="E103" i="6"/>
  <c r="G29" i="6"/>
  <c r="E30" i="6"/>
  <c r="E49" i="6"/>
  <c r="G48" i="6"/>
  <c r="C12" i="5"/>
  <c r="B12" i="4"/>
  <c r="C116" i="4" s="1"/>
  <c r="D116" i="4" s="1"/>
  <c r="B21" i="5" l="1"/>
  <c r="I20" i="5"/>
  <c r="J20" i="5" s="1"/>
  <c r="E20" i="5"/>
  <c r="F20" i="5" s="1"/>
  <c r="G20" i="5"/>
  <c r="H20" i="5" s="1"/>
  <c r="C20" i="5"/>
  <c r="D20" i="5" s="1"/>
  <c r="C19" i="5"/>
  <c r="D19" i="5" s="1"/>
  <c r="C18" i="5"/>
  <c r="D18" i="5" s="1"/>
  <c r="C21" i="5"/>
  <c r="D21" i="5" s="1"/>
  <c r="C25" i="4"/>
  <c r="D25" i="4" s="1"/>
  <c r="C57" i="4"/>
  <c r="D57" i="4" s="1"/>
  <c r="C115" i="4"/>
  <c r="D115" i="4" s="1"/>
  <c r="F115" i="4" s="1"/>
  <c r="C77" i="4"/>
  <c r="D77" i="4" s="1"/>
  <c r="C71" i="4"/>
  <c r="D71" i="4" s="1"/>
  <c r="C110" i="4"/>
  <c r="D110" i="4" s="1"/>
  <c r="C22" i="4"/>
  <c r="D22" i="4" s="1"/>
  <c r="C33" i="4"/>
  <c r="D33" i="4" s="1"/>
  <c r="C72" i="4"/>
  <c r="D72" i="4" s="1"/>
  <c r="C75" i="4"/>
  <c r="D75" i="4" s="1"/>
  <c r="C97" i="4"/>
  <c r="D97" i="4" s="1"/>
  <c r="C86" i="4"/>
  <c r="D86" i="4" s="1"/>
  <c r="C24" i="4"/>
  <c r="D24" i="4" s="1"/>
  <c r="C41" i="4"/>
  <c r="D41" i="4" s="1"/>
  <c r="C83" i="4"/>
  <c r="D83" i="4" s="1"/>
  <c r="C54" i="4"/>
  <c r="D54" i="4" s="1"/>
  <c r="C113" i="4"/>
  <c r="D113" i="4" s="1"/>
  <c r="C94" i="4"/>
  <c r="D94" i="4" s="1"/>
  <c r="C62" i="4"/>
  <c r="D62" i="4" s="1"/>
  <c r="C49" i="4"/>
  <c r="D49" i="4" s="1"/>
  <c r="C99" i="4"/>
  <c r="D99" i="4" s="1"/>
  <c r="C61" i="4"/>
  <c r="D61" i="4" s="1"/>
  <c r="C52" i="4"/>
  <c r="D52" i="4" s="1"/>
  <c r="C102" i="4"/>
  <c r="D102" i="4" s="1"/>
  <c r="C34" i="4"/>
  <c r="D34" i="4" s="1"/>
  <c r="C36" i="4"/>
  <c r="D36" i="4" s="1"/>
  <c r="C20" i="4"/>
  <c r="D20" i="4" s="1"/>
  <c r="C19" i="4"/>
  <c r="D19" i="4" s="1"/>
  <c r="C27" i="4"/>
  <c r="D27" i="4" s="1"/>
  <c r="C35" i="4"/>
  <c r="D35" i="4" s="1"/>
  <c r="C43" i="4"/>
  <c r="D43" i="4" s="1"/>
  <c r="C51" i="4"/>
  <c r="D51" i="4" s="1"/>
  <c r="C59" i="4"/>
  <c r="D59" i="4" s="1"/>
  <c r="C73" i="4"/>
  <c r="D73" i="4" s="1"/>
  <c r="C87" i="4"/>
  <c r="D87" i="4" s="1"/>
  <c r="C103" i="4"/>
  <c r="D103" i="4" s="1"/>
  <c r="F102" i="4" s="1"/>
  <c r="C66" i="4"/>
  <c r="D66" i="4" s="1"/>
  <c r="C82" i="4"/>
  <c r="D82" i="4" s="1"/>
  <c r="C56" i="4"/>
  <c r="D56" i="4" s="1"/>
  <c r="C68" i="4"/>
  <c r="D68" i="4" s="1"/>
  <c r="C85" i="4"/>
  <c r="D85" i="4" s="1"/>
  <c r="C101" i="4"/>
  <c r="D101" i="4" s="1"/>
  <c r="C44" i="4"/>
  <c r="D44" i="4" s="1"/>
  <c r="F43" i="4" s="1"/>
  <c r="C18" i="4"/>
  <c r="D18" i="4" s="1"/>
  <c r="C78" i="4"/>
  <c r="D78" i="4" s="1"/>
  <c r="C88" i="4"/>
  <c r="D88" i="4" s="1"/>
  <c r="C96" i="4"/>
  <c r="D96" i="4" s="1"/>
  <c r="C104" i="4"/>
  <c r="D104" i="4" s="1"/>
  <c r="C112" i="4"/>
  <c r="D112" i="4" s="1"/>
  <c r="C30" i="4"/>
  <c r="D30" i="4" s="1"/>
  <c r="C32" i="4"/>
  <c r="D32" i="4" s="1"/>
  <c r="C40" i="4"/>
  <c r="D40" i="4" s="1"/>
  <c r="C21" i="4"/>
  <c r="D21" i="4" s="1"/>
  <c r="C29" i="4"/>
  <c r="D29" i="4" s="1"/>
  <c r="C37" i="4"/>
  <c r="D37" i="4" s="1"/>
  <c r="C45" i="4"/>
  <c r="D45" i="4" s="1"/>
  <c r="C53" i="4"/>
  <c r="D53" i="4" s="1"/>
  <c r="C64" i="4"/>
  <c r="D64" i="4" s="1"/>
  <c r="C80" i="4"/>
  <c r="D80" i="4" s="1"/>
  <c r="C91" i="4"/>
  <c r="D91" i="4" s="1"/>
  <c r="C107" i="4"/>
  <c r="D107" i="4" s="1"/>
  <c r="C67" i="4"/>
  <c r="D67" i="4" s="1"/>
  <c r="C38" i="4"/>
  <c r="D38" i="4" s="1"/>
  <c r="C58" i="4"/>
  <c r="D58" i="4" s="1"/>
  <c r="C69" i="4"/>
  <c r="D69" i="4" s="1"/>
  <c r="C89" i="4"/>
  <c r="D89" i="4" s="1"/>
  <c r="C105" i="4"/>
  <c r="D105" i="4" s="1"/>
  <c r="C46" i="4"/>
  <c r="D46" i="4" s="1"/>
  <c r="C63" i="4"/>
  <c r="D63" i="4" s="1"/>
  <c r="C79" i="4"/>
  <c r="D79" i="4" s="1"/>
  <c r="C90" i="4"/>
  <c r="D90" i="4" s="1"/>
  <c r="C98" i="4"/>
  <c r="D98" i="4" s="1"/>
  <c r="C106" i="4"/>
  <c r="D106" i="4" s="1"/>
  <c r="C114" i="4"/>
  <c r="D114" i="4" s="1"/>
  <c r="C26" i="4"/>
  <c r="D26" i="4" s="1"/>
  <c r="C28" i="4"/>
  <c r="D28" i="4" s="1"/>
  <c r="C42" i="4"/>
  <c r="D42" i="4" s="1"/>
  <c r="C23" i="4"/>
  <c r="D23" i="4" s="1"/>
  <c r="C31" i="4"/>
  <c r="D31" i="4" s="1"/>
  <c r="C39" i="4"/>
  <c r="D39" i="4" s="1"/>
  <c r="C47" i="4"/>
  <c r="D47" i="4" s="1"/>
  <c r="C55" i="4"/>
  <c r="D55" i="4" s="1"/>
  <c r="C65" i="4"/>
  <c r="D65" i="4" s="1"/>
  <c r="C81" i="4"/>
  <c r="D81" i="4" s="1"/>
  <c r="C95" i="4"/>
  <c r="D95" i="4" s="1"/>
  <c r="C111" i="4"/>
  <c r="D111" i="4" s="1"/>
  <c r="C74" i="4"/>
  <c r="D74" i="4" s="1"/>
  <c r="C50" i="4"/>
  <c r="D50" i="4" s="1"/>
  <c r="C60" i="4"/>
  <c r="D60" i="4" s="1"/>
  <c r="C76" i="4"/>
  <c r="D76" i="4" s="1"/>
  <c r="C93" i="4"/>
  <c r="D93" i="4" s="1"/>
  <c r="C109" i="4"/>
  <c r="D109" i="4" s="1"/>
  <c r="C48" i="4"/>
  <c r="D48" i="4" s="1"/>
  <c r="C70" i="4"/>
  <c r="D70" i="4" s="1"/>
  <c r="C84" i="4"/>
  <c r="D84" i="4" s="1"/>
  <c r="C92" i="4"/>
  <c r="D92" i="4" s="1"/>
  <c r="F91" i="4" s="1"/>
  <c r="C100" i="4"/>
  <c r="D100" i="4" s="1"/>
  <c r="C108" i="4"/>
  <c r="D108" i="4" s="1"/>
  <c r="F116" i="4"/>
  <c r="G116" i="4" s="1"/>
  <c r="B22" i="5" l="1"/>
  <c r="I21" i="5"/>
  <c r="J21" i="5" s="1"/>
  <c r="E21" i="5"/>
  <c r="F21" i="5" s="1"/>
  <c r="G21" i="5"/>
  <c r="H21" i="5" s="1"/>
  <c r="F45" i="4"/>
  <c r="F83" i="4"/>
  <c r="E84" i="4" s="1"/>
  <c r="F103" i="4"/>
  <c r="F96" i="4"/>
  <c r="F47" i="4"/>
  <c r="E48" i="4" s="1"/>
  <c r="F37" i="4"/>
  <c r="E38" i="4" s="1"/>
  <c r="F99" i="4"/>
  <c r="E100" i="4" s="1"/>
  <c r="F59" i="4"/>
  <c r="E60" i="4" s="1"/>
  <c r="F88" i="4"/>
  <c r="G88" i="4" s="1"/>
  <c r="F49" i="4"/>
  <c r="G49" i="4" s="1"/>
  <c r="F75" i="4"/>
  <c r="G75" i="4" s="1"/>
  <c r="F110" i="4"/>
  <c r="E111" i="4" s="1"/>
  <c r="F53" i="4"/>
  <c r="G53" i="4" s="1"/>
  <c r="F22" i="4"/>
  <c r="E23" i="4" s="1"/>
  <c r="F87" i="4"/>
  <c r="E88" i="4" s="1"/>
  <c r="F25" i="4"/>
  <c r="G25" i="4" s="1"/>
  <c r="F71" i="4"/>
  <c r="E72" i="4" s="1"/>
  <c r="F93" i="4"/>
  <c r="G93" i="4" s="1"/>
  <c r="F74" i="4"/>
  <c r="G74" i="4" s="1"/>
  <c r="F56" i="4"/>
  <c r="E57" i="4" s="1"/>
  <c r="F114" i="4"/>
  <c r="E115" i="4" s="1"/>
  <c r="F55" i="4"/>
  <c r="E56" i="4" s="1"/>
  <c r="F94" i="4"/>
  <c r="G94" i="4" s="1"/>
  <c r="F41" i="4"/>
  <c r="G41" i="4" s="1"/>
  <c r="F105" i="4"/>
  <c r="E106" i="4" s="1"/>
  <c r="F62" i="4"/>
  <c r="G62" i="4" s="1"/>
  <c r="F52" i="4"/>
  <c r="F84" i="4"/>
  <c r="F65" i="4"/>
  <c r="G65" i="4" s="1"/>
  <c r="F26" i="4"/>
  <c r="G26" i="4" s="1"/>
  <c r="F80" i="4"/>
  <c r="G80" i="4" s="1"/>
  <c r="F38" i="4"/>
  <c r="E39" i="4" s="1"/>
  <c r="F27" i="4"/>
  <c r="E28" i="4" s="1"/>
  <c r="F97" i="4"/>
  <c r="E98" i="4" s="1"/>
  <c r="F58" i="4"/>
  <c r="E59" i="4" s="1"/>
  <c r="F90" i="4"/>
  <c r="E91" i="4" s="1"/>
  <c r="F44" i="4"/>
  <c r="G44" i="4" s="1"/>
  <c r="F40" i="4"/>
  <c r="G40" i="4" s="1"/>
  <c r="F86" i="4"/>
  <c r="E87" i="4" s="1"/>
  <c r="F32" i="4"/>
  <c r="E33" i="4" s="1"/>
  <c r="F20" i="4"/>
  <c r="G20" i="4" s="1"/>
  <c r="F111" i="4"/>
  <c r="E112" i="4" s="1"/>
  <c r="F46" i="4"/>
  <c r="E47" i="4" s="1"/>
  <c r="F77" i="4"/>
  <c r="G77" i="4" s="1"/>
  <c r="F34" i="4"/>
  <c r="G34" i="4" s="1"/>
  <c r="F112" i="4"/>
  <c r="G112" i="4" s="1"/>
  <c r="F24" i="4"/>
  <c r="E25" i="4" s="1"/>
  <c r="F42" i="4"/>
  <c r="G42" i="4" s="1"/>
  <c r="F48" i="4"/>
  <c r="E49" i="4" s="1"/>
  <c r="F85" i="4"/>
  <c r="E86" i="4" s="1"/>
  <c r="F107" i="4"/>
  <c r="E108" i="4" s="1"/>
  <c r="F113" i="4"/>
  <c r="E114" i="4" s="1"/>
  <c r="G83" i="4"/>
  <c r="F69" i="4"/>
  <c r="E70" i="4" s="1"/>
  <c r="F78" i="4"/>
  <c r="F66" i="4"/>
  <c r="F63" i="4"/>
  <c r="F30" i="4"/>
  <c r="E31" i="4" s="1"/>
  <c r="F100" i="4"/>
  <c r="F81" i="4"/>
  <c r="G81" i="4" s="1"/>
  <c r="F73" i="4"/>
  <c r="G73" i="4" s="1"/>
  <c r="F109" i="4"/>
  <c r="E110" i="4" s="1"/>
  <c r="E103" i="4"/>
  <c r="G102" i="4"/>
  <c r="F67" i="4"/>
  <c r="E68" i="4" s="1"/>
  <c r="F89" i="4"/>
  <c r="G89" i="4" s="1"/>
  <c r="F95" i="4"/>
  <c r="G95" i="4" s="1"/>
  <c r="F82" i="4"/>
  <c r="E83" i="4" s="1"/>
  <c r="F57" i="4"/>
  <c r="F61" i="4"/>
  <c r="F28" i="4"/>
  <c r="F23" i="4"/>
  <c r="E24" i="4" s="1"/>
  <c r="F64" i="4"/>
  <c r="G64" i="4" s="1"/>
  <c r="F72" i="4"/>
  <c r="E73" i="4" s="1"/>
  <c r="F60" i="4"/>
  <c r="G60" i="4" s="1"/>
  <c r="F33" i="4"/>
  <c r="E34" i="4" s="1"/>
  <c r="E76" i="4"/>
  <c r="F70" i="4"/>
  <c r="E71" i="4" s="1"/>
  <c r="F76" i="4"/>
  <c r="E77" i="4" s="1"/>
  <c r="F54" i="4"/>
  <c r="F108" i="4"/>
  <c r="F39" i="4"/>
  <c r="F50" i="4"/>
  <c r="F18" i="4"/>
  <c r="F101" i="4"/>
  <c r="G101" i="4" s="1"/>
  <c r="F51" i="4"/>
  <c r="G51" i="4" s="1"/>
  <c r="F98" i="4"/>
  <c r="E99" i="4" s="1"/>
  <c r="F21" i="4"/>
  <c r="E22" i="4" s="1"/>
  <c r="F92" i="4"/>
  <c r="F104" i="4"/>
  <c r="F79" i="4"/>
  <c r="F36" i="4"/>
  <c r="F31" i="4"/>
  <c r="F19" i="4"/>
  <c r="F29" i="4"/>
  <c r="F35" i="4"/>
  <c r="F68" i="4"/>
  <c r="F106" i="4"/>
  <c r="G103" i="4"/>
  <c r="E104" i="4"/>
  <c r="G37" i="4"/>
  <c r="E116" i="4"/>
  <c r="G115" i="4"/>
  <c r="E44" i="4"/>
  <c r="G43" i="4"/>
  <c r="E46" i="4"/>
  <c r="G45" i="4"/>
  <c r="G91" i="4"/>
  <c r="E92" i="4"/>
  <c r="E97" i="4"/>
  <c r="G96" i="4"/>
  <c r="B23" i="5" l="1"/>
  <c r="I22" i="5"/>
  <c r="J22" i="5" s="1"/>
  <c r="G22" i="5"/>
  <c r="H22" i="5" s="1"/>
  <c r="E22" i="5"/>
  <c r="F22" i="5" s="1"/>
  <c r="C22" i="5"/>
  <c r="D22" i="5" s="1"/>
  <c r="E89" i="4"/>
  <c r="G59" i="4"/>
  <c r="G47" i="4"/>
  <c r="E50" i="4"/>
  <c r="G99" i="4"/>
  <c r="G110" i="4"/>
  <c r="G87" i="4"/>
  <c r="E75" i="4"/>
  <c r="G58" i="4"/>
  <c r="E81" i="4"/>
  <c r="G24" i="4"/>
  <c r="E54" i="4"/>
  <c r="G56" i="4"/>
  <c r="E95" i="4"/>
  <c r="G46" i="4"/>
  <c r="G48" i="4"/>
  <c r="G22" i="4"/>
  <c r="E21" i="4"/>
  <c r="E26" i="4"/>
  <c r="G21" i="4"/>
  <c r="G86" i="4"/>
  <c r="E41" i="4"/>
  <c r="G71" i="4"/>
  <c r="G32" i="4"/>
  <c r="E94" i="4"/>
  <c r="E63" i="4"/>
  <c r="G105" i="4"/>
  <c r="G114" i="4"/>
  <c r="G55" i="4"/>
  <c r="G67" i="4"/>
  <c r="G76" i="4"/>
  <c r="G113" i="4"/>
  <c r="E45" i="4"/>
  <c r="E66" i="4"/>
  <c r="G27" i="4"/>
  <c r="G38" i="4"/>
  <c r="G111" i="4"/>
  <c r="E42" i="4"/>
  <c r="E113" i="4"/>
  <c r="E102" i="4"/>
  <c r="G90" i="4"/>
  <c r="E27" i="4"/>
  <c r="G69" i="4"/>
  <c r="G97" i="4"/>
  <c r="G84" i="4"/>
  <c r="E85" i="4"/>
  <c r="E35" i="4"/>
  <c r="G107" i="4"/>
  <c r="E43" i="4"/>
  <c r="E53" i="4"/>
  <c r="G52" i="4"/>
  <c r="G30" i="4"/>
  <c r="E78" i="4"/>
  <c r="G109" i="4"/>
  <c r="E82" i="4"/>
  <c r="G72" i="4"/>
  <c r="E96" i="4"/>
  <c r="E74" i="4"/>
  <c r="G85" i="4"/>
  <c r="G82" i="4"/>
  <c r="G100" i="4"/>
  <c r="E101" i="4"/>
  <c r="E79" i="4"/>
  <c r="G78" i="4"/>
  <c r="G23" i="4"/>
  <c r="E90" i="4"/>
  <c r="E64" i="4"/>
  <c r="G63" i="4"/>
  <c r="G66" i="4"/>
  <c r="E67" i="4"/>
  <c r="E58" i="4"/>
  <c r="G57" i="4"/>
  <c r="G70" i="4"/>
  <c r="E52" i="4"/>
  <c r="E65" i="4"/>
  <c r="E61" i="4"/>
  <c r="G33" i="4"/>
  <c r="G28" i="4"/>
  <c r="E29" i="4"/>
  <c r="G61" i="4"/>
  <c r="E62" i="4"/>
  <c r="E30" i="4"/>
  <c r="G29" i="4"/>
  <c r="E55" i="4"/>
  <c r="G54" i="4"/>
  <c r="G98" i="4"/>
  <c r="E107" i="4"/>
  <c r="G106" i="4"/>
  <c r="E105" i="4"/>
  <c r="G104" i="4"/>
  <c r="E51" i="4"/>
  <c r="G50" i="4"/>
  <c r="G68" i="4"/>
  <c r="E69" i="4"/>
  <c r="E32" i="4"/>
  <c r="G31" i="4"/>
  <c r="E93" i="4"/>
  <c r="G92" i="4"/>
  <c r="E40" i="4"/>
  <c r="G39" i="4"/>
  <c r="G79" i="4"/>
  <c r="E80" i="4"/>
  <c r="G18" i="4"/>
  <c r="E19" i="4"/>
  <c r="E18" i="4" s="1"/>
  <c r="E20" i="4"/>
  <c r="G19" i="4"/>
  <c r="E36" i="4"/>
  <c r="G35" i="4"/>
  <c r="G36" i="4"/>
  <c r="E37" i="4"/>
  <c r="E109" i="4"/>
  <c r="G108" i="4"/>
  <c r="B24" i="5" l="1"/>
  <c r="E23" i="5"/>
  <c r="F23" i="5" s="1"/>
  <c r="I23" i="5"/>
  <c r="J23" i="5" s="1"/>
  <c r="G23" i="5"/>
  <c r="H23" i="5" s="1"/>
  <c r="C23" i="5"/>
  <c r="D23" i="5" s="1"/>
  <c r="G17" i="4"/>
  <c r="B25" i="5" l="1"/>
  <c r="G24" i="5"/>
  <c r="H24" i="5" s="1"/>
  <c r="I24" i="5"/>
  <c r="J24" i="5" s="1"/>
  <c r="E24" i="5"/>
  <c r="F24" i="5" s="1"/>
  <c r="C24" i="5"/>
  <c r="D24" i="5" s="1"/>
  <c r="B26" i="5" l="1"/>
  <c r="I25" i="5"/>
  <c r="J25" i="5" s="1"/>
  <c r="E25" i="5"/>
  <c r="F25" i="5" s="1"/>
  <c r="G25" i="5"/>
  <c r="H25" i="5" s="1"/>
  <c r="C25" i="5"/>
  <c r="D25" i="5" s="1"/>
  <c r="B27" i="5" l="1"/>
  <c r="I26" i="5"/>
  <c r="J26" i="5" s="1"/>
  <c r="E26" i="5"/>
  <c r="F26" i="5" s="1"/>
  <c r="G26" i="5"/>
  <c r="H26" i="5" s="1"/>
  <c r="C26" i="5"/>
  <c r="D26" i="5" s="1"/>
  <c r="B28" i="5" l="1"/>
  <c r="E27" i="5"/>
  <c r="F27" i="5" s="1"/>
  <c r="I27" i="5"/>
  <c r="J27" i="5" s="1"/>
  <c r="G27" i="5"/>
  <c r="H27" i="5" s="1"/>
  <c r="C27" i="5"/>
  <c r="D27" i="5" s="1"/>
  <c r="B29" i="5" l="1"/>
  <c r="E28" i="5"/>
  <c r="F28" i="5" s="1"/>
  <c r="I28" i="5"/>
  <c r="J28" i="5" s="1"/>
  <c r="G28" i="5"/>
  <c r="H28" i="5" s="1"/>
  <c r="C28" i="5"/>
  <c r="D28" i="5" s="1"/>
  <c r="B30" i="5" l="1"/>
  <c r="E29" i="5"/>
  <c r="F29" i="5" s="1"/>
  <c r="G29" i="5"/>
  <c r="H29" i="5" s="1"/>
  <c r="I29" i="5"/>
  <c r="J29" i="5" s="1"/>
  <c r="C29" i="5"/>
  <c r="D29" i="5" s="1"/>
  <c r="B31" i="5" l="1"/>
  <c r="E30" i="5"/>
  <c r="F30" i="5" s="1"/>
  <c r="G30" i="5"/>
  <c r="H30" i="5" s="1"/>
  <c r="I30" i="5"/>
  <c r="J30" i="5" s="1"/>
  <c r="C30" i="5"/>
  <c r="D30" i="5" s="1"/>
  <c r="B32" i="5" l="1"/>
  <c r="I31" i="5"/>
  <c r="J31" i="5" s="1"/>
  <c r="G31" i="5"/>
  <c r="H31" i="5" s="1"/>
  <c r="E31" i="5"/>
  <c r="F31" i="5" s="1"/>
  <c r="C31" i="5"/>
  <c r="D31" i="5" s="1"/>
  <c r="B33" i="5" l="1"/>
  <c r="E32" i="5"/>
  <c r="F32" i="5" s="1"/>
  <c r="I32" i="5"/>
  <c r="J32" i="5" s="1"/>
  <c r="G32" i="5"/>
  <c r="H32" i="5" s="1"/>
  <c r="C32" i="5"/>
  <c r="D32" i="5" s="1"/>
  <c r="B34" i="5" l="1"/>
  <c r="E33" i="5"/>
  <c r="F33" i="5" s="1"/>
  <c r="I33" i="5"/>
  <c r="J33" i="5" s="1"/>
  <c r="G33" i="5"/>
  <c r="H33" i="5" s="1"/>
  <c r="C33" i="5"/>
  <c r="D33" i="5" s="1"/>
  <c r="B35" i="5" l="1"/>
  <c r="I34" i="5"/>
  <c r="J34" i="5" s="1"/>
  <c r="G34" i="5"/>
  <c r="H34" i="5" s="1"/>
  <c r="E34" i="5"/>
  <c r="F34" i="5" s="1"/>
  <c r="C34" i="5"/>
  <c r="D34" i="5" s="1"/>
  <c r="B36" i="5" l="1"/>
  <c r="G35" i="5"/>
  <c r="H35" i="5" s="1"/>
  <c r="E35" i="5"/>
  <c r="F35" i="5" s="1"/>
  <c r="I35" i="5"/>
  <c r="J35" i="5" s="1"/>
  <c r="C35" i="5"/>
  <c r="D35" i="5" s="1"/>
  <c r="B37" i="5" l="1"/>
  <c r="E36" i="5"/>
  <c r="F36" i="5" s="1"/>
  <c r="I36" i="5"/>
  <c r="J36" i="5" s="1"/>
  <c r="G36" i="5"/>
  <c r="H36" i="5" s="1"/>
  <c r="C36" i="5"/>
  <c r="D36" i="5" s="1"/>
  <c r="B38" i="5" l="1"/>
  <c r="E37" i="5"/>
  <c r="F37" i="5" s="1"/>
  <c r="G37" i="5"/>
  <c r="H37" i="5" s="1"/>
  <c r="I37" i="5"/>
  <c r="J37" i="5" s="1"/>
  <c r="C37" i="5"/>
  <c r="D37" i="5" s="1"/>
  <c r="B39" i="5" l="1"/>
  <c r="G38" i="5"/>
  <c r="H38" i="5" s="1"/>
  <c r="I38" i="5"/>
  <c r="J38" i="5" s="1"/>
  <c r="E38" i="5"/>
  <c r="F38" i="5" s="1"/>
  <c r="C38" i="5"/>
  <c r="D38" i="5" s="1"/>
  <c r="B40" i="5" l="1"/>
  <c r="I39" i="5"/>
  <c r="J39" i="5" s="1"/>
  <c r="G39" i="5"/>
  <c r="H39" i="5" s="1"/>
  <c r="E39" i="5"/>
  <c r="F39" i="5" s="1"/>
  <c r="C39" i="5"/>
  <c r="D39" i="5" s="1"/>
  <c r="B41" i="5" l="1"/>
  <c r="G40" i="5"/>
  <c r="H40" i="5" s="1"/>
  <c r="I40" i="5"/>
  <c r="J40" i="5" s="1"/>
  <c r="E40" i="5"/>
  <c r="F40" i="5" s="1"/>
  <c r="C40" i="5"/>
  <c r="D40" i="5" s="1"/>
  <c r="B42" i="5" l="1"/>
  <c r="G41" i="5"/>
  <c r="H41" i="5" s="1"/>
  <c r="I41" i="5"/>
  <c r="J41" i="5" s="1"/>
  <c r="E41" i="5"/>
  <c r="F41" i="5" s="1"/>
  <c r="C41" i="5"/>
  <c r="D41" i="5" s="1"/>
  <c r="B43" i="5" l="1"/>
  <c r="I42" i="5"/>
  <c r="J42" i="5" s="1"/>
  <c r="E42" i="5"/>
  <c r="F42" i="5" s="1"/>
  <c r="G42" i="5"/>
  <c r="H42" i="5" s="1"/>
  <c r="C42" i="5"/>
  <c r="D42" i="5" s="1"/>
  <c r="B44" i="5" l="1"/>
  <c r="E43" i="5"/>
  <c r="F43" i="5" s="1"/>
  <c r="I43" i="5"/>
  <c r="J43" i="5" s="1"/>
  <c r="G43" i="5"/>
  <c r="H43" i="5" s="1"/>
  <c r="C43" i="5"/>
  <c r="D43" i="5" s="1"/>
  <c r="B45" i="5" l="1"/>
  <c r="I44" i="5"/>
  <c r="J44" i="5" s="1"/>
  <c r="G44" i="5"/>
  <c r="H44" i="5" s="1"/>
  <c r="E44" i="5"/>
  <c r="F44" i="5" s="1"/>
  <c r="C44" i="5"/>
  <c r="D44" i="5" s="1"/>
  <c r="B46" i="5" l="1"/>
  <c r="G45" i="5"/>
  <c r="H45" i="5" s="1"/>
  <c r="E45" i="5"/>
  <c r="F45" i="5" s="1"/>
  <c r="I45" i="5"/>
  <c r="J45" i="5" s="1"/>
  <c r="C45" i="5"/>
  <c r="D45" i="5" s="1"/>
  <c r="B47" i="5" l="1"/>
  <c r="I46" i="5"/>
  <c r="J46" i="5" s="1"/>
  <c r="G46" i="5"/>
  <c r="H46" i="5" s="1"/>
  <c r="E46" i="5"/>
  <c r="F46" i="5" s="1"/>
  <c r="C46" i="5"/>
  <c r="D46" i="5" s="1"/>
  <c r="B48" i="5" l="1"/>
  <c r="G47" i="5"/>
  <c r="H47" i="5" s="1"/>
  <c r="I47" i="5"/>
  <c r="J47" i="5" s="1"/>
  <c r="E47" i="5"/>
  <c r="F47" i="5" s="1"/>
  <c r="C47" i="5"/>
  <c r="D47" i="5" s="1"/>
  <c r="B49" i="5" l="1"/>
  <c r="E48" i="5"/>
  <c r="F48" i="5" s="1"/>
  <c r="I48" i="5"/>
  <c r="J48" i="5" s="1"/>
  <c r="G48" i="5"/>
  <c r="H48" i="5" s="1"/>
  <c r="C48" i="5"/>
  <c r="D48" i="5" s="1"/>
  <c r="B50" i="5" l="1"/>
  <c r="I49" i="5"/>
  <c r="J49" i="5" s="1"/>
  <c r="G49" i="5"/>
  <c r="H49" i="5" s="1"/>
  <c r="E49" i="5"/>
  <c r="F49" i="5" s="1"/>
  <c r="C49" i="5"/>
  <c r="D49" i="5" s="1"/>
  <c r="B51" i="5" l="1"/>
  <c r="E50" i="5"/>
  <c r="F50" i="5" s="1"/>
  <c r="G50" i="5"/>
  <c r="H50" i="5" s="1"/>
  <c r="I50" i="5"/>
  <c r="J50" i="5" s="1"/>
  <c r="C50" i="5"/>
  <c r="D50" i="5" s="1"/>
  <c r="B52" i="5" l="1"/>
  <c r="I51" i="5"/>
  <c r="J51" i="5" s="1"/>
  <c r="G51" i="5"/>
  <c r="H51" i="5" s="1"/>
  <c r="E51" i="5"/>
  <c r="F51" i="5" s="1"/>
  <c r="C51" i="5"/>
  <c r="D51" i="5" s="1"/>
  <c r="B53" i="5" l="1"/>
  <c r="E52" i="5"/>
  <c r="F52" i="5" s="1"/>
  <c r="G52" i="5"/>
  <c r="H52" i="5" s="1"/>
  <c r="I52" i="5"/>
  <c r="J52" i="5" s="1"/>
  <c r="C52" i="5"/>
  <c r="D52" i="5" s="1"/>
  <c r="B54" i="5" l="1"/>
  <c r="E53" i="5"/>
  <c r="F53" i="5" s="1"/>
  <c r="I53" i="5"/>
  <c r="J53" i="5" s="1"/>
  <c r="G53" i="5"/>
  <c r="H53" i="5" s="1"/>
  <c r="C53" i="5"/>
  <c r="D53" i="5" s="1"/>
  <c r="B55" i="5" l="1"/>
  <c r="E54" i="5"/>
  <c r="F54" i="5" s="1"/>
  <c r="I54" i="5"/>
  <c r="J54" i="5" s="1"/>
  <c r="G54" i="5"/>
  <c r="H54" i="5" s="1"/>
  <c r="C54" i="5"/>
  <c r="D54" i="5" s="1"/>
  <c r="B56" i="5" l="1"/>
  <c r="I55" i="5"/>
  <c r="J55" i="5" s="1"/>
  <c r="G55" i="5"/>
  <c r="H55" i="5" s="1"/>
  <c r="E55" i="5"/>
  <c r="F55" i="5" s="1"/>
  <c r="C55" i="5"/>
  <c r="D55" i="5" s="1"/>
  <c r="B57" i="5" l="1"/>
  <c r="I56" i="5"/>
  <c r="J56" i="5" s="1"/>
  <c r="E56" i="5"/>
  <c r="F56" i="5" s="1"/>
  <c r="G56" i="5"/>
  <c r="H56" i="5" s="1"/>
  <c r="C56" i="5"/>
  <c r="D56" i="5" s="1"/>
  <c r="B58" i="5" l="1"/>
  <c r="G57" i="5"/>
  <c r="H57" i="5" s="1"/>
  <c r="I57" i="5"/>
  <c r="J57" i="5" s="1"/>
  <c r="E57" i="5"/>
  <c r="F57" i="5" s="1"/>
  <c r="C57" i="5"/>
  <c r="D57" i="5" s="1"/>
  <c r="B59" i="5" l="1"/>
  <c r="G58" i="5"/>
  <c r="H58" i="5" s="1"/>
  <c r="E58" i="5"/>
  <c r="F58" i="5" s="1"/>
  <c r="I58" i="5"/>
  <c r="J58" i="5" s="1"/>
  <c r="C58" i="5"/>
  <c r="D58" i="5" s="1"/>
  <c r="B60" i="5" l="1"/>
  <c r="I59" i="5"/>
  <c r="J59" i="5" s="1"/>
  <c r="G59" i="5"/>
  <c r="H59" i="5" s="1"/>
  <c r="E59" i="5"/>
  <c r="F59" i="5" s="1"/>
  <c r="C59" i="5"/>
  <c r="D59" i="5" s="1"/>
  <c r="B61" i="5" l="1"/>
  <c r="I60" i="5"/>
  <c r="J60" i="5" s="1"/>
  <c r="E60" i="5"/>
  <c r="F60" i="5" s="1"/>
  <c r="G60" i="5"/>
  <c r="H60" i="5" s="1"/>
  <c r="C60" i="5"/>
  <c r="D60" i="5" s="1"/>
  <c r="B62" i="5" l="1"/>
  <c r="I61" i="5"/>
  <c r="J61" i="5" s="1"/>
  <c r="G61" i="5"/>
  <c r="H61" i="5" s="1"/>
  <c r="E61" i="5"/>
  <c r="F61" i="5" s="1"/>
  <c r="C61" i="5"/>
  <c r="D61" i="5" s="1"/>
  <c r="B63" i="5" l="1"/>
  <c r="E62" i="5"/>
  <c r="F62" i="5" s="1"/>
  <c r="G62" i="5"/>
  <c r="H62" i="5" s="1"/>
  <c r="I62" i="5"/>
  <c r="J62" i="5" s="1"/>
  <c r="C62" i="5"/>
  <c r="D62" i="5" s="1"/>
  <c r="B64" i="5" l="1"/>
  <c r="E63" i="5"/>
  <c r="F63" i="5" s="1"/>
  <c r="G63" i="5"/>
  <c r="H63" i="5" s="1"/>
  <c r="I63" i="5"/>
  <c r="J63" i="5" s="1"/>
  <c r="C63" i="5"/>
  <c r="D63" i="5" s="1"/>
  <c r="B65" i="5" l="1"/>
  <c r="I64" i="5"/>
  <c r="J64" i="5" s="1"/>
  <c r="E64" i="5"/>
  <c r="F64" i="5" s="1"/>
  <c r="G64" i="5"/>
  <c r="H64" i="5" s="1"/>
  <c r="C64" i="5"/>
  <c r="D64" i="5" s="1"/>
  <c r="B66" i="5" l="1"/>
  <c r="I65" i="5"/>
  <c r="J65" i="5" s="1"/>
  <c r="E65" i="5"/>
  <c r="F65" i="5" s="1"/>
  <c r="G65" i="5"/>
  <c r="H65" i="5" s="1"/>
  <c r="C65" i="5"/>
  <c r="D65" i="5" s="1"/>
  <c r="B67" i="5" l="1"/>
  <c r="E66" i="5"/>
  <c r="F66" i="5" s="1"/>
  <c r="G66" i="5"/>
  <c r="H66" i="5" s="1"/>
  <c r="I66" i="5"/>
  <c r="J66" i="5" s="1"/>
  <c r="C66" i="5"/>
  <c r="D66" i="5" s="1"/>
  <c r="B68" i="5" l="1"/>
  <c r="G67" i="5"/>
  <c r="H67" i="5" s="1"/>
  <c r="I67" i="5"/>
  <c r="J67" i="5" s="1"/>
  <c r="E67" i="5"/>
  <c r="F67" i="5" s="1"/>
  <c r="C67" i="5"/>
  <c r="D67" i="5" s="1"/>
  <c r="B69" i="5" l="1"/>
  <c r="G68" i="5"/>
  <c r="H68" i="5" s="1"/>
  <c r="I68" i="5"/>
  <c r="J68" i="5" s="1"/>
  <c r="E68" i="5"/>
  <c r="F68" i="5" s="1"/>
  <c r="C68" i="5"/>
  <c r="D68" i="5" s="1"/>
  <c r="B70" i="5" l="1"/>
  <c r="I69" i="5"/>
  <c r="J69" i="5" s="1"/>
  <c r="E69" i="5"/>
  <c r="F69" i="5" s="1"/>
  <c r="G69" i="5"/>
  <c r="H69" i="5" s="1"/>
  <c r="C69" i="5"/>
  <c r="D69" i="5" s="1"/>
  <c r="B71" i="5" l="1"/>
  <c r="G70" i="5"/>
  <c r="H70" i="5" s="1"/>
  <c r="E70" i="5"/>
  <c r="F70" i="5" s="1"/>
  <c r="I70" i="5"/>
  <c r="J70" i="5" s="1"/>
  <c r="C70" i="5"/>
  <c r="D70" i="5" s="1"/>
  <c r="B72" i="5" l="1"/>
  <c r="E71" i="5"/>
  <c r="F71" i="5" s="1"/>
  <c r="I71" i="5"/>
  <c r="J71" i="5" s="1"/>
  <c r="G71" i="5"/>
  <c r="H71" i="5" s="1"/>
  <c r="C71" i="5"/>
  <c r="D71" i="5" s="1"/>
  <c r="B73" i="5" l="1"/>
  <c r="G72" i="5"/>
  <c r="H72" i="5" s="1"/>
  <c r="I72" i="5"/>
  <c r="J72" i="5" s="1"/>
  <c r="E72" i="5"/>
  <c r="F72" i="5" s="1"/>
  <c r="C72" i="5"/>
  <c r="D72" i="5" s="1"/>
  <c r="B74" i="5" l="1"/>
  <c r="E73" i="5"/>
  <c r="F73" i="5" s="1"/>
  <c r="G73" i="5"/>
  <c r="H73" i="5" s="1"/>
  <c r="I73" i="5"/>
  <c r="J73" i="5" s="1"/>
  <c r="C73" i="5"/>
  <c r="D73" i="5" s="1"/>
  <c r="B75" i="5" l="1"/>
  <c r="I74" i="5"/>
  <c r="J74" i="5" s="1"/>
  <c r="E74" i="5"/>
  <c r="F74" i="5" s="1"/>
  <c r="G74" i="5"/>
  <c r="H74" i="5" s="1"/>
  <c r="C74" i="5"/>
  <c r="D74" i="5" s="1"/>
  <c r="B76" i="5" l="1"/>
  <c r="E75" i="5"/>
  <c r="F75" i="5" s="1"/>
  <c r="G75" i="5"/>
  <c r="H75" i="5" s="1"/>
  <c r="I75" i="5"/>
  <c r="J75" i="5" s="1"/>
  <c r="C75" i="5"/>
  <c r="D75" i="5" s="1"/>
  <c r="B77" i="5" l="1"/>
  <c r="E76" i="5"/>
  <c r="F76" i="5" s="1"/>
  <c r="G76" i="5"/>
  <c r="H76" i="5" s="1"/>
  <c r="I76" i="5"/>
  <c r="J76" i="5" s="1"/>
  <c r="C76" i="5"/>
  <c r="D76" i="5" s="1"/>
  <c r="B78" i="5" l="1"/>
  <c r="E77" i="5"/>
  <c r="F77" i="5" s="1"/>
  <c r="I77" i="5"/>
  <c r="J77" i="5" s="1"/>
  <c r="G77" i="5"/>
  <c r="H77" i="5" s="1"/>
  <c r="C77" i="5"/>
  <c r="D77" i="5" s="1"/>
  <c r="B79" i="5" l="1"/>
  <c r="I78" i="5"/>
  <c r="J78" i="5" s="1"/>
  <c r="E78" i="5"/>
  <c r="F78" i="5" s="1"/>
  <c r="G78" i="5"/>
  <c r="H78" i="5" s="1"/>
  <c r="C78" i="5"/>
  <c r="D78" i="5" s="1"/>
  <c r="B80" i="5" l="1"/>
  <c r="E79" i="5"/>
  <c r="F79" i="5" s="1"/>
  <c r="I79" i="5"/>
  <c r="J79" i="5" s="1"/>
  <c r="G79" i="5"/>
  <c r="H79" i="5" s="1"/>
  <c r="C79" i="5"/>
  <c r="D79" i="5" s="1"/>
  <c r="B81" i="5" l="1"/>
  <c r="I80" i="5"/>
  <c r="J80" i="5" s="1"/>
  <c r="E80" i="5"/>
  <c r="F80" i="5" s="1"/>
  <c r="G80" i="5"/>
  <c r="H80" i="5" s="1"/>
  <c r="C80" i="5"/>
  <c r="D80" i="5" s="1"/>
  <c r="B82" i="5" l="1"/>
  <c r="G81" i="5"/>
  <c r="H81" i="5" s="1"/>
  <c r="I81" i="5"/>
  <c r="J81" i="5" s="1"/>
  <c r="E81" i="5"/>
  <c r="F81" i="5" s="1"/>
  <c r="C81" i="5"/>
  <c r="D81" i="5" s="1"/>
  <c r="B83" i="5" l="1"/>
  <c r="G82" i="5"/>
  <c r="H82" i="5" s="1"/>
  <c r="I82" i="5"/>
  <c r="J82" i="5" s="1"/>
  <c r="E82" i="5"/>
  <c r="F82" i="5" s="1"/>
  <c r="C82" i="5"/>
  <c r="D82" i="5" s="1"/>
  <c r="B84" i="5" l="1"/>
  <c r="G83" i="5"/>
  <c r="H83" i="5" s="1"/>
  <c r="E83" i="5"/>
  <c r="F83" i="5" s="1"/>
  <c r="I83" i="5"/>
  <c r="J83" i="5" s="1"/>
  <c r="C83" i="5"/>
  <c r="D83" i="5" s="1"/>
  <c r="B85" i="5" l="1"/>
  <c r="G84" i="5"/>
  <c r="H84" i="5" s="1"/>
  <c r="E84" i="5"/>
  <c r="F84" i="5" s="1"/>
  <c r="I84" i="5"/>
  <c r="J84" i="5" s="1"/>
  <c r="C84" i="5"/>
  <c r="D84" i="5" s="1"/>
  <c r="B86" i="5" l="1"/>
  <c r="G85" i="5"/>
  <c r="H85" i="5" s="1"/>
  <c r="E85" i="5"/>
  <c r="F85" i="5" s="1"/>
  <c r="I85" i="5"/>
  <c r="J85" i="5" s="1"/>
  <c r="C85" i="5"/>
  <c r="D85" i="5" s="1"/>
  <c r="B87" i="5" l="1"/>
  <c r="E86" i="5"/>
  <c r="F86" i="5" s="1"/>
  <c r="G86" i="5"/>
  <c r="H86" i="5" s="1"/>
  <c r="I86" i="5"/>
  <c r="J86" i="5" s="1"/>
  <c r="C86" i="5"/>
  <c r="D86" i="5" s="1"/>
  <c r="B88" i="5" l="1"/>
  <c r="I87" i="5"/>
  <c r="J87" i="5" s="1"/>
  <c r="E87" i="5"/>
  <c r="F87" i="5" s="1"/>
  <c r="G87" i="5"/>
  <c r="H87" i="5" s="1"/>
  <c r="C87" i="5"/>
  <c r="D87" i="5" s="1"/>
  <c r="B89" i="5" l="1"/>
  <c r="I88" i="5"/>
  <c r="J88" i="5" s="1"/>
  <c r="G88" i="5"/>
  <c r="H88" i="5" s="1"/>
  <c r="E88" i="5"/>
  <c r="F88" i="5" s="1"/>
  <c r="C88" i="5"/>
  <c r="D88" i="5" s="1"/>
  <c r="B90" i="5" l="1"/>
  <c r="I89" i="5"/>
  <c r="J89" i="5" s="1"/>
  <c r="G89" i="5"/>
  <c r="H89" i="5" s="1"/>
  <c r="E89" i="5"/>
  <c r="F89" i="5" s="1"/>
  <c r="C89" i="5"/>
  <c r="D89" i="5" s="1"/>
  <c r="B91" i="5" l="1"/>
  <c r="E90" i="5"/>
  <c r="F90" i="5" s="1"/>
  <c r="G90" i="5"/>
  <c r="H90" i="5" s="1"/>
  <c r="I90" i="5"/>
  <c r="J90" i="5" s="1"/>
  <c r="C90" i="5"/>
  <c r="D90" i="5" s="1"/>
  <c r="B92" i="5" l="1"/>
  <c r="E91" i="5"/>
  <c r="F91" i="5" s="1"/>
  <c r="I91" i="5"/>
  <c r="J91" i="5" s="1"/>
  <c r="G91" i="5"/>
  <c r="H91" i="5" s="1"/>
  <c r="C91" i="5"/>
  <c r="D91" i="5" s="1"/>
  <c r="B93" i="5" l="1"/>
  <c r="G92" i="5"/>
  <c r="H92" i="5" s="1"/>
  <c r="E92" i="5"/>
  <c r="F92" i="5" s="1"/>
  <c r="I92" i="5"/>
  <c r="J92" i="5" s="1"/>
  <c r="C92" i="5"/>
  <c r="D92" i="5" s="1"/>
  <c r="B94" i="5" l="1"/>
  <c r="I93" i="5"/>
  <c r="J93" i="5" s="1"/>
  <c r="G93" i="5"/>
  <c r="H93" i="5" s="1"/>
  <c r="E93" i="5"/>
  <c r="F93" i="5" s="1"/>
  <c r="C93" i="5"/>
  <c r="D93" i="5" s="1"/>
  <c r="B95" i="5" l="1"/>
  <c r="E94" i="5"/>
  <c r="F94" i="5" s="1"/>
  <c r="I94" i="5"/>
  <c r="J94" i="5" s="1"/>
  <c r="G94" i="5"/>
  <c r="H94" i="5" s="1"/>
  <c r="C94" i="5"/>
  <c r="D94" i="5" s="1"/>
  <c r="B96" i="5" l="1"/>
  <c r="I95" i="5"/>
  <c r="J95" i="5" s="1"/>
  <c r="E95" i="5"/>
  <c r="F95" i="5" s="1"/>
  <c r="G95" i="5"/>
  <c r="H95" i="5" s="1"/>
  <c r="C95" i="5"/>
  <c r="D95" i="5" s="1"/>
  <c r="B97" i="5" l="1"/>
  <c r="G96" i="5"/>
  <c r="H96" i="5" s="1"/>
  <c r="I96" i="5"/>
  <c r="J96" i="5" s="1"/>
  <c r="E96" i="5"/>
  <c r="F96" i="5" s="1"/>
  <c r="C96" i="5"/>
  <c r="D96" i="5" s="1"/>
  <c r="B98" i="5" l="1"/>
  <c r="E97" i="5"/>
  <c r="F97" i="5" s="1"/>
  <c r="G97" i="5"/>
  <c r="H97" i="5" s="1"/>
  <c r="I97" i="5"/>
  <c r="J97" i="5" s="1"/>
  <c r="C97" i="5"/>
  <c r="D97" i="5" s="1"/>
  <c r="B99" i="5" l="1"/>
  <c r="I98" i="5"/>
  <c r="J98" i="5" s="1"/>
  <c r="G98" i="5"/>
  <c r="H98" i="5" s="1"/>
  <c r="E98" i="5"/>
  <c r="F98" i="5" s="1"/>
  <c r="C98" i="5"/>
  <c r="D98" i="5" s="1"/>
  <c r="B100" i="5" l="1"/>
  <c r="I99" i="5"/>
  <c r="J99" i="5" s="1"/>
  <c r="G99" i="5"/>
  <c r="H99" i="5" s="1"/>
  <c r="E99" i="5"/>
  <c r="F99" i="5" s="1"/>
  <c r="C99" i="5"/>
  <c r="D99" i="5" s="1"/>
  <c r="B101" i="5" l="1"/>
  <c r="E100" i="5"/>
  <c r="F100" i="5" s="1"/>
  <c r="G100" i="5"/>
  <c r="H100" i="5" s="1"/>
  <c r="I100" i="5"/>
  <c r="J100" i="5" s="1"/>
  <c r="C100" i="5"/>
  <c r="D100" i="5" s="1"/>
  <c r="B102" i="5" l="1"/>
  <c r="E101" i="5"/>
  <c r="F101" i="5" s="1"/>
  <c r="I101" i="5"/>
  <c r="J101" i="5" s="1"/>
  <c r="G101" i="5"/>
  <c r="H101" i="5" s="1"/>
  <c r="C101" i="5"/>
  <c r="D101" i="5" s="1"/>
  <c r="B103" i="5" l="1"/>
  <c r="E102" i="5"/>
  <c r="F102" i="5" s="1"/>
  <c r="G102" i="5"/>
  <c r="H102" i="5" s="1"/>
  <c r="I102" i="5"/>
  <c r="J102" i="5" s="1"/>
  <c r="C102" i="5"/>
  <c r="D102" i="5" s="1"/>
  <c r="B104" i="5" l="1"/>
  <c r="I103" i="5"/>
  <c r="J103" i="5" s="1"/>
  <c r="E103" i="5"/>
  <c r="F103" i="5" s="1"/>
  <c r="G103" i="5"/>
  <c r="H103" i="5" s="1"/>
  <c r="C103" i="5"/>
  <c r="D103" i="5" s="1"/>
  <c r="B105" i="5" l="1"/>
  <c r="I104" i="5"/>
  <c r="J104" i="5" s="1"/>
  <c r="G104" i="5"/>
  <c r="H104" i="5" s="1"/>
  <c r="E104" i="5"/>
  <c r="F104" i="5" s="1"/>
  <c r="C104" i="5"/>
  <c r="D104" i="5" s="1"/>
  <c r="B106" i="5" l="1"/>
  <c r="I105" i="5"/>
  <c r="J105" i="5" s="1"/>
  <c r="E105" i="5"/>
  <c r="F105" i="5" s="1"/>
  <c r="G105" i="5"/>
  <c r="H105" i="5" s="1"/>
  <c r="C105" i="5"/>
  <c r="D105" i="5" s="1"/>
  <c r="B107" i="5" l="1"/>
  <c r="G106" i="5"/>
  <c r="H106" i="5" s="1"/>
  <c r="E106" i="5"/>
  <c r="F106" i="5" s="1"/>
  <c r="I106" i="5"/>
  <c r="J106" i="5" s="1"/>
  <c r="C106" i="5"/>
  <c r="D106" i="5" s="1"/>
  <c r="B108" i="5" l="1"/>
  <c r="G107" i="5"/>
  <c r="H107" i="5" s="1"/>
  <c r="E107" i="5"/>
  <c r="F107" i="5" s="1"/>
  <c r="I107" i="5"/>
  <c r="J107" i="5" s="1"/>
  <c r="C107" i="5"/>
  <c r="D107" i="5" s="1"/>
  <c r="B109" i="5" l="1"/>
  <c r="E108" i="5"/>
  <c r="F108" i="5" s="1"/>
  <c r="I108" i="5"/>
  <c r="J108" i="5" s="1"/>
  <c r="G108" i="5"/>
  <c r="H108" i="5" s="1"/>
  <c r="C108" i="5"/>
  <c r="D108" i="5" s="1"/>
  <c r="B110" i="5" l="1"/>
  <c r="E109" i="5"/>
  <c r="F109" i="5" s="1"/>
  <c r="I109" i="5"/>
  <c r="J109" i="5" s="1"/>
  <c r="G109" i="5"/>
  <c r="H109" i="5" s="1"/>
  <c r="C109" i="5"/>
  <c r="D109" i="5" s="1"/>
  <c r="B111" i="5" l="1"/>
  <c r="G110" i="5"/>
  <c r="H110" i="5" s="1"/>
  <c r="E110" i="5"/>
  <c r="F110" i="5" s="1"/>
  <c r="I110" i="5"/>
  <c r="J110" i="5" s="1"/>
  <c r="C110" i="5"/>
  <c r="D110" i="5" s="1"/>
  <c r="B112" i="5" l="1"/>
  <c r="I111" i="5"/>
  <c r="J111" i="5" s="1"/>
  <c r="G111" i="5"/>
  <c r="H111" i="5" s="1"/>
  <c r="E111" i="5"/>
  <c r="F111" i="5" s="1"/>
  <c r="C111" i="5"/>
  <c r="D111" i="5" s="1"/>
  <c r="B113" i="5" l="1"/>
  <c r="I112" i="5"/>
  <c r="J112" i="5" s="1"/>
  <c r="E112" i="5"/>
  <c r="F112" i="5" s="1"/>
  <c r="G112" i="5"/>
  <c r="H112" i="5" s="1"/>
  <c r="C112" i="5"/>
  <c r="D112" i="5" s="1"/>
  <c r="B114" i="5" l="1"/>
  <c r="I113" i="5"/>
  <c r="J113" i="5" s="1"/>
  <c r="G113" i="5"/>
  <c r="H113" i="5" s="1"/>
  <c r="E113" i="5"/>
  <c r="F113" i="5" s="1"/>
  <c r="C113" i="5"/>
  <c r="D113" i="5" s="1"/>
  <c r="B115" i="5" l="1"/>
  <c r="I114" i="5"/>
  <c r="J114" i="5" s="1"/>
  <c r="E114" i="5"/>
  <c r="F114" i="5" s="1"/>
  <c r="G114" i="5"/>
  <c r="H114" i="5" s="1"/>
  <c r="C114" i="5"/>
  <c r="D114" i="5" s="1"/>
  <c r="B116" i="5" l="1"/>
  <c r="G115" i="5"/>
  <c r="H115" i="5" s="1"/>
  <c r="I115" i="5"/>
  <c r="J115" i="5" s="1"/>
  <c r="E115" i="5"/>
  <c r="F115" i="5" s="1"/>
  <c r="C115" i="5"/>
  <c r="D115" i="5" s="1"/>
  <c r="I116" i="5" l="1"/>
  <c r="J116" i="5" s="1"/>
  <c r="G116" i="5"/>
  <c r="H116" i="5" s="1"/>
  <c r="E116" i="5"/>
  <c r="F116" i="5" s="1"/>
  <c r="C116" i="5"/>
  <c r="D116" i="5" s="1"/>
</calcChain>
</file>

<file path=xl/sharedStrings.xml><?xml version="1.0" encoding="utf-8"?>
<sst xmlns="http://schemas.openxmlformats.org/spreadsheetml/2006/main" count="133" uniqueCount="52">
  <si>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</si>
  <si>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</si>
  <si>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</si>
  <si>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</si>
  <si>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</si>
  <si>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</si>
  <si>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</si>
  <si>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</si>
  <si>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</si>
  <si>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</si>
  <si>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</si>
  <si>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</si>
  <si>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</si>
  <si>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</si>
  <si>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</si>
  <si>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</si>
  <si>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</si>
  <si>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</si>
  <si>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</si>
  <si>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</si>
  <si>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</si>
  <si>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</si>
  <si>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</si>
  <si>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</si>
  <si>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</si>
  <si>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</si>
  <si>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</si>
  <si>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</si>
  <si>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</si>
  <si>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</si>
  <si>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</si>
  <si>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</si>
  <si>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</si>
  <si>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</si>
  <si>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piano</t>
  </si>
  <si>
    <t>Sample Duration</t>
  </si>
  <si>
    <t>pack</t>
  </si>
  <si>
    <t>Sec</t>
  </si>
  <si>
    <t>Goal:</t>
  </si>
  <si>
    <t>Lo Freq:</t>
  </si>
  <si>
    <t>Hi Freq:</t>
  </si>
  <si>
    <t>Lo Range</t>
  </si>
  <si>
    <t>Mid Range</t>
  </si>
  <si>
    <t>Hi Range</t>
  </si>
  <si>
    <t>C10</t>
  </si>
  <si>
    <t>F1</t>
  </si>
  <si>
    <t>Human Audible Range</t>
  </si>
  <si>
    <t>F2</t>
  </si>
  <si>
    <t>C6</t>
  </si>
  <si>
    <t>+1</t>
  </si>
  <si>
    <t>Center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</si>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</sst>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 applyBorder="1"/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" fillId="0" borderId="9" xfId="0" applyFon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0" borderId="0" xfId="0" applyNumberFormat="1" applyAlignment="1">
      <alignment horizontal="center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3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CD0-2C4F-45B2-B7AF-F32653BF041C}">
  <dimension ref="A2:G9"/>
  <sheetViews>
    <sheetView workbookViewId="0">
      <selection activeCell="H15" sqref="H15"/>
    </sheetView>
  </sheetViews>
  <sheetFormatPr defaultRowHeight="15" x14ac:dyDescent="0.25"/>
  <cols>
    <col min="1" max="1" width="12.28515625" customWidth="1"/>
    <col min="2" max="2" width="9.140625" customWidth="1"/>
  </cols>
  <sheetData>
    <row r="2" spans="1:7" x14ac:dyDescent="0.25">
      <c r="A2" t="s">
        <v>38</v>
      </c>
      <c r="B2" t="s">
        <v>46</v>
      </c>
    </row>
    <row r="3" spans="1:7" x14ac:dyDescent="0.25">
      <c r="A3" t="s">
        <v>39</v>
      </c>
      <c r="B3" s="10">
        <v>43.65</v>
      </c>
      <c r="C3" s="10" t="s">
        <v>45</v>
      </c>
      <c r="D3" s="10"/>
      <c r="E3" s="10"/>
    </row>
    <row r="4" spans="1:7" x14ac:dyDescent="0.25">
      <c r="A4" t="s">
        <v>40</v>
      </c>
      <c r="B4" s="10">
        <v>16744</v>
      </c>
      <c r="C4" s="10" t="s">
        <v>44</v>
      </c>
      <c r="D4" s="10"/>
      <c r="E4" s="10"/>
    </row>
    <row r="5" spans="1:7" x14ac:dyDescent="0.25">
      <c r="B5" s="10"/>
      <c r="C5" s="10"/>
      <c r="D5" s="10"/>
      <c r="E5" s="10"/>
    </row>
    <row r="6" spans="1:7" x14ac:dyDescent="0.25">
      <c r="A6" t="s">
        <v>41</v>
      </c>
      <c r="B6" s="10" t="s">
        <v>45</v>
      </c>
      <c r="C6" s="10">
        <v>43.65</v>
      </c>
      <c r="D6" s="10" t="s">
        <v>47</v>
      </c>
      <c r="E6" s="10">
        <v>174.62</v>
      </c>
      <c r="F6">
        <v>25</v>
      </c>
    </row>
    <row r="7" spans="1:7" x14ac:dyDescent="0.25">
      <c r="A7" t="s">
        <v>42</v>
      </c>
      <c r="B7" s="10" t="s">
        <v>47</v>
      </c>
      <c r="C7" s="10">
        <v>174.62</v>
      </c>
      <c r="D7" s="10" t="s">
        <v>48</v>
      </c>
      <c r="E7" s="10">
        <v>1046.52</v>
      </c>
      <c r="F7">
        <v>31</v>
      </c>
      <c r="G7" s="18" t="s">
        <v>49</v>
      </c>
    </row>
    <row r="8" spans="1:7" x14ac:dyDescent="0.25">
      <c r="A8" t="s">
        <v>43</v>
      </c>
      <c r="B8" s="10" t="s">
        <v>48</v>
      </c>
      <c r="C8" s="10">
        <v>1046.52</v>
      </c>
      <c r="D8" s="10" t="s">
        <v>44</v>
      </c>
      <c r="E8" s="10">
        <v>16744</v>
      </c>
      <c r="F8">
        <v>48</v>
      </c>
      <c r="G8" s="18" t="s">
        <v>49</v>
      </c>
    </row>
    <row r="9" spans="1:7" x14ac:dyDescent="0.25">
      <c r="F9">
        <f>SUM(F6:F8)</f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6"/>
  <sheetViews>
    <sheetView tabSelected="1" topLeftCell="A6" workbookViewId="0">
      <selection activeCell="C9" sqref="C9"/>
    </sheetView>
  </sheetViews>
  <sheetFormatPr defaultRowHeight="15" x14ac:dyDescent="0.25"/>
  <cols>
    <col min="1" max="1" width="30.7109375" customWidth="1"/>
    <col min="2" max="3" width="8.5703125" customWidth="1"/>
    <col min="4" max="4" width="8.5703125" style="20" customWidth="1"/>
    <col min="5" max="9" width="8.5703125" customWidth="1"/>
    <col min="14" max="14" width="15.140625" customWidth="1"/>
  </cols>
  <sheetData>
    <row r="1" spans="1:20" ht="23.25" x14ac:dyDescent="0.35">
      <c r="A1" s="1" t="s">
        <v>18</v>
      </c>
    </row>
    <row r="2" spans="1:20" x14ac:dyDescent="0.25">
      <c r="A2" t="s">
        <v>21</v>
      </c>
    </row>
    <row r="3" spans="1:20" x14ac:dyDescent="0.25">
      <c r="A3" t="s">
        <v>22</v>
      </c>
    </row>
    <row r="4" spans="1:20" ht="15.75" thickBot="1" x14ac:dyDescent="0.3">
      <c r="B4">
        <v>1</v>
      </c>
      <c r="C4">
        <v>64</v>
      </c>
      <c r="E4">
        <f>C4/D5</f>
        <v>16</v>
      </c>
      <c r="F4" s="20"/>
      <c r="G4">
        <f>E4/F5</f>
        <v>4</v>
      </c>
      <c r="H4" s="20"/>
      <c r="I4">
        <f>G4/H5</f>
        <v>1</v>
      </c>
      <c r="J4" s="20"/>
      <c r="K4" s="20"/>
    </row>
    <row r="5" spans="1:20" x14ac:dyDescent="0.25">
      <c r="A5" t="s">
        <v>0</v>
      </c>
      <c r="B5">
        <v>44100</v>
      </c>
      <c r="C5" s="26">
        <f>$B$5/C4</f>
        <v>689.0625</v>
      </c>
      <c r="D5" s="27">
        <v>4</v>
      </c>
      <c r="E5" s="26">
        <f>$B$5/E4</f>
        <v>2756.25</v>
      </c>
      <c r="F5" s="27">
        <v>4</v>
      </c>
      <c r="G5" s="26">
        <f>$B$5/G4</f>
        <v>11025</v>
      </c>
      <c r="H5" s="27">
        <v>4</v>
      </c>
      <c r="I5" s="26">
        <f>$B$5/I4</f>
        <v>44100</v>
      </c>
      <c r="J5" s="20"/>
      <c r="K5" s="20"/>
      <c r="M5" t="s">
        <v>3</v>
      </c>
    </row>
    <row r="6" spans="1:20" x14ac:dyDescent="0.25">
      <c r="A6" t="s">
        <v>8</v>
      </c>
      <c r="C6" s="28">
        <v>55</v>
      </c>
      <c r="D6" s="27"/>
      <c r="E6" s="28">
        <f>C6*D5</f>
        <v>220</v>
      </c>
      <c r="F6" s="27"/>
      <c r="G6" s="28">
        <f>E6*F5</f>
        <v>880</v>
      </c>
      <c r="H6" s="27"/>
      <c r="I6" s="28">
        <f>G6*H5</f>
        <v>3520</v>
      </c>
      <c r="J6" s="20"/>
      <c r="K6" s="20"/>
      <c r="M6" t="s">
        <v>31</v>
      </c>
      <c r="T6" s="10"/>
    </row>
    <row r="7" spans="1:20" x14ac:dyDescent="0.25">
      <c r="A7" t="s">
        <v>15</v>
      </c>
      <c r="C7" s="28">
        <v>220</v>
      </c>
      <c r="D7" s="27"/>
      <c r="E7" s="28">
        <f>C7*D5</f>
        <v>880</v>
      </c>
      <c r="F7" s="27"/>
      <c r="G7" s="28">
        <f>E7*F5</f>
        <v>3520</v>
      </c>
      <c r="H7" s="27"/>
      <c r="I7" s="28">
        <f>G7*H5</f>
        <v>14080</v>
      </c>
      <c r="J7" s="20"/>
      <c r="K7" s="20"/>
      <c r="M7" t="s">
        <v>32</v>
      </c>
      <c r="T7" s="10"/>
    </row>
    <row r="8" spans="1:20" x14ac:dyDescent="0.25">
      <c r="A8" t="s">
        <v>6</v>
      </c>
      <c r="C8" s="28">
        <v>1024</v>
      </c>
      <c r="D8" s="27"/>
      <c r="E8" s="28">
        <f>C8</f>
        <v>1024</v>
      </c>
      <c r="F8" s="20"/>
      <c r="G8" s="28">
        <f>E8</f>
        <v>1024</v>
      </c>
      <c r="H8" s="20"/>
      <c r="I8" s="28">
        <f>G8</f>
        <v>1024</v>
      </c>
      <c r="J8" s="20"/>
      <c r="K8" s="20"/>
      <c r="M8" t="s">
        <v>33</v>
      </c>
    </row>
    <row r="9" spans="1:20" ht="15.75" thickBot="1" x14ac:dyDescent="0.3">
      <c r="A9" t="s">
        <v>7</v>
      </c>
      <c r="C9" s="29">
        <v>49</v>
      </c>
      <c r="D9" s="27"/>
      <c r="E9" s="29">
        <f>C9</f>
        <v>49</v>
      </c>
      <c r="F9" s="20"/>
      <c r="G9" s="29">
        <f>E9</f>
        <v>49</v>
      </c>
      <c r="H9" s="20"/>
      <c r="I9" s="29">
        <f>G9</f>
        <v>49</v>
      </c>
      <c r="J9" s="20"/>
      <c r="K9" s="20"/>
      <c r="M9" t="s">
        <v>23</v>
      </c>
      <c r="P9" s="15" t="s">
        <v>24</v>
      </c>
    </row>
    <row r="10" spans="1:20" x14ac:dyDescent="0.25">
      <c r="C10" s="17">
        <f>1*C8/C5</f>
        <v>1.486077097505669</v>
      </c>
      <c r="E10" s="17">
        <f>1*E8/E5</f>
        <v>0.37151927437641724</v>
      </c>
      <c r="F10" s="20"/>
      <c r="G10" s="17">
        <f>1*G8/G5</f>
        <v>9.287981859410431E-2</v>
      </c>
      <c r="H10" s="20"/>
      <c r="I10" s="17">
        <f>1*I8/I5</f>
        <v>2.3219954648526078E-2</v>
      </c>
      <c r="J10" s="20"/>
      <c r="K10" s="20"/>
      <c r="M10" t="s">
        <v>35</v>
      </c>
      <c r="P10" s="15"/>
    </row>
    <row r="11" spans="1:20" x14ac:dyDescent="0.25">
      <c r="A11" t="s">
        <v>35</v>
      </c>
      <c r="C11">
        <f>C8/C5</f>
        <v>1.486077097505669</v>
      </c>
      <c r="E11">
        <f>E8/E5</f>
        <v>0.37151927437641724</v>
      </c>
      <c r="F11" s="20"/>
      <c r="G11">
        <f>G8/G5</f>
        <v>9.287981859410431E-2</v>
      </c>
      <c r="H11" s="20"/>
      <c r="I11">
        <f>I8/I5</f>
        <v>2.3219954648526078E-2</v>
      </c>
      <c r="J11" s="20"/>
      <c r="K11" s="20"/>
    </row>
    <row r="12" spans="1:20" x14ac:dyDescent="0.25">
      <c r="A12" t="s">
        <v>9</v>
      </c>
      <c r="C12" s="11">
        <f>POWER(C7/C6,1/(C9-1))</f>
        <v>1.0293022366434921</v>
      </c>
      <c r="E12" s="11">
        <f>POWER(E7/E6,1/(E9-1))</f>
        <v>1.0293022366434921</v>
      </c>
      <c r="F12" s="20"/>
      <c r="G12" s="11">
        <f>POWER(G7/G6,1/(G9-1))</f>
        <v>1.0293022366434921</v>
      </c>
      <c r="H12" s="20"/>
      <c r="I12" s="11">
        <f>POWER(I7/I6,1/(I9-1))</f>
        <v>1.0293022366434921</v>
      </c>
      <c r="J12" s="20"/>
      <c r="K12" s="20"/>
      <c r="M12" t="s">
        <v>20</v>
      </c>
    </row>
    <row r="13" spans="1:20" x14ac:dyDescent="0.25">
      <c r="A13" t="s">
        <v>2</v>
      </c>
      <c r="C13">
        <f>C5/2</f>
        <v>344.53125</v>
      </c>
      <c r="E13">
        <f>E5/2</f>
        <v>1378.125</v>
      </c>
      <c r="F13" s="20"/>
      <c r="G13">
        <f>G5/2</f>
        <v>5512.5</v>
      </c>
      <c r="H13" s="20"/>
      <c r="I13">
        <f>I5/2</f>
        <v>22050</v>
      </c>
      <c r="J13" s="20"/>
      <c r="K13" s="20"/>
      <c r="M13" t="s">
        <v>16</v>
      </c>
    </row>
    <row r="14" spans="1:20" x14ac:dyDescent="0.25">
      <c r="A14" t="s">
        <v>10</v>
      </c>
      <c r="C14">
        <f>C5/C8</f>
        <v>0.67291259765625</v>
      </c>
      <c r="E14">
        <f>E5/E8</f>
        <v>2.691650390625</v>
      </c>
      <c r="F14" s="20"/>
      <c r="G14">
        <f>G5/G8</f>
        <v>10.7666015625</v>
      </c>
      <c r="H14" s="20"/>
      <c r="I14">
        <f>I5/I8</f>
        <v>43.06640625</v>
      </c>
      <c r="J14" s="20"/>
      <c r="K14" s="20"/>
      <c r="M14" t="s">
        <v>4</v>
      </c>
    </row>
    <row r="15" spans="1:20" x14ac:dyDescent="0.25">
      <c r="A15" t="s">
        <v>5</v>
      </c>
      <c r="C15">
        <f>C8/2-1</f>
        <v>511</v>
      </c>
      <c r="E15">
        <f>E8/2-1</f>
        <v>511</v>
      </c>
      <c r="F15" s="20"/>
      <c r="G15">
        <f>G8/2-1</f>
        <v>511</v>
      </c>
      <c r="H15" s="20"/>
      <c r="I15">
        <f>I8/2-1</f>
        <v>511</v>
      </c>
      <c r="J15" s="20"/>
      <c r="K15" s="20"/>
      <c r="M15" t="s">
        <v>17</v>
      </c>
    </row>
    <row r="16" spans="1:20" ht="15.75" thickBot="1" x14ac:dyDescent="0.3">
      <c r="F16" s="20"/>
      <c r="H16" s="20"/>
      <c r="J16" s="20"/>
      <c r="K16" s="20"/>
    </row>
    <row r="17" spans="2:11" ht="15.75" thickBot="1" x14ac:dyDescent="0.3">
      <c r="B17" s="23" t="s">
        <v>11</v>
      </c>
      <c r="C17" s="8" t="s">
        <v>51</v>
      </c>
      <c r="D17" s="21" t="s">
        <v>50</v>
      </c>
      <c r="E17" s="8" t="s">
        <v>51</v>
      </c>
      <c r="F17" s="21" t="s">
        <v>50</v>
      </c>
      <c r="G17" s="8" t="s">
        <v>51</v>
      </c>
      <c r="H17" s="21" t="s">
        <v>50</v>
      </c>
      <c r="I17" s="8" t="s">
        <v>51</v>
      </c>
      <c r="J17" s="21" t="s">
        <v>50</v>
      </c>
      <c r="K17" s="30"/>
    </row>
    <row r="18" spans="2:11" x14ac:dyDescent="0.25">
      <c r="B18" s="24">
        <v>0</v>
      </c>
      <c r="C18" s="19">
        <f>C$6*POWER(C$12,$B18)</f>
        <v>55</v>
      </c>
      <c r="D18" s="22">
        <f>C18/C$14</f>
        <v>81.734240362811789</v>
      </c>
      <c r="E18" s="19">
        <f t="shared" ref="E18:I81" si="0">E$6*POWER(E$12,$B18)</f>
        <v>220</v>
      </c>
      <c r="F18" s="22">
        <f t="shared" ref="F18:H81" si="1">E18/E$14</f>
        <v>81.734240362811789</v>
      </c>
      <c r="G18" s="19">
        <f t="shared" si="0"/>
        <v>880</v>
      </c>
      <c r="H18" s="22">
        <f t="shared" si="1"/>
        <v>81.734240362811789</v>
      </c>
      <c r="I18" s="19">
        <f t="shared" si="0"/>
        <v>3520</v>
      </c>
      <c r="J18" s="22">
        <f t="shared" ref="J18" si="2">I18/I$14</f>
        <v>81.734240362811789</v>
      </c>
      <c r="K18" s="31"/>
    </row>
    <row r="19" spans="2:11" x14ac:dyDescent="0.25">
      <c r="B19" s="24">
        <f>B18+1</f>
        <v>1</v>
      </c>
      <c r="C19" s="19">
        <f>C$6*POWER(C$12,$B19)</f>
        <v>56.611623015392063</v>
      </c>
      <c r="D19" s="22">
        <f t="shared" ref="D19:D82" si="3">C19/C$14</f>
        <v>84.129236415798957</v>
      </c>
      <c r="E19" s="19">
        <f t="shared" si="0"/>
        <v>226.44649206156825</v>
      </c>
      <c r="F19" s="22">
        <f t="shared" si="1"/>
        <v>84.129236415798957</v>
      </c>
      <c r="G19" s="19">
        <f t="shared" si="0"/>
        <v>905.785968246273</v>
      </c>
      <c r="H19" s="22">
        <f t="shared" si="1"/>
        <v>84.129236415798957</v>
      </c>
      <c r="I19" s="19">
        <f t="shared" si="0"/>
        <v>3623.143872985092</v>
      </c>
      <c r="J19" s="22">
        <f t="shared" ref="J19" si="4">I19/I$14</f>
        <v>84.129236415798957</v>
      </c>
      <c r="K19" s="31"/>
    </row>
    <row r="20" spans="2:11" x14ac:dyDescent="0.25">
      <c r="B20" s="24">
        <f t="shared" ref="B20:B83" si="5">B19+1</f>
        <v>2</v>
      </c>
      <c r="C20" s="19">
        <f t="shared" ref="C20:C83" si="6">C$6*POWER(C$12,$B20)</f>
        <v>58.270470189761241</v>
      </c>
      <c r="D20" s="22">
        <f t="shared" si="3"/>
        <v>86.594411209890993</v>
      </c>
      <c r="E20" s="19">
        <f t="shared" si="0"/>
        <v>233.08188075904496</v>
      </c>
      <c r="F20" s="22">
        <f t="shared" si="1"/>
        <v>86.594411209890993</v>
      </c>
      <c r="G20" s="19">
        <f t="shared" si="0"/>
        <v>932.32752303617985</v>
      </c>
      <c r="H20" s="22">
        <f t="shared" si="1"/>
        <v>86.594411209890993</v>
      </c>
      <c r="I20" s="19">
        <f t="shared" si="0"/>
        <v>3729.3100921447194</v>
      </c>
      <c r="J20" s="22">
        <f t="shared" ref="J20" si="7">I20/I$14</f>
        <v>86.594411209890993</v>
      </c>
      <c r="K20" s="31"/>
    </row>
    <row r="21" spans="2:11" x14ac:dyDescent="0.25">
      <c r="B21" s="24">
        <f t="shared" si="5"/>
        <v>3</v>
      </c>
      <c r="C21" s="19">
        <f t="shared" si="6"/>
        <v>59.97792529658917</v>
      </c>
      <c r="D21" s="22">
        <f t="shared" si="3"/>
        <v>89.131821139167073</v>
      </c>
      <c r="E21" s="19">
        <f t="shared" si="0"/>
        <v>239.91170118635668</v>
      </c>
      <c r="F21" s="22">
        <f t="shared" si="1"/>
        <v>89.131821139167073</v>
      </c>
      <c r="G21" s="19">
        <f t="shared" si="0"/>
        <v>959.64680474542672</v>
      </c>
      <c r="H21" s="22">
        <f t="shared" si="1"/>
        <v>89.131821139167073</v>
      </c>
      <c r="I21" s="19">
        <f t="shared" si="0"/>
        <v>3838.5872189817069</v>
      </c>
      <c r="J21" s="22">
        <f t="shared" ref="J21" si="8">I21/I$14</f>
        <v>89.131821139167073</v>
      </c>
      <c r="K21" s="31"/>
    </row>
    <row r="22" spans="2:11" x14ac:dyDescent="0.25">
      <c r="B22" s="24">
        <f t="shared" si="5"/>
        <v>4</v>
      </c>
      <c r="C22" s="19">
        <f t="shared" si="6"/>
        <v>61.735412657015516</v>
      </c>
      <c r="D22" s="22">
        <f t="shared" si="3"/>
        <v>91.74358285465236</v>
      </c>
      <c r="E22" s="19">
        <f t="shared" si="0"/>
        <v>246.94165062806206</v>
      </c>
      <c r="F22" s="22">
        <f t="shared" si="1"/>
        <v>91.74358285465236</v>
      </c>
      <c r="G22" s="19">
        <f t="shared" si="0"/>
        <v>987.76660251224826</v>
      </c>
      <c r="H22" s="22">
        <f t="shared" si="1"/>
        <v>91.74358285465236</v>
      </c>
      <c r="I22" s="19">
        <f t="shared" si="0"/>
        <v>3951.066410048993</v>
      </c>
      <c r="J22" s="22">
        <f t="shared" ref="J22" si="9">I22/I$14</f>
        <v>91.74358285465236</v>
      </c>
      <c r="K22" s="31"/>
    </row>
    <row r="23" spans="2:11" x14ac:dyDescent="0.25">
      <c r="B23" s="24">
        <f t="shared" si="5"/>
        <v>5</v>
      </c>
      <c r="C23" s="19">
        <f t="shared" si="6"/>
        <v>63.544398327975024</v>
      </c>
      <c r="D23" s="22">
        <f t="shared" si="3"/>
        <v>94.4318750299812</v>
      </c>
      <c r="E23" s="19">
        <f t="shared" si="0"/>
        <v>254.1775933119001</v>
      </c>
      <c r="F23" s="22">
        <f t="shared" si="1"/>
        <v>94.4318750299812</v>
      </c>
      <c r="G23" s="19">
        <f t="shared" si="0"/>
        <v>1016.7103732476004</v>
      </c>
      <c r="H23" s="22">
        <f t="shared" si="1"/>
        <v>94.4318750299812</v>
      </c>
      <c r="I23" s="19">
        <f t="shared" si="0"/>
        <v>4066.8414929904015</v>
      </c>
      <c r="J23" s="22">
        <f t="shared" ref="J23" si="10">I23/I$14</f>
        <v>94.4318750299812</v>
      </c>
      <c r="K23" s="31"/>
    </row>
    <row r="24" spans="2:11" x14ac:dyDescent="0.25">
      <c r="B24" s="24">
        <f t="shared" si="5"/>
        <v>6</v>
      </c>
      <c r="C24" s="19">
        <f t="shared" si="6"/>
        <v>65.40639132514967</v>
      </c>
      <c r="D24" s="22">
        <f t="shared" si="3"/>
        <v>97.198940178798381</v>
      </c>
      <c r="E24" s="19">
        <f t="shared" si="0"/>
        <v>261.62556530059868</v>
      </c>
      <c r="F24" s="22">
        <f t="shared" si="1"/>
        <v>97.198940178798381</v>
      </c>
      <c r="G24" s="19">
        <f t="shared" si="0"/>
        <v>1046.5022612023947</v>
      </c>
      <c r="H24" s="22">
        <f t="shared" si="1"/>
        <v>97.198940178798381</v>
      </c>
      <c r="I24" s="19">
        <f t="shared" si="0"/>
        <v>4186.0090448095789</v>
      </c>
      <c r="J24" s="22">
        <f t="shared" ref="J24" si="11">I24/I$14</f>
        <v>97.198940178798381</v>
      </c>
      <c r="K24" s="31"/>
    </row>
    <row r="25" spans="2:11" x14ac:dyDescent="0.25">
      <c r="B25" s="24">
        <f t="shared" si="5"/>
        <v>7</v>
      </c>
      <c r="C25" s="19">
        <f t="shared" si="6"/>
        <v>67.322944881756044</v>
      </c>
      <c r="D25" s="22">
        <f t="shared" si="3"/>
        <v>100.04708652541416</v>
      </c>
      <c r="E25" s="19">
        <f t="shared" si="0"/>
        <v>269.29177952702418</v>
      </c>
      <c r="F25" s="22">
        <f t="shared" si="1"/>
        <v>100.04708652541416</v>
      </c>
      <c r="G25" s="19">
        <f t="shared" si="0"/>
        <v>1077.1671181080967</v>
      </c>
      <c r="H25" s="22">
        <f t="shared" si="1"/>
        <v>100.04708652541416</v>
      </c>
      <c r="I25" s="19">
        <f t="shared" si="0"/>
        <v>4308.6684724323868</v>
      </c>
      <c r="J25" s="22">
        <f t="shared" ref="J25" si="12">I25/I$14</f>
        <v>100.04708652541416</v>
      </c>
      <c r="K25" s="31"/>
    </row>
    <row r="26" spans="2:11" x14ac:dyDescent="0.25">
      <c r="B26" s="24">
        <f t="shared" si="5"/>
        <v>8</v>
      </c>
      <c r="C26" s="19">
        <f t="shared" si="6"/>
        <v>69.295657744218019</v>
      </c>
      <c r="D26" s="22">
        <f t="shared" si="3"/>
        <v>102.97868993027375</v>
      </c>
      <c r="E26" s="19">
        <f t="shared" si="0"/>
        <v>277.18263097687208</v>
      </c>
      <c r="F26" s="22">
        <f t="shared" si="1"/>
        <v>102.97868993027375</v>
      </c>
      <c r="G26" s="19">
        <f t="shared" si="0"/>
        <v>1108.7305239074883</v>
      </c>
      <c r="H26" s="22">
        <f t="shared" si="1"/>
        <v>102.97868993027375</v>
      </c>
      <c r="I26" s="19">
        <f t="shared" si="0"/>
        <v>4434.9220956299532</v>
      </c>
      <c r="J26" s="22">
        <f t="shared" ref="J26" si="13">I26/I$14</f>
        <v>102.97868993027375</v>
      </c>
      <c r="K26" s="31"/>
    </row>
    <row r="27" spans="2:11" x14ac:dyDescent="0.25">
      <c r="B27" s="24">
        <f t="shared" si="5"/>
        <v>9</v>
      </c>
      <c r="C27" s="19">
        <f t="shared" si="6"/>
        <v>71.326175505805537</v>
      </c>
      <c r="D27" s="22">
        <f t="shared" si="3"/>
        <v>105.99619587184743</v>
      </c>
      <c r="E27" s="19">
        <f t="shared" si="0"/>
        <v>285.30470202322215</v>
      </c>
      <c r="F27" s="22">
        <f t="shared" si="1"/>
        <v>105.99619587184743</v>
      </c>
      <c r="G27" s="19">
        <f t="shared" si="0"/>
        <v>1141.2188080928886</v>
      </c>
      <c r="H27" s="22">
        <f t="shared" si="1"/>
        <v>105.99619587184743</v>
      </c>
      <c r="I27" s="19">
        <f t="shared" si="0"/>
        <v>4564.8752323715544</v>
      </c>
      <c r="J27" s="22">
        <f t="shared" ref="J27" si="14">I27/I$14</f>
        <v>105.99619587184743</v>
      </c>
      <c r="K27" s="31"/>
    </row>
    <row r="28" spans="2:11" x14ac:dyDescent="0.25">
      <c r="B28" s="24">
        <f t="shared" si="5"/>
        <v>10</v>
      </c>
      <c r="C28" s="19">
        <f t="shared" si="6"/>
        <v>73.416191979351893</v>
      </c>
      <c r="D28" s="22">
        <f t="shared" si="3"/>
        <v>109.10212148659423</v>
      </c>
      <c r="E28" s="19">
        <f t="shared" si="0"/>
        <v>293.66476791740757</v>
      </c>
      <c r="F28" s="22">
        <f t="shared" si="1"/>
        <v>109.10212148659423</v>
      </c>
      <c r="G28" s="19">
        <f t="shared" si="0"/>
        <v>1174.6590716696303</v>
      </c>
      <c r="H28" s="22">
        <f t="shared" si="1"/>
        <v>109.10212148659423</v>
      </c>
      <c r="I28" s="19">
        <f t="shared" si="0"/>
        <v>4698.6362866785212</v>
      </c>
      <c r="J28" s="22">
        <f t="shared" ref="J28" si="15">I28/I$14</f>
        <v>109.10212148659423</v>
      </c>
      <c r="K28" s="31"/>
    </row>
    <row r="29" spans="2:11" x14ac:dyDescent="0.25">
      <c r="B29" s="24">
        <f t="shared" si="5"/>
        <v>11</v>
      </c>
      <c r="C29" s="19">
        <f t="shared" si="6"/>
        <v>75.567450610194896</v>
      </c>
      <c r="D29" s="22">
        <f t="shared" si="3"/>
        <v>112.29905766870142</v>
      </c>
      <c r="E29" s="19">
        <f t="shared" si="0"/>
        <v>302.26980244077959</v>
      </c>
      <c r="F29" s="22">
        <f t="shared" si="1"/>
        <v>112.29905766870142</v>
      </c>
      <c r="G29" s="19">
        <f t="shared" si="0"/>
        <v>1209.0792097631183</v>
      </c>
      <c r="H29" s="22">
        <f t="shared" si="1"/>
        <v>112.29905766870142</v>
      </c>
      <c r="I29" s="19">
        <f t="shared" si="0"/>
        <v>4836.3168390524734</v>
      </c>
      <c r="J29" s="22">
        <f t="shared" ref="J29" si="16">I29/I$14</f>
        <v>112.29905766870142</v>
      </c>
      <c r="K29" s="31"/>
    </row>
    <row r="30" spans="2:11" x14ac:dyDescent="0.25">
      <c r="B30" s="24">
        <f t="shared" si="5"/>
        <v>12</v>
      </c>
      <c r="C30" s="19">
        <f t="shared" si="6"/>
        <v>77.781745930520231</v>
      </c>
      <c r="D30" s="22">
        <f t="shared" si="3"/>
        <v>115.58967123135088</v>
      </c>
      <c r="E30" s="19">
        <f t="shared" si="0"/>
        <v>311.12698372208092</v>
      </c>
      <c r="F30" s="22">
        <f t="shared" si="1"/>
        <v>115.58967123135088</v>
      </c>
      <c r="G30" s="19">
        <f t="shared" si="0"/>
        <v>1244.5079348883237</v>
      </c>
      <c r="H30" s="22">
        <f t="shared" si="1"/>
        <v>115.58967123135088</v>
      </c>
      <c r="I30" s="19">
        <f t="shared" si="0"/>
        <v>4978.0317395532948</v>
      </c>
      <c r="J30" s="22">
        <f t="shared" ref="J30" si="17">I30/I$14</f>
        <v>115.58967123135088</v>
      </c>
      <c r="K30" s="31"/>
    </row>
    <row r="31" spans="2:11" x14ac:dyDescent="0.25">
      <c r="B31" s="24">
        <f t="shared" si="5"/>
        <v>13</v>
      </c>
      <c r="C31" s="19">
        <f t="shared" si="6"/>
        <v>80.060925056320315</v>
      </c>
      <c r="D31" s="22">
        <f t="shared" si="3"/>
        <v>118.97670713131538</v>
      </c>
      <c r="E31" s="19">
        <f t="shared" si="0"/>
        <v>320.24370022528126</v>
      </c>
      <c r="F31" s="22">
        <f t="shared" si="1"/>
        <v>118.97670713131538</v>
      </c>
      <c r="G31" s="19">
        <f t="shared" si="0"/>
        <v>1280.974800901125</v>
      </c>
      <c r="H31" s="22">
        <f t="shared" si="1"/>
        <v>118.97670713131538</v>
      </c>
      <c r="I31" s="19">
        <f t="shared" si="0"/>
        <v>5123.8992036045001</v>
      </c>
      <c r="J31" s="22">
        <f t="shared" ref="J31" si="18">I31/I$14</f>
        <v>118.97670713131538</v>
      </c>
      <c r="K31" s="31"/>
    </row>
    <row r="32" spans="2:11" x14ac:dyDescent="0.25">
      <c r="B32" s="24">
        <f t="shared" si="5"/>
        <v>14</v>
      </c>
      <c r="C32" s="19">
        <f t="shared" si="6"/>
        <v>82.406889228217494</v>
      </c>
      <c r="D32" s="22">
        <f t="shared" si="3"/>
        <v>122.46299075874063</v>
      </c>
      <c r="E32" s="19">
        <f t="shared" si="0"/>
        <v>329.62755691286998</v>
      </c>
      <c r="F32" s="22">
        <f t="shared" si="1"/>
        <v>122.46299075874063</v>
      </c>
      <c r="G32" s="19">
        <f t="shared" si="0"/>
        <v>1318.5102276514799</v>
      </c>
      <c r="H32" s="22">
        <f t="shared" si="1"/>
        <v>122.46299075874063</v>
      </c>
      <c r="I32" s="19">
        <f t="shared" si="0"/>
        <v>5274.0409106059196</v>
      </c>
      <c r="J32" s="22">
        <f t="shared" ref="J32" si="19">I32/I$14</f>
        <v>122.46299075874063</v>
      </c>
      <c r="K32" s="31"/>
    </row>
    <row r="33" spans="2:11" x14ac:dyDescent="0.25">
      <c r="B33" s="24">
        <f t="shared" si="5"/>
        <v>15</v>
      </c>
      <c r="C33" s="19">
        <f t="shared" si="6"/>
        <v>84.821595397436752</v>
      </c>
      <c r="D33" s="22">
        <f t="shared" si="3"/>
        <v>126.05143029402302</v>
      </c>
      <c r="E33" s="19">
        <f t="shared" si="0"/>
        <v>339.28638158974701</v>
      </c>
      <c r="F33" s="22">
        <f t="shared" si="1"/>
        <v>126.05143029402302</v>
      </c>
      <c r="G33" s="19">
        <f t="shared" si="0"/>
        <v>1357.145526358988</v>
      </c>
      <c r="H33" s="22">
        <f t="shared" si="1"/>
        <v>126.05143029402302</v>
      </c>
      <c r="I33" s="19">
        <f t="shared" si="0"/>
        <v>5428.5821054359521</v>
      </c>
      <c r="J33" s="22">
        <f t="shared" ref="J33" si="20">I33/I$14</f>
        <v>126.05143029402302</v>
      </c>
      <c r="K33" s="31"/>
    </row>
    <row r="34" spans="2:11" x14ac:dyDescent="0.25">
      <c r="B34" s="24">
        <f t="shared" si="5"/>
        <v>16</v>
      </c>
      <c r="C34" s="19">
        <f t="shared" si="6"/>
        <v>87.307057858250971</v>
      </c>
      <c r="D34" s="22">
        <f t="shared" si="3"/>
        <v>129.74501913374911</v>
      </c>
      <c r="E34" s="19">
        <f t="shared" si="0"/>
        <v>349.22823143300388</v>
      </c>
      <c r="F34" s="22">
        <f t="shared" si="1"/>
        <v>129.74501913374911</v>
      </c>
      <c r="G34" s="19">
        <f t="shared" si="0"/>
        <v>1396.9129257320155</v>
      </c>
      <c r="H34" s="22">
        <f t="shared" si="1"/>
        <v>129.74501913374911</v>
      </c>
      <c r="I34" s="19">
        <f t="shared" si="0"/>
        <v>5587.6517029280622</v>
      </c>
      <c r="J34" s="22">
        <f t="shared" ref="J34" si="21">I34/I$14</f>
        <v>129.74501913374911</v>
      </c>
      <c r="K34" s="31"/>
    </row>
    <row r="35" spans="2:11" x14ac:dyDescent="0.25">
      <c r="B35" s="24">
        <f t="shared" si="5"/>
        <v>17</v>
      </c>
      <c r="C35" s="19">
        <f t="shared" si="6"/>
        <v>89.8653499282605</v>
      </c>
      <c r="D35" s="22">
        <f t="shared" si="3"/>
        <v>133.54683838772064</v>
      </c>
      <c r="E35" s="19">
        <f t="shared" si="0"/>
        <v>359.461399713042</v>
      </c>
      <c r="F35" s="22">
        <f t="shared" si="1"/>
        <v>133.54683838772064</v>
      </c>
      <c r="G35" s="19">
        <f t="shared" si="0"/>
        <v>1437.845598852168</v>
      </c>
      <c r="H35" s="22">
        <f t="shared" si="1"/>
        <v>133.54683838772064</v>
      </c>
      <c r="I35" s="19">
        <f t="shared" si="0"/>
        <v>5751.382395408672</v>
      </c>
      <c r="J35" s="22">
        <f t="shared" ref="J35" si="22">I35/I$14</f>
        <v>133.54683838772064</v>
      </c>
      <c r="K35" s="31"/>
    </row>
    <row r="36" spans="2:11" x14ac:dyDescent="0.25">
      <c r="B36" s="24">
        <f t="shared" si="5"/>
        <v>18</v>
      </c>
      <c r="C36" s="19">
        <f t="shared" si="6"/>
        <v>92.498605677908614</v>
      </c>
      <c r="D36" s="22">
        <f t="shared" si="3"/>
        <v>137.46005944914782</v>
      </c>
      <c r="E36" s="19">
        <f t="shared" si="0"/>
        <v>369.99442271163446</v>
      </c>
      <c r="F36" s="22">
        <f t="shared" si="1"/>
        <v>137.46005944914782</v>
      </c>
      <c r="G36" s="19">
        <f t="shared" si="0"/>
        <v>1479.9776908465378</v>
      </c>
      <c r="H36" s="22">
        <f t="shared" si="1"/>
        <v>137.46005944914782</v>
      </c>
      <c r="I36" s="19">
        <f t="shared" si="0"/>
        <v>5919.9107633861513</v>
      </c>
      <c r="J36" s="22">
        <f t="shared" ref="J36" si="23">I36/I$14</f>
        <v>137.46005944914782</v>
      </c>
      <c r="K36" s="31"/>
    </row>
    <row r="37" spans="2:11" x14ac:dyDescent="0.25">
      <c r="B37" s="24">
        <f t="shared" si="5"/>
        <v>19</v>
      </c>
      <c r="C37" s="19">
        <f t="shared" si="6"/>
        <v>95.209021710675742</v>
      </c>
      <c r="D37" s="22">
        <f t="shared" si="3"/>
        <v>141.48794664015523</v>
      </c>
      <c r="E37" s="19">
        <f t="shared" si="0"/>
        <v>380.83608684270297</v>
      </c>
      <c r="F37" s="22">
        <f t="shared" si="1"/>
        <v>141.48794664015523</v>
      </c>
      <c r="G37" s="19">
        <f t="shared" si="0"/>
        <v>1523.3443473708119</v>
      </c>
      <c r="H37" s="22">
        <f t="shared" si="1"/>
        <v>141.48794664015523</v>
      </c>
      <c r="I37" s="19">
        <f t="shared" si="0"/>
        <v>6093.3773894832475</v>
      </c>
      <c r="J37" s="22">
        <f t="shared" ref="J37" si="24">I37/I$14</f>
        <v>141.48794664015523</v>
      </c>
      <c r="K37" s="31"/>
    </row>
    <row r="38" spans="2:11" x14ac:dyDescent="0.25">
      <c r="B38" s="24">
        <f t="shared" si="5"/>
        <v>20</v>
      </c>
      <c r="C38" s="19">
        <f t="shared" si="6"/>
        <v>97.998858995437331</v>
      </c>
      <c r="D38" s="22">
        <f t="shared" si="3"/>
        <v>145.63385993480682</v>
      </c>
      <c r="E38" s="19">
        <f t="shared" si="0"/>
        <v>391.99543598174932</v>
      </c>
      <c r="F38" s="22">
        <f t="shared" si="1"/>
        <v>145.63385993480682</v>
      </c>
      <c r="G38" s="19">
        <f t="shared" si="0"/>
        <v>1567.9817439269973</v>
      </c>
      <c r="H38" s="22">
        <f t="shared" si="1"/>
        <v>145.63385993480682</v>
      </c>
      <c r="I38" s="19">
        <f t="shared" si="0"/>
        <v>6271.9269757079892</v>
      </c>
      <c r="J38" s="22">
        <f t="shared" ref="J38" si="25">I38/I$14</f>
        <v>145.63385993480682</v>
      </c>
      <c r="K38" s="31"/>
    </row>
    <row r="39" spans="2:11" x14ac:dyDescent="0.25">
      <c r="B39" s="24">
        <f t="shared" si="5"/>
        <v>21</v>
      </c>
      <c r="C39" s="19">
        <f t="shared" si="6"/>
        <v>100.87044475251386</v>
      </c>
      <c r="D39" s="22">
        <f t="shared" si="3"/>
        <v>149.90125776192173</v>
      </c>
      <c r="E39" s="19">
        <f t="shared" si="0"/>
        <v>403.48177901005545</v>
      </c>
      <c r="F39" s="22">
        <f t="shared" si="1"/>
        <v>149.90125776192173</v>
      </c>
      <c r="G39" s="19">
        <f t="shared" si="0"/>
        <v>1613.9271160402218</v>
      </c>
      <c r="H39" s="22">
        <f t="shared" si="1"/>
        <v>149.90125776192173</v>
      </c>
      <c r="I39" s="19">
        <f t="shared" si="0"/>
        <v>6455.7084641608872</v>
      </c>
      <c r="J39" s="22">
        <f t="shared" ref="J39" si="26">I39/I$14</f>
        <v>149.90125776192173</v>
      </c>
      <c r="K39" s="31"/>
    </row>
    <row r="40" spans="2:11" x14ac:dyDescent="0.25">
      <c r="B40" s="24">
        <f t="shared" si="5"/>
        <v>22</v>
      </c>
      <c r="C40" s="19">
        <f t="shared" si="6"/>
        <v>103.82617439498631</v>
      </c>
      <c r="D40" s="22">
        <f t="shared" si="3"/>
        <v>154.29369989001867</v>
      </c>
      <c r="E40" s="19">
        <f t="shared" si="0"/>
        <v>415.30469757994524</v>
      </c>
      <c r="F40" s="22">
        <f t="shared" si="1"/>
        <v>154.29369989001867</v>
      </c>
      <c r="G40" s="19">
        <f t="shared" si="0"/>
        <v>1661.218790319781</v>
      </c>
      <c r="H40" s="22">
        <f t="shared" si="1"/>
        <v>154.29369989001867</v>
      </c>
      <c r="I40" s="19">
        <f t="shared" si="0"/>
        <v>6644.8751612791239</v>
      </c>
      <c r="J40" s="22">
        <f t="shared" ref="J40" si="27">I40/I$14</f>
        <v>154.29369989001867</v>
      </c>
      <c r="K40" s="31"/>
    </row>
    <row r="41" spans="2:11" x14ac:dyDescent="0.25">
      <c r="B41" s="24">
        <f t="shared" si="5"/>
        <v>23</v>
      </c>
      <c r="C41" s="19">
        <f t="shared" si="6"/>
        <v>106.86851352689666</v>
      </c>
      <c r="D41" s="22">
        <f t="shared" si="3"/>
        <v>158.81485039679592</v>
      </c>
      <c r="E41" s="19">
        <f t="shared" si="0"/>
        <v>427.47405410758665</v>
      </c>
      <c r="F41" s="22">
        <f t="shared" si="1"/>
        <v>158.81485039679592</v>
      </c>
      <c r="G41" s="19">
        <f t="shared" si="0"/>
        <v>1709.8962164303466</v>
      </c>
      <c r="H41" s="22">
        <f t="shared" si="1"/>
        <v>158.81485039679592</v>
      </c>
      <c r="I41" s="19">
        <f t="shared" si="0"/>
        <v>6839.5848657213864</v>
      </c>
      <c r="J41" s="22">
        <f t="shared" ref="J41" si="28">I41/I$14</f>
        <v>158.81485039679592</v>
      </c>
      <c r="K41" s="31"/>
    </row>
    <row r="42" spans="2:11" x14ac:dyDescent="0.25">
      <c r="B42" s="24">
        <f t="shared" si="5"/>
        <v>24</v>
      </c>
      <c r="C42" s="19">
        <f t="shared" si="6"/>
        <v>110</v>
      </c>
      <c r="D42" s="22">
        <f t="shared" si="3"/>
        <v>163.46848072562358</v>
      </c>
      <c r="E42" s="19">
        <f t="shared" si="0"/>
        <v>440</v>
      </c>
      <c r="F42" s="22">
        <f t="shared" si="1"/>
        <v>163.46848072562358</v>
      </c>
      <c r="G42" s="19">
        <f t="shared" si="0"/>
        <v>1760</v>
      </c>
      <c r="H42" s="22">
        <f t="shared" si="1"/>
        <v>163.46848072562358</v>
      </c>
      <c r="I42" s="19">
        <f t="shared" si="0"/>
        <v>7040</v>
      </c>
      <c r="J42" s="22">
        <f t="shared" ref="J42" si="29">I42/I$14</f>
        <v>163.46848072562358</v>
      </c>
      <c r="K42" s="31"/>
    </row>
    <row r="43" spans="2:11" x14ac:dyDescent="0.25">
      <c r="B43" s="24">
        <f t="shared" si="5"/>
        <v>25</v>
      </c>
      <c r="C43" s="19">
        <f t="shared" si="6"/>
        <v>113.22324603078413</v>
      </c>
      <c r="D43" s="22">
        <f t="shared" si="3"/>
        <v>168.25847283159791</v>
      </c>
      <c r="E43" s="19">
        <f t="shared" si="0"/>
        <v>452.8929841231365</v>
      </c>
      <c r="F43" s="22">
        <f t="shared" si="1"/>
        <v>168.25847283159791</v>
      </c>
      <c r="G43" s="19">
        <f t="shared" si="0"/>
        <v>1811.571936492546</v>
      </c>
      <c r="H43" s="22">
        <f t="shared" si="1"/>
        <v>168.25847283159791</v>
      </c>
      <c r="I43" s="19">
        <f t="shared" si="0"/>
        <v>7246.287745970184</v>
      </c>
      <c r="J43" s="22">
        <f t="shared" ref="J43" si="30">I43/I$14</f>
        <v>168.25847283159791</v>
      </c>
      <c r="K43" s="31"/>
    </row>
    <row r="44" spans="2:11" x14ac:dyDescent="0.25">
      <c r="B44" s="24">
        <f t="shared" si="5"/>
        <v>26</v>
      </c>
      <c r="C44" s="19">
        <f t="shared" si="6"/>
        <v>116.54094037952248</v>
      </c>
      <c r="D44" s="22">
        <f t="shared" si="3"/>
        <v>173.18882241978199</v>
      </c>
      <c r="E44" s="19">
        <f t="shared" si="0"/>
        <v>466.16376151808993</v>
      </c>
      <c r="F44" s="22">
        <f t="shared" si="1"/>
        <v>173.18882241978199</v>
      </c>
      <c r="G44" s="19">
        <f t="shared" si="0"/>
        <v>1864.6550460723597</v>
      </c>
      <c r="H44" s="22">
        <f t="shared" si="1"/>
        <v>173.18882241978199</v>
      </c>
      <c r="I44" s="19">
        <f t="shared" si="0"/>
        <v>7458.6201842894388</v>
      </c>
      <c r="J44" s="22">
        <f t="shared" ref="J44" si="31">I44/I$14</f>
        <v>173.18882241978199</v>
      </c>
      <c r="K44" s="31"/>
    </row>
    <row r="45" spans="2:11" x14ac:dyDescent="0.25">
      <c r="B45" s="24">
        <f t="shared" si="5"/>
        <v>27</v>
      </c>
      <c r="C45" s="19">
        <f t="shared" si="6"/>
        <v>119.95585059317834</v>
      </c>
      <c r="D45" s="22">
        <f t="shared" si="3"/>
        <v>178.26364227833415</v>
      </c>
      <c r="E45" s="19">
        <f t="shared" si="0"/>
        <v>479.82340237271336</v>
      </c>
      <c r="F45" s="22">
        <f t="shared" si="1"/>
        <v>178.26364227833415</v>
      </c>
      <c r="G45" s="19">
        <f t="shared" si="0"/>
        <v>1919.2936094908534</v>
      </c>
      <c r="H45" s="22">
        <f t="shared" si="1"/>
        <v>178.26364227833415</v>
      </c>
      <c r="I45" s="19">
        <f t="shared" si="0"/>
        <v>7677.1744379634138</v>
      </c>
      <c r="J45" s="22">
        <f t="shared" ref="J45" si="32">I45/I$14</f>
        <v>178.26364227833415</v>
      </c>
      <c r="K45" s="31"/>
    </row>
    <row r="46" spans="2:11" x14ac:dyDescent="0.25">
      <c r="B46" s="24">
        <f t="shared" si="5"/>
        <v>28</v>
      </c>
      <c r="C46" s="19">
        <f t="shared" si="6"/>
        <v>123.47082531403106</v>
      </c>
      <c r="D46" s="22">
        <f t="shared" si="3"/>
        <v>183.48716570930475</v>
      </c>
      <c r="E46" s="19">
        <f t="shared" si="0"/>
        <v>493.88330125612424</v>
      </c>
      <c r="F46" s="22">
        <f t="shared" si="1"/>
        <v>183.48716570930475</v>
      </c>
      <c r="G46" s="19">
        <f t="shared" si="0"/>
        <v>1975.533205024497</v>
      </c>
      <c r="H46" s="22">
        <f t="shared" si="1"/>
        <v>183.48716570930475</v>
      </c>
      <c r="I46" s="19">
        <f t="shared" si="0"/>
        <v>7902.1328200979879</v>
      </c>
      <c r="J46" s="22">
        <f t="shared" ref="J46" si="33">I46/I$14</f>
        <v>183.48716570930475</v>
      </c>
      <c r="K46" s="31"/>
    </row>
    <row r="47" spans="2:11" x14ac:dyDescent="0.25">
      <c r="B47" s="24">
        <f t="shared" si="5"/>
        <v>29</v>
      </c>
      <c r="C47" s="19">
        <f t="shared" si="6"/>
        <v>127.08879665595005</v>
      </c>
      <c r="D47" s="22">
        <f t="shared" si="3"/>
        <v>188.8637500599624</v>
      </c>
      <c r="E47" s="19">
        <f t="shared" si="0"/>
        <v>508.35518662380019</v>
      </c>
      <c r="F47" s="22">
        <f t="shared" si="1"/>
        <v>188.8637500599624</v>
      </c>
      <c r="G47" s="19">
        <f t="shared" si="0"/>
        <v>2033.4207464952008</v>
      </c>
      <c r="H47" s="22">
        <f t="shared" si="1"/>
        <v>188.8637500599624</v>
      </c>
      <c r="I47" s="19">
        <f t="shared" si="0"/>
        <v>8133.6829859808031</v>
      </c>
      <c r="J47" s="22">
        <f t="shared" ref="J47" si="34">I47/I$14</f>
        <v>188.8637500599624</v>
      </c>
      <c r="K47" s="31"/>
    </row>
    <row r="48" spans="2:11" x14ac:dyDescent="0.25">
      <c r="B48" s="24">
        <f t="shared" si="5"/>
        <v>30</v>
      </c>
      <c r="C48" s="19">
        <f t="shared" si="6"/>
        <v>130.81278265029934</v>
      </c>
      <c r="D48" s="22">
        <f t="shared" si="3"/>
        <v>194.39788035759676</v>
      </c>
      <c r="E48" s="19">
        <f t="shared" si="0"/>
        <v>523.25113060119736</v>
      </c>
      <c r="F48" s="22">
        <f t="shared" si="1"/>
        <v>194.39788035759676</v>
      </c>
      <c r="G48" s="19">
        <f t="shared" si="0"/>
        <v>2093.0045224047894</v>
      </c>
      <c r="H48" s="22">
        <f t="shared" si="1"/>
        <v>194.39788035759676</v>
      </c>
      <c r="I48" s="19">
        <f t="shared" si="0"/>
        <v>8372.0180896191578</v>
      </c>
      <c r="J48" s="22">
        <f t="shared" ref="J48" si="35">I48/I$14</f>
        <v>194.39788035759676</v>
      </c>
      <c r="K48" s="31"/>
    </row>
    <row r="49" spans="2:11" x14ac:dyDescent="0.25">
      <c r="B49" s="24">
        <f t="shared" si="5"/>
        <v>31</v>
      </c>
      <c r="C49" s="19">
        <f t="shared" si="6"/>
        <v>134.64588976351212</v>
      </c>
      <c r="D49" s="22">
        <f t="shared" si="3"/>
        <v>200.09417305082835</v>
      </c>
      <c r="E49" s="19">
        <f t="shared" si="0"/>
        <v>538.58355905404846</v>
      </c>
      <c r="F49" s="22">
        <f t="shared" si="1"/>
        <v>200.09417305082835</v>
      </c>
      <c r="G49" s="19">
        <f t="shared" si="0"/>
        <v>2154.3342362161939</v>
      </c>
      <c r="H49" s="22">
        <f t="shared" si="1"/>
        <v>200.09417305082835</v>
      </c>
      <c r="I49" s="19">
        <f t="shared" si="0"/>
        <v>8617.3369448647754</v>
      </c>
      <c r="J49" s="22">
        <f t="shared" ref="J49" si="36">I49/I$14</f>
        <v>200.09417305082835</v>
      </c>
      <c r="K49" s="31"/>
    </row>
    <row r="50" spans="2:11" x14ac:dyDescent="0.25">
      <c r="B50" s="24">
        <f t="shared" si="5"/>
        <v>32</v>
      </c>
      <c r="C50" s="19">
        <f t="shared" si="6"/>
        <v>138.59131548843607</v>
      </c>
      <c r="D50" s="22">
        <f t="shared" si="3"/>
        <v>205.95737986054752</v>
      </c>
      <c r="E50" s="19">
        <f t="shared" si="0"/>
        <v>554.36526195374427</v>
      </c>
      <c r="F50" s="22">
        <f t="shared" si="1"/>
        <v>205.95737986054752</v>
      </c>
      <c r="G50" s="19">
        <f t="shared" si="0"/>
        <v>2217.4610478149771</v>
      </c>
      <c r="H50" s="22">
        <f t="shared" si="1"/>
        <v>205.95737986054752</v>
      </c>
      <c r="I50" s="19">
        <f t="shared" si="0"/>
        <v>8869.8441912599083</v>
      </c>
      <c r="J50" s="22">
        <f t="shared" ref="J50" si="37">I50/I$14</f>
        <v>205.95737986054752</v>
      </c>
      <c r="K50" s="31"/>
    </row>
    <row r="51" spans="2:11" x14ac:dyDescent="0.25">
      <c r="B51" s="24">
        <f t="shared" si="5"/>
        <v>33</v>
      </c>
      <c r="C51" s="19">
        <f t="shared" si="6"/>
        <v>142.6523510116111</v>
      </c>
      <c r="D51" s="22">
        <f t="shared" si="3"/>
        <v>211.9923917436949</v>
      </c>
      <c r="E51" s="19">
        <f t="shared" si="0"/>
        <v>570.60940404644441</v>
      </c>
      <c r="F51" s="22">
        <f t="shared" si="1"/>
        <v>211.9923917436949</v>
      </c>
      <c r="G51" s="19">
        <f t="shared" si="0"/>
        <v>2282.4376161857776</v>
      </c>
      <c r="H51" s="22">
        <f t="shared" si="1"/>
        <v>211.9923917436949</v>
      </c>
      <c r="I51" s="19">
        <f t="shared" si="0"/>
        <v>9129.7504647431106</v>
      </c>
      <c r="J51" s="22">
        <f t="shared" ref="J51" si="38">I51/I$14</f>
        <v>211.9923917436949</v>
      </c>
      <c r="K51" s="31"/>
    </row>
    <row r="52" spans="2:11" x14ac:dyDescent="0.25">
      <c r="B52" s="24">
        <f t="shared" si="5"/>
        <v>34</v>
      </c>
      <c r="C52" s="19">
        <f t="shared" si="6"/>
        <v>146.83238395870382</v>
      </c>
      <c r="D52" s="22">
        <f t="shared" si="3"/>
        <v>218.20424297318851</v>
      </c>
      <c r="E52" s="19">
        <f t="shared" si="0"/>
        <v>587.32953583481526</v>
      </c>
      <c r="F52" s="22">
        <f t="shared" si="1"/>
        <v>218.20424297318851</v>
      </c>
      <c r="G52" s="19">
        <f t="shared" si="0"/>
        <v>2349.318143339261</v>
      </c>
      <c r="H52" s="22">
        <f t="shared" si="1"/>
        <v>218.20424297318851</v>
      </c>
      <c r="I52" s="19">
        <f t="shared" si="0"/>
        <v>9397.2725733570442</v>
      </c>
      <c r="J52" s="22">
        <f t="shared" ref="J52" si="39">I52/I$14</f>
        <v>218.20424297318851</v>
      </c>
      <c r="K52" s="31"/>
    </row>
    <row r="53" spans="2:11" x14ac:dyDescent="0.25">
      <c r="B53" s="24">
        <f t="shared" si="5"/>
        <v>35</v>
      </c>
      <c r="C53" s="19">
        <f t="shared" si="6"/>
        <v>151.13490122038982</v>
      </c>
      <c r="D53" s="22">
        <f t="shared" si="3"/>
        <v>224.59811533740287</v>
      </c>
      <c r="E53" s="19">
        <f t="shared" si="0"/>
        <v>604.53960488155928</v>
      </c>
      <c r="F53" s="22">
        <f t="shared" si="1"/>
        <v>224.59811533740287</v>
      </c>
      <c r="G53" s="19">
        <f t="shared" si="0"/>
        <v>2418.1584195262371</v>
      </c>
      <c r="H53" s="22">
        <f t="shared" si="1"/>
        <v>224.59811533740287</v>
      </c>
      <c r="I53" s="19">
        <f t="shared" si="0"/>
        <v>9672.6336781049486</v>
      </c>
      <c r="J53" s="22">
        <f t="shared" ref="J53" si="40">I53/I$14</f>
        <v>224.59811533740287</v>
      </c>
      <c r="K53" s="31"/>
    </row>
    <row r="54" spans="2:11" x14ac:dyDescent="0.25">
      <c r="B54" s="24">
        <f t="shared" si="5"/>
        <v>36</v>
      </c>
      <c r="C54" s="19">
        <f t="shared" si="6"/>
        <v>155.56349186104049</v>
      </c>
      <c r="D54" s="22">
        <f t="shared" si="3"/>
        <v>231.17934246270181</v>
      </c>
      <c r="E54" s="19">
        <f t="shared" si="0"/>
        <v>622.25396744416196</v>
      </c>
      <c r="F54" s="22">
        <f t="shared" si="1"/>
        <v>231.17934246270181</v>
      </c>
      <c r="G54" s="19">
        <f t="shared" si="0"/>
        <v>2489.0158697766478</v>
      </c>
      <c r="H54" s="22">
        <f t="shared" si="1"/>
        <v>231.17934246270181</v>
      </c>
      <c r="I54" s="19">
        <f t="shared" si="0"/>
        <v>9956.0634791065913</v>
      </c>
      <c r="J54" s="22">
        <f t="shared" ref="J54" si="41">I54/I$14</f>
        <v>231.17934246270181</v>
      </c>
      <c r="K54" s="31"/>
    </row>
    <row r="55" spans="2:11" x14ac:dyDescent="0.25">
      <c r="B55" s="24">
        <f t="shared" si="5"/>
        <v>37</v>
      </c>
      <c r="C55" s="19">
        <f t="shared" si="6"/>
        <v>160.12185011264066</v>
      </c>
      <c r="D55" s="22">
        <f t="shared" si="3"/>
        <v>237.95341426263079</v>
      </c>
      <c r="E55" s="19">
        <f t="shared" si="0"/>
        <v>640.48740045056263</v>
      </c>
      <c r="F55" s="22">
        <f t="shared" si="1"/>
        <v>237.95341426263079</v>
      </c>
      <c r="G55" s="19">
        <f t="shared" si="0"/>
        <v>2561.9496018022505</v>
      </c>
      <c r="H55" s="22">
        <f t="shared" si="1"/>
        <v>237.95341426263079</v>
      </c>
      <c r="I55" s="19">
        <f t="shared" si="0"/>
        <v>10247.798407209002</v>
      </c>
      <c r="J55" s="22">
        <f t="shared" ref="J55" si="42">I55/I$14</f>
        <v>237.95341426263079</v>
      </c>
      <c r="K55" s="31"/>
    </row>
    <row r="56" spans="2:11" x14ac:dyDescent="0.25">
      <c r="B56" s="24">
        <f t="shared" si="5"/>
        <v>38</v>
      </c>
      <c r="C56" s="19">
        <f t="shared" si="6"/>
        <v>164.81377845643502</v>
      </c>
      <c r="D56" s="22">
        <f t="shared" si="3"/>
        <v>244.92598151748129</v>
      </c>
      <c r="E56" s="19">
        <f t="shared" si="0"/>
        <v>659.25511382574007</v>
      </c>
      <c r="F56" s="22">
        <f t="shared" si="1"/>
        <v>244.92598151748129</v>
      </c>
      <c r="G56" s="19">
        <f t="shared" si="0"/>
        <v>2637.0204553029603</v>
      </c>
      <c r="H56" s="22">
        <f t="shared" si="1"/>
        <v>244.92598151748129</v>
      </c>
      <c r="I56" s="19">
        <f t="shared" si="0"/>
        <v>10548.081821211841</v>
      </c>
      <c r="J56" s="22">
        <f t="shared" ref="J56" si="43">I56/I$14</f>
        <v>244.92598151748129</v>
      </c>
      <c r="K56" s="31"/>
    </row>
    <row r="57" spans="2:11" x14ac:dyDescent="0.25">
      <c r="B57" s="24">
        <f t="shared" si="5"/>
        <v>39</v>
      </c>
      <c r="C57" s="19">
        <f t="shared" si="6"/>
        <v>169.64319079487353</v>
      </c>
      <c r="D57" s="22">
        <f t="shared" si="3"/>
        <v>252.10286058804607</v>
      </c>
      <c r="E57" s="19">
        <f t="shared" si="0"/>
        <v>678.57276317949413</v>
      </c>
      <c r="F57" s="22">
        <f t="shared" si="1"/>
        <v>252.10286058804607</v>
      </c>
      <c r="G57" s="19">
        <f t="shared" si="0"/>
        <v>2714.2910527179765</v>
      </c>
      <c r="H57" s="22">
        <f t="shared" si="1"/>
        <v>252.10286058804607</v>
      </c>
      <c r="I57" s="19">
        <f t="shared" si="0"/>
        <v>10857.164210871906</v>
      </c>
      <c r="J57" s="22">
        <f t="shared" ref="J57" si="44">I57/I$14</f>
        <v>252.10286058804607</v>
      </c>
      <c r="K57" s="31"/>
    </row>
    <row r="58" spans="2:11" x14ac:dyDescent="0.25">
      <c r="B58" s="24">
        <f t="shared" si="5"/>
        <v>40</v>
      </c>
      <c r="C58" s="19">
        <f t="shared" si="6"/>
        <v>174.61411571650197</v>
      </c>
      <c r="D58" s="22">
        <f t="shared" si="3"/>
        <v>259.49003826749828</v>
      </c>
      <c r="E58" s="19">
        <f t="shared" si="0"/>
        <v>698.45646286600788</v>
      </c>
      <c r="F58" s="22">
        <f t="shared" si="1"/>
        <v>259.49003826749828</v>
      </c>
      <c r="G58" s="19">
        <f t="shared" si="0"/>
        <v>2793.8258514640315</v>
      </c>
      <c r="H58" s="22">
        <f t="shared" si="1"/>
        <v>259.49003826749828</v>
      </c>
      <c r="I58" s="19">
        <f t="shared" si="0"/>
        <v>11175.303405856126</v>
      </c>
      <c r="J58" s="22">
        <f t="shared" ref="J58" si="45">I58/I$14</f>
        <v>259.49003826749828</v>
      </c>
      <c r="K58" s="31"/>
    </row>
    <row r="59" spans="2:11" x14ac:dyDescent="0.25">
      <c r="B59" s="24">
        <f t="shared" si="5"/>
        <v>41</v>
      </c>
      <c r="C59" s="19">
        <f t="shared" si="6"/>
        <v>179.73069985652103</v>
      </c>
      <c r="D59" s="22">
        <f t="shared" si="3"/>
        <v>267.09367677544134</v>
      </c>
      <c r="E59" s="19">
        <f t="shared" si="0"/>
        <v>718.92279942608411</v>
      </c>
      <c r="F59" s="22">
        <f t="shared" si="1"/>
        <v>267.09367677544134</v>
      </c>
      <c r="G59" s="19">
        <f t="shared" si="0"/>
        <v>2875.6911977043364</v>
      </c>
      <c r="H59" s="22">
        <f t="shared" si="1"/>
        <v>267.09367677544134</v>
      </c>
      <c r="I59" s="19">
        <f t="shared" si="0"/>
        <v>11502.764790817346</v>
      </c>
      <c r="J59" s="22">
        <f t="shared" ref="J59" si="46">I59/I$14</f>
        <v>267.09367677544134</v>
      </c>
      <c r="K59" s="31"/>
    </row>
    <row r="60" spans="2:11" x14ac:dyDescent="0.25">
      <c r="B60" s="24">
        <f t="shared" si="5"/>
        <v>42</v>
      </c>
      <c r="C60" s="19">
        <f t="shared" si="6"/>
        <v>184.99721135581723</v>
      </c>
      <c r="D60" s="22">
        <f t="shared" si="3"/>
        <v>274.92011889829564</v>
      </c>
      <c r="E60" s="19">
        <f t="shared" si="0"/>
        <v>739.98884542326891</v>
      </c>
      <c r="F60" s="22">
        <f t="shared" si="1"/>
        <v>274.92011889829564</v>
      </c>
      <c r="G60" s="19">
        <f t="shared" si="0"/>
        <v>2959.9553816930757</v>
      </c>
      <c r="H60" s="22">
        <f t="shared" si="1"/>
        <v>274.92011889829564</v>
      </c>
      <c r="I60" s="19">
        <f t="shared" si="0"/>
        <v>11839.821526772303</v>
      </c>
      <c r="J60" s="22">
        <f t="shared" ref="J60" si="47">I60/I$14</f>
        <v>274.92011889829564</v>
      </c>
      <c r="K60" s="31"/>
    </row>
    <row r="61" spans="2:11" x14ac:dyDescent="0.25">
      <c r="B61" s="24">
        <f t="shared" si="5"/>
        <v>43</v>
      </c>
      <c r="C61" s="19">
        <f t="shared" si="6"/>
        <v>190.41804342135151</v>
      </c>
      <c r="D61" s="22">
        <f t="shared" si="3"/>
        <v>282.97589328031052</v>
      </c>
      <c r="E61" s="19">
        <f t="shared" si="0"/>
        <v>761.67217368540605</v>
      </c>
      <c r="F61" s="22">
        <f t="shared" si="1"/>
        <v>282.97589328031052</v>
      </c>
      <c r="G61" s="19">
        <f t="shared" si="0"/>
        <v>3046.6886947416242</v>
      </c>
      <c r="H61" s="22">
        <f t="shared" si="1"/>
        <v>282.97589328031052</v>
      </c>
      <c r="I61" s="19">
        <f t="shared" si="0"/>
        <v>12186.754778966497</v>
      </c>
      <c r="J61" s="22">
        <f t="shared" ref="J61" si="48">I61/I$14</f>
        <v>282.97589328031052</v>
      </c>
      <c r="K61" s="31"/>
    </row>
    <row r="62" spans="2:11" x14ac:dyDescent="0.25">
      <c r="B62" s="24">
        <f t="shared" si="5"/>
        <v>44</v>
      </c>
      <c r="C62" s="19">
        <f t="shared" si="6"/>
        <v>195.99771799087469</v>
      </c>
      <c r="D62" s="22">
        <f t="shared" si="3"/>
        <v>291.2677198696137</v>
      </c>
      <c r="E62" s="19">
        <f t="shared" si="0"/>
        <v>783.99087196349876</v>
      </c>
      <c r="F62" s="22">
        <f t="shared" si="1"/>
        <v>291.2677198696137</v>
      </c>
      <c r="G62" s="19">
        <f t="shared" si="0"/>
        <v>3135.963487853995</v>
      </c>
      <c r="H62" s="22">
        <f t="shared" si="1"/>
        <v>291.2677198696137</v>
      </c>
      <c r="I62" s="19">
        <f t="shared" si="0"/>
        <v>12543.85395141598</v>
      </c>
      <c r="J62" s="22">
        <f t="shared" ref="J62" si="49">I62/I$14</f>
        <v>291.2677198696137</v>
      </c>
      <c r="K62" s="31"/>
    </row>
    <row r="63" spans="2:11" x14ac:dyDescent="0.25">
      <c r="B63" s="24">
        <f t="shared" si="5"/>
        <v>45</v>
      </c>
      <c r="C63" s="19">
        <f t="shared" si="6"/>
        <v>201.74088950502772</v>
      </c>
      <c r="D63" s="22">
        <f t="shared" si="3"/>
        <v>299.80251552384345</v>
      </c>
      <c r="E63" s="19">
        <f t="shared" si="0"/>
        <v>806.9635580201109</v>
      </c>
      <c r="F63" s="22">
        <f t="shared" si="1"/>
        <v>299.80251552384345</v>
      </c>
      <c r="G63" s="19">
        <f t="shared" si="0"/>
        <v>3227.8542320804436</v>
      </c>
      <c r="H63" s="22">
        <f t="shared" si="1"/>
        <v>299.80251552384345</v>
      </c>
      <c r="I63" s="19">
        <f t="shared" si="0"/>
        <v>12911.416928321774</v>
      </c>
      <c r="J63" s="22">
        <f t="shared" ref="J63" si="50">I63/I$14</f>
        <v>299.80251552384345</v>
      </c>
      <c r="K63" s="31"/>
    </row>
    <row r="64" spans="2:11" x14ac:dyDescent="0.25">
      <c r="B64" s="24">
        <f t="shared" si="5"/>
        <v>46</v>
      </c>
      <c r="C64" s="19">
        <f t="shared" si="6"/>
        <v>207.65234878997265</v>
      </c>
      <c r="D64" s="22">
        <f t="shared" si="3"/>
        <v>308.58739978003734</v>
      </c>
      <c r="E64" s="19">
        <f t="shared" si="0"/>
        <v>830.6093951598906</v>
      </c>
      <c r="F64" s="22">
        <f t="shared" si="1"/>
        <v>308.58739978003734</v>
      </c>
      <c r="G64" s="19">
        <f t="shared" si="0"/>
        <v>3322.4375806395624</v>
      </c>
      <c r="H64" s="22">
        <f t="shared" si="1"/>
        <v>308.58739978003734</v>
      </c>
      <c r="I64" s="19">
        <f t="shared" si="0"/>
        <v>13289.75032255825</v>
      </c>
      <c r="J64" s="22">
        <f t="shared" ref="J64" si="51">I64/I$14</f>
        <v>308.58739978003734</v>
      </c>
      <c r="K64" s="31"/>
    </row>
    <row r="65" spans="2:11" x14ac:dyDescent="0.25">
      <c r="B65" s="24">
        <f t="shared" si="5"/>
        <v>47</v>
      </c>
      <c r="C65" s="19">
        <f t="shared" si="6"/>
        <v>213.73702705379335</v>
      </c>
      <c r="D65" s="22">
        <f t="shared" si="3"/>
        <v>317.62970079359189</v>
      </c>
      <c r="E65" s="19">
        <f t="shared" si="0"/>
        <v>854.94810821517342</v>
      </c>
      <c r="F65" s="22">
        <f t="shared" si="1"/>
        <v>317.62970079359189</v>
      </c>
      <c r="G65" s="19">
        <f t="shared" si="0"/>
        <v>3419.7924328606937</v>
      </c>
      <c r="H65" s="22">
        <f t="shared" si="1"/>
        <v>317.62970079359189</v>
      </c>
      <c r="I65" s="19">
        <f t="shared" si="0"/>
        <v>13679.169731442775</v>
      </c>
      <c r="J65" s="22">
        <f t="shared" ref="J65" si="52">I65/I$14</f>
        <v>317.62970079359189</v>
      </c>
      <c r="K65" s="31"/>
    </row>
    <row r="66" spans="2:11" x14ac:dyDescent="0.25">
      <c r="B66" s="24">
        <f t="shared" si="5"/>
        <v>48</v>
      </c>
      <c r="C66" s="19">
        <f t="shared" si="6"/>
        <v>220.00000000000006</v>
      </c>
      <c r="D66" s="22">
        <f t="shared" si="3"/>
        <v>326.93696145124727</v>
      </c>
      <c r="E66" s="19">
        <f t="shared" si="0"/>
        <v>880.00000000000023</v>
      </c>
      <c r="F66" s="22">
        <f t="shared" si="1"/>
        <v>326.93696145124727</v>
      </c>
      <c r="G66" s="19">
        <f t="shared" si="0"/>
        <v>3520.0000000000009</v>
      </c>
      <c r="H66" s="22">
        <f t="shared" si="1"/>
        <v>326.93696145124727</v>
      </c>
      <c r="I66" s="19">
        <f t="shared" si="0"/>
        <v>14080.000000000004</v>
      </c>
      <c r="J66" s="22">
        <f t="shared" ref="J66" si="53">I66/I$14</f>
        <v>326.93696145124727</v>
      </c>
      <c r="K66" s="31"/>
    </row>
    <row r="67" spans="2:11" x14ac:dyDescent="0.25">
      <c r="B67" s="24">
        <f t="shared" si="5"/>
        <v>49</v>
      </c>
      <c r="C67" s="19">
        <f t="shared" si="6"/>
        <v>226.44649206156831</v>
      </c>
      <c r="D67" s="22">
        <f t="shared" si="3"/>
        <v>336.51694566319594</v>
      </c>
      <c r="E67" s="19">
        <f t="shared" si="0"/>
        <v>905.78596824627323</v>
      </c>
      <c r="F67" s="22">
        <f t="shared" si="1"/>
        <v>336.51694566319594</v>
      </c>
      <c r="G67" s="19">
        <f t="shared" si="0"/>
        <v>3623.1438729850929</v>
      </c>
      <c r="H67" s="22">
        <f t="shared" si="1"/>
        <v>336.51694566319594</v>
      </c>
      <c r="I67" s="19">
        <f t="shared" si="0"/>
        <v>14492.575491940372</v>
      </c>
      <c r="J67" s="22">
        <f t="shared" ref="J67" si="54">I67/I$14</f>
        <v>336.51694566319594</v>
      </c>
      <c r="K67" s="31"/>
    </row>
    <row r="68" spans="2:11" x14ac:dyDescent="0.25">
      <c r="B68" s="24">
        <f t="shared" si="5"/>
        <v>50</v>
      </c>
      <c r="C68" s="19">
        <f t="shared" si="6"/>
        <v>233.08188075904502</v>
      </c>
      <c r="D68" s="22">
        <f t="shared" si="3"/>
        <v>346.37764483956403</v>
      </c>
      <c r="E68" s="19">
        <f t="shared" si="0"/>
        <v>932.32752303618008</v>
      </c>
      <c r="F68" s="22">
        <f t="shared" si="1"/>
        <v>346.37764483956403</v>
      </c>
      <c r="G68" s="19">
        <f t="shared" si="0"/>
        <v>3729.3100921447203</v>
      </c>
      <c r="H68" s="22">
        <f t="shared" si="1"/>
        <v>346.37764483956403</v>
      </c>
      <c r="I68" s="19">
        <f t="shared" si="0"/>
        <v>14917.240368578881</v>
      </c>
      <c r="J68" s="22">
        <f t="shared" ref="J68" si="55">I68/I$14</f>
        <v>346.37764483956403</v>
      </c>
      <c r="K68" s="31"/>
    </row>
    <row r="69" spans="2:11" x14ac:dyDescent="0.25">
      <c r="B69" s="24">
        <f t="shared" si="5"/>
        <v>51</v>
      </c>
      <c r="C69" s="19">
        <f t="shared" si="6"/>
        <v>239.91170118635674</v>
      </c>
      <c r="D69" s="22">
        <f t="shared" si="3"/>
        <v>356.52728455666835</v>
      </c>
      <c r="E69" s="19">
        <f t="shared" si="0"/>
        <v>959.64680474542695</v>
      </c>
      <c r="F69" s="22">
        <f t="shared" si="1"/>
        <v>356.52728455666835</v>
      </c>
      <c r="G69" s="19">
        <f t="shared" si="0"/>
        <v>3838.5872189817078</v>
      </c>
      <c r="H69" s="22">
        <f t="shared" si="1"/>
        <v>356.52728455666835</v>
      </c>
      <c r="I69" s="19">
        <f t="shared" si="0"/>
        <v>15354.348875926831</v>
      </c>
      <c r="J69" s="22">
        <f t="shared" ref="J69" si="56">I69/I$14</f>
        <v>356.52728455666835</v>
      </c>
      <c r="K69" s="31"/>
    </row>
    <row r="70" spans="2:11" x14ac:dyDescent="0.25">
      <c r="B70" s="24">
        <f t="shared" si="5"/>
        <v>52</v>
      </c>
      <c r="C70" s="19">
        <f t="shared" si="6"/>
        <v>246.94165062806212</v>
      </c>
      <c r="D70" s="22">
        <f t="shared" si="3"/>
        <v>366.97433141860949</v>
      </c>
      <c r="E70" s="19">
        <f t="shared" si="0"/>
        <v>987.76660251224848</v>
      </c>
      <c r="F70" s="22">
        <f t="shared" si="1"/>
        <v>366.97433141860949</v>
      </c>
      <c r="G70" s="19">
        <f t="shared" si="0"/>
        <v>3951.0664100489939</v>
      </c>
      <c r="H70" s="22">
        <f t="shared" si="1"/>
        <v>366.97433141860949</v>
      </c>
      <c r="I70" s="19">
        <f t="shared" si="0"/>
        <v>15804.265640195976</v>
      </c>
      <c r="J70" s="22">
        <f t="shared" ref="J70" si="57">I70/I$14</f>
        <v>366.97433141860949</v>
      </c>
      <c r="K70" s="31"/>
    </row>
    <row r="71" spans="2:11" x14ac:dyDescent="0.25">
      <c r="B71" s="24">
        <f t="shared" si="5"/>
        <v>53</v>
      </c>
      <c r="C71" s="19">
        <f t="shared" si="6"/>
        <v>254.17759331190018</v>
      </c>
      <c r="D71" s="22">
        <f t="shared" si="3"/>
        <v>377.72750011992497</v>
      </c>
      <c r="E71" s="19">
        <f t="shared" si="0"/>
        <v>1016.7103732476007</v>
      </c>
      <c r="F71" s="22">
        <f t="shared" si="1"/>
        <v>377.72750011992497</v>
      </c>
      <c r="G71" s="19">
        <f t="shared" si="0"/>
        <v>4066.8414929904029</v>
      </c>
      <c r="H71" s="22">
        <f t="shared" si="1"/>
        <v>377.72750011992497</v>
      </c>
      <c r="I71" s="19">
        <f t="shared" si="0"/>
        <v>16267.365971961612</v>
      </c>
      <c r="J71" s="22">
        <f t="shared" ref="J71" si="58">I71/I$14</f>
        <v>377.72750011992497</v>
      </c>
      <c r="K71" s="31"/>
    </row>
    <row r="72" spans="2:11" x14ac:dyDescent="0.25">
      <c r="B72" s="24">
        <f t="shared" si="5"/>
        <v>54</v>
      </c>
      <c r="C72" s="19">
        <f t="shared" si="6"/>
        <v>261.62556530059879</v>
      </c>
      <c r="D72" s="22">
        <f t="shared" si="3"/>
        <v>388.79576071519369</v>
      </c>
      <c r="E72" s="19">
        <f t="shared" si="0"/>
        <v>1046.5022612023952</v>
      </c>
      <c r="F72" s="22">
        <f t="shared" si="1"/>
        <v>388.79576071519369</v>
      </c>
      <c r="G72" s="19">
        <f t="shared" si="0"/>
        <v>4186.0090448095807</v>
      </c>
      <c r="H72" s="22">
        <f t="shared" si="1"/>
        <v>388.79576071519369</v>
      </c>
      <c r="I72" s="19">
        <f t="shared" si="0"/>
        <v>16744.036179238323</v>
      </c>
      <c r="J72" s="22">
        <f t="shared" ref="J72" si="59">I72/I$14</f>
        <v>388.79576071519369</v>
      </c>
      <c r="K72" s="31"/>
    </row>
    <row r="73" spans="2:11" x14ac:dyDescent="0.25">
      <c r="B73" s="24">
        <f t="shared" si="5"/>
        <v>55</v>
      </c>
      <c r="C73" s="19">
        <f t="shared" si="6"/>
        <v>269.29177952702423</v>
      </c>
      <c r="D73" s="22">
        <f t="shared" si="3"/>
        <v>400.18834610165669</v>
      </c>
      <c r="E73" s="19">
        <f t="shared" si="0"/>
        <v>1077.1671181080969</v>
      </c>
      <c r="F73" s="22">
        <f t="shared" si="1"/>
        <v>400.18834610165669</v>
      </c>
      <c r="G73" s="19">
        <f t="shared" si="0"/>
        <v>4308.6684724323877</v>
      </c>
      <c r="H73" s="22">
        <f t="shared" si="1"/>
        <v>400.18834610165669</v>
      </c>
      <c r="I73" s="19">
        <f t="shared" si="0"/>
        <v>17234.673889729551</v>
      </c>
      <c r="J73" s="22">
        <f t="shared" ref="J73" si="60">I73/I$14</f>
        <v>400.18834610165669</v>
      </c>
      <c r="K73" s="31"/>
    </row>
    <row r="74" spans="2:11" x14ac:dyDescent="0.25">
      <c r="B74" s="24">
        <f t="shared" si="5"/>
        <v>56</v>
      </c>
      <c r="C74" s="19">
        <f t="shared" si="6"/>
        <v>277.18263097687213</v>
      </c>
      <c r="D74" s="22">
        <f t="shared" si="3"/>
        <v>411.91475972109504</v>
      </c>
      <c r="E74" s="19">
        <f t="shared" si="0"/>
        <v>1108.7305239074885</v>
      </c>
      <c r="F74" s="22">
        <f t="shared" si="1"/>
        <v>411.91475972109504</v>
      </c>
      <c r="G74" s="19">
        <f t="shared" si="0"/>
        <v>4434.9220956299541</v>
      </c>
      <c r="H74" s="22">
        <f t="shared" si="1"/>
        <v>411.91475972109504</v>
      </c>
      <c r="I74" s="19">
        <f t="shared" si="0"/>
        <v>17739.688382519817</v>
      </c>
      <c r="J74" s="22">
        <f t="shared" ref="J74" si="61">I74/I$14</f>
        <v>411.91475972109504</v>
      </c>
      <c r="K74" s="31"/>
    </row>
    <row r="75" spans="2:11" x14ac:dyDescent="0.25">
      <c r="B75" s="24">
        <f t="shared" si="5"/>
        <v>57</v>
      </c>
      <c r="C75" s="19">
        <f t="shared" si="6"/>
        <v>285.30470202322221</v>
      </c>
      <c r="D75" s="22">
        <f t="shared" si="3"/>
        <v>423.98478348738979</v>
      </c>
      <c r="E75" s="19">
        <f t="shared" si="0"/>
        <v>1141.2188080928888</v>
      </c>
      <c r="F75" s="22">
        <f t="shared" si="1"/>
        <v>423.98478348738979</v>
      </c>
      <c r="G75" s="19">
        <f t="shared" si="0"/>
        <v>4564.8752323715553</v>
      </c>
      <c r="H75" s="22">
        <f t="shared" si="1"/>
        <v>423.98478348738979</v>
      </c>
      <c r="I75" s="19">
        <f t="shared" si="0"/>
        <v>18259.500929486221</v>
      </c>
      <c r="J75" s="22">
        <f t="shared" ref="J75" si="62">I75/I$14</f>
        <v>423.98478348738979</v>
      </c>
      <c r="K75" s="31"/>
    </row>
    <row r="76" spans="2:11" x14ac:dyDescent="0.25">
      <c r="B76" s="24">
        <f t="shared" si="5"/>
        <v>58</v>
      </c>
      <c r="C76" s="19">
        <f t="shared" si="6"/>
        <v>293.66476791740763</v>
      </c>
      <c r="D76" s="22">
        <f t="shared" si="3"/>
        <v>436.40848594637703</v>
      </c>
      <c r="E76" s="19">
        <f t="shared" si="0"/>
        <v>1174.6590716696305</v>
      </c>
      <c r="F76" s="22">
        <f t="shared" si="1"/>
        <v>436.40848594637703</v>
      </c>
      <c r="G76" s="19">
        <f t="shared" si="0"/>
        <v>4698.6362866785221</v>
      </c>
      <c r="H76" s="22">
        <f t="shared" si="1"/>
        <v>436.40848594637703</v>
      </c>
      <c r="I76" s="19">
        <f t="shared" si="0"/>
        <v>18794.545146714088</v>
      </c>
      <c r="J76" s="22">
        <f t="shared" ref="J76" si="63">I76/I$14</f>
        <v>436.40848594637703</v>
      </c>
      <c r="K76" s="31"/>
    </row>
    <row r="77" spans="2:11" x14ac:dyDescent="0.25">
      <c r="B77" s="24">
        <f t="shared" si="5"/>
        <v>59</v>
      </c>
      <c r="C77" s="19">
        <f t="shared" si="6"/>
        <v>302.26980244077964</v>
      </c>
      <c r="D77" s="22">
        <f t="shared" si="3"/>
        <v>449.19623067480575</v>
      </c>
      <c r="E77" s="19">
        <f t="shared" si="0"/>
        <v>1209.0792097631186</v>
      </c>
      <c r="F77" s="22">
        <f t="shared" si="1"/>
        <v>449.19623067480575</v>
      </c>
      <c r="G77" s="19">
        <f t="shared" si="0"/>
        <v>4836.3168390524743</v>
      </c>
      <c r="H77" s="22">
        <f t="shared" si="1"/>
        <v>449.19623067480575</v>
      </c>
      <c r="I77" s="19">
        <f t="shared" si="0"/>
        <v>19345.267356209897</v>
      </c>
      <c r="J77" s="22">
        <f t="shared" ref="J77" si="64">I77/I$14</f>
        <v>449.19623067480575</v>
      </c>
      <c r="K77" s="31"/>
    </row>
    <row r="78" spans="2:11" x14ac:dyDescent="0.25">
      <c r="B78" s="24">
        <f t="shared" si="5"/>
        <v>60</v>
      </c>
      <c r="C78" s="19">
        <f t="shared" si="6"/>
        <v>311.12698372208104</v>
      </c>
      <c r="D78" s="22">
        <f t="shared" si="3"/>
        <v>462.35868492540368</v>
      </c>
      <c r="E78" s="19">
        <f t="shared" si="0"/>
        <v>1244.5079348883241</v>
      </c>
      <c r="F78" s="22">
        <f t="shared" si="1"/>
        <v>462.35868492540368</v>
      </c>
      <c r="G78" s="19">
        <f t="shared" si="0"/>
        <v>4978.0317395532966</v>
      </c>
      <c r="H78" s="22">
        <f t="shared" si="1"/>
        <v>462.35868492540368</v>
      </c>
      <c r="I78" s="19">
        <f t="shared" si="0"/>
        <v>19912.126958213186</v>
      </c>
      <c r="J78" s="22">
        <f t="shared" ref="J78" si="65">I78/I$14</f>
        <v>462.35868492540368</v>
      </c>
      <c r="K78" s="31"/>
    </row>
    <row r="79" spans="2:11" x14ac:dyDescent="0.25">
      <c r="B79" s="24">
        <f t="shared" si="5"/>
        <v>61</v>
      </c>
      <c r="C79" s="19">
        <f t="shared" si="6"/>
        <v>320.24370022528132</v>
      </c>
      <c r="D79" s="22">
        <f t="shared" si="3"/>
        <v>475.90682852526157</v>
      </c>
      <c r="E79" s="19">
        <f t="shared" si="0"/>
        <v>1280.9748009011253</v>
      </c>
      <c r="F79" s="22">
        <f t="shared" si="1"/>
        <v>475.90682852526157</v>
      </c>
      <c r="G79" s="19">
        <f t="shared" si="0"/>
        <v>5123.8992036045011</v>
      </c>
      <c r="H79" s="22">
        <f t="shared" si="1"/>
        <v>475.90682852526157</v>
      </c>
      <c r="I79" s="19">
        <f t="shared" si="0"/>
        <v>20495.596814418004</v>
      </c>
      <c r="J79" s="22">
        <f t="shared" ref="J79" si="66">I79/I$14</f>
        <v>475.90682852526157</v>
      </c>
      <c r="K79" s="31"/>
    </row>
    <row r="80" spans="2:11" x14ac:dyDescent="0.25">
      <c r="B80" s="24">
        <f t="shared" si="5"/>
        <v>62</v>
      </c>
      <c r="C80" s="19">
        <f t="shared" si="6"/>
        <v>329.62755691287003</v>
      </c>
      <c r="D80" s="22">
        <f t="shared" si="3"/>
        <v>489.85196303496258</v>
      </c>
      <c r="E80" s="19">
        <f t="shared" si="0"/>
        <v>1318.5102276514801</v>
      </c>
      <c r="F80" s="22">
        <f t="shared" si="1"/>
        <v>489.85196303496258</v>
      </c>
      <c r="G80" s="19">
        <f t="shared" si="0"/>
        <v>5274.0409106059205</v>
      </c>
      <c r="H80" s="22">
        <f t="shared" si="1"/>
        <v>489.85196303496258</v>
      </c>
      <c r="I80" s="19">
        <f t="shared" si="0"/>
        <v>21096.163642423682</v>
      </c>
      <c r="J80" s="22">
        <f t="shared" ref="J80" si="67">I80/I$14</f>
        <v>489.85196303496258</v>
      </c>
      <c r="K80" s="31"/>
    </row>
    <row r="81" spans="2:11" x14ac:dyDescent="0.25">
      <c r="B81" s="24">
        <f t="shared" si="5"/>
        <v>63</v>
      </c>
      <c r="C81" s="19">
        <f t="shared" si="6"/>
        <v>339.28638158974712</v>
      </c>
      <c r="D81" s="22">
        <f t="shared" si="3"/>
        <v>504.20572117609225</v>
      </c>
      <c r="E81" s="19">
        <f t="shared" si="0"/>
        <v>1357.1455263589885</v>
      </c>
      <c r="F81" s="22">
        <f t="shared" si="1"/>
        <v>504.20572117609225</v>
      </c>
      <c r="G81" s="19">
        <f t="shared" si="0"/>
        <v>5428.582105435954</v>
      </c>
      <c r="H81" s="22">
        <f t="shared" si="1"/>
        <v>504.20572117609225</v>
      </c>
      <c r="I81" s="19">
        <f t="shared" si="0"/>
        <v>21714.328421743816</v>
      </c>
      <c r="J81" s="22">
        <f t="shared" ref="J81" si="68">I81/I$14</f>
        <v>504.20572117609225</v>
      </c>
      <c r="K81" s="31"/>
    </row>
    <row r="82" spans="2:11" x14ac:dyDescent="0.25">
      <c r="B82" s="24">
        <f t="shared" si="5"/>
        <v>64</v>
      </c>
      <c r="C82" s="19">
        <f t="shared" si="6"/>
        <v>349.228231433004</v>
      </c>
      <c r="D82" s="22">
        <f t="shared" si="3"/>
        <v>518.98007653499656</v>
      </c>
      <c r="E82" s="19">
        <f t="shared" ref="E82:I116" si="69">E$6*POWER(E$12,$B82)</f>
        <v>1396.912925732016</v>
      </c>
      <c r="F82" s="22">
        <f t="shared" ref="F82:H116" si="70">E82/E$14</f>
        <v>518.98007653499656</v>
      </c>
      <c r="G82" s="19">
        <f t="shared" si="69"/>
        <v>5587.651702928064</v>
      </c>
      <c r="H82" s="22">
        <f t="shared" si="70"/>
        <v>518.98007653499656</v>
      </c>
      <c r="I82" s="19">
        <f t="shared" si="69"/>
        <v>22350.606811712256</v>
      </c>
      <c r="J82" s="22">
        <f t="shared" ref="J82" si="71">I82/I$14</f>
        <v>518.98007653499656</v>
      </c>
      <c r="K82" s="31"/>
    </row>
    <row r="83" spans="2:11" x14ac:dyDescent="0.25">
      <c r="B83" s="24">
        <f t="shared" si="5"/>
        <v>65</v>
      </c>
      <c r="C83" s="19">
        <f t="shared" si="6"/>
        <v>359.46139971304211</v>
      </c>
      <c r="D83" s="22">
        <f t="shared" ref="D83:D116" si="72">C83/C$14</f>
        <v>534.18735355088268</v>
      </c>
      <c r="E83" s="19">
        <f t="shared" si="69"/>
        <v>1437.8455988521685</v>
      </c>
      <c r="F83" s="22">
        <f t="shared" si="70"/>
        <v>534.18735355088268</v>
      </c>
      <c r="G83" s="19">
        <f t="shared" si="69"/>
        <v>5751.3823954086738</v>
      </c>
      <c r="H83" s="22">
        <f t="shared" si="70"/>
        <v>534.18735355088268</v>
      </c>
      <c r="I83" s="19">
        <f t="shared" si="69"/>
        <v>23005.529581634695</v>
      </c>
      <c r="J83" s="22">
        <f t="shared" ref="J83" si="73">I83/I$14</f>
        <v>534.18735355088268</v>
      </c>
      <c r="K83" s="31"/>
    </row>
    <row r="84" spans="2:11" x14ac:dyDescent="0.25">
      <c r="B84" s="24">
        <f t="shared" ref="B84:B116" si="74">B83+1</f>
        <v>66</v>
      </c>
      <c r="C84" s="19">
        <f t="shared" ref="C84:C116" si="75">C$6*POWER(C$12,$B84)</f>
        <v>369.99442271163451</v>
      </c>
      <c r="D84" s="22">
        <f t="shared" si="72"/>
        <v>549.8402377965914</v>
      </c>
      <c r="E84" s="19">
        <f t="shared" si="69"/>
        <v>1479.9776908465381</v>
      </c>
      <c r="F84" s="22">
        <f t="shared" si="70"/>
        <v>549.8402377965914</v>
      </c>
      <c r="G84" s="19">
        <f t="shared" si="69"/>
        <v>5919.9107633861522</v>
      </c>
      <c r="H84" s="22">
        <f t="shared" si="70"/>
        <v>549.8402377965914</v>
      </c>
      <c r="I84" s="19">
        <f t="shared" si="69"/>
        <v>23679.643053544609</v>
      </c>
      <c r="J84" s="22">
        <f t="shared" ref="J84" si="76">I84/I$14</f>
        <v>549.8402377965914</v>
      </c>
      <c r="K84" s="31"/>
    </row>
    <row r="85" spans="2:11" x14ac:dyDescent="0.25">
      <c r="B85" s="24">
        <f t="shared" si="74"/>
        <v>67</v>
      </c>
      <c r="C85" s="19">
        <f t="shared" si="75"/>
        <v>380.83608684270308</v>
      </c>
      <c r="D85" s="22">
        <f t="shared" si="72"/>
        <v>565.95178656062103</v>
      </c>
      <c r="E85" s="19">
        <f t="shared" si="69"/>
        <v>1523.3443473708123</v>
      </c>
      <c r="F85" s="22">
        <f t="shared" si="70"/>
        <v>565.95178656062103</v>
      </c>
      <c r="G85" s="19">
        <f t="shared" si="69"/>
        <v>6093.3773894832493</v>
      </c>
      <c r="H85" s="22">
        <f t="shared" si="70"/>
        <v>565.95178656062103</v>
      </c>
      <c r="I85" s="19">
        <f t="shared" si="69"/>
        <v>24373.509557932997</v>
      </c>
      <c r="J85" s="22">
        <f t="shared" ref="J85" si="77">I85/I$14</f>
        <v>565.95178656062103</v>
      </c>
      <c r="K85" s="31"/>
    </row>
    <row r="86" spans="2:11" x14ac:dyDescent="0.25">
      <c r="B86" s="24">
        <f t="shared" si="74"/>
        <v>68</v>
      </c>
      <c r="C86" s="19">
        <f t="shared" si="75"/>
        <v>391.99543598174944</v>
      </c>
      <c r="D86" s="22">
        <f t="shared" si="72"/>
        <v>582.53543973922751</v>
      </c>
      <c r="E86" s="19">
        <f t="shared" si="69"/>
        <v>1567.9817439269978</v>
      </c>
      <c r="F86" s="22">
        <f t="shared" si="70"/>
        <v>582.53543973922751</v>
      </c>
      <c r="G86" s="19">
        <f t="shared" si="69"/>
        <v>6271.926975707991</v>
      </c>
      <c r="H86" s="22">
        <f t="shared" si="70"/>
        <v>582.53543973922751</v>
      </c>
      <c r="I86" s="19">
        <f t="shared" si="69"/>
        <v>25087.707902831964</v>
      </c>
      <c r="J86" s="22">
        <f t="shared" ref="J86" si="78">I86/I$14</f>
        <v>582.53543973922751</v>
      </c>
      <c r="K86" s="31"/>
    </row>
    <row r="87" spans="2:11" x14ac:dyDescent="0.25">
      <c r="B87" s="24">
        <f t="shared" si="74"/>
        <v>69</v>
      </c>
      <c r="C87" s="19">
        <f t="shared" si="75"/>
        <v>403.4817790100555</v>
      </c>
      <c r="D87" s="22">
        <f t="shared" si="72"/>
        <v>599.60503104768702</v>
      </c>
      <c r="E87" s="19">
        <f t="shared" si="69"/>
        <v>1613.927116040222</v>
      </c>
      <c r="F87" s="22">
        <f t="shared" si="70"/>
        <v>599.60503104768702</v>
      </c>
      <c r="G87" s="19">
        <f t="shared" si="69"/>
        <v>6455.7084641608881</v>
      </c>
      <c r="H87" s="22">
        <f t="shared" si="70"/>
        <v>599.60503104768702</v>
      </c>
      <c r="I87" s="19">
        <f t="shared" si="69"/>
        <v>25822.833856643552</v>
      </c>
      <c r="J87" s="22">
        <f t="shared" ref="J87" si="79">I87/I$14</f>
        <v>599.60503104768702</v>
      </c>
      <c r="K87" s="31"/>
    </row>
    <row r="88" spans="2:11" x14ac:dyDescent="0.25">
      <c r="B88" s="24">
        <f t="shared" si="74"/>
        <v>70</v>
      </c>
      <c r="C88" s="19">
        <f t="shared" si="75"/>
        <v>415.30469757994535</v>
      </c>
      <c r="D88" s="22">
        <f t="shared" si="72"/>
        <v>617.1747995600748</v>
      </c>
      <c r="E88" s="19">
        <f t="shared" si="69"/>
        <v>1661.2187903197814</v>
      </c>
      <c r="F88" s="22">
        <f t="shared" si="70"/>
        <v>617.1747995600748</v>
      </c>
      <c r="G88" s="19">
        <f t="shared" si="69"/>
        <v>6644.8751612791257</v>
      </c>
      <c r="H88" s="22">
        <f t="shared" si="70"/>
        <v>617.1747995600748</v>
      </c>
      <c r="I88" s="19">
        <f t="shared" si="69"/>
        <v>26579.500645116503</v>
      </c>
      <c r="J88" s="22">
        <f t="shared" ref="J88" si="80">I88/I$14</f>
        <v>617.1747995600748</v>
      </c>
      <c r="K88" s="31"/>
    </row>
    <row r="89" spans="2:11" x14ac:dyDescent="0.25">
      <c r="B89" s="24">
        <f t="shared" si="74"/>
        <v>71</v>
      </c>
      <c r="C89" s="19">
        <f t="shared" si="75"/>
        <v>427.47405410758677</v>
      </c>
      <c r="D89" s="22">
        <f t="shared" si="72"/>
        <v>635.25940158718379</v>
      </c>
      <c r="E89" s="19">
        <f t="shared" si="69"/>
        <v>1709.8962164303471</v>
      </c>
      <c r="F89" s="22">
        <f t="shared" si="70"/>
        <v>635.25940158718379</v>
      </c>
      <c r="G89" s="19">
        <f t="shared" si="69"/>
        <v>6839.5848657213883</v>
      </c>
      <c r="H89" s="22">
        <f t="shared" si="70"/>
        <v>635.25940158718379</v>
      </c>
      <c r="I89" s="19">
        <f t="shared" si="69"/>
        <v>27358.339462885553</v>
      </c>
      <c r="J89" s="22">
        <f t="shared" ref="J89" si="81">I89/I$14</f>
        <v>635.25940158718379</v>
      </c>
      <c r="K89" s="31"/>
    </row>
    <row r="90" spans="2:11" x14ac:dyDescent="0.25">
      <c r="B90" s="24">
        <f t="shared" si="74"/>
        <v>72</v>
      </c>
      <c r="C90" s="19">
        <f t="shared" si="75"/>
        <v>440.00000000000017</v>
      </c>
      <c r="D90" s="22">
        <f t="shared" si="72"/>
        <v>653.87392290249454</v>
      </c>
      <c r="E90" s="19">
        <f t="shared" si="69"/>
        <v>1760.0000000000007</v>
      </c>
      <c r="F90" s="22">
        <f t="shared" si="70"/>
        <v>653.87392290249454</v>
      </c>
      <c r="G90" s="19">
        <f t="shared" si="69"/>
        <v>7040.0000000000027</v>
      </c>
      <c r="H90" s="22">
        <f t="shared" si="70"/>
        <v>653.87392290249454</v>
      </c>
      <c r="I90" s="19">
        <f t="shared" si="69"/>
        <v>28160.000000000011</v>
      </c>
      <c r="J90" s="22">
        <f t="shared" ref="J90" si="82">I90/I$14</f>
        <v>653.87392290249454</v>
      </c>
      <c r="K90" s="31"/>
    </row>
    <row r="91" spans="2:11" x14ac:dyDescent="0.25">
      <c r="B91" s="24">
        <f t="shared" si="74"/>
        <v>73</v>
      </c>
      <c r="C91" s="19">
        <f t="shared" si="75"/>
        <v>452.89298412313661</v>
      </c>
      <c r="D91" s="22">
        <f t="shared" si="72"/>
        <v>673.03389132639188</v>
      </c>
      <c r="E91" s="19">
        <f t="shared" si="69"/>
        <v>1811.5719364925465</v>
      </c>
      <c r="F91" s="22">
        <f t="shared" si="70"/>
        <v>673.03389132639188</v>
      </c>
      <c r="G91" s="19">
        <f t="shared" si="69"/>
        <v>7246.2877459701858</v>
      </c>
      <c r="H91" s="22">
        <f t="shared" si="70"/>
        <v>673.03389132639188</v>
      </c>
      <c r="I91" s="19">
        <f t="shared" si="69"/>
        <v>28985.150983880743</v>
      </c>
      <c r="J91" s="22">
        <f t="shared" ref="J91" si="83">I91/I$14</f>
        <v>673.03389132639188</v>
      </c>
      <c r="K91" s="31"/>
    </row>
    <row r="92" spans="2:11" x14ac:dyDescent="0.25">
      <c r="B92" s="24">
        <f t="shared" si="74"/>
        <v>74</v>
      </c>
      <c r="C92" s="19">
        <f t="shared" si="75"/>
        <v>466.16376151809004</v>
      </c>
      <c r="D92" s="22">
        <f t="shared" si="72"/>
        <v>692.75528967912805</v>
      </c>
      <c r="E92" s="19">
        <f t="shared" si="69"/>
        <v>1864.6550460723602</v>
      </c>
      <c r="F92" s="22">
        <f t="shared" si="70"/>
        <v>692.75528967912805</v>
      </c>
      <c r="G92" s="19">
        <f t="shared" si="69"/>
        <v>7458.6201842894407</v>
      </c>
      <c r="H92" s="22">
        <f t="shared" si="70"/>
        <v>692.75528967912805</v>
      </c>
      <c r="I92" s="19">
        <f t="shared" si="69"/>
        <v>29834.480737157763</v>
      </c>
      <c r="J92" s="22">
        <f t="shared" ref="J92" si="84">I92/I$14</f>
        <v>692.75528967912805</v>
      </c>
      <c r="K92" s="31"/>
    </row>
    <row r="93" spans="2:11" x14ac:dyDescent="0.25">
      <c r="B93" s="24">
        <f t="shared" si="74"/>
        <v>75</v>
      </c>
      <c r="C93" s="19">
        <f t="shared" si="75"/>
        <v>479.82340237271359</v>
      </c>
      <c r="D93" s="22">
        <f t="shared" si="72"/>
        <v>713.05456911333692</v>
      </c>
      <c r="E93" s="19">
        <f t="shared" si="69"/>
        <v>1919.2936094908544</v>
      </c>
      <c r="F93" s="22">
        <f t="shared" si="70"/>
        <v>713.05456911333692</v>
      </c>
      <c r="G93" s="19">
        <f t="shared" si="69"/>
        <v>7677.1744379634174</v>
      </c>
      <c r="H93" s="22">
        <f t="shared" si="70"/>
        <v>713.05456911333692</v>
      </c>
      <c r="I93" s="19">
        <f t="shared" si="69"/>
        <v>30708.69775185367</v>
      </c>
      <c r="J93" s="22">
        <f t="shared" ref="J93" si="85">I93/I$14</f>
        <v>713.05456911333692</v>
      </c>
      <c r="K93" s="31"/>
    </row>
    <row r="94" spans="2:11" x14ac:dyDescent="0.25">
      <c r="B94" s="24">
        <f t="shared" si="74"/>
        <v>76</v>
      </c>
      <c r="C94" s="19">
        <f t="shared" si="75"/>
        <v>493.8833012561243</v>
      </c>
      <c r="D94" s="22">
        <f t="shared" si="72"/>
        <v>733.9486628372191</v>
      </c>
      <c r="E94" s="19">
        <f t="shared" si="69"/>
        <v>1975.5332050244972</v>
      </c>
      <c r="F94" s="22">
        <f t="shared" si="70"/>
        <v>733.9486628372191</v>
      </c>
      <c r="G94" s="19">
        <f t="shared" si="69"/>
        <v>7902.1328200979888</v>
      </c>
      <c r="H94" s="22">
        <f t="shared" si="70"/>
        <v>733.9486628372191</v>
      </c>
      <c r="I94" s="19">
        <f t="shared" si="69"/>
        <v>31608.531280391955</v>
      </c>
      <c r="J94" s="22">
        <f t="shared" ref="J94" si="86">I94/I$14</f>
        <v>733.9486628372191</v>
      </c>
      <c r="K94" s="31"/>
    </row>
    <row r="95" spans="2:11" x14ac:dyDescent="0.25">
      <c r="B95" s="24">
        <f t="shared" si="74"/>
        <v>77</v>
      </c>
      <c r="C95" s="19">
        <f t="shared" si="75"/>
        <v>508.35518662380036</v>
      </c>
      <c r="D95" s="22">
        <f t="shared" si="72"/>
        <v>755.45500023984994</v>
      </c>
      <c r="E95" s="19">
        <f t="shared" si="69"/>
        <v>2033.4207464952015</v>
      </c>
      <c r="F95" s="22">
        <f t="shared" si="70"/>
        <v>755.45500023984994</v>
      </c>
      <c r="G95" s="19">
        <f t="shared" si="69"/>
        <v>8133.6829859808058</v>
      </c>
      <c r="H95" s="22">
        <f t="shared" si="70"/>
        <v>755.45500023984994</v>
      </c>
      <c r="I95" s="19">
        <f t="shared" si="69"/>
        <v>32534.731943923223</v>
      </c>
      <c r="J95" s="22">
        <f t="shared" ref="J95" si="87">I95/I$14</f>
        <v>755.45500023984994</v>
      </c>
      <c r="K95" s="31"/>
    </row>
    <row r="96" spans="2:11" x14ac:dyDescent="0.25">
      <c r="B96" s="24">
        <f t="shared" si="74"/>
        <v>78</v>
      </c>
      <c r="C96" s="19">
        <f t="shared" si="75"/>
        <v>523.25113060119759</v>
      </c>
      <c r="D96" s="22">
        <f t="shared" si="72"/>
        <v>777.59152143038739</v>
      </c>
      <c r="E96" s="19">
        <f t="shared" si="69"/>
        <v>2093.0045224047904</v>
      </c>
      <c r="F96" s="22">
        <f t="shared" si="70"/>
        <v>777.59152143038739</v>
      </c>
      <c r="G96" s="19">
        <f t="shared" si="69"/>
        <v>8372.0180896191614</v>
      </c>
      <c r="H96" s="22">
        <f t="shared" si="70"/>
        <v>777.59152143038739</v>
      </c>
      <c r="I96" s="19">
        <f t="shared" si="69"/>
        <v>33488.072358476646</v>
      </c>
      <c r="J96" s="22">
        <f t="shared" ref="J96" si="88">I96/I$14</f>
        <v>777.59152143038739</v>
      </c>
      <c r="K96" s="31"/>
    </row>
    <row r="97" spans="2:11" x14ac:dyDescent="0.25">
      <c r="B97" s="24">
        <f t="shared" si="74"/>
        <v>79</v>
      </c>
      <c r="C97" s="19">
        <f t="shared" si="75"/>
        <v>538.58355905404858</v>
      </c>
      <c r="D97" s="22">
        <f t="shared" si="72"/>
        <v>800.3766922033135</v>
      </c>
      <c r="E97" s="19">
        <f t="shared" si="69"/>
        <v>2154.3342362161943</v>
      </c>
      <c r="F97" s="22">
        <f t="shared" si="70"/>
        <v>800.3766922033135</v>
      </c>
      <c r="G97" s="19">
        <f t="shared" si="69"/>
        <v>8617.3369448647773</v>
      </c>
      <c r="H97" s="22">
        <f t="shared" si="70"/>
        <v>800.3766922033135</v>
      </c>
      <c r="I97" s="19">
        <f t="shared" si="69"/>
        <v>34469.347779459109</v>
      </c>
      <c r="J97" s="22">
        <f t="shared" ref="J97" si="89">I97/I$14</f>
        <v>800.3766922033135</v>
      </c>
      <c r="K97" s="31"/>
    </row>
    <row r="98" spans="2:11" x14ac:dyDescent="0.25">
      <c r="B98" s="24">
        <f t="shared" si="74"/>
        <v>80</v>
      </c>
      <c r="C98" s="19">
        <f t="shared" si="75"/>
        <v>554.36526195374438</v>
      </c>
      <c r="D98" s="22">
        <f t="shared" si="72"/>
        <v>823.8295194421903</v>
      </c>
      <c r="E98" s="19">
        <f t="shared" si="69"/>
        <v>2217.4610478149775</v>
      </c>
      <c r="F98" s="22">
        <f t="shared" si="70"/>
        <v>823.8295194421903</v>
      </c>
      <c r="G98" s="19">
        <f t="shared" si="69"/>
        <v>8869.8441912599101</v>
      </c>
      <c r="H98" s="22">
        <f t="shared" si="70"/>
        <v>823.8295194421903</v>
      </c>
      <c r="I98" s="19">
        <f t="shared" si="69"/>
        <v>35479.37676503964</v>
      </c>
      <c r="J98" s="22">
        <f t="shared" ref="J98" si="90">I98/I$14</f>
        <v>823.8295194421903</v>
      </c>
      <c r="K98" s="31"/>
    </row>
    <row r="99" spans="2:11" x14ac:dyDescent="0.25">
      <c r="B99" s="24">
        <f t="shared" si="74"/>
        <v>81</v>
      </c>
      <c r="C99" s="19">
        <f t="shared" si="75"/>
        <v>570.60940404644452</v>
      </c>
      <c r="D99" s="22">
        <f t="shared" si="72"/>
        <v>847.96956697477981</v>
      </c>
      <c r="E99" s="19">
        <f t="shared" si="69"/>
        <v>2282.4376161857781</v>
      </c>
      <c r="F99" s="22">
        <f t="shared" si="70"/>
        <v>847.96956697477981</v>
      </c>
      <c r="G99" s="19">
        <f t="shared" si="69"/>
        <v>9129.7504647431124</v>
      </c>
      <c r="H99" s="22">
        <f t="shared" si="70"/>
        <v>847.96956697477981</v>
      </c>
      <c r="I99" s="19">
        <f t="shared" si="69"/>
        <v>36519.00185897245</v>
      </c>
      <c r="J99" s="22">
        <f t="shared" ref="J99" si="91">I99/I$14</f>
        <v>847.96956697477981</v>
      </c>
      <c r="K99" s="31"/>
    </row>
    <row r="100" spans="2:11" x14ac:dyDescent="0.25">
      <c r="B100" s="24">
        <f t="shared" si="74"/>
        <v>82</v>
      </c>
      <c r="C100" s="19">
        <f t="shared" si="75"/>
        <v>587.32953583481537</v>
      </c>
      <c r="D100" s="22">
        <f t="shared" si="72"/>
        <v>872.81697189275417</v>
      </c>
      <c r="E100" s="19">
        <f t="shared" si="69"/>
        <v>2349.3181433392615</v>
      </c>
      <c r="F100" s="22">
        <f t="shared" si="70"/>
        <v>872.81697189275417</v>
      </c>
      <c r="G100" s="19">
        <f t="shared" si="69"/>
        <v>9397.272573357046</v>
      </c>
      <c r="H100" s="22">
        <f t="shared" si="70"/>
        <v>872.81697189275417</v>
      </c>
      <c r="I100" s="19">
        <f t="shared" si="69"/>
        <v>37589.090293428184</v>
      </c>
      <c r="J100" s="22">
        <f t="shared" ref="J100" si="92">I100/I$14</f>
        <v>872.81697189275417</v>
      </c>
      <c r="K100" s="31"/>
    </row>
    <row r="101" spans="2:11" x14ac:dyDescent="0.25">
      <c r="B101" s="24">
        <f t="shared" si="74"/>
        <v>83</v>
      </c>
      <c r="C101" s="19">
        <f t="shared" si="75"/>
        <v>604.5396048815594</v>
      </c>
      <c r="D101" s="22">
        <f t="shared" si="72"/>
        <v>898.39246134961172</v>
      </c>
      <c r="E101" s="19">
        <f t="shared" si="69"/>
        <v>2418.1584195262376</v>
      </c>
      <c r="F101" s="22">
        <f t="shared" si="70"/>
        <v>898.39246134961172</v>
      </c>
      <c r="G101" s="19">
        <f t="shared" si="69"/>
        <v>9672.6336781049504</v>
      </c>
      <c r="H101" s="22">
        <f t="shared" si="70"/>
        <v>898.39246134961172</v>
      </c>
      <c r="I101" s="19">
        <f t="shared" si="69"/>
        <v>38690.534712419802</v>
      </c>
      <c r="J101" s="22">
        <f t="shared" ref="J101" si="93">I101/I$14</f>
        <v>898.39246134961172</v>
      </c>
      <c r="K101" s="31"/>
    </row>
    <row r="102" spans="2:11" x14ac:dyDescent="0.25">
      <c r="B102" s="24">
        <f t="shared" si="74"/>
        <v>84</v>
      </c>
      <c r="C102" s="19">
        <f t="shared" si="75"/>
        <v>622.25396744416207</v>
      </c>
      <c r="D102" s="22">
        <f t="shared" si="72"/>
        <v>924.71736985080736</v>
      </c>
      <c r="E102" s="19">
        <f t="shared" si="69"/>
        <v>2489.0158697766483</v>
      </c>
      <c r="F102" s="22">
        <f t="shared" si="70"/>
        <v>924.71736985080736</v>
      </c>
      <c r="G102" s="19">
        <f t="shared" si="69"/>
        <v>9956.0634791065931</v>
      </c>
      <c r="H102" s="22">
        <f t="shared" si="70"/>
        <v>924.71736985080736</v>
      </c>
      <c r="I102" s="19">
        <f t="shared" si="69"/>
        <v>39824.253916426373</v>
      </c>
      <c r="J102" s="22">
        <f t="shared" ref="J102" si="94">I102/I$14</f>
        <v>924.71736985080736</v>
      </c>
      <c r="K102" s="31"/>
    </row>
    <row r="103" spans="2:11" x14ac:dyDescent="0.25">
      <c r="B103" s="24">
        <f t="shared" si="74"/>
        <v>85</v>
      </c>
      <c r="C103" s="19">
        <f t="shared" si="75"/>
        <v>640.48740045056275</v>
      </c>
      <c r="D103" s="22">
        <f t="shared" si="72"/>
        <v>951.81365705052337</v>
      </c>
      <c r="E103" s="19">
        <f t="shared" si="69"/>
        <v>2561.949601802251</v>
      </c>
      <c r="F103" s="22">
        <f t="shared" si="70"/>
        <v>951.81365705052337</v>
      </c>
      <c r="G103" s="19">
        <f t="shared" si="69"/>
        <v>10247.798407209004</v>
      </c>
      <c r="H103" s="22">
        <f t="shared" si="70"/>
        <v>951.81365705052337</v>
      </c>
      <c r="I103" s="19">
        <f t="shared" si="69"/>
        <v>40991.193628836016</v>
      </c>
      <c r="J103" s="22">
        <f t="shared" ref="J103" si="95">I103/I$14</f>
        <v>951.81365705052337</v>
      </c>
      <c r="K103" s="31"/>
    </row>
    <row r="104" spans="2:11" x14ac:dyDescent="0.25">
      <c r="B104" s="24">
        <f t="shared" si="74"/>
        <v>86</v>
      </c>
      <c r="C104" s="19">
        <f t="shared" si="75"/>
        <v>659.2551138257403</v>
      </c>
      <c r="D104" s="22">
        <f t="shared" si="72"/>
        <v>979.7039260699255</v>
      </c>
      <c r="E104" s="19">
        <f t="shared" si="69"/>
        <v>2637.0204553029612</v>
      </c>
      <c r="F104" s="22">
        <f t="shared" si="70"/>
        <v>979.7039260699255</v>
      </c>
      <c r="G104" s="19">
        <f t="shared" si="69"/>
        <v>10548.081821211845</v>
      </c>
      <c r="H104" s="22">
        <f t="shared" si="70"/>
        <v>979.7039260699255</v>
      </c>
      <c r="I104" s="19">
        <f t="shared" si="69"/>
        <v>42192.327284847379</v>
      </c>
      <c r="J104" s="22">
        <f t="shared" ref="J104" si="96">I104/I$14</f>
        <v>979.7039260699255</v>
      </c>
      <c r="K104" s="31"/>
    </row>
    <row r="105" spans="2:11" x14ac:dyDescent="0.25">
      <c r="B105" s="24">
        <f t="shared" si="74"/>
        <v>87</v>
      </c>
      <c r="C105" s="19">
        <f t="shared" si="75"/>
        <v>678.57276317949436</v>
      </c>
      <c r="D105" s="22">
        <f t="shared" si="72"/>
        <v>1008.4114423521846</v>
      </c>
      <c r="E105" s="19">
        <f t="shared" si="69"/>
        <v>2714.2910527179774</v>
      </c>
      <c r="F105" s="22">
        <f t="shared" si="70"/>
        <v>1008.4114423521846</v>
      </c>
      <c r="G105" s="19">
        <f t="shared" si="69"/>
        <v>10857.16421087191</v>
      </c>
      <c r="H105" s="22">
        <f t="shared" si="70"/>
        <v>1008.4114423521846</v>
      </c>
      <c r="I105" s="19">
        <f t="shared" si="69"/>
        <v>43428.656843487639</v>
      </c>
      <c r="J105" s="22">
        <f t="shared" ref="J105" si="97">I105/I$14</f>
        <v>1008.4114423521846</v>
      </c>
      <c r="K105" s="31"/>
    </row>
    <row r="106" spans="2:11" x14ac:dyDescent="0.25">
      <c r="B106" s="24">
        <f t="shared" si="74"/>
        <v>88</v>
      </c>
      <c r="C106" s="19">
        <f t="shared" si="75"/>
        <v>698.456462866008</v>
      </c>
      <c r="D106" s="22">
        <f t="shared" si="72"/>
        <v>1037.9601530699931</v>
      </c>
      <c r="E106" s="19">
        <f t="shared" si="69"/>
        <v>2793.825851464032</v>
      </c>
      <c r="F106" s="22">
        <f t="shared" si="70"/>
        <v>1037.9601530699931</v>
      </c>
      <c r="G106" s="19">
        <f t="shared" si="69"/>
        <v>11175.303405856128</v>
      </c>
      <c r="H106" s="22">
        <f t="shared" si="70"/>
        <v>1037.9601530699931</v>
      </c>
      <c r="I106" s="19">
        <f t="shared" si="69"/>
        <v>44701.213623424512</v>
      </c>
      <c r="J106" s="22">
        <f t="shared" ref="J106" si="98">I106/I$14</f>
        <v>1037.9601530699931</v>
      </c>
      <c r="K106" s="31"/>
    </row>
    <row r="107" spans="2:11" x14ac:dyDescent="0.25">
      <c r="B107" s="24">
        <f t="shared" si="74"/>
        <v>89</v>
      </c>
      <c r="C107" s="19">
        <f t="shared" si="75"/>
        <v>718.92279942608423</v>
      </c>
      <c r="D107" s="22">
        <f t="shared" si="72"/>
        <v>1068.3747071017654</v>
      </c>
      <c r="E107" s="19">
        <f t="shared" si="69"/>
        <v>2875.6911977043369</v>
      </c>
      <c r="F107" s="22">
        <f t="shared" si="70"/>
        <v>1068.3747071017654</v>
      </c>
      <c r="G107" s="19">
        <f t="shared" si="69"/>
        <v>11502.764790817348</v>
      </c>
      <c r="H107" s="22">
        <f t="shared" si="70"/>
        <v>1068.3747071017654</v>
      </c>
      <c r="I107" s="19">
        <f t="shared" si="69"/>
        <v>46011.05916326939</v>
      </c>
      <c r="J107" s="22">
        <f t="shared" ref="J107" si="99">I107/I$14</f>
        <v>1068.3747071017654</v>
      </c>
      <c r="K107" s="31"/>
    </row>
    <row r="108" spans="2:11" x14ac:dyDescent="0.25">
      <c r="B108" s="24">
        <f t="shared" si="74"/>
        <v>90</v>
      </c>
      <c r="C108" s="19">
        <f t="shared" si="75"/>
        <v>739.98884542326903</v>
      </c>
      <c r="D108" s="22">
        <f t="shared" si="72"/>
        <v>1099.6804755931828</v>
      </c>
      <c r="E108" s="19">
        <f t="shared" si="69"/>
        <v>2959.9553816930761</v>
      </c>
      <c r="F108" s="22">
        <f t="shared" si="70"/>
        <v>1099.6804755931828</v>
      </c>
      <c r="G108" s="19">
        <f t="shared" si="69"/>
        <v>11839.821526772304</v>
      </c>
      <c r="H108" s="22">
        <f t="shared" si="70"/>
        <v>1099.6804755931828</v>
      </c>
      <c r="I108" s="19">
        <f t="shared" si="69"/>
        <v>47359.286107089218</v>
      </c>
      <c r="J108" s="22">
        <f t="shared" ref="J108" si="100">I108/I$14</f>
        <v>1099.6804755931828</v>
      </c>
      <c r="K108" s="31"/>
    </row>
    <row r="109" spans="2:11" x14ac:dyDescent="0.25">
      <c r="B109" s="24">
        <f t="shared" si="74"/>
        <v>91</v>
      </c>
      <c r="C109" s="19">
        <f t="shared" si="75"/>
        <v>761.67217368540616</v>
      </c>
      <c r="D109" s="22">
        <f t="shared" si="72"/>
        <v>1131.9035731212421</v>
      </c>
      <c r="E109" s="19">
        <f t="shared" si="69"/>
        <v>3046.6886947416247</v>
      </c>
      <c r="F109" s="22">
        <f t="shared" si="70"/>
        <v>1131.9035731212421</v>
      </c>
      <c r="G109" s="19">
        <f t="shared" si="69"/>
        <v>12186.754778966499</v>
      </c>
      <c r="H109" s="22">
        <f t="shared" si="70"/>
        <v>1131.9035731212421</v>
      </c>
      <c r="I109" s="19">
        <f t="shared" si="69"/>
        <v>48747.019115865995</v>
      </c>
      <c r="J109" s="22">
        <f t="shared" ref="J109" si="101">I109/I$14</f>
        <v>1131.9035731212421</v>
      </c>
      <c r="K109" s="31"/>
    </row>
    <row r="110" spans="2:11" x14ac:dyDescent="0.25">
      <c r="B110" s="24">
        <f t="shared" si="74"/>
        <v>92</v>
      </c>
      <c r="C110" s="19">
        <f t="shared" si="75"/>
        <v>783.9908719634991</v>
      </c>
      <c r="D110" s="22">
        <f t="shared" si="72"/>
        <v>1165.0708794784553</v>
      </c>
      <c r="E110" s="19">
        <f t="shared" si="69"/>
        <v>3135.9634878539964</v>
      </c>
      <c r="F110" s="22">
        <f t="shared" si="70"/>
        <v>1165.0708794784553</v>
      </c>
      <c r="G110" s="19">
        <f t="shared" si="69"/>
        <v>12543.853951415986</v>
      </c>
      <c r="H110" s="22">
        <f t="shared" si="70"/>
        <v>1165.0708794784553</v>
      </c>
      <c r="I110" s="19">
        <f t="shared" si="69"/>
        <v>50175.415805663943</v>
      </c>
      <c r="J110" s="22">
        <f t="shared" ref="J110" si="102">I110/I$14</f>
        <v>1165.0708794784553</v>
      </c>
      <c r="K110" s="31"/>
    </row>
    <row r="111" spans="2:11" x14ac:dyDescent="0.25">
      <c r="B111" s="24">
        <f t="shared" si="74"/>
        <v>93</v>
      </c>
      <c r="C111" s="19">
        <f t="shared" si="75"/>
        <v>806.96355802011101</v>
      </c>
      <c r="D111" s="22">
        <f t="shared" si="72"/>
        <v>1199.210062095374</v>
      </c>
      <c r="E111" s="19">
        <f t="shared" si="69"/>
        <v>3227.854232080444</v>
      </c>
      <c r="F111" s="22">
        <f t="shared" si="70"/>
        <v>1199.210062095374</v>
      </c>
      <c r="G111" s="19">
        <f t="shared" si="69"/>
        <v>12911.416928321776</v>
      </c>
      <c r="H111" s="22">
        <f t="shared" si="70"/>
        <v>1199.210062095374</v>
      </c>
      <c r="I111" s="19">
        <f t="shared" si="69"/>
        <v>51645.667713287105</v>
      </c>
      <c r="J111" s="22">
        <f t="shared" ref="J111" si="103">I111/I$14</f>
        <v>1199.210062095374</v>
      </c>
      <c r="K111" s="31"/>
    </row>
    <row r="112" spans="2:11" x14ac:dyDescent="0.25">
      <c r="B112" s="24">
        <f t="shared" si="74"/>
        <v>94</v>
      </c>
      <c r="C112" s="19">
        <f t="shared" si="75"/>
        <v>830.60939515989071</v>
      </c>
      <c r="D112" s="22">
        <f t="shared" si="72"/>
        <v>1234.3495991201496</v>
      </c>
      <c r="E112" s="19">
        <f t="shared" si="69"/>
        <v>3322.4375806395628</v>
      </c>
      <c r="F112" s="22">
        <f t="shared" si="70"/>
        <v>1234.3495991201496</v>
      </c>
      <c r="G112" s="19">
        <f t="shared" si="69"/>
        <v>13289.750322558251</v>
      </c>
      <c r="H112" s="22">
        <f t="shared" si="70"/>
        <v>1234.3495991201496</v>
      </c>
      <c r="I112" s="19">
        <f t="shared" si="69"/>
        <v>53159.001290233005</v>
      </c>
      <c r="J112" s="22">
        <f t="shared" ref="J112" si="104">I112/I$14</f>
        <v>1234.3495991201496</v>
      </c>
      <c r="K112" s="31"/>
    </row>
    <row r="113" spans="2:11" x14ac:dyDescent="0.25">
      <c r="B113" s="24">
        <f t="shared" si="74"/>
        <v>95</v>
      </c>
      <c r="C113" s="19">
        <f t="shared" si="75"/>
        <v>854.94810821517365</v>
      </c>
      <c r="D113" s="22">
        <f t="shared" si="72"/>
        <v>1270.5188031743678</v>
      </c>
      <c r="E113" s="19">
        <f t="shared" si="69"/>
        <v>3419.7924328606946</v>
      </c>
      <c r="F113" s="22">
        <f t="shared" si="70"/>
        <v>1270.5188031743678</v>
      </c>
      <c r="G113" s="19">
        <f t="shared" si="69"/>
        <v>13679.169731442778</v>
      </c>
      <c r="H113" s="22">
        <f t="shared" si="70"/>
        <v>1270.5188031743678</v>
      </c>
      <c r="I113" s="19">
        <f t="shared" si="69"/>
        <v>54716.678925771113</v>
      </c>
      <c r="J113" s="22">
        <f t="shared" ref="J113" si="105">I113/I$14</f>
        <v>1270.5188031743678</v>
      </c>
      <c r="K113" s="31"/>
    </row>
    <row r="114" spans="2:11" x14ac:dyDescent="0.25">
      <c r="B114" s="24">
        <f t="shared" si="74"/>
        <v>96</v>
      </c>
      <c r="C114" s="19">
        <f t="shared" si="75"/>
        <v>880.00000000000034</v>
      </c>
      <c r="D114" s="22">
        <f t="shared" si="72"/>
        <v>1307.7478458049891</v>
      </c>
      <c r="E114" s="19">
        <f t="shared" si="69"/>
        <v>3520.0000000000014</v>
      </c>
      <c r="F114" s="22">
        <f t="shared" si="70"/>
        <v>1307.7478458049891</v>
      </c>
      <c r="G114" s="19">
        <f t="shared" si="69"/>
        <v>14080.000000000005</v>
      </c>
      <c r="H114" s="22">
        <f t="shared" si="70"/>
        <v>1307.7478458049891</v>
      </c>
      <c r="I114" s="19">
        <f t="shared" si="69"/>
        <v>56320.000000000022</v>
      </c>
      <c r="J114" s="22">
        <f t="shared" ref="J114" si="106">I114/I$14</f>
        <v>1307.7478458049891</v>
      </c>
      <c r="K114" s="31"/>
    </row>
    <row r="115" spans="2:11" x14ac:dyDescent="0.25">
      <c r="B115" s="24">
        <f t="shared" si="74"/>
        <v>97</v>
      </c>
      <c r="C115" s="19">
        <f t="shared" si="75"/>
        <v>905.78596824627357</v>
      </c>
      <c r="D115" s="22">
        <f t="shared" si="72"/>
        <v>1346.0677826527842</v>
      </c>
      <c r="E115" s="19">
        <f t="shared" si="69"/>
        <v>3623.1438729850943</v>
      </c>
      <c r="F115" s="22">
        <f t="shared" si="70"/>
        <v>1346.0677826527842</v>
      </c>
      <c r="G115" s="19">
        <f t="shared" si="69"/>
        <v>14492.575491940377</v>
      </c>
      <c r="H115" s="22">
        <f t="shared" si="70"/>
        <v>1346.0677826527842</v>
      </c>
      <c r="I115" s="19">
        <f t="shared" si="69"/>
        <v>57970.301967761508</v>
      </c>
      <c r="J115" s="22">
        <f t="shared" ref="J115" si="107">I115/I$14</f>
        <v>1346.0677826527842</v>
      </c>
      <c r="K115" s="31"/>
    </row>
    <row r="116" spans="2:11" ht="15.75" thickBot="1" x14ac:dyDescent="0.3">
      <c r="B116" s="25">
        <f t="shared" si="74"/>
        <v>98</v>
      </c>
      <c r="C116" s="19">
        <f t="shared" si="75"/>
        <v>932.32752303618031</v>
      </c>
      <c r="D116" s="22">
        <f t="shared" si="72"/>
        <v>1385.5105793582566</v>
      </c>
      <c r="E116" s="19">
        <f t="shared" si="69"/>
        <v>3729.3100921447212</v>
      </c>
      <c r="F116" s="22">
        <f t="shared" si="70"/>
        <v>1385.5105793582566</v>
      </c>
      <c r="G116" s="19">
        <f t="shared" si="69"/>
        <v>14917.240368578885</v>
      </c>
      <c r="H116" s="22">
        <f t="shared" si="70"/>
        <v>1385.5105793582566</v>
      </c>
      <c r="I116" s="19">
        <f t="shared" si="69"/>
        <v>59668.96147431554</v>
      </c>
      <c r="J116" s="22">
        <f t="shared" ref="J116" si="108">I116/I$14</f>
        <v>1385.5105793582566</v>
      </c>
      <c r="K116" s="31"/>
    </row>
  </sheetData>
  <conditionalFormatting sqref="B18:D18 E18:F116">
    <cfRule type="expression" dxfId="29" priority="19">
      <formula>$B$18&lt;$C$9</formula>
    </cfRule>
  </conditionalFormatting>
  <conditionalFormatting sqref="B19:B116">
    <cfRule type="expression" dxfId="28" priority="20">
      <formula>$B19&lt;$C$9</formula>
    </cfRule>
  </conditionalFormatting>
  <conditionalFormatting sqref="C19">
    <cfRule type="expression" dxfId="22" priority="5">
      <formula>$B$18&lt;$C$9</formula>
    </cfRule>
  </conditionalFormatting>
  <conditionalFormatting sqref="C20:C116">
    <cfRule type="expression" dxfId="21" priority="4">
      <formula>$B$18&lt;$C$9</formula>
    </cfRule>
  </conditionalFormatting>
  <conditionalFormatting sqref="D19:D116">
    <cfRule type="expression" dxfId="20" priority="3">
      <formula>$B$18&lt;$C$9</formula>
    </cfRule>
  </conditionalFormatting>
  <conditionalFormatting sqref="G18:H116">
    <cfRule type="expression" dxfId="19" priority="2">
      <formula>$B$18&lt;$C$9</formula>
    </cfRule>
  </conditionalFormatting>
  <conditionalFormatting sqref="I18:K116">
    <cfRule type="expression" dxfId="18" priority="1">
      <formula>$B$18&lt;$C$9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opLeftCell="A37" workbookViewId="0">
      <selection activeCell="J19" sqref="J19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7</v>
      </c>
      <c r="C4" t="s">
        <v>36</v>
      </c>
    </row>
    <row r="5" spans="1:12" x14ac:dyDescent="0.25">
      <c r="A5" t="s">
        <v>0</v>
      </c>
      <c r="B5" s="2">
        <f>44100/B4</f>
        <v>6300</v>
      </c>
      <c r="C5" t="s">
        <v>1</v>
      </c>
      <c r="D5" t="s">
        <v>3</v>
      </c>
      <c r="K5">
        <v>2.5499999999999998</v>
      </c>
      <c r="L5" t="s">
        <v>25</v>
      </c>
    </row>
    <row r="6" spans="1:12" x14ac:dyDescent="0.25">
      <c r="A6" t="s">
        <v>8</v>
      </c>
      <c r="B6" s="3">
        <v>174.61500000000001</v>
      </c>
      <c r="C6" t="s">
        <v>1</v>
      </c>
      <c r="D6" t="s">
        <v>31</v>
      </c>
      <c r="K6" s="10">
        <f>POWER(2,K5)</f>
        <v>5.8563427837825</v>
      </c>
      <c r="L6" t="s">
        <v>26</v>
      </c>
    </row>
    <row r="7" spans="1:12" x14ac:dyDescent="0.25">
      <c r="A7" t="s">
        <v>15</v>
      </c>
      <c r="B7" s="14">
        <f>K7</f>
        <v>1022.6052951901813</v>
      </c>
      <c r="C7" t="s">
        <v>1</v>
      </c>
      <c r="D7" t="s">
        <v>32</v>
      </c>
      <c r="K7" s="10">
        <f>K6*B6</f>
        <v>1022.6052951901813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31.599999999999998</v>
      </c>
      <c r="D9" t="s">
        <v>23</v>
      </c>
      <c r="G9" s="15" t="s">
        <v>24</v>
      </c>
      <c r="H9">
        <v>58.5</v>
      </c>
      <c r="K9">
        <f>(K5*K8)+1</f>
        <v>31.599999999999998</v>
      </c>
      <c r="L9" t="s">
        <v>29</v>
      </c>
    </row>
    <row r="10" spans="1:12" x14ac:dyDescent="0.25">
      <c r="B10" s="17">
        <f>1*B8/B5</f>
        <v>0.16253968253968254</v>
      </c>
      <c r="C10" t="s">
        <v>37</v>
      </c>
      <c r="D10" t="s">
        <v>35</v>
      </c>
      <c r="G10" s="15"/>
    </row>
    <row r="12" spans="1:12" x14ac:dyDescent="0.25">
      <c r="A12" t="s">
        <v>9</v>
      </c>
      <c r="B12" s="11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3150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6.15234375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6">
        <f>G18-(G19-G18)</f>
        <v>27.487852711091378</v>
      </c>
    </row>
    <row r="18" spans="2:7" x14ac:dyDescent="0.25">
      <c r="B18" s="5">
        <v>0</v>
      </c>
      <c r="C18" s="10">
        <f t="shared" ref="C18:C81" si="0">$B$6*POWER($B$12,B18)</f>
        <v>174.61500000000001</v>
      </c>
      <c r="D18" s="6">
        <f t="shared" ref="D18:D81" si="1">C18/$B$14</f>
        <v>28.381866666666667</v>
      </c>
      <c r="E18" s="12">
        <f>D18-((F19-E19)/2)</f>
        <v>27.512941284955787</v>
      </c>
      <c r="F18" s="13">
        <f>((D19-D18)/2)+D18</f>
        <v>29.225703474513136</v>
      </c>
      <c r="G18" s="6">
        <f>F18</f>
        <v>29.225703474513136</v>
      </c>
    </row>
    <row r="19" spans="2:7" x14ac:dyDescent="0.25">
      <c r="B19" s="5">
        <f>B18+1</f>
        <v>1</v>
      </c>
      <c r="C19" s="10">
        <f t="shared" si="0"/>
        <v>184.99814822154835</v>
      </c>
      <c r="D19" s="6">
        <f t="shared" si="1"/>
        <v>30.069540282359604</v>
      </c>
      <c r="E19" s="12">
        <f>F18</f>
        <v>29.225703474513136</v>
      </c>
      <c r="F19" s="13">
        <f>((D20-D19)/2)+D19</f>
        <v>30.963554237934893</v>
      </c>
      <c r="G19" s="6">
        <f t="shared" ref="G19:G82" si="2">F19</f>
        <v>30.963554237934893</v>
      </c>
    </row>
    <row r="20" spans="2:7" x14ac:dyDescent="0.25">
      <c r="B20" s="5">
        <f t="shared" ref="B20:B83" si="3">B19+1</f>
        <v>2</v>
      </c>
      <c r="C20" s="10">
        <f t="shared" si="0"/>
        <v>195.99871056554119</v>
      </c>
      <c r="D20" s="6">
        <f t="shared" si="1"/>
        <v>31.857568193510186</v>
      </c>
      <c r="E20" s="12">
        <f t="shared" ref="E20:E83" si="4">F19</f>
        <v>30.963554237934893</v>
      </c>
      <c r="F20" s="13">
        <f t="shared" ref="F20:F83" si="5">((D21-D20)/2)+D20</f>
        <v>32.804742985284378</v>
      </c>
      <c r="G20" s="6">
        <f t="shared" si="2"/>
        <v>32.804742985284378</v>
      </c>
    </row>
    <row r="21" spans="2:7" x14ac:dyDescent="0.25">
      <c r="B21" s="5">
        <f t="shared" si="3"/>
        <v>3</v>
      </c>
      <c r="C21" s="10">
        <f t="shared" si="0"/>
        <v>207.65340038620019</v>
      </c>
      <c r="D21" s="6">
        <f t="shared" si="1"/>
        <v>33.751917777058573</v>
      </c>
      <c r="E21" s="12">
        <f t="shared" si="4"/>
        <v>32.804742985284378</v>
      </c>
      <c r="F21" s="13">
        <f t="shared" si="5"/>
        <v>34.755414512850777</v>
      </c>
      <c r="G21" s="6">
        <f t="shared" si="2"/>
        <v>34.755414512850777</v>
      </c>
    </row>
    <row r="22" spans="2:7" x14ac:dyDescent="0.25">
      <c r="B22" s="5">
        <f t="shared" si="3"/>
        <v>4</v>
      </c>
      <c r="C22" s="10">
        <f t="shared" si="0"/>
        <v>220.00111412739329</v>
      </c>
      <c r="D22" s="6">
        <f t="shared" si="1"/>
        <v>35.758911248642974</v>
      </c>
      <c r="E22" s="12">
        <f t="shared" si="4"/>
        <v>34.755414512850777</v>
      </c>
      <c r="F22" s="13">
        <f t="shared" si="5"/>
        <v>36.822079005524834</v>
      </c>
      <c r="G22" s="6">
        <f t="shared" si="2"/>
        <v>36.822079005524834</v>
      </c>
    </row>
    <row r="23" spans="2:7" x14ac:dyDescent="0.25">
      <c r="B23" s="5">
        <f t="shared" si="3"/>
        <v>5</v>
      </c>
      <c r="C23" s="10">
        <f t="shared" si="0"/>
        <v>233.08306113590055</v>
      </c>
      <c r="D23" s="6">
        <f t="shared" si="1"/>
        <v>37.885246762406695</v>
      </c>
      <c r="E23" s="12">
        <f t="shared" si="4"/>
        <v>36.822079005524834</v>
      </c>
      <c r="F23" s="13">
        <f t="shared" si="5"/>
        <v>39.011633763935784</v>
      </c>
      <c r="G23" s="6">
        <f t="shared" si="2"/>
        <v>39.011633763935784</v>
      </c>
    </row>
    <row r="24" spans="2:7" x14ac:dyDescent="0.25">
      <c r="B24" s="5">
        <f t="shared" si="3"/>
        <v>6</v>
      </c>
      <c r="C24" s="10">
        <f t="shared" si="0"/>
        <v>246.94290119377803</v>
      </c>
      <c r="D24" s="6">
        <f t="shared" si="1"/>
        <v>40.138020765464873</v>
      </c>
      <c r="E24" s="12">
        <f t="shared" si="4"/>
        <v>39.011633763935784</v>
      </c>
      <c r="F24" s="13">
        <f t="shared" si="5"/>
        <v>41.331386223550972</v>
      </c>
      <c r="G24" s="6">
        <f t="shared" si="2"/>
        <v>41.331386223550972</v>
      </c>
    </row>
    <row r="25" spans="2:7" x14ac:dyDescent="0.25">
      <c r="B25" s="5">
        <f t="shared" si="3"/>
        <v>7</v>
      </c>
      <c r="C25" s="10">
        <f t="shared" si="0"/>
        <v>261.62689022882182</v>
      </c>
      <c r="D25" s="6">
        <f t="shared" si="1"/>
        <v>42.524751681637071</v>
      </c>
      <c r="E25" s="12">
        <f t="shared" si="4"/>
        <v>41.331386223550972</v>
      </c>
      <c r="F25" s="13">
        <f t="shared" si="5"/>
        <v>43.789078342562462</v>
      </c>
      <c r="G25" s="6">
        <f t="shared" si="2"/>
        <v>43.789078342562462</v>
      </c>
    </row>
    <row r="26" spans="2:7" x14ac:dyDescent="0.25">
      <c r="B26" s="5">
        <f t="shared" si="3"/>
        <v>8</v>
      </c>
      <c r="C26" s="10">
        <f t="shared" si="0"/>
        <v>277.18403468942716</v>
      </c>
      <c r="D26" s="6">
        <f t="shared" si="1"/>
        <v>45.053405003487846</v>
      </c>
      <c r="E26" s="12">
        <f t="shared" si="4"/>
        <v>43.789078342562462</v>
      </c>
      <c r="F26" s="13">
        <f t="shared" si="5"/>
        <v>46.392912439952816</v>
      </c>
      <c r="G26" s="6">
        <f t="shared" si="2"/>
        <v>46.392912439952816</v>
      </c>
    </row>
    <row r="27" spans="2:7" x14ac:dyDescent="0.25">
      <c r="B27" s="5">
        <f t="shared" si="3"/>
        <v>9</v>
      </c>
      <c r="C27" s="10">
        <f t="shared" si="0"/>
        <v>293.66625509905475</v>
      </c>
      <c r="D27" s="6">
        <f t="shared" si="1"/>
        <v>47.732419876417786</v>
      </c>
      <c r="E27" s="12">
        <f t="shared" si="4"/>
        <v>46.392912439952816</v>
      </c>
      <c r="F27" s="13">
        <f t="shared" si="5"/>
        <v>49.151578569972251</v>
      </c>
      <c r="G27" s="6">
        <f t="shared" si="2"/>
        <v>49.151578569972251</v>
      </c>
    </row>
    <row r="28" spans="2:7" x14ac:dyDescent="0.25">
      <c r="B28" s="5">
        <f t="shared" si="3"/>
        <v>10</v>
      </c>
      <c r="C28" s="10">
        <f t="shared" si="0"/>
        <v>311.12855933615072</v>
      </c>
      <c r="D28" s="6">
        <f t="shared" si="1"/>
        <v>50.570737263526716</v>
      </c>
      <c r="E28" s="12">
        <f t="shared" si="4"/>
        <v>49.151578569972251</v>
      </c>
      <c r="F28" s="13">
        <f t="shared" si="5"/>
        <v>52.074283524386829</v>
      </c>
      <c r="G28" s="6">
        <f t="shared" si="2"/>
        <v>52.074283524386829</v>
      </c>
    </row>
    <row r="29" spans="2:7" x14ac:dyDescent="0.25">
      <c r="B29" s="5">
        <f t="shared" si="3"/>
        <v>11</v>
      </c>
      <c r="C29" s="10">
        <f t="shared" si="0"/>
        <v>329.62922621782792</v>
      </c>
      <c r="D29" s="6">
        <f t="shared" si="1"/>
        <v>53.577829785246948</v>
      </c>
      <c r="E29" s="12">
        <f t="shared" si="4"/>
        <v>52.074283524386829</v>
      </c>
      <c r="F29" s="13">
        <f t="shared" si="5"/>
        <v>55.170781559290141</v>
      </c>
      <c r="G29" s="6">
        <f t="shared" si="2"/>
        <v>55.170781559290141</v>
      </c>
    </row>
    <row r="30" spans="2:7" x14ac:dyDescent="0.25">
      <c r="B30" s="5">
        <f t="shared" si="3"/>
        <v>12</v>
      </c>
      <c r="C30" s="10">
        <f t="shared" si="0"/>
        <v>349.23</v>
      </c>
      <c r="D30" s="6">
        <f t="shared" si="1"/>
        <v>56.763733333333334</v>
      </c>
      <c r="E30" s="12">
        <f t="shared" si="4"/>
        <v>55.170781559290141</v>
      </c>
      <c r="F30" s="13">
        <f t="shared" si="5"/>
        <v>58.451406949026271</v>
      </c>
      <c r="G30" s="6">
        <f t="shared" si="2"/>
        <v>58.451406949026271</v>
      </c>
    </row>
    <row r="31" spans="2:7" x14ac:dyDescent="0.25">
      <c r="B31" s="5">
        <f t="shared" si="3"/>
        <v>13</v>
      </c>
      <c r="C31" s="10">
        <f t="shared" si="0"/>
        <v>369.9962964430967</v>
      </c>
      <c r="D31" s="6">
        <f t="shared" si="1"/>
        <v>60.139080564719208</v>
      </c>
      <c r="E31" s="12">
        <f t="shared" si="4"/>
        <v>58.451406949026271</v>
      </c>
      <c r="F31" s="13">
        <f t="shared" si="5"/>
        <v>61.927108475869794</v>
      </c>
      <c r="G31" s="6">
        <f t="shared" si="2"/>
        <v>61.927108475869794</v>
      </c>
    </row>
    <row r="32" spans="2:7" x14ac:dyDescent="0.25">
      <c r="B32" s="5">
        <f t="shared" si="3"/>
        <v>14</v>
      </c>
      <c r="C32" s="10">
        <f t="shared" si="0"/>
        <v>391.99742113108243</v>
      </c>
      <c r="D32" s="6">
        <f t="shared" si="1"/>
        <v>63.71513638702038</v>
      </c>
      <c r="E32" s="12">
        <f t="shared" si="4"/>
        <v>61.927108475869794</v>
      </c>
      <c r="F32" s="13">
        <f t="shared" si="5"/>
        <v>65.609485970568755</v>
      </c>
      <c r="G32" s="6">
        <f t="shared" si="2"/>
        <v>65.609485970568755</v>
      </c>
    </row>
    <row r="33" spans="2:9" x14ac:dyDescent="0.25">
      <c r="B33" s="5">
        <f t="shared" si="3"/>
        <v>15</v>
      </c>
      <c r="C33" s="10">
        <f t="shared" si="0"/>
        <v>415.30680077240038</v>
      </c>
      <c r="D33" s="6">
        <f t="shared" si="1"/>
        <v>67.503835554117146</v>
      </c>
      <c r="E33" s="12">
        <f t="shared" si="4"/>
        <v>65.609485970568755</v>
      </c>
      <c r="F33" s="13">
        <f t="shared" si="5"/>
        <v>69.510829025701554</v>
      </c>
      <c r="G33" s="6">
        <f t="shared" si="2"/>
        <v>69.510829025701554</v>
      </c>
    </row>
    <row r="34" spans="2:9" x14ac:dyDescent="0.25">
      <c r="B34" s="5">
        <f t="shared" si="3"/>
        <v>16</v>
      </c>
      <c r="C34" s="10">
        <f t="shared" si="0"/>
        <v>440.00222825478664</v>
      </c>
      <c r="D34" s="6">
        <f t="shared" si="1"/>
        <v>71.517822497285962</v>
      </c>
      <c r="E34" s="12">
        <f t="shared" si="4"/>
        <v>69.510829025701554</v>
      </c>
      <c r="F34" s="13">
        <f t="shared" si="5"/>
        <v>73.644158011049683</v>
      </c>
      <c r="G34" s="6">
        <f t="shared" si="2"/>
        <v>73.644158011049683</v>
      </c>
    </row>
    <row r="35" spans="2:9" x14ac:dyDescent="0.25">
      <c r="B35" s="5">
        <f t="shared" si="3"/>
        <v>17</v>
      </c>
      <c r="C35" s="10">
        <f t="shared" si="0"/>
        <v>466.16612227180121</v>
      </c>
      <c r="D35" s="6">
        <f t="shared" si="1"/>
        <v>75.770493524813403</v>
      </c>
      <c r="E35" s="12">
        <f t="shared" si="4"/>
        <v>73.644158011049683</v>
      </c>
      <c r="F35" s="13">
        <f t="shared" si="5"/>
        <v>78.023267527871582</v>
      </c>
      <c r="G35" s="6">
        <f t="shared" si="2"/>
        <v>78.023267527871582</v>
      </c>
    </row>
    <row r="36" spans="2:9" x14ac:dyDescent="0.25">
      <c r="B36" s="5">
        <f t="shared" si="3"/>
        <v>18</v>
      </c>
      <c r="C36" s="10">
        <f t="shared" si="0"/>
        <v>493.88580238755611</v>
      </c>
      <c r="D36" s="6">
        <f t="shared" si="1"/>
        <v>80.27604153092976</v>
      </c>
      <c r="E36" s="12">
        <f t="shared" si="4"/>
        <v>78.023267527871582</v>
      </c>
      <c r="F36" s="13">
        <f t="shared" si="5"/>
        <v>82.662772447101958</v>
      </c>
      <c r="G36" s="6">
        <f t="shared" si="2"/>
        <v>82.662772447101958</v>
      </c>
    </row>
    <row r="37" spans="2:9" x14ac:dyDescent="0.25">
      <c r="B37" s="5">
        <f t="shared" si="3"/>
        <v>19</v>
      </c>
      <c r="C37" s="10">
        <f t="shared" si="0"/>
        <v>523.25378045764364</v>
      </c>
      <c r="D37" s="6">
        <f t="shared" si="1"/>
        <v>85.049503363274141</v>
      </c>
      <c r="E37" s="12">
        <f t="shared" si="4"/>
        <v>82.662772447101958</v>
      </c>
      <c r="F37" s="13">
        <f t="shared" si="5"/>
        <v>87.578156685124924</v>
      </c>
      <c r="G37" s="6">
        <f t="shared" si="2"/>
        <v>87.578156685124924</v>
      </c>
    </row>
    <row r="38" spans="2:9" x14ac:dyDescent="0.25">
      <c r="B38" s="5">
        <f t="shared" si="3"/>
        <v>20</v>
      </c>
      <c r="C38" s="10">
        <f t="shared" si="0"/>
        <v>554.36806937885444</v>
      </c>
      <c r="D38" s="6">
        <f t="shared" si="1"/>
        <v>90.106810006975707</v>
      </c>
      <c r="E38" s="12">
        <f t="shared" si="4"/>
        <v>87.578156685124924</v>
      </c>
      <c r="F38" s="13">
        <f t="shared" si="5"/>
        <v>92.785824879905647</v>
      </c>
      <c r="G38" s="6">
        <f t="shared" si="2"/>
        <v>92.785824879905647</v>
      </c>
    </row>
    <row r="39" spans="2:9" x14ac:dyDescent="0.25">
      <c r="B39" s="5">
        <f t="shared" si="3"/>
        <v>21</v>
      </c>
      <c r="C39" s="10">
        <f t="shared" si="0"/>
        <v>587.33251019810962</v>
      </c>
      <c r="D39" s="6">
        <f t="shared" si="1"/>
        <v>95.464839752835601</v>
      </c>
      <c r="E39" s="12">
        <f t="shared" si="4"/>
        <v>92.785824879905647</v>
      </c>
      <c r="F39" s="13">
        <f t="shared" si="5"/>
        <v>98.303157139944531</v>
      </c>
      <c r="G39" s="6">
        <f t="shared" si="2"/>
        <v>98.303157139944531</v>
      </c>
    </row>
    <row r="40" spans="2:9" x14ac:dyDescent="0.25">
      <c r="B40" s="5">
        <f t="shared" si="3"/>
        <v>22</v>
      </c>
      <c r="C40" s="10">
        <f t="shared" si="0"/>
        <v>622.25711867230154</v>
      </c>
      <c r="D40" s="6">
        <f t="shared" si="1"/>
        <v>101.14147452705346</v>
      </c>
      <c r="E40" s="12">
        <f t="shared" si="4"/>
        <v>98.303157139944531</v>
      </c>
      <c r="F40" s="13">
        <f t="shared" si="5"/>
        <v>104.14856704877369</v>
      </c>
      <c r="G40" s="6">
        <f t="shared" si="2"/>
        <v>104.14856704877369</v>
      </c>
    </row>
    <row r="41" spans="2:9" x14ac:dyDescent="0.25">
      <c r="B41" s="5">
        <f t="shared" si="3"/>
        <v>23</v>
      </c>
      <c r="C41" s="10">
        <f t="shared" si="0"/>
        <v>659.25845243565595</v>
      </c>
      <c r="D41" s="6">
        <f t="shared" si="1"/>
        <v>107.15565957049392</v>
      </c>
      <c r="E41" s="12">
        <f t="shared" si="4"/>
        <v>104.14856704877369</v>
      </c>
      <c r="F41" s="13">
        <f t="shared" si="5"/>
        <v>110.34156311858031</v>
      </c>
      <c r="G41" s="6">
        <f t="shared" si="2"/>
        <v>110.34156311858031</v>
      </c>
    </row>
    <row r="42" spans="2:9" x14ac:dyDescent="0.25">
      <c r="B42" s="5">
        <f t="shared" si="3"/>
        <v>24</v>
      </c>
      <c r="C42" s="10">
        <f t="shared" si="0"/>
        <v>698.46000000000015</v>
      </c>
      <c r="D42" s="6">
        <f t="shared" si="1"/>
        <v>113.5274666666667</v>
      </c>
      <c r="E42" s="12">
        <f t="shared" si="4"/>
        <v>110.34156311858031</v>
      </c>
      <c r="F42" s="13">
        <f t="shared" si="5"/>
        <v>116.90281389805259</v>
      </c>
      <c r="G42" s="6">
        <f t="shared" si="2"/>
        <v>116.90281389805259</v>
      </c>
    </row>
    <row r="43" spans="2:9" x14ac:dyDescent="0.25">
      <c r="B43" s="5">
        <f t="shared" si="3"/>
        <v>25</v>
      </c>
      <c r="C43" s="10">
        <f t="shared" si="0"/>
        <v>739.99259288619362</v>
      </c>
      <c r="D43" s="6">
        <f t="shared" si="1"/>
        <v>120.27816112943846</v>
      </c>
      <c r="E43" s="12">
        <f t="shared" si="4"/>
        <v>116.90281389805259</v>
      </c>
      <c r="F43" s="13">
        <f t="shared" si="5"/>
        <v>123.8542169517396</v>
      </c>
      <c r="G43" s="6">
        <f t="shared" si="2"/>
        <v>123.8542169517396</v>
      </c>
    </row>
    <row r="44" spans="2:9" x14ac:dyDescent="0.25">
      <c r="B44" s="5">
        <f t="shared" si="3"/>
        <v>26</v>
      </c>
      <c r="C44" s="10">
        <f t="shared" si="0"/>
        <v>783.99484226216487</v>
      </c>
      <c r="D44" s="6">
        <f t="shared" si="1"/>
        <v>127.43027277404076</v>
      </c>
      <c r="E44" s="12">
        <f t="shared" si="4"/>
        <v>123.8542169517396</v>
      </c>
      <c r="F44" s="13">
        <f t="shared" si="5"/>
        <v>131.21897194113754</v>
      </c>
      <c r="G44" s="6">
        <f t="shared" si="2"/>
        <v>131.21897194113754</v>
      </c>
    </row>
    <row r="45" spans="2:9" x14ac:dyDescent="0.25">
      <c r="B45" s="5">
        <f t="shared" si="3"/>
        <v>27</v>
      </c>
      <c r="C45" s="10">
        <f t="shared" si="0"/>
        <v>830.61360154480099</v>
      </c>
      <c r="D45" s="6">
        <f t="shared" si="1"/>
        <v>135.00767110823432</v>
      </c>
      <c r="E45" s="12">
        <f t="shared" si="4"/>
        <v>131.21897194113754</v>
      </c>
      <c r="F45" s="13">
        <f t="shared" si="5"/>
        <v>139.02165805140311</v>
      </c>
      <c r="G45" s="6">
        <f t="shared" si="2"/>
        <v>139.02165805140311</v>
      </c>
      <c r="I45" t="s">
        <v>34</v>
      </c>
    </row>
    <row r="46" spans="2:9" x14ac:dyDescent="0.25">
      <c r="B46" s="5">
        <f t="shared" si="3"/>
        <v>28</v>
      </c>
      <c r="C46" s="10">
        <f t="shared" si="0"/>
        <v>880.00445650957329</v>
      </c>
      <c r="D46" s="6">
        <f t="shared" si="1"/>
        <v>143.03564499457192</v>
      </c>
      <c r="E46" s="12">
        <f t="shared" si="4"/>
        <v>139.02165805140311</v>
      </c>
      <c r="F46" s="13">
        <f t="shared" si="5"/>
        <v>147.28831602209937</v>
      </c>
      <c r="G46" s="6">
        <f t="shared" si="2"/>
        <v>147.28831602209937</v>
      </c>
    </row>
    <row r="47" spans="2:9" x14ac:dyDescent="0.25">
      <c r="B47" s="5">
        <f t="shared" si="3"/>
        <v>29</v>
      </c>
      <c r="C47" s="10">
        <f t="shared" si="0"/>
        <v>932.33224454360243</v>
      </c>
      <c r="D47" s="6">
        <f t="shared" si="1"/>
        <v>151.54098704962681</v>
      </c>
      <c r="E47" s="12">
        <f t="shared" si="4"/>
        <v>147.28831602209937</v>
      </c>
      <c r="F47" s="13">
        <f t="shared" si="5"/>
        <v>156.04653505574316</v>
      </c>
      <c r="G47" s="6">
        <f t="shared" si="2"/>
        <v>156.04653505574316</v>
      </c>
    </row>
    <row r="48" spans="2:9" x14ac:dyDescent="0.25">
      <c r="B48" s="5">
        <f t="shared" si="3"/>
        <v>30</v>
      </c>
      <c r="C48" s="10">
        <f t="shared" si="0"/>
        <v>987.77160477511245</v>
      </c>
      <c r="D48" s="6">
        <f t="shared" si="1"/>
        <v>160.55208306185955</v>
      </c>
      <c r="E48" s="12">
        <f t="shared" si="4"/>
        <v>156.04653505574316</v>
      </c>
      <c r="F48" s="13">
        <f t="shared" si="5"/>
        <v>165.32554489420392</v>
      </c>
      <c r="G48" s="6">
        <f t="shared" si="2"/>
        <v>165.32554489420392</v>
      </c>
    </row>
    <row r="49" spans="2:9" x14ac:dyDescent="0.25">
      <c r="B49" s="5">
        <f t="shared" si="3"/>
        <v>31</v>
      </c>
      <c r="C49" s="10">
        <f t="shared" si="0"/>
        <v>1046.5075609152873</v>
      </c>
      <c r="D49" s="6">
        <f t="shared" si="1"/>
        <v>170.09900672654828</v>
      </c>
      <c r="E49" s="12">
        <f t="shared" si="4"/>
        <v>165.32554489420392</v>
      </c>
      <c r="F49" s="13">
        <f t="shared" si="5"/>
        <v>175.15631337024985</v>
      </c>
      <c r="G49" s="6">
        <f t="shared" si="2"/>
        <v>175.15631337024985</v>
      </c>
    </row>
    <row r="50" spans="2:9" x14ac:dyDescent="0.25">
      <c r="B50" s="5">
        <f t="shared" si="3"/>
        <v>32</v>
      </c>
      <c r="C50" s="10">
        <f t="shared" si="0"/>
        <v>1108.7361387577091</v>
      </c>
      <c r="D50" s="6">
        <f t="shared" si="1"/>
        <v>180.21362001395144</v>
      </c>
      <c r="E50" s="12">
        <f t="shared" si="4"/>
        <v>175.15631337024985</v>
      </c>
      <c r="F50" s="13">
        <f t="shared" si="5"/>
        <v>185.57164975981135</v>
      </c>
      <c r="G50" s="6">
        <f t="shared" si="2"/>
        <v>185.57164975981135</v>
      </c>
    </row>
    <row r="51" spans="2:9" x14ac:dyDescent="0.25">
      <c r="B51" s="5">
        <f t="shared" si="3"/>
        <v>33</v>
      </c>
      <c r="C51" s="10">
        <f t="shared" si="0"/>
        <v>1174.6650203962195</v>
      </c>
      <c r="D51" s="6">
        <f t="shared" si="1"/>
        <v>190.92967950567123</v>
      </c>
      <c r="E51" s="12">
        <f t="shared" si="4"/>
        <v>185.57164975981135</v>
      </c>
      <c r="F51" s="13">
        <f t="shared" si="5"/>
        <v>196.60631427988909</v>
      </c>
      <c r="G51" s="6">
        <f t="shared" si="2"/>
        <v>196.60631427988909</v>
      </c>
    </row>
    <row r="52" spans="2:9" x14ac:dyDescent="0.25">
      <c r="B52" s="5">
        <f t="shared" si="3"/>
        <v>34</v>
      </c>
      <c r="C52" s="10">
        <f t="shared" si="0"/>
        <v>1244.5142373446033</v>
      </c>
      <c r="D52" s="6">
        <f t="shared" si="1"/>
        <v>202.28294905410695</v>
      </c>
      <c r="E52" s="12">
        <f t="shared" si="4"/>
        <v>196.60631427988909</v>
      </c>
      <c r="F52" s="13">
        <f t="shared" si="5"/>
        <v>208.2971340975474</v>
      </c>
      <c r="G52" s="6">
        <f t="shared" si="2"/>
        <v>208.2971340975474</v>
      </c>
    </row>
    <row r="53" spans="2:9" x14ac:dyDescent="0.25">
      <c r="B53" s="5">
        <f t="shared" si="3"/>
        <v>35</v>
      </c>
      <c r="C53" s="10">
        <f t="shared" si="0"/>
        <v>1318.5169048713119</v>
      </c>
      <c r="D53" s="6">
        <f t="shared" si="1"/>
        <v>214.31131914098785</v>
      </c>
      <c r="E53" s="12">
        <f t="shared" si="4"/>
        <v>208.2971340975474</v>
      </c>
      <c r="F53" s="13">
        <f t="shared" si="5"/>
        <v>220.68312623716065</v>
      </c>
      <c r="G53" s="6">
        <f t="shared" si="2"/>
        <v>220.68312623716065</v>
      </c>
      <c r="H53" s="10"/>
      <c r="I53" s="16"/>
    </row>
    <row r="54" spans="2:9" x14ac:dyDescent="0.25">
      <c r="B54" s="5">
        <f t="shared" si="3"/>
        <v>36</v>
      </c>
      <c r="C54" s="10">
        <f t="shared" si="0"/>
        <v>1396.9200000000008</v>
      </c>
      <c r="D54" s="6">
        <f t="shared" si="1"/>
        <v>227.05493333333345</v>
      </c>
      <c r="E54" s="12">
        <f t="shared" si="4"/>
        <v>220.68312623716065</v>
      </c>
      <c r="F54" s="13">
        <f t="shared" si="5"/>
        <v>233.80562779610517</v>
      </c>
      <c r="G54" s="6">
        <f t="shared" si="2"/>
        <v>233.80562779610517</v>
      </c>
      <c r="H54" s="10"/>
      <c r="I54" s="16"/>
    </row>
    <row r="55" spans="2:9" x14ac:dyDescent="0.25">
      <c r="B55" s="5">
        <f t="shared" si="3"/>
        <v>37</v>
      </c>
      <c r="C55" s="10">
        <f t="shared" si="0"/>
        <v>1479.9851857723872</v>
      </c>
      <c r="D55" s="6">
        <f t="shared" si="1"/>
        <v>240.55632225887692</v>
      </c>
      <c r="E55" s="12">
        <f t="shared" si="4"/>
        <v>233.80562779610517</v>
      </c>
      <c r="F55" s="13">
        <f t="shared" si="5"/>
        <v>247.70843390347926</v>
      </c>
      <c r="G55" s="6">
        <f t="shared" si="2"/>
        <v>247.70843390347926</v>
      </c>
      <c r="H55" s="10"/>
      <c r="I55" s="16"/>
    </row>
    <row r="56" spans="2:9" x14ac:dyDescent="0.25">
      <c r="B56" s="5">
        <f t="shared" si="3"/>
        <v>38</v>
      </c>
      <c r="C56" s="10">
        <f t="shared" si="0"/>
        <v>1567.98968452433</v>
      </c>
      <c r="D56" s="6">
        <f t="shared" si="1"/>
        <v>254.86054554808157</v>
      </c>
      <c r="E56" s="12">
        <f t="shared" si="4"/>
        <v>247.70843390347926</v>
      </c>
      <c r="F56" s="13">
        <f t="shared" si="5"/>
        <v>262.43794388227514</v>
      </c>
      <c r="G56" s="6">
        <f t="shared" si="2"/>
        <v>262.43794388227514</v>
      </c>
      <c r="H56" s="10"/>
      <c r="I56" s="16"/>
    </row>
    <row r="57" spans="2:9" x14ac:dyDescent="0.25">
      <c r="B57" s="5">
        <f t="shared" si="3"/>
        <v>39</v>
      </c>
      <c r="C57" s="10">
        <f t="shared" si="0"/>
        <v>1661.227203089602</v>
      </c>
      <c r="D57" s="6">
        <f t="shared" si="1"/>
        <v>270.01534221646864</v>
      </c>
      <c r="E57" s="12">
        <f t="shared" si="4"/>
        <v>262.43794388227514</v>
      </c>
      <c r="F57" s="13">
        <f t="shared" si="5"/>
        <v>278.04331610280627</v>
      </c>
      <c r="G57" s="6">
        <f t="shared" si="2"/>
        <v>278.04331610280627</v>
      </c>
      <c r="H57" s="10"/>
      <c r="I57" s="16"/>
    </row>
    <row r="58" spans="2:9" x14ac:dyDescent="0.25">
      <c r="B58" s="5">
        <f t="shared" si="3"/>
        <v>40</v>
      </c>
      <c r="C58" s="10">
        <f t="shared" si="0"/>
        <v>1760.008913019147</v>
      </c>
      <c r="D58" s="6">
        <f t="shared" si="1"/>
        <v>286.07128998914391</v>
      </c>
      <c r="E58" s="12">
        <f t="shared" si="4"/>
        <v>278.04331610280627</v>
      </c>
      <c r="F58" s="13">
        <f t="shared" si="5"/>
        <v>294.57663204419885</v>
      </c>
      <c r="G58" s="6">
        <f t="shared" si="2"/>
        <v>294.57663204419885</v>
      </c>
      <c r="H58" s="10"/>
      <c r="I58" s="16"/>
    </row>
    <row r="59" spans="2:9" x14ac:dyDescent="0.25">
      <c r="B59" s="5">
        <f t="shared" si="3"/>
        <v>41</v>
      </c>
      <c r="C59" s="10">
        <f t="shared" si="0"/>
        <v>1864.6644890872055</v>
      </c>
      <c r="D59" s="6">
        <f t="shared" si="1"/>
        <v>303.08197409925373</v>
      </c>
      <c r="E59" s="12">
        <f t="shared" si="4"/>
        <v>294.57663204419885</v>
      </c>
      <c r="F59" s="13">
        <f t="shared" si="5"/>
        <v>312.09307011148644</v>
      </c>
      <c r="G59" s="6">
        <f t="shared" si="2"/>
        <v>312.09307011148644</v>
      </c>
      <c r="H59" s="10"/>
      <c r="I59" s="16"/>
    </row>
    <row r="60" spans="2:9" x14ac:dyDescent="0.25">
      <c r="B60" s="5">
        <f t="shared" si="3"/>
        <v>42</v>
      </c>
      <c r="C60" s="10">
        <f t="shared" si="0"/>
        <v>1975.5432095502249</v>
      </c>
      <c r="D60" s="6">
        <f t="shared" si="1"/>
        <v>321.1041661237191</v>
      </c>
      <c r="E60" s="12">
        <f t="shared" si="4"/>
        <v>312.09307011148644</v>
      </c>
      <c r="F60" s="13">
        <f t="shared" si="5"/>
        <v>330.65108978840794</v>
      </c>
      <c r="G60" s="6">
        <f t="shared" si="2"/>
        <v>330.65108978840794</v>
      </c>
      <c r="H60" s="10"/>
      <c r="I60" s="16"/>
    </row>
    <row r="61" spans="2:9" x14ac:dyDescent="0.25">
      <c r="B61" s="5">
        <f t="shared" si="3"/>
        <v>43</v>
      </c>
      <c r="C61" s="10">
        <f t="shared" si="0"/>
        <v>2093.0151218305755</v>
      </c>
      <c r="D61" s="6">
        <f t="shared" si="1"/>
        <v>340.19801345309673</v>
      </c>
      <c r="E61" s="12">
        <f t="shared" si="4"/>
        <v>330.65108978840794</v>
      </c>
      <c r="F61" s="13">
        <f t="shared" si="5"/>
        <v>350.31262674049981</v>
      </c>
      <c r="G61" s="6">
        <f t="shared" si="2"/>
        <v>350.31262674049981</v>
      </c>
      <c r="H61" s="10"/>
      <c r="I61" s="16"/>
    </row>
    <row r="62" spans="2:9" x14ac:dyDescent="0.25">
      <c r="B62" s="5">
        <f t="shared" si="3"/>
        <v>44</v>
      </c>
      <c r="C62" s="10">
        <f t="shared" si="0"/>
        <v>2217.4722775154182</v>
      </c>
      <c r="D62" s="6">
        <f t="shared" si="1"/>
        <v>360.42724002790288</v>
      </c>
      <c r="E62" s="12">
        <f t="shared" si="4"/>
        <v>350.31262674049981</v>
      </c>
      <c r="F62" s="13">
        <f t="shared" si="5"/>
        <v>371.1432995196227</v>
      </c>
      <c r="G62" s="6">
        <f t="shared" si="2"/>
        <v>371.1432995196227</v>
      </c>
      <c r="H62" s="10"/>
      <c r="I62" s="16"/>
    </row>
    <row r="63" spans="2:9" x14ac:dyDescent="0.25">
      <c r="B63" s="5">
        <f t="shared" si="3"/>
        <v>45</v>
      </c>
      <c r="C63" s="10">
        <f t="shared" si="0"/>
        <v>2349.3300407924389</v>
      </c>
      <c r="D63" s="6">
        <f t="shared" si="1"/>
        <v>381.85935901134246</v>
      </c>
      <c r="E63" s="12">
        <f t="shared" si="4"/>
        <v>371.1432995196227</v>
      </c>
      <c r="F63" s="13">
        <f t="shared" si="5"/>
        <v>393.21262855977818</v>
      </c>
      <c r="G63" s="6">
        <f t="shared" si="2"/>
        <v>393.21262855977818</v>
      </c>
      <c r="H63" s="10"/>
      <c r="I63" s="16"/>
    </row>
    <row r="64" spans="2:9" x14ac:dyDescent="0.25">
      <c r="B64" s="5">
        <f t="shared" si="3"/>
        <v>46</v>
      </c>
      <c r="C64" s="10">
        <f t="shared" si="0"/>
        <v>2489.0284746892071</v>
      </c>
      <c r="D64" s="6">
        <f t="shared" si="1"/>
        <v>404.56589810821396</v>
      </c>
      <c r="E64" s="12">
        <f t="shared" si="4"/>
        <v>393.21262855977818</v>
      </c>
      <c r="F64" s="13">
        <f t="shared" si="5"/>
        <v>416.59426819509486</v>
      </c>
      <c r="G64" s="6">
        <f t="shared" si="2"/>
        <v>416.59426819509486</v>
      </c>
      <c r="H64" s="10"/>
      <c r="I64" s="16"/>
    </row>
    <row r="65" spans="2:9" x14ac:dyDescent="0.25">
      <c r="B65" s="5">
        <f t="shared" si="3"/>
        <v>47</v>
      </c>
      <c r="C65" s="10">
        <f t="shared" si="0"/>
        <v>2637.0338097426238</v>
      </c>
      <c r="D65" s="6">
        <f t="shared" si="1"/>
        <v>428.6226382819757</v>
      </c>
      <c r="E65" s="12">
        <f t="shared" si="4"/>
        <v>416.59426819509486</v>
      </c>
      <c r="F65" s="13">
        <f t="shared" si="5"/>
        <v>441.3662524743213</v>
      </c>
      <c r="G65" s="6">
        <f t="shared" si="2"/>
        <v>441.3662524743213</v>
      </c>
      <c r="H65" s="10"/>
      <c r="I65" s="16"/>
    </row>
    <row r="66" spans="2:9" x14ac:dyDescent="0.25">
      <c r="B66" s="5">
        <f t="shared" si="3"/>
        <v>48</v>
      </c>
      <c r="C66" s="10">
        <f t="shared" si="0"/>
        <v>2793.8400000000015</v>
      </c>
      <c r="D66" s="6">
        <f t="shared" si="1"/>
        <v>454.1098666666669</v>
      </c>
      <c r="E66" s="12">
        <f t="shared" si="4"/>
        <v>441.3662524743213</v>
      </c>
      <c r="F66" s="13">
        <f t="shared" si="5"/>
        <v>467.6112555922104</v>
      </c>
      <c r="G66" s="6">
        <f t="shared" si="2"/>
        <v>467.6112555922104</v>
      </c>
      <c r="H66" s="10"/>
      <c r="I66" s="16"/>
    </row>
    <row r="67" spans="2:9" x14ac:dyDescent="0.25">
      <c r="B67" s="5">
        <f t="shared" si="3"/>
        <v>49</v>
      </c>
      <c r="C67" s="10">
        <f t="shared" si="0"/>
        <v>2959.9703715447749</v>
      </c>
      <c r="D67" s="6">
        <f t="shared" si="1"/>
        <v>481.11264451775389</v>
      </c>
      <c r="E67" s="12">
        <f t="shared" si="4"/>
        <v>467.6112555922104</v>
      </c>
      <c r="F67" s="13">
        <f t="shared" si="5"/>
        <v>495.41686780695858</v>
      </c>
      <c r="G67" s="6">
        <f t="shared" si="2"/>
        <v>495.41686780695858</v>
      </c>
    </row>
    <row r="68" spans="2:9" x14ac:dyDescent="0.25">
      <c r="B68" s="5">
        <f t="shared" si="3"/>
        <v>50</v>
      </c>
      <c r="C68" s="10">
        <f t="shared" si="0"/>
        <v>3135.9793690486608</v>
      </c>
      <c r="D68" s="6">
        <f t="shared" si="1"/>
        <v>509.72109109616326</v>
      </c>
      <c r="E68" s="12">
        <f t="shared" si="4"/>
        <v>495.41686780695858</v>
      </c>
      <c r="F68" s="13">
        <f t="shared" si="5"/>
        <v>524.87588776455027</v>
      </c>
      <c r="G68" s="6">
        <f t="shared" si="2"/>
        <v>524.87588776455027</v>
      </c>
    </row>
    <row r="69" spans="2:9" x14ac:dyDescent="0.25">
      <c r="B69" s="5">
        <f t="shared" si="3"/>
        <v>51</v>
      </c>
      <c r="C69" s="10">
        <f t="shared" si="0"/>
        <v>3322.4544061792049</v>
      </c>
      <c r="D69" s="6">
        <f t="shared" si="1"/>
        <v>540.03068443293739</v>
      </c>
      <c r="E69" s="12">
        <f t="shared" si="4"/>
        <v>524.87588776455027</v>
      </c>
      <c r="F69" s="13">
        <f t="shared" si="5"/>
        <v>556.08663220561266</v>
      </c>
      <c r="G69" s="6">
        <f t="shared" si="2"/>
        <v>556.08663220561266</v>
      </c>
    </row>
    <row r="70" spans="2:9" x14ac:dyDescent="0.25">
      <c r="B70" s="5">
        <f t="shared" si="3"/>
        <v>52</v>
      </c>
      <c r="C70" s="10">
        <f t="shared" si="0"/>
        <v>3520.0178260382945</v>
      </c>
      <c r="D70" s="6">
        <f t="shared" si="1"/>
        <v>572.14257997828793</v>
      </c>
      <c r="E70" s="12">
        <f t="shared" si="4"/>
        <v>556.08663220561266</v>
      </c>
      <c r="F70" s="13">
        <f t="shared" si="5"/>
        <v>589.15326408839769</v>
      </c>
      <c r="G70" s="6">
        <f t="shared" si="2"/>
        <v>589.15326408839769</v>
      </c>
    </row>
    <row r="71" spans="2:9" x14ac:dyDescent="0.25">
      <c r="B71" s="5">
        <f t="shared" si="3"/>
        <v>53</v>
      </c>
      <c r="C71" s="10">
        <f t="shared" si="0"/>
        <v>3729.3289781744111</v>
      </c>
      <c r="D71" s="6">
        <f t="shared" si="1"/>
        <v>606.16394819850746</v>
      </c>
      <c r="E71" s="12">
        <f t="shared" si="4"/>
        <v>589.15326408839769</v>
      </c>
      <c r="F71" s="13">
        <f t="shared" si="5"/>
        <v>624.18614022297288</v>
      </c>
      <c r="G71" s="6">
        <f t="shared" si="2"/>
        <v>624.18614022297288</v>
      </c>
    </row>
    <row r="72" spans="2:9" x14ac:dyDescent="0.25">
      <c r="B72" s="5">
        <f t="shared" si="3"/>
        <v>54</v>
      </c>
      <c r="C72" s="10">
        <f t="shared" si="0"/>
        <v>3951.0864191004503</v>
      </c>
      <c r="D72" s="6">
        <f t="shared" si="1"/>
        <v>642.20833224743831</v>
      </c>
      <c r="E72" s="12">
        <f t="shared" si="4"/>
        <v>624.18614022297288</v>
      </c>
      <c r="F72" s="13">
        <f t="shared" si="5"/>
        <v>661.30217957681589</v>
      </c>
      <c r="G72" s="6">
        <f t="shared" si="2"/>
        <v>661.30217957681589</v>
      </c>
    </row>
    <row r="73" spans="2:9" x14ac:dyDescent="0.25">
      <c r="B73" s="5">
        <f t="shared" si="3"/>
        <v>55</v>
      </c>
      <c r="C73" s="10">
        <f t="shared" si="0"/>
        <v>4186.030243661151</v>
      </c>
      <c r="D73" s="6">
        <f t="shared" si="1"/>
        <v>680.39602690619347</v>
      </c>
      <c r="E73" s="12">
        <f t="shared" si="4"/>
        <v>661.30217957681589</v>
      </c>
      <c r="F73" s="13">
        <f t="shared" si="5"/>
        <v>700.62525348099973</v>
      </c>
      <c r="G73" s="6">
        <f t="shared" si="2"/>
        <v>700.62525348099973</v>
      </c>
    </row>
    <row r="74" spans="2:9" x14ac:dyDescent="0.25">
      <c r="B74" s="5">
        <f t="shared" si="3"/>
        <v>56</v>
      </c>
      <c r="C74" s="10">
        <f t="shared" si="0"/>
        <v>4434.9445550308374</v>
      </c>
      <c r="D74" s="6">
        <f t="shared" si="1"/>
        <v>720.85448005580599</v>
      </c>
      <c r="E74" s="12">
        <f t="shared" si="4"/>
        <v>700.62525348099973</v>
      </c>
      <c r="F74" s="13">
        <f t="shared" si="5"/>
        <v>742.28659903924552</v>
      </c>
      <c r="G74" s="6">
        <f t="shared" si="2"/>
        <v>742.28659903924552</v>
      </c>
    </row>
    <row r="75" spans="2:9" x14ac:dyDescent="0.25">
      <c r="B75" s="5">
        <f t="shared" si="3"/>
        <v>57</v>
      </c>
      <c r="C75" s="10">
        <f t="shared" si="0"/>
        <v>4698.6600815848788</v>
      </c>
      <c r="D75" s="6">
        <f t="shared" si="1"/>
        <v>763.71871802268504</v>
      </c>
      <c r="E75" s="12">
        <f t="shared" si="4"/>
        <v>742.28659903924552</v>
      </c>
      <c r="F75" s="13">
        <f t="shared" si="5"/>
        <v>786.42525711955648</v>
      </c>
      <c r="G75" s="6">
        <f t="shared" si="2"/>
        <v>786.42525711955648</v>
      </c>
    </row>
    <row r="76" spans="2:9" x14ac:dyDescent="0.25">
      <c r="B76" s="5">
        <f t="shared" si="3"/>
        <v>58</v>
      </c>
      <c r="C76" s="10">
        <f t="shared" si="0"/>
        <v>4978.0569493784142</v>
      </c>
      <c r="D76" s="6">
        <f t="shared" si="1"/>
        <v>809.13179621642792</v>
      </c>
      <c r="E76" s="12">
        <f t="shared" si="4"/>
        <v>786.42525711955648</v>
      </c>
      <c r="F76" s="13">
        <f t="shared" si="5"/>
        <v>833.18853639018994</v>
      </c>
      <c r="G76" s="6">
        <f t="shared" si="2"/>
        <v>833.18853639018994</v>
      </c>
    </row>
    <row r="77" spans="2:9" x14ac:dyDescent="0.25">
      <c r="B77" s="5">
        <f t="shared" si="3"/>
        <v>59</v>
      </c>
      <c r="C77" s="10">
        <f t="shared" si="0"/>
        <v>5274.0676194852504</v>
      </c>
      <c r="D77" s="6">
        <f t="shared" si="1"/>
        <v>857.24527656395185</v>
      </c>
      <c r="E77" s="12">
        <f t="shared" si="4"/>
        <v>833.18853639018994</v>
      </c>
      <c r="F77" s="13">
        <f t="shared" si="5"/>
        <v>882.73250494864283</v>
      </c>
      <c r="G77" s="6">
        <f t="shared" si="2"/>
        <v>882.73250494864283</v>
      </c>
    </row>
    <row r="78" spans="2:9" x14ac:dyDescent="0.25">
      <c r="B78" s="5">
        <f t="shared" si="3"/>
        <v>60</v>
      </c>
      <c r="C78" s="10">
        <f t="shared" si="0"/>
        <v>5587.680000000003</v>
      </c>
      <c r="D78" s="6">
        <f t="shared" si="1"/>
        <v>908.21973333333381</v>
      </c>
      <c r="E78" s="12">
        <f t="shared" si="4"/>
        <v>882.73250494864283</v>
      </c>
      <c r="F78" s="13">
        <f t="shared" si="5"/>
        <v>935.2225111844208</v>
      </c>
      <c r="G78" s="6">
        <f t="shared" si="2"/>
        <v>935.2225111844208</v>
      </c>
    </row>
    <row r="79" spans="2:9" x14ac:dyDescent="0.25">
      <c r="B79" s="5">
        <f t="shared" si="3"/>
        <v>61</v>
      </c>
      <c r="C79" s="10">
        <f t="shared" si="0"/>
        <v>5919.9407430895499</v>
      </c>
      <c r="D79" s="6">
        <f t="shared" si="1"/>
        <v>962.22528903550779</v>
      </c>
      <c r="E79" s="12">
        <f t="shared" si="4"/>
        <v>935.2225111844208</v>
      </c>
      <c r="F79" s="13">
        <f t="shared" si="5"/>
        <v>990.83373561391727</v>
      </c>
      <c r="G79" s="6">
        <f t="shared" si="2"/>
        <v>990.83373561391727</v>
      </c>
    </row>
    <row r="80" spans="2:9" x14ac:dyDescent="0.25">
      <c r="B80" s="5">
        <f t="shared" si="3"/>
        <v>62</v>
      </c>
      <c r="C80" s="10">
        <f t="shared" si="0"/>
        <v>6271.9587380973226</v>
      </c>
      <c r="D80" s="6">
        <f t="shared" si="1"/>
        <v>1019.4421821923268</v>
      </c>
      <c r="E80" s="12">
        <f t="shared" si="4"/>
        <v>990.83373561391727</v>
      </c>
      <c r="F80" s="13">
        <f t="shared" si="5"/>
        <v>1049.7517755291008</v>
      </c>
      <c r="G80" s="6">
        <f t="shared" si="2"/>
        <v>1049.7517755291008</v>
      </c>
    </row>
    <row r="81" spans="2:7" x14ac:dyDescent="0.25">
      <c r="B81" s="5">
        <f t="shared" si="3"/>
        <v>63</v>
      </c>
      <c r="C81" s="10">
        <f t="shared" si="0"/>
        <v>6644.9088123584097</v>
      </c>
      <c r="D81" s="6">
        <f t="shared" si="1"/>
        <v>1080.0613688658748</v>
      </c>
      <c r="E81" s="12">
        <f t="shared" si="4"/>
        <v>1049.7517755291008</v>
      </c>
      <c r="F81" s="13">
        <f t="shared" si="5"/>
        <v>1112.1732644112253</v>
      </c>
      <c r="G81" s="6">
        <f t="shared" si="2"/>
        <v>1112.1732644112253</v>
      </c>
    </row>
    <row r="82" spans="2:7" x14ac:dyDescent="0.25">
      <c r="B82" s="5">
        <f t="shared" si="3"/>
        <v>64</v>
      </c>
      <c r="C82" s="10">
        <f t="shared" ref="C82:C116" si="6">$B$6*POWER($B$12,B82)</f>
        <v>7040.0356520765899</v>
      </c>
      <c r="D82" s="6">
        <f t="shared" ref="D82:D116" si="7">C82/$B$14</f>
        <v>1144.2851599565759</v>
      </c>
      <c r="E82" s="12">
        <f t="shared" si="4"/>
        <v>1112.1732644112253</v>
      </c>
      <c r="F82" s="13">
        <f t="shared" si="5"/>
        <v>1178.3065281767954</v>
      </c>
      <c r="G82" s="6">
        <f t="shared" si="2"/>
        <v>1178.3065281767954</v>
      </c>
    </row>
    <row r="83" spans="2:7" x14ac:dyDescent="0.25">
      <c r="B83" s="5">
        <f t="shared" si="3"/>
        <v>65</v>
      </c>
      <c r="C83" s="10">
        <f t="shared" si="6"/>
        <v>7458.657956348824</v>
      </c>
      <c r="D83" s="6">
        <f t="shared" si="7"/>
        <v>1212.3278963970151</v>
      </c>
      <c r="E83" s="12">
        <f t="shared" si="4"/>
        <v>1178.3065281767954</v>
      </c>
      <c r="F83" s="13">
        <f t="shared" si="5"/>
        <v>1248.3722804459458</v>
      </c>
      <c r="G83" s="6">
        <f t="shared" ref="G83:G116" si="8">F83</f>
        <v>1248.3722804459458</v>
      </c>
    </row>
    <row r="84" spans="2:7" x14ac:dyDescent="0.25">
      <c r="B84" s="5">
        <f t="shared" ref="B84:B116" si="9">B83+1</f>
        <v>66</v>
      </c>
      <c r="C84" s="10">
        <f t="shared" si="6"/>
        <v>7902.1728382009014</v>
      </c>
      <c r="D84" s="6">
        <f t="shared" si="7"/>
        <v>1284.4166644948766</v>
      </c>
      <c r="E84" s="12">
        <f t="shared" ref="E84:E116" si="10">F83</f>
        <v>1248.3722804459458</v>
      </c>
      <c r="F84" s="13">
        <f t="shared" ref="F84:F116" si="11">((D85-D84)/2)+D84</f>
        <v>1322.6043591536318</v>
      </c>
      <c r="G84" s="6">
        <f t="shared" si="8"/>
        <v>1322.6043591536318</v>
      </c>
    </row>
    <row r="85" spans="2:7" x14ac:dyDescent="0.25">
      <c r="B85" s="5">
        <f t="shared" si="9"/>
        <v>67</v>
      </c>
      <c r="C85" s="10">
        <f t="shared" si="6"/>
        <v>8372.0604873223037</v>
      </c>
      <c r="D85" s="6">
        <f t="shared" si="7"/>
        <v>1360.7920538123872</v>
      </c>
      <c r="E85" s="12">
        <f t="shared" si="10"/>
        <v>1322.6043591536318</v>
      </c>
      <c r="F85" s="13">
        <f t="shared" si="11"/>
        <v>1401.2505069619997</v>
      </c>
      <c r="G85" s="6">
        <f t="shared" si="8"/>
        <v>1401.2505069619997</v>
      </c>
    </row>
    <row r="86" spans="2:7" x14ac:dyDescent="0.25">
      <c r="B86" s="5">
        <f t="shared" si="9"/>
        <v>68</v>
      </c>
      <c r="C86" s="10">
        <f t="shared" si="6"/>
        <v>8869.8891100616765</v>
      </c>
      <c r="D86" s="6">
        <f t="shared" si="7"/>
        <v>1441.7089601116122</v>
      </c>
      <c r="E86" s="12">
        <f t="shared" si="10"/>
        <v>1401.2505069619997</v>
      </c>
      <c r="F86" s="13">
        <f t="shared" si="11"/>
        <v>1484.5731980784913</v>
      </c>
      <c r="G86" s="6">
        <f t="shared" si="8"/>
        <v>1484.5731980784913</v>
      </c>
    </row>
    <row r="87" spans="2:7" x14ac:dyDescent="0.25">
      <c r="B87" s="5">
        <f t="shared" si="9"/>
        <v>69</v>
      </c>
      <c r="C87" s="10">
        <f t="shared" si="6"/>
        <v>9397.3201631697593</v>
      </c>
      <c r="D87" s="6">
        <f t="shared" si="7"/>
        <v>1527.4374360453703</v>
      </c>
      <c r="E87" s="12">
        <f t="shared" si="10"/>
        <v>1484.5731980784913</v>
      </c>
      <c r="F87" s="13">
        <f t="shared" si="11"/>
        <v>1572.8505142391134</v>
      </c>
      <c r="G87" s="6">
        <f t="shared" si="8"/>
        <v>1572.8505142391134</v>
      </c>
    </row>
    <row r="88" spans="2:7" x14ac:dyDescent="0.25">
      <c r="B88" s="5">
        <f t="shared" si="9"/>
        <v>70</v>
      </c>
      <c r="C88" s="10">
        <f t="shared" si="6"/>
        <v>9956.113898756832</v>
      </c>
      <c r="D88" s="6">
        <f t="shared" si="7"/>
        <v>1618.2635924328565</v>
      </c>
      <c r="E88" s="12">
        <f t="shared" si="10"/>
        <v>1572.8505142391134</v>
      </c>
      <c r="F88" s="13">
        <f t="shared" si="11"/>
        <v>1666.3770727803801</v>
      </c>
      <c r="G88" s="6">
        <f t="shared" si="8"/>
        <v>1666.3770727803801</v>
      </c>
    </row>
    <row r="89" spans="2:7" x14ac:dyDescent="0.25">
      <c r="B89" s="5">
        <f t="shared" si="9"/>
        <v>71</v>
      </c>
      <c r="C89" s="10">
        <f t="shared" si="6"/>
        <v>10548.135238970501</v>
      </c>
      <c r="D89" s="6">
        <f t="shared" si="7"/>
        <v>1714.4905531279037</v>
      </c>
      <c r="E89" s="12">
        <f t="shared" si="10"/>
        <v>1666.3770727803801</v>
      </c>
      <c r="F89" s="13">
        <f t="shared" si="11"/>
        <v>1765.4650098972861</v>
      </c>
      <c r="G89" s="6">
        <f t="shared" si="8"/>
        <v>1765.4650098972861</v>
      </c>
    </row>
    <row r="90" spans="2:7" x14ac:dyDescent="0.25">
      <c r="B90" s="5">
        <f t="shared" si="9"/>
        <v>72</v>
      </c>
      <c r="C90" s="10">
        <f t="shared" si="6"/>
        <v>11175.36000000001</v>
      </c>
      <c r="D90" s="6">
        <f t="shared" si="7"/>
        <v>1816.4394666666683</v>
      </c>
      <c r="E90" s="12">
        <f t="shared" si="10"/>
        <v>1765.4650098972861</v>
      </c>
      <c r="F90" s="13">
        <f t="shared" si="11"/>
        <v>1870.4450223688423</v>
      </c>
      <c r="G90" s="6">
        <f t="shared" si="8"/>
        <v>1870.4450223688423</v>
      </c>
    </row>
    <row r="91" spans="2:7" x14ac:dyDescent="0.25">
      <c r="B91" s="5">
        <f t="shared" si="9"/>
        <v>73</v>
      </c>
      <c r="C91" s="10">
        <f t="shared" si="6"/>
        <v>11839.881486179105</v>
      </c>
      <c r="D91" s="6">
        <f t="shared" si="7"/>
        <v>1924.4505780710165</v>
      </c>
      <c r="E91" s="12">
        <f t="shared" si="10"/>
        <v>1870.4450223688423</v>
      </c>
      <c r="F91" s="13">
        <f t="shared" si="11"/>
        <v>1981.667471227835</v>
      </c>
      <c r="G91" s="6">
        <f t="shared" si="8"/>
        <v>1981.667471227835</v>
      </c>
    </row>
    <row r="92" spans="2:7" x14ac:dyDescent="0.25">
      <c r="B92" s="5">
        <f t="shared" si="9"/>
        <v>74</v>
      </c>
      <c r="C92" s="10">
        <f t="shared" si="6"/>
        <v>12543.917476194645</v>
      </c>
      <c r="D92" s="6">
        <f t="shared" si="7"/>
        <v>2038.8843643846535</v>
      </c>
      <c r="E92" s="12">
        <f t="shared" si="10"/>
        <v>1981.667471227835</v>
      </c>
      <c r="F92" s="13">
        <f t="shared" si="11"/>
        <v>2099.503551058202</v>
      </c>
      <c r="G92" s="6">
        <f t="shared" si="8"/>
        <v>2099.503551058202</v>
      </c>
    </row>
    <row r="93" spans="2:7" x14ac:dyDescent="0.25">
      <c r="B93" s="5">
        <f t="shared" si="9"/>
        <v>75</v>
      </c>
      <c r="C93" s="10">
        <f t="shared" si="6"/>
        <v>13289.817624716825</v>
      </c>
      <c r="D93" s="6">
        <f t="shared" si="7"/>
        <v>2160.1227377317505</v>
      </c>
      <c r="E93" s="12">
        <f t="shared" si="10"/>
        <v>2099.503551058202</v>
      </c>
      <c r="F93" s="13">
        <f t="shared" si="11"/>
        <v>2224.3465288224511</v>
      </c>
      <c r="G93" s="6">
        <f t="shared" si="8"/>
        <v>2224.3465288224511</v>
      </c>
    </row>
    <row r="94" spans="2:7" x14ac:dyDescent="0.25">
      <c r="B94" s="5">
        <f t="shared" si="9"/>
        <v>76</v>
      </c>
      <c r="C94" s="10">
        <f t="shared" si="6"/>
        <v>14080.07130415318</v>
      </c>
      <c r="D94" s="6">
        <f t="shared" si="7"/>
        <v>2288.5703199131517</v>
      </c>
      <c r="E94" s="12">
        <f t="shared" si="10"/>
        <v>2224.3465288224511</v>
      </c>
      <c r="F94" s="13">
        <f t="shared" si="11"/>
        <v>2356.6130563535908</v>
      </c>
      <c r="G94" s="6">
        <f t="shared" si="8"/>
        <v>2356.6130563535908</v>
      </c>
    </row>
    <row r="95" spans="2:7" x14ac:dyDescent="0.25">
      <c r="B95" s="5">
        <f t="shared" si="9"/>
        <v>77</v>
      </c>
      <c r="C95" s="10">
        <f t="shared" si="6"/>
        <v>14917.315912697648</v>
      </c>
      <c r="D95" s="6">
        <f t="shared" si="7"/>
        <v>2424.6557927940303</v>
      </c>
      <c r="E95" s="12">
        <f t="shared" si="10"/>
        <v>2356.6130563535908</v>
      </c>
      <c r="F95" s="13">
        <f t="shared" si="11"/>
        <v>2496.7445608918924</v>
      </c>
      <c r="G95" s="6">
        <f t="shared" si="8"/>
        <v>2496.7445608918924</v>
      </c>
    </row>
    <row r="96" spans="2:7" x14ac:dyDescent="0.25">
      <c r="B96" s="5">
        <f t="shared" si="9"/>
        <v>78</v>
      </c>
      <c r="C96" s="10">
        <f t="shared" si="6"/>
        <v>15804.345676401808</v>
      </c>
      <c r="D96" s="6">
        <f t="shared" si="7"/>
        <v>2568.8333289897541</v>
      </c>
      <c r="E96" s="12">
        <f t="shared" si="10"/>
        <v>2496.7445608918924</v>
      </c>
      <c r="F96" s="13">
        <f t="shared" si="11"/>
        <v>2645.2087183072645</v>
      </c>
      <c r="G96" s="6">
        <f t="shared" si="8"/>
        <v>2645.2087183072645</v>
      </c>
    </row>
    <row r="97" spans="2:10" x14ac:dyDescent="0.25">
      <c r="B97" s="5">
        <f t="shared" si="9"/>
        <v>79</v>
      </c>
      <c r="C97" s="10">
        <f t="shared" si="6"/>
        <v>16744.120974644607</v>
      </c>
      <c r="D97" s="6">
        <f t="shared" si="7"/>
        <v>2721.5841076247743</v>
      </c>
      <c r="E97" s="12">
        <f t="shared" si="10"/>
        <v>2645.2087183072645</v>
      </c>
      <c r="F97" s="13">
        <f t="shared" si="11"/>
        <v>2802.5010139239994</v>
      </c>
      <c r="G97" s="6">
        <f t="shared" si="8"/>
        <v>2802.5010139239994</v>
      </c>
    </row>
    <row r="98" spans="2:10" x14ac:dyDescent="0.25">
      <c r="B98" s="5">
        <f t="shared" si="9"/>
        <v>80</v>
      </c>
      <c r="C98" s="10">
        <f t="shared" si="6"/>
        <v>17739.778220123353</v>
      </c>
      <c r="D98" s="6">
        <f t="shared" si="7"/>
        <v>2883.4179202232244</v>
      </c>
      <c r="E98" s="12">
        <f t="shared" si="10"/>
        <v>2802.5010139239994</v>
      </c>
      <c r="F98" s="13">
        <f t="shared" si="11"/>
        <v>2969.1463961569825</v>
      </c>
      <c r="G98" s="6">
        <f t="shared" si="8"/>
        <v>2969.1463961569825</v>
      </c>
      <c r="J98" t="s">
        <v>30</v>
      </c>
    </row>
    <row r="99" spans="2:10" x14ac:dyDescent="0.25">
      <c r="B99" s="5">
        <f t="shared" si="9"/>
        <v>81</v>
      </c>
      <c r="C99" s="10">
        <f t="shared" si="6"/>
        <v>18794.640326339519</v>
      </c>
      <c r="D99" s="6">
        <f t="shared" si="7"/>
        <v>3054.8748720907406</v>
      </c>
      <c r="E99" s="12">
        <f t="shared" si="10"/>
        <v>2969.1463961569825</v>
      </c>
      <c r="F99" s="13">
        <f t="shared" si="11"/>
        <v>3145.7010284782268</v>
      </c>
      <c r="G99" s="6">
        <f t="shared" si="8"/>
        <v>3145.7010284782268</v>
      </c>
    </row>
    <row r="100" spans="2:10" x14ac:dyDescent="0.25">
      <c r="B100" s="5">
        <f t="shared" si="9"/>
        <v>82</v>
      </c>
      <c r="C100" s="10">
        <f t="shared" si="6"/>
        <v>19912.227797513664</v>
      </c>
      <c r="D100" s="6">
        <f t="shared" si="7"/>
        <v>3236.527184865713</v>
      </c>
      <c r="E100" s="12">
        <f t="shared" si="10"/>
        <v>3145.7010284782268</v>
      </c>
      <c r="F100" s="13">
        <f t="shared" si="11"/>
        <v>3332.7541455607607</v>
      </c>
      <c r="G100" s="6">
        <f t="shared" si="8"/>
        <v>3332.7541455607607</v>
      </c>
    </row>
    <row r="101" spans="2:10" x14ac:dyDescent="0.25">
      <c r="B101" s="5">
        <f t="shared" si="9"/>
        <v>83</v>
      </c>
      <c r="C101" s="10">
        <f t="shared" si="6"/>
        <v>21096.270477941005</v>
      </c>
      <c r="D101" s="6">
        <f t="shared" si="7"/>
        <v>3428.9811062558078</v>
      </c>
      <c r="E101" s="12">
        <f t="shared" si="10"/>
        <v>3332.7541455607607</v>
      </c>
      <c r="F101" s="13">
        <f t="shared" si="11"/>
        <v>3530.9300197945722</v>
      </c>
      <c r="G101" s="6">
        <f t="shared" si="8"/>
        <v>3530.9300197945722</v>
      </c>
    </row>
    <row r="102" spans="2:10" x14ac:dyDescent="0.25">
      <c r="B102" s="5">
        <f t="shared" si="9"/>
        <v>84</v>
      </c>
      <c r="C102" s="10">
        <f t="shared" si="6"/>
        <v>22350.720000000019</v>
      </c>
      <c r="D102" s="6">
        <f t="shared" si="7"/>
        <v>3632.8789333333366</v>
      </c>
      <c r="E102" s="12">
        <f t="shared" si="10"/>
        <v>3530.9300197945722</v>
      </c>
      <c r="F102" s="13">
        <f t="shared" si="11"/>
        <v>3740.8900447376845</v>
      </c>
      <c r="G102" s="6">
        <f t="shared" si="8"/>
        <v>3740.8900447376845</v>
      </c>
    </row>
    <row r="103" spans="2:10" x14ac:dyDescent="0.25">
      <c r="B103" s="5">
        <f t="shared" si="9"/>
        <v>85</v>
      </c>
      <c r="C103" s="10">
        <f t="shared" si="6"/>
        <v>23679.76297235821</v>
      </c>
      <c r="D103" s="6">
        <f t="shared" si="7"/>
        <v>3848.901156142033</v>
      </c>
      <c r="E103" s="12">
        <f t="shared" si="10"/>
        <v>3740.8900447376845</v>
      </c>
      <c r="F103" s="13">
        <f t="shared" si="11"/>
        <v>3963.3349424556704</v>
      </c>
      <c r="G103" s="6">
        <f t="shared" si="8"/>
        <v>3963.3349424556704</v>
      </c>
    </row>
    <row r="104" spans="2:10" x14ac:dyDescent="0.25">
      <c r="B104" s="5">
        <f t="shared" si="9"/>
        <v>86</v>
      </c>
      <c r="C104" s="10">
        <f t="shared" si="6"/>
        <v>25087.834952389298</v>
      </c>
      <c r="D104" s="6">
        <f t="shared" si="7"/>
        <v>4077.7687287693079</v>
      </c>
      <c r="E104" s="12">
        <f t="shared" si="10"/>
        <v>3963.3349424556704</v>
      </c>
      <c r="F104" s="13">
        <f t="shared" si="11"/>
        <v>4199.007102116404</v>
      </c>
      <c r="G104" s="6">
        <f t="shared" si="8"/>
        <v>4199.007102116404</v>
      </c>
    </row>
    <row r="105" spans="2:10" x14ac:dyDescent="0.25">
      <c r="B105" s="5">
        <f t="shared" si="9"/>
        <v>87</v>
      </c>
      <c r="C105" s="10">
        <f t="shared" si="6"/>
        <v>26579.63524943365</v>
      </c>
      <c r="D105" s="6">
        <f t="shared" si="7"/>
        <v>4320.245475463501</v>
      </c>
      <c r="E105" s="12">
        <f t="shared" si="10"/>
        <v>4199.007102116404</v>
      </c>
      <c r="F105" s="13">
        <f t="shared" si="11"/>
        <v>4448.6930576449031</v>
      </c>
      <c r="G105" s="6">
        <f t="shared" si="8"/>
        <v>4448.6930576449031</v>
      </c>
    </row>
    <row r="106" spans="2:10" x14ac:dyDescent="0.25">
      <c r="B106" s="5">
        <f t="shared" si="9"/>
        <v>88</v>
      </c>
      <c r="C106" s="10">
        <f t="shared" si="6"/>
        <v>28160.142608306367</v>
      </c>
      <c r="D106" s="6">
        <f t="shared" si="7"/>
        <v>4577.1406398263043</v>
      </c>
      <c r="E106" s="12">
        <f t="shared" si="10"/>
        <v>4448.6930576449031</v>
      </c>
      <c r="F106" s="13">
        <f t="shared" si="11"/>
        <v>4713.2261127071833</v>
      </c>
      <c r="G106" s="6">
        <f t="shared" si="8"/>
        <v>4713.2261127071833</v>
      </c>
    </row>
    <row r="107" spans="2:10" x14ac:dyDescent="0.25">
      <c r="B107" s="5">
        <f t="shared" si="9"/>
        <v>89</v>
      </c>
      <c r="C107" s="10">
        <f t="shared" si="6"/>
        <v>29834.631825395303</v>
      </c>
      <c r="D107" s="6">
        <f t="shared" si="7"/>
        <v>4849.3115855880624</v>
      </c>
      <c r="E107" s="12">
        <f t="shared" si="10"/>
        <v>4713.2261127071833</v>
      </c>
      <c r="F107" s="13">
        <f t="shared" si="11"/>
        <v>4993.4891217837849</v>
      </c>
      <c r="G107" s="6">
        <f t="shared" si="8"/>
        <v>4993.4891217837849</v>
      </c>
    </row>
    <row r="108" spans="2:10" x14ac:dyDescent="0.25">
      <c r="B108" s="5">
        <f t="shared" si="9"/>
        <v>90</v>
      </c>
      <c r="C108" s="10">
        <f t="shared" si="6"/>
        <v>31608.691352803617</v>
      </c>
      <c r="D108" s="6">
        <f t="shared" si="7"/>
        <v>5137.6666579795083</v>
      </c>
      <c r="E108" s="12">
        <f t="shared" si="10"/>
        <v>4993.4891217837849</v>
      </c>
      <c r="F108" s="13">
        <f t="shared" si="11"/>
        <v>5290.4174366145289</v>
      </c>
      <c r="G108" s="6">
        <f t="shared" si="8"/>
        <v>5290.4174366145289</v>
      </c>
    </row>
    <row r="109" spans="2:10" x14ac:dyDescent="0.25">
      <c r="B109" s="5">
        <f t="shared" si="9"/>
        <v>91</v>
      </c>
      <c r="C109" s="10">
        <f t="shared" si="6"/>
        <v>33488.241949289222</v>
      </c>
      <c r="D109" s="6">
        <f t="shared" si="7"/>
        <v>5443.1682152495496</v>
      </c>
      <c r="E109" s="12">
        <f t="shared" si="10"/>
        <v>5290.4174366145289</v>
      </c>
      <c r="F109" s="13">
        <f t="shared" si="11"/>
        <v>5605.0020278479988</v>
      </c>
      <c r="G109" s="6">
        <f t="shared" si="8"/>
        <v>5605.0020278479988</v>
      </c>
    </row>
    <row r="110" spans="2:10" x14ac:dyDescent="0.25">
      <c r="B110" s="5">
        <f t="shared" si="9"/>
        <v>92</v>
      </c>
      <c r="C110" s="10">
        <f t="shared" si="6"/>
        <v>35479.556440246706</v>
      </c>
      <c r="D110" s="6">
        <f t="shared" si="7"/>
        <v>5766.8358404464489</v>
      </c>
      <c r="E110" s="12">
        <f t="shared" si="10"/>
        <v>5605.0020278479988</v>
      </c>
      <c r="F110" s="13">
        <f t="shared" si="11"/>
        <v>5938.292792313965</v>
      </c>
      <c r="G110" s="6">
        <f t="shared" si="8"/>
        <v>5938.292792313965</v>
      </c>
    </row>
    <row r="111" spans="2:10" x14ac:dyDescent="0.25">
      <c r="B111" s="5">
        <f t="shared" si="9"/>
        <v>93</v>
      </c>
      <c r="C111" s="10">
        <f t="shared" si="6"/>
        <v>37589.280652679037</v>
      </c>
      <c r="D111" s="6">
        <f t="shared" si="7"/>
        <v>6109.7497441814812</v>
      </c>
      <c r="E111" s="12">
        <f t="shared" si="10"/>
        <v>5938.292792313965</v>
      </c>
      <c r="F111" s="13">
        <f t="shared" si="11"/>
        <v>6291.4020569564545</v>
      </c>
      <c r="G111" s="6">
        <f t="shared" si="8"/>
        <v>6291.4020569564545</v>
      </c>
    </row>
    <row r="112" spans="2:10" x14ac:dyDescent="0.25">
      <c r="B112" s="5">
        <f t="shared" si="9"/>
        <v>94</v>
      </c>
      <c r="C112" s="10">
        <f t="shared" si="6"/>
        <v>39824.455595027335</v>
      </c>
      <c r="D112" s="6">
        <f t="shared" si="7"/>
        <v>6473.054369731427</v>
      </c>
      <c r="E112" s="12">
        <f t="shared" si="10"/>
        <v>6291.4020569564545</v>
      </c>
      <c r="F112" s="13">
        <f t="shared" si="11"/>
        <v>6665.5082911215213</v>
      </c>
      <c r="G112" s="6">
        <f t="shared" si="8"/>
        <v>6665.5082911215213</v>
      </c>
    </row>
    <row r="113" spans="2:7" x14ac:dyDescent="0.25">
      <c r="B113" s="5">
        <f t="shared" si="9"/>
        <v>95</v>
      </c>
      <c r="C113" s="10">
        <f t="shared" si="6"/>
        <v>42192.54095588201</v>
      </c>
      <c r="D113" s="6">
        <f t="shared" si="7"/>
        <v>6857.9622125116157</v>
      </c>
      <c r="E113" s="12">
        <f t="shared" si="10"/>
        <v>6665.5082911215213</v>
      </c>
      <c r="F113" s="13">
        <f t="shared" si="11"/>
        <v>7061.8600395891453</v>
      </c>
      <c r="G113" s="6">
        <f t="shared" si="8"/>
        <v>7061.8600395891453</v>
      </c>
    </row>
    <row r="114" spans="2:7" x14ac:dyDescent="0.25">
      <c r="B114" s="5">
        <f t="shared" si="9"/>
        <v>96</v>
      </c>
      <c r="C114" s="10">
        <f t="shared" si="6"/>
        <v>44701.440000000053</v>
      </c>
      <c r="D114" s="6">
        <f t="shared" si="7"/>
        <v>7265.757866666675</v>
      </c>
      <c r="E114" s="12">
        <f t="shared" si="10"/>
        <v>7061.8600395891453</v>
      </c>
      <c r="F114" s="13">
        <f t="shared" si="11"/>
        <v>7481.7800894753709</v>
      </c>
      <c r="G114" s="6">
        <f t="shared" si="8"/>
        <v>7481.7800894753709</v>
      </c>
    </row>
    <row r="115" spans="2:7" x14ac:dyDescent="0.25">
      <c r="B115" s="5">
        <f t="shared" si="9"/>
        <v>97</v>
      </c>
      <c r="C115" s="10">
        <f t="shared" si="6"/>
        <v>47359.525944716428</v>
      </c>
      <c r="D115" s="6">
        <f t="shared" si="7"/>
        <v>7697.8023122840668</v>
      </c>
      <c r="E115" s="12">
        <f t="shared" si="10"/>
        <v>7481.7800894753709</v>
      </c>
      <c r="F115" s="13">
        <f t="shared" si="11"/>
        <v>7926.6698849113418</v>
      </c>
      <c r="G115" s="6">
        <f t="shared" si="8"/>
        <v>7926.6698849113418</v>
      </c>
    </row>
    <row r="116" spans="2:7" x14ac:dyDescent="0.25">
      <c r="B116" s="5">
        <f t="shared" si="9"/>
        <v>98</v>
      </c>
      <c r="C116" s="10">
        <f t="shared" si="6"/>
        <v>50175.669904778595</v>
      </c>
      <c r="D116" s="6">
        <f t="shared" si="7"/>
        <v>8155.5374575386159</v>
      </c>
      <c r="E116" s="12">
        <f t="shared" si="10"/>
        <v>7926.6698849113418</v>
      </c>
      <c r="F116" s="13">
        <f t="shared" si="11"/>
        <v>4077.7687287693079</v>
      </c>
      <c r="G116" s="6">
        <f t="shared" si="8"/>
        <v>4077.7687287693079</v>
      </c>
    </row>
  </sheetData>
  <conditionalFormatting sqref="B18:D18 F18">
    <cfRule type="expression" dxfId="17" priority="10">
      <formula>$B$18&lt;$B$9</formula>
    </cfRule>
  </conditionalFormatting>
  <conditionalFormatting sqref="B19:F46">
    <cfRule type="expression" dxfId="16" priority="9">
      <formula>$B19&lt;$B$9</formula>
    </cfRule>
  </conditionalFormatting>
  <conditionalFormatting sqref="B47:F75">
    <cfRule type="expression" dxfId="15" priority="8">
      <formula>$B47&lt;$B$9</formula>
    </cfRule>
  </conditionalFormatting>
  <conditionalFormatting sqref="B76:F81">
    <cfRule type="expression" dxfId="14" priority="7">
      <formula>$B76&lt;$B$9</formula>
    </cfRule>
  </conditionalFormatting>
  <conditionalFormatting sqref="B84:F99">
    <cfRule type="expression" dxfId="13" priority="5">
      <formula>$B84&lt;$B$9</formula>
    </cfRule>
  </conditionalFormatting>
  <conditionalFormatting sqref="B82:F83">
    <cfRule type="expression" dxfId="12" priority="6">
      <formula>$B82&lt;$B$9</formula>
    </cfRule>
  </conditionalFormatting>
  <conditionalFormatting sqref="B100:F107">
    <cfRule type="expression" dxfId="11" priority="4">
      <formula>$B100&lt;$B$9</formula>
    </cfRule>
  </conditionalFormatting>
  <conditionalFormatting sqref="B108:F116">
    <cfRule type="expression" dxfId="10" priority="3">
      <formula>$B108&lt;$B$9</formula>
    </cfRule>
  </conditionalFormatting>
  <conditionalFormatting sqref="E18">
    <cfRule type="expression" dxfId="9" priority="1">
      <formula>$B$18&lt;$B$9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6"/>
  <sheetViews>
    <sheetView topLeftCell="A55" workbookViewId="0">
      <selection activeCell="K23" sqref="K23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36</v>
      </c>
    </row>
    <row r="5" spans="1:12" x14ac:dyDescent="0.25">
      <c r="A5" t="s">
        <v>0</v>
      </c>
      <c r="B5" s="2">
        <f>44100/B4</f>
        <v>44100</v>
      </c>
      <c r="C5" t="s">
        <v>1</v>
      </c>
      <c r="D5" t="s">
        <v>3</v>
      </c>
      <c r="K5">
        <v>4</v>
      </c>
      <c r="L5" t="s">
        <v>25</v>
      </c>
    </row>
    <row r="6" spans="1:12" x14ac:dyDescent="0.25">
      <c r="A6" t="s">
        <v>8</v>
      </c>
      <c r="B6" s="3">
        <v>1046.5</v>
      </c>
      <c r="C6" t="s">
        <v>1</v>
      </c>
      <c r="D6" t="s">
        <v>31</v>
      </c>
      <c r="K6" s="10">
        <f>POWER(2,K5)</f>
        <v>16</v>
      </c>
      <c r="L6" t="s">
        <v>26</v>
      </c>
    </row>
    <row r="7" spans="1:12" x14ac:dyDescent="0.25">
      <c r="A7" t="s">
        <v>15</v>
      </c>
      <c r="B7" s="14">
        <f>K7</f>
        <v>16744</v>
      </c>
      <c r="C7" t="s">
        <v>1</v>
      </c>
      <c r="D7" t="s">
        <v>32</v>
      </c>
      <c r="K7" s="10">
        <f>K6*B6</f>
        <v>16744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49</v>
      </c>
      <c r="D9" t="s">
        <v>23</v>
      </c>
      <c r="G9" s="15" t="s">
        <v>24</v>
      </c>
      <c r="H9">
        <v>58.5</v>
      </c>
      <c r="K9">
        <f>(K5*K8)+1</f>
        <v>49</v>
      </c>
      <c r="L9" t="s">
        <v>29</v>
      </c>
    </row>
    <row r="10" spans="1:12" x14ac:dyDescent="0.25">
      <c r="B10" s="17">
        <f>1*B8/B5</f>
        <v>2.3219954648526078E-2</v>
      </c>
      <c r="C10" t="s">
        <v>37</v>
      </c>
      <c r="D10" t="s">
        <v>35</v>
      </c>
      <c r="G10" s="15"/>
    </row>
    <row r="12" spans="1:12" x14ac:dyDescent="0.25">
      <c r="A12" t="s">
        <v>9</v>
      </c>
      <c r="B12" s="11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22050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43.06640625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6">
        <f>G18-(G19-G18)</f>
        <v>23.534255249023062</v>
      </c>
    </row>
    <row r="18" spans="2:7" x14ac:dyDescent="0.25">
      <c r="B18" s="5">
        <v>0</v>
      </c>
      <c r="C18" s="10">
        <f t="shared" ref="C18:C49" si="0">$B$6*POWER($B$12,B18)</f>
        <v>1046.5</v>
      </c>
      <c r="D18" s="6">
        <f t="shared" ref="D18:D81" si="1">C18/$B$14</f>
        <v>24.299682539682539</v>
      </c>
      <c r="E18" s="12">
        <f>D18-((F19-E19)/2)</f>
        <v>23.555735315413283</v>
      </c>
      <c r="F18" s="13">
        <f>((D19-D18)/2)+D18</f>
        <v>25.022149697561574</v>
      </c>
      <c r="G18" s="6">
        <f>F18</f>
        <v>25.022149697561574</v>
      </c>
    </row>
    <row r="19" spans="2:7" x14ac:dyDescent="0.25">
      <c r="B19" s="5">
        <f>B18+1</f>
        <v>1</v>
      </c>
      <c r="C19" s="10">
        <f t="shared" si="0"/>
        <v>1108.7281282470026</v>
      </c>
      <c r="D19" s="6">
        <f t="shared" si="1"/>
        <v>25.744616855440604</v>
      </c>
      <c r="E19" s="12">
        <f>F18</f>
        <v>25.022149697561574</v>
      </c>
      <c r="F19" s="13">
        <f>((D20-D19)/2)+D19</f>
        <v>26.510044146100086</v>
      </c>
      <c r="G19" s="6">
        <f t="shared" ref="G19:G82" si="2">F19</f>
        <v>26.510044146100086</v>
      </c>
    </row>
    <row r="20" spans="2:7" x14ac:dyDescent="0.25">
      <c r="B20" s="5">
        <f t="shared" ref="B20:B83" si="3">B19+1</f>
        <v>2</v>
      </c>
      <c r="C20" s="10">
        <f t="shared" si="0"/>
        <v>1174.6565335557589</v>
      </c>
      <c r="D20" s="6">
        <f t="shared" si="1"/>
        <v>27.27547143675957</v>
      </c>
      <c r="E20" s="12">
        <f t="shared" ref="E20:E83" si="4">F19</f>
        <v>26.510044146100086</v>
      </c>
      <c r="F20" s="13">
        <f t="shared" ref="F20:F83" si="5">((D21-D20)/2)+D20</f>
        <v>28.086413402628722</v>
      </c>
      <c r="G20" s="6">
        <f t="shared" si="2"/>
        <v>28.086413402628722</v>
      </c>
    </row>
    <row r="21" spans="2:7" x14ac:dyDescent="0.25">
      <c r="B21" s="5">
        <f t="shared" si="3"/>
        <v>3</v>
      </c>
      <c r="C21" s="10">
        <f t="shared" si="0"/>
        <v>1244.5052458503478</v>
      </c>
      <c r="D21" s="6">
        <f t="shared" si="1"/>
        <v>28.897355368497873</v>
      </c>
      <c r="E21" s="12">
        <f t="shared" si="4"/>
        <v>28.086413402628722</v>
      </c>
      <c r="F21" s="13">
        <f t="shared" si="5"/>
        <v>29.756518453003409</v>
      </c>
      <c r="G21" s="6">
        <f t="shared" si="2"/>
        <v>29.756518453003409</v>
      </c>
    </row>
    <row r="22" spans="2:7" x14ac:dyDescent="0.25">
      <c r="B22" s="5">
        <f t="shared" si="3"/>
        <v>4</v>
      </c>
      <c r="C22" s="10">
        <f t="shared" si="0"/>
        <v>1318.5073787149847</v>
      </c>
      <c r="D22" s="6">
        <f t="shared" si="1"/>
        <v>30.615681537508941</v>
      </c>
      <c r="E22" s="12">
        <f t="shared" si="4"/>
        <v>29.756518453003409</v>
      </c>
      <c r="F22" s="13">
        <f t="shared" si="5"/>
        <v>31.525933117578457</v>
      </c>
      <c r="G22" s="6">
        <f t="shared" si="2"/>
        <v>31.525933117578457</v>
      </c>
    </row>
    <row r="23" spans="2:7" x14ac:dyDescent="0.25">
      <c r="B23" s="5">
        <f t="shared" si="3"/>
        <v>5</v>
      </c>
      <c r="C23" s="10">
        <f t="shared" si="0"/>
        <v>1396.9099073889411</v>
      </c>
      <c r="D23" s="6">
        <f t="shared" si="1"/>
        <v>32.436184697647974</v>
      </c>
      <c r="E23" s="12">
        <f t="shared" si="4"/>
        <v>31.525933117578457</v>
      </c>
      <c r="F23" s="13">
        <f t="shared" si="5"/>
        <v>33.400562653313855</v>
      </c>
      <c r="G23" s="6">
        <f t="shared" si="2"/>
        <v>33.400562653313855</v>
      </c>
    </row>
    <row r="24" spans="2:7" x14ac:dyDescent="0.25">
      <c r="B24" s="5">
        <f t="shared" si="3"/>
        <v>6</v>
      </c>
      <c r="C24" s="10">
        <f t="shared" si="0"/>
        <v>1479.974493023444</v>
      </c>
      <c r="D24" s="6">
        <f t="shared" si="1"/>
        <v>34.364940608979744</v>
      </c>
      <c r="E24" s="12">
        <f t="shared" si="4"/>
        <v>33.400562653313855</v>
      </c>
      <c r="F24" s="13">
        <f t="shared" si="5"/>
        <v>35.386663462021417</v>
      </c>
      <c r="G24" s="6">
        <f t="shared" si="2"/>
        <v>35.386663462021417</v>
      </c>
    </row>
    <row r="25" spans="2:7" x14ac:dyDescent="0.25">
      <c r="B25" s="5">
        <f t="shared" si="3"/>
        <v>7</v>
      </c>
      <c r="C25" s="10">
        <f t="shared" si="0"/>
        <v>1567.9783559514474</v>
      </c>
      <c r="D25" s="6">
        <f t="shared" si="1"/>
        <v>36.408386315063083</v>
      </c>
      <c r="E25" s="12">
        <f t="shared" si="4"/>
        <v>35.386663462021417</v>
      </c>
      <c r="F25" s="13">
        <f t="shared" si="5"/>
        <v>37.490863970524217</v>
      </c>
      <c r="G25" s="6">
        <f t="shared" si="2"/>
        <v>37.490863970524217</v>
      </c>
    </row>
    <row r="26" spans="2:7" x14ac:dyDescent="0.25">
      <c r="B26" s="5">
        <f t="shared" si="3"/>
        <v>8</v>
      </c>
      <c r="C26" s="10">
        <f t="shared" si="0"/>
        <v>1661.2152008847208</v>
      </c>
      <c r="D26" s="6">
        <f t="shared" si="1"/>
        <v>38.573341625985357</v>
      </c>
      <c r="E26" s="12">
        <f t="shared" si="4"/>
        <v>37.490863970524217</v>
      </c>
      <c r="F26" s="13">
        <f t="shared" si="5"/>
        <v>39.720186752415003</v>
      </c>
      <c r="G26" s="6">
        <f t="shared" si="2"/>
        <v>39.720186752415003</v>
      </c>
    </row>
    <row r="27" spans="2:7" x14ac:dyDescent="0.25">
      <c r="B27" s="5">
        <f t="shared" si="3"/>
        <v>9</v>
      </c>
      <c r="C27" s="10">
        <f t="shared" si="0"/>
        <v>1759.9961971260248</v>
      </c>
      <c r="D27" s="6">
        <f t="shared" si="1"/>
        <v>40.867031878844656</v>
      </c>
      <c r="E27" s="12">
        <f t="shared" si="4"/>
        <v>39.720186752415003</v>
      </c>
      <c r="F27" s="13">
        <f t="shared" si="5"/>
        <v>42.08207196524269</v>
      </c>
      <c r="G27" s="6">
        <f t="shared" si="2"/>
        <v>42.08207196524269</v>
      </c>
    </row>
    <row r="28" spans="2:7" x14ac:dyDescent="0.25">
      <c r="B28" s="5">
        <f t="shared" si="3"/>
        <v>10</v>
      </c>
      <c r="C28" s="10">
        <f t="shared" si="0"/>
        <v>1864.6510170677304</v>
      </c>
      <c r="D28" s="6">
        <f t="shared" si="1"/>
        <v>43.297112051640724</v>
      </c>
      <c r="E28" s="12">
        <f t="shared" si="4"/>
        <v>42.08207196524269</v>
      </c>
      <c r="F28" s="13">
        <f t="shared" si="5"/>
        <v>44.584402181346576</v>
      </c>
      <c r="G28" s="6">
        <f t="shared" si="2"/>
        <v>44.584402181346576</v>
      </c>
    </row>
    <row r="29" spans="2:7" x14ac:dyDescent="0.25">
      <c r="B29" s="5">
        <f t="shared" si="3"/>
        <v>11</v>
      </c>
      <c r="C29" s="10">
        <f t="shared" si="0"/>
        <v>1975.5289364427849</v>
      </c>
      <c r="D29" s="6">
        <f t="shared" si="1"/>
        <v>45.871692311052421</v>
      </c>
      <c r="E29" s="12">
        <f t="shared" si="4"/>
        <v>44.584402181346576</v>
      </c>
      <c r="F29" s="13">
        <f t="shared" si="5"/>
        <v>47.23552869520875</v>
      </c>
      <c r="G29" s="6">
        <f t="shared" si="2"/>
        <v>47.23552869520875</v>
      </c>
    </row>
    <row r="30" spans="2:7" x14ac:dyDescent="0.25">
      <c r="B30" s="5">
        <f t="shared" si="3"/>
        <v>12</v>
      </c>
      <c r="C30" s="10">
        <f t="shared" si="0"/>
        <v>2093</v>
      </c>
      <c r="D30" s="6">
        <f t="shared" si="1"/>
        <v>48.599365079365079</v>
      </c>
      <c r="E30" s="12">
        <f t="shared" si="4"/>
        <v>47.23552869520875</v>
      </c>
      <c r="F30" s="13">
        <f t="shared" si="5"/>
        <v>50.044299395123147</v>
      </c>
      <c r="G30" s="6">
        <f t="shared" si="2"/>
        <v>50.044299395123147</v>
      </c>
    </row>
    <row r="31" spans="2:7" x14ac:dyDescent="0.25">
      <c r="B31" s="5">
        <f t="shared" si="3"/>
        <v>13</v>
      </c>
      <c r="C31" s="10">
        <f t="shared" si="0"/>
        <v>2217.4562564940052</v>
      </c>
      <c r="D31" s="6">
        <f t="shared" si="1"/>
        <v>51.489233710881209</v>
      </c>
      <c r="E31" s="12">
        <f t="shared" si="4"/>
        <v>50.044299395123147</v>
      </c>
      <c r="F31" s="13">
        <f t="shared" si="5"/>
        <v>53.020088292200185</v>
      </c>
      <c r="G31" s="6">
        <f t="shared" si="2"/>
        <v>53.020088292200185</v>
      </c>
    </row>
    <row r="32" spans="2:7" x14ac:dyDescent="0.25">
      <c r="B32" s="5">
        <f t="shared" si="3"/>
        <v>14</v>
      </c>
      <c r="C32" s="10">
        <f t="shared" si="0"/>
        <v>2349.3130671115182</v>
      </c>
      <c r="D32" s="6">
        <f t="shared" si="1"/>
        <v>54.550942873519155</v>
      </c>
      <c r="E32" s="12">
        <f t="shared" si="4"/>
        <v>53.020088292200185</v>
      </c>
      <c r="F32" s="13">
        <f t="shared" si="5"/>
        <v>56.172826805257451</v>
      </c>
      <c r="G32" s="6">
        <f t="shared" si="2"/>
        <v>56.172826805257451</v>
      </c>
    </row>
    <row r="33" spans="2:7" x14ac:dyDescent="0.25">
      <c r="B33" s="5">
        <f t="shared" si="3"/>
        <v>15</v>
      </c>
      <c r="C33" s="10">
        <f t="shared" si="0"/>
        <v>2489.0104917006956</v>
      </c>
      <c r="D33" s="6">
        <f t="shared" si="1"/>
        <v>57.794710736995746</v>
      </c>
      <c r="E33" s="12">
        <f t="shared" si="4"/>
        <v>56.172826805257451</v>
      </c>
      <c r="F33" s="13">
        <f t="shared" si="5"/>
        <v>59.513036906006818</v>
      </c>
      <c r="G33" s="6">
        <f t="shared" si="2"/>
        <v>59.513036906006818</v>
      </c>
    </row>
    <row r="34" spans="2:7" x14ac:dyDescent="0.25">
      <c r="B34" s="5">
        <f t="shared" si="3"/>
        <v>16</v>
      </c>
      <c r="C34" s="10">
        <f t="shared" si="0"/>
        <v>2637.0147574299699</v>
      </c>
      <c r="D34" s="6">
        <f t="shared" si="1"/>
        <v>61.231363075017896</v>
      </c>
      <c r="E34" s="12">
        <f t="shared" si="4"/>
        <v>59.513036906006818</v>
      </c>
      <c r="F34" s="13">
        <f t="shared" si="5"/>
        <v>63.051866235156929</v>
      </c>
      <c r="G34" s="6">
        <f t="shared" si="2"/>
        <v>63.051866235156929</v>
      </c>
    </row>
    <row r="35" spans="2:7" x14ac:dyDescent="0.25">
      <c r="B35" s="5">
        <f t="shared" si="3"/>
        <v>17</v>
      </c>
      <c r="C35" s="10">
        <f t="shared" si="0"/>
        <v>2793.8198147778826</v>
      </c>
      <c r="D35" s="6">
        <f t="shared" si="1"/>
        <v>64.872369395295962</v>
      </c>
      <c r="E35" s="12">
        <f t="shared" si="4"/>
        <v>63.051866235156929</v>
      </c>
      <c r="F35" s="13">
        <f t="shared" si="5"/>
        <v>66.801125306627739</v>
      </c>
      <c r="G35" s="6">
        <f t="shared" si="2"/>
        <v>66.801125306627739</v>
      </c>
    </row>
    <row r="36" spans="2:7" x14ac:dyDescent="0.25">
      <c r="B36" s="5">
        <f t="shared" si="3"/>
        <v>18</v>
      </c>
      <c r="C36" s="10">
        <f t="shared" si="0"/>
        <v>2959.9489860468884</v>
      </c>
      <c r="D36" s="6">
        <f t="shared" si="1"/>
        <v>68.729881217959502</v>
      </c>
      <c r="E36" s="12">
        <f t="shared" si="4"/>
        <v>66.801125306627739</v>
      </c>
      <c r="F36" s="13">
        <f t="shared" si="5"/>
        <v>70.773326924042834</v>
      </c>
      <c r="G36" s="6">
        <f t="shared" si="2"/>
        <v>70.773326924042834</v>
      </c>
    </row>
    <row r="37" spans="2:7" x14ac:dyDescent="0.25">
      <c r="B37" s="5">
        <f t="shared" si="3"/>
        <v>19</v>
      </c>
      <c r="C37" s="10">
        <f t="shared" si="0"/>
        <v>3135.9567119028952</v>
      </c>
      <c r="D37" s="6">
        <f t="shared" si="1"/>
        <v>72.816772630126181</v>
      </c>
      <c r="E37" s="12">
        <f t="shared" si="4"/>
        <v>70.773326924042834</v>
      </c>
      <c r="F37" s="13">
        <f t="shared" si="5"/>
        <v>74.981727941048447</v>
      </c>
      <c r="G37" s="6">
        <f t="shared" si="2"/>
        <v>74.981727941048447</v>
      </c>
    </row>
    <row r="38" spans="2:7" x14ac:dyDescent="0.25">
      <c r="B38" s="5">
        <f t="shared" si="3"/>
        <v>20</v>
      </c>
      <c r="C38" s="10">
        <f t="shared" si="0"/>
        <v>3322.4304017694421</v>
      </c>
      <c r="D38" s="6">
        <f t="shared" si="1"/>
        <v>77.146683251970714</v>
      </c>
      <c r="E38" s="12">
        <f t="shared" si="4"/>
        <v>74.981727941048447</v>
      </c>
      <c r="F38" s="13">
        <f t="shared" si="5"/>
        <v>79.440373504830021</v>
      </c>
      <c r="G38" s="6">
        <f t="shared" si="2"/>
        <v>79.440373504830021</v>
      </c>
    </row>
    <row r="39" spans="2:7" x14ac:dyDescent="0.25">
      <c r="B39" s="5">
        <f t="shared" si="3"/>
        <v>21</v>
      </c>
      <c r="C39" s="10">
        <f t="shared" si="0"/>
        <v>3519.99239425205</v>
      </c>
      <c r="D39" s="6">
        <f t="shared" si="1"/>
        <v>81.734063757689327</v>
      </c>
      <c r="E39" s="12">
        <f t="shared" si="4"/>
        <v>79.440373504830021</v>
      </c>
      <c r="F39" s="13">
        <f t="shared" si="5"/>
        <v>84.164143930485395</v>
      </c>
      <c r="G39" s="6">
        <f t="shared" si="2"/>
        <v>84.164143930485395</v>
      </c>
    </row>
    <row r="40" spans="2:7" x14ac:dyDescent="0.25">
      <c r="B40" s="5">
        <f t="shared" si="3"/>
        <v>22</v>
      </c>
      <c r="C40" s="10">
        <f t="shared" si="0"/>
        <v>3729.3020341354613</v>
      </c>
      <c r="D40" s="6">
        <f t="shared" si="1"/>
        <v>86.594224103281462</v>
      </c>
      <c r="E40" s="12">
        <f t="shared" si="4"/>
        <v>84.164143930485395</v>
      </c>
      <c r="F40" s="13">
        <f t="shared" si="5"/>
        <v>89.168804362693152</v>
      </c>
      <c r="G40" s="6">
        <f t="shared" si="2"/>
        <v>89.168804362693152</v>
      </c>
    </row>
    <row r="41" spans="2:7" x14ac:dyDescent="0.25">
      <c r="B41" s="5">
        <f t="shared" si="3"/>
        <v>23</v>
      </c>
      <c r="C41" s="10">
        <f t="shared" si="0"/>
        <v>3951.0578728855703</v>
      </c>
      <c r="D41" s="6">
        <f t="shared" si="1"/>
        <v>91.743384622104855</v>
      </c>
      <c r="E41" s="12">
        <f t="shared" si="4"/>
        <v>89.168804362693152</v>
      </c>
      <c r="F41" s="13">
        <f t="shared" si="5"/>
        <v>94.471057390417513</v>
      </c>
      <c r="G41" s="6">
        <f t="shared" si="2"/>
        <v>94.471057390417513</v>
      </c>
    </row>
    <row r="42" spans="2:7" x14ac:dyDescent="0.25">
      <c r="B42" s="5">
        <f t="shared" si="3"/>
        <v>24</v>
      </c>
      <c r="C42" s="10">
        <f t="shared" si="0"/>
        <v>4186.0000000000009</v>
      </c>
      <c r="D42" s="6">
        <f t="shared" si="1"/>
        <v>97.198730158730186</v>
      </c>
      <c r="E42" s="12">
        <f t="shared" si="4"/>
        <v>94.471057390417513</v>
      </c>
      <c r="F42" s="13">
        <f t="shared" si="5"/>
        <v>100.08859879024631</v>
      </c>
      <c r="G42" s="6">
        <f t="shared" si="2"/>
        <v>100.08859879024631</v>
      </c>
    </row>
    <row r="43" spans="2:7" x14ac:dyDescent="0.25">
      <c r="B43" s="5">
        <f t="shared" si="3"/>
        <v>25</v>
      </c>
      <c r="C43" s="10">
        <f t="shared" si="0"/>
        <v>4434.9125129880113</v>
      </c>
      <c r="D43" s="6">
        <f t="shared" si="1"/>
        <v>102.97846742176243</v>
      </c>
      <c r="E43" s="12">
        <f t="shared" si="4"/>
        <v>100.08859879024631</v>
      </c>
      <c r="F43" s="13">
        <f t="shared" si="5"/>
        <v>106.04017658440037</v>
      </c>
      <c r="G43" s="6">
        <f t="shared" si="2"/>
        <v>106.04017658440037</v>
      </c>
    </row>
    <row r="44" spans="2:7" x14ac:dyDescent="0.25">
      <c r="B44" s="5">
        <f t="shared" si="3"/>
        <v>26</v>
      </c>
      <c r="C44" s="10">
        <f t="shared" si="0"/>
        <v>4698.6261342230364</v>
      </c>
      <c r="D44" s="6">
        <f t="shared" si="1"/>
        <v>109.10188574703831</v>
      </c>
      <c r="E44" s="12">
        <f t="shared" si="4"/>
        <v>106.04017658440037</v>
      </c>
      <c r="F44" s="13">
        <f t="shared" si="5"/>
        <v>112.34565361051492</v>
      </c>
      <c r="G44" s="6">
        <f t="shared" si="2"/>
        <v>112.34565361051492</v>
      </c>
    </row>
    <row r="45" spans="2:7" x14ac:dyDescent="0.25">
      <c r="B45" s="5">
        <f t="shared" si="3"/>
        <v>27</v>
      </c>
      <c r="C45" s="10">
        <f t="shared" si="0"/>
        <v>4978.0209834013931</v>
      </c>
      <c r="D45" s="6">
        <f t="shared" si="1"/>
        <v>115.58942147399154</v>
      </c>
      <c r="E45" s="12">
        <f t="shared" si="4"/>
        <v>112.34565361051492</v>
      </c>
      <c r="F45" s="13">
        <f t="shared" si="5"/>
        <v>119.02607381201366</v>
      </c>
      <c r="G45" s="6">
        <f t="shared" si="2"/>
        <v>119.02607381201366</v>
      </c>
    </row>
    <row r="46" spans="2:7" x14ac:dyDescent="0.25">
      <c r="B46" s="5">
        <f t="shared" si="3"/>
        <v>28</v>
      </c>
      <c r="C46" s="10">
        <f t="shared" si="0"/>
        <v>5274.0295148599398</v>
      </c>
      <c r="D46" s="6">
        <f t="shared" si="1"/>
        <v>122.46272615003579</v>
      </c>
      <c r="E46" s="12">
        <f t="shared" si="4"/>
        <v>119.02607381201366</v>
      </c>
      <c r="F46" s="13">
        <f t="shared" si="5"/>
        <v>126.10373247031386</v>
      </c>
      <c r="G46" s="6">
        <f t="shared" si="2"/>
        <v>126.10373247031386</v>
      </c>
    </row>
    <row r="47" spans="2:7" x14ac:dyDescent="0.25">
      <c r="B47" s="5">
        <f t="shared" si="3"/>
        <v>29</v>
      </c>
      <c r="C47" s="10">
        <f t="shared" si="0"/>
        <v>5587.6396295557652</v>
      </c>
      <c r="D47" s="6">
        <f t="shared" si="1"/>
        <v>129.74473879059192</v>
      </c>
      <c r="E47" s="12">
        <f t="shared" si="4"/>
        <v>126.10373247031386</v>
      </c>
      <c r="F47" s="13">
        <f t="shared" si="5"/>
        <v>133.60225061325548</v>
      </c>
      <c r="G47" s="6">
        <f t="shared" si="2"/>
        <v>133.60225061325548</v>
      </c>
    </row>
    <row r="48" spans="2:7" x14ac:dyDescent="0.25">
      <c r="B48" s="5">
        <f t="shared" si="3"/>
        <v>30</v>
      </c>
      <c r="C48" s="10">
        <f t="shared" si="0"/>
        <v>5919.8979720937778</v>
      </c>
      <c r="D48" s="6">
        <f t="shared" si="1"/>
        <v>137.459762435919</v>
      </c>
      <c r="E48" s="12">
        <f t="shared" si="4"/>
        <v>133.60225061325548</v>
      </c>
      <c r="F48" s="13">
        <f t="shared" si="5"/>
        <v>141.54665384808567</v>
      </c>
      <c r="G48" s="6">
        <f t="shared" si="2"/>
        <v>141.54665384808567</v>
      </c>
    </row>
    <row r="49" spans="2:9" x14ac:dyDescent="0.25">
      <c r="B49" s="5">
        <f t="shared" si="3"/>
        <v>31</v>
      </c>
      <c r="C49" s="10">
        <f t="shared" si="0"/>
        <v>6271.9134238057904</v>
      </c>
      <c r="D49" s="6">
        <f t="shared" si="1"/>
        <v>145.63354526025236</v>
      </c>
      <c r="E49" s="12">
        <f t="shared" si="4"/>
        <v>141.54665384808567</v>
      </c>
      <c r="F49" s="13">
        <f t="shared" si="5"/>
        <v>149.96345588209692</v>
      </c>
      <c r="G49" s="6">
        <f t="shared" si="2"/>
        <v>149.96345588209692</v>
      </c>
    </row>
    <row r="50" spans="2:9" x14ac:dyDescent="0.25">
      <c r="B50" s="5">
        <f t="shared" si="3"/>
        <v>32</v>
      </c>
      <c r="C50" s="10">
        <f t="shared" ref="C50:C81" si="6">$B$6*POWER($B$12,B50)</f>
        <v>6644.8608035388852</v>
      </c>
      <c r="D50" s="6">
        <f t="shared" si="1"/>
        <v>154.29336650394146</v>
      </c>
      <c r="E50" s="12">
        <f t="shared" si="4"/>
        <v>149.96345588209692</v>
      </c>
      <c r="F50" s="13">
        <f t="shared" si="5"/>
        <v>158.88074700966007</v>
      </c>
      <c r="G50" s="6">
        <f t="shared" si="2"/>
        <v>158.88074700966007</v>
      </c>
    </row>
    <row r="51" spans="2:9" x14ac:dyDescent="0.25">
      <c r="B51" s="5">
        <f t="shared" si="3"/>
        <v>33</v>
      </c>
      <c r="C51" s="10">
        <f t="shared" si="6"/>
        <v>7039.9847885041008</v>
      </c>
      <c r="D51" s="6">
        <f t="shared" si="1"/>
        <v>163.46812751537865</v>
      </c>
      <c r="E51" s="12">
        <f t="shared" si="4"/>
        <v>158.88074700966007</v>
      </c>
      <c r="F51" s="13">
        <f t="shared" si="5"/>
        <v>168.32828786097082</v>
      </c>
      <c r="G51" s="6">
        <f t="shared" si="2"/>
        <v>168.32828786097082</v>
      </c>
    </row>
    <row r="52" spans="2:9" x14ac:dyDescent="0.25">
      <c r="B52" s="5">
        <f t="shared" si="3"/>
        <v>34</v>
      </c>
      <c r="C52" s="10">
        <f t="shared" si="6"/>
        <v>7458.6040682709236</v>
      </c>
      <c r="D52" s="6">
        <f t="shared" si="1"/>
        <v>173.18844820656295</v>
      </c>
      <c r="E52" s="12">
        <f t="shared" si="4"/>
        <v>168.32828786097082</v>
      </c>
      <c r="F52" s="13">
        <f t="shared" si="5"/>
        <v>178.33760872538636</v>
      </c>
      <c r="G52" s="6">
        <f t="shared" si="2"/>
        <v>178.33760872538636</v>
      </c>
    </row>
    <row r="53" spans="2:9" x14ac:dyDescent="0.25">
      <c r="B53" s="5">
        <f t="shared" si="3"/>
        <v>35</v>
      </c>
      <c r="C53" s="10">
        <f t="shared" si="6"/>
        <v>7902.1157457711415</v>
      </c>
      <c r="D53" s="6">
        <f t="shared" si="1"/>
        <v>183.48676924420974</v>
      </c>
      <c r="E53" s="12">
        <f t="shared" si="4"/>
        <v>178.33760872538636</v>
      </c>
      <c r="F53" s="13">
        <f t="shared" si="5"/>
        <v>188.94211478083508</v>
      </c>
      <c r="G53" s="6">
        <f t="shared" si="2"/>
        <v>188.94211478083508</v>
      </c>
      <c r="H53" s="10"/>
      <c r="I53" s="16"/>
    </row>
    <row r="54" spans="2:9" x14ac:dyDescent="0.25">
      <c r="B54" s="5">
        <f t="shared" si="3"/>
        <v>36</v>
      </c>
      <c r="C54" s="10">
        <f t="shared" si="6"/>
        <v>8372.0000000000036</v>
      </c>
      <c r="D54" s="6">
        <f t="shared" si="1"/>
        <v>194.3974603174604</v>
      </c>
      <c r="E54" s="12">
        <f t="shared" si="4"/>
        <v>188.94211478083508</v>
      </c>
      <c r="F54" s="13">
        <f t="shared" si="5"/>
        <v>200.17719758049265</v>
      </c>
      <c r="G54" s="6">
        <f t="shared" si="2"/>
        <v>200.17719758049265</v>
      </c>
      <c r="H54" s="10"/>
      <c r="I54" s="16"/>
    </row>
    <row r="55" spans="2:9" x14ac:dyDescent="0.25">
      <c r="B55" s="5">
        <f t="shared" si="3"/>
        <v>37</v>
      </c>
      <c r="C55" s="10">
        <f t="shared" si="6"/>
        <v>8869.8250259760225</v>
      </c>
      <c r="D55" s="6">
        <f t="shared" si="1"/>
        <v>205.95693484352486</v>
      </c>
      <c r="E55" s="12">
        <f t="shared" si="4"/>
        <v>200.17719758049265</v>
      </c>
      <c r="F55" s="13">
        <f t="shared" si="5"/>
        <v>212.08035316880074</v>
      </c>
      <c r="G55" s="6">
        <f t="shared" si="2"/>
        <v>212.08035316880074</v>
      </c>
      <c r="H55" s="10"/>
      <c r="I55" s="16"/>
    </row>
    <row r="56" spans="2:9" x14ac:dyDescent="0.25">
      <c r="B56" s="5">
        <f t="shared" si="3"/>
        <v>38</v>
      </c>
      <c r="C56" s="10">
        <f t="shared" si="6"/>
        <v>9397.2522684460746</v>
      </c>
      <c r="D56" s="6">
        <f t="shared" si="1"/>
        <v>218.20377149407665</v>
      </c>
      <c r="E56" s="12">
        <f t="shared" si="4"/>
        <v>212.08035316880074</v>
      </c>
      <c r="F56" s="13">
        <f t="shared" si="5"/>
        <v>224.69130722102986</v>
      </c>
      <c r="G56" s="6">
        <f t="shared" si="2"/>
        <v>224.69130722102986</v>
      </c>
      <c r="H56" s="10"/>
      <c r="I56" s="16"/>
    </row>
    <row r="57" spans="2:9" x14ac:dyDescent="0.25">
      <c r="B57" s="5">
        <f t="shared" si="3"/>
        <v>39</v>
      </c>
      <c r="C57" s="10">
        <f t="shared" si="6"/>
        <v>9956.0419668027862</v>
      </c>
      <c r="D57" s="6">
        <f t="shared" si="1"/>
        <v>231.17884294798307</v>
      </c>
      <c r="E57" s="12">
        <f t="shared" si="4"/>
        <v>224.69130722102986</v>
      </c>
      <c r="F57" s="13">
        <f t="shared" si="5"/>
        <v>238.05214762402733</v>
      </c>
      <c r="G57" s="6">
        <f t="shared" si="2"/>
        <v>238.05214762402733</v>
      </c>
      <c r="H57" s="10"/>
      <c r="I57" s="16"/>
    </row>
    <row r="58" spans="2:9" x14ac:dyDescent="0.25">
      <c r="B58" s="5">
        <f t="shared" si="3"/>
        <v>40</v>
      </c>
      <c r="C58" s="10">
        <f t="shared" si="6"/>
        <v>10548.059029719881</v>
      </c>
      <c r="D58" s="6">
        <f t="shared" si="1"/>
        <v>244.92545230007161</v>
      </c>
      <c r="E58" s="12">
        <f t="shared" si="4"/>
        <v>238.05214762402733</v>
      </c>
      <c r="F58" s="13">
        <f t="shared" si="5"/>
        <v>252.20746494062774</v>
      </c>
      <c r="G58" s="6">
        <f t="shared" si="2"/>
        <v>252.20746494062774</v>
      </c>
      <c r="H58" s="10"/>
      <c r="I58" s="16"/>
    </row>
    <row r="59" spans="2:9" x14ac:dyDescent="0.25">
      <c r="B59" s="5">
        <f t="shared" si="3"/>
        <v>41</v>
      </c>
      <c r="C59" s="10">
        <f t="shared" si="6"/>
        <v>11175.279259111534</v>
      </c>
      <c r="D59" s="6">
        <f t="shared" si="1"/>
        <v>259.48947758118391</v>
      </c>
      <c r="E59" s="12">
        <f t="shared" si="4"/>
        <v>252.20746494062774</v>
      </c>
      <c r="F59" s="13">
        <f t="shared" si="5"/>
        <v>267.20450122651096</v>
      </c>
      <c r="G59" s="6">
        <f t="shared" si="2"/>
        <v>267.20450122651096</v>
      </c>
      <c r="H59" s="10"/>
      <c r="I59" s="16"/>
    </row>
    <row r="60" spans="2:9" x14ac:dyDescent="0.25">
      <c r="B60" s="5">
        <f t="shared" si="3"/>
        <v>42</v>
      </c>
      <c r="C60" s="10">
        <f t="shared" si="6"/>
        <v>11839.795944187556</v>
      </c>
      <c r="D60" s="6">
        <f t="shared" si="1"/>
        <v>274.91952487183801</v>
      </c>
      <c r="E60" s="12">
        <f t="shared" si="4"/>
        <v>267.20450122651096</v>
      </c>
      <c r="F60" s="13">
        <f t="shared" si="5"/>
        <v>283.09330769617145</v>
      </c>
      <c r="G60" s="6">
        <f t="shared" si="2"/>
        <v>283.09330769617145</v>
      </c>
      <c r="H60" s="10"/>
      <c r="I60" s="16"/>
    </row>
    <row r="61" spans="2:9" x14ac:dyDescent="0.25">
      <c r="B61" s="5">
        <f t="shared" si="3"/>
        <v>43</v>
      </c>
      <c r="C61" s="10">
        <f t="shared" si="6"/>
        <v>12543.826847611585</v>
      </c>
      <c r="D61" s="6">
        <f t="shared" si="1"/>
        <v>291.26709052050484</v>
      </c>
      <c r="E61" s="12">
        <f t="shared" si="4"/>
        <v>283.09330769617145</v>
      </c>
      <c r="F61" s="13">
        <f t="shared" si="5"/>
        <v>299.92691176419385</v>
      </c>
      <c r="G61" s="6">
        <f t="shared" si="2"/>
        <v>299.92691176419385</v>
      </c>
      <c r="H61" s="10"/>
      <c r="I61" s="16"/>
    </row>
    <row r="62" spans="2:9" x14ac:dyDescent="0.25">
      <c r="B62" s="5">
        <f t="shared" si="3"/>
        <v>44</v>
      </c>
      <c r="C62" s="10">
        <f t="shared" si="6"/>
        <v>13289.72160707777</v>
      </c>
      <c r="D62" s="6">
        <f t="shared" si="1"/>
        <v>308.58673300788291</v>
      </c>
      <c r="E62" s="12">
        <f t="shared" si="4"/>
        <v>299.92691176419385</v>
      </c>
      <c r="F62" s="13">
        <f t="shared" si="5"/>
        <v>317.76149401932014</v>
      </c>
      <c r="G62" s="6">
        <f t="shared" si="2"/>
        <v>317.76149401932014</v>
      </c>
      <c r="H62" s="10"/>
      <c r="I62" s="16"/>
    </row>
    <row r="63" spans="2:9" x14ac:dyDescent="0.25">
      <c r="B63" s="5">
        <f t="shared" si="3"/>
        <v>45</v>
      </c>
      <c r="C63" s="10">
        <f t="shared" si="6"/>
        <v>14079.969577008202</v>
      </c>
      <c r="D63" s="6">
        <f t="shared" si="1"/>
        <v>326.93625503075731</v>
      </c>
      <c r="E63" s="12">
        <f t="shared" si="4"/>
        <v>317.76149401932014</v>
      </c>
      <c r="F63" s="13">
        <f t="shared" si="5"/>
        <v>336.65657572194164</v>
      </c>
      <c r="G63" s="6">
        <f t="shared" si="2"/>
        <v>336.65657572194164</v>
      </c>
      <c r="H63" s="10"/>
      <c r="I63" s="16"/>
    </row>
    <row r="64" spans="2:9" x14ac:dyDescent="0.25">
      <c r="B64" s="5">
        <f t="shared" si="3"/>
        <v>46</v>
      </c>
      <c r="C64" s="10">
        <f t="shared" si="6"/>
        <v>14917.208136541851</v>
      </c>
      <c r="D64" s="6">
        <f t="shared" si="1"/>
        <v>346.37689641312596</v>
      </c>
      <c r="E64" s="12">
        <f t="shared" si="4"/>
        <v>336.65657572194164</v>
      </c>
      <c r="F64" s="13">
        <f t="shared" si="5"/>
        <v>356.67521745077272</v>
      </c>
      <c r="G64" s="6">
        <f t="shared" si="2"/>
        <v>356.67521745077272</v>
      </c>
      <c r="H64" s="10"/>
      <c r="I64" s="16"/>
    </row>
    <row r="65" spans="2:9" x14ac:dyDescent="0.25">
      <c r="B65" s="5">
        <f t="shared" si="3"/>
        <v>47</v>
      </c>
      <c r="C65" s="10">
        <f t="shared" si="6"/>
        <v>15804.231491542283</v>
      </c>
      <c r="D65" s="6">
        <f t="shared" si="1"/>
        <v>366.97353848841948</v>
      </c>
      <c r="E65" s="12">
        <f t="shared" si="4"/>
        <v>356.67521745077272</v>
      </c>
      <c r="F65" s="13">
        <f t="shared" si="5"/>
        <v>377.88422956167017</v>
      </c>
      <c r="G65" s="6">
        <f t="shared" si="2"/>
        <v>377.88422956167017</v>
      </c>
      <c r="H65" s="10"/>
      <c r="I65" s="16"/>
    </row>
    <row r="66" spans="2:9" x14ac:dyDescent="0.25">
      <c r="B66" s="5">
        <f t="shared" si="3"/>
        <v>48</v>
      </c>
      <c r="C66" s="10">
        <f t="shared" si="6"/>
        <v>16744.000000000007</v>
      </c>
      <c r="D66" s="6">
        <f t="shared" si="1"/>
        <v>388.7949206349208</v>
      </c>
      <c r="E66" s="12">
        <f t="shared" si="4"/>
        <v>377.88422956167017</v>
      </c>
      <c r="F66" s="13">
        <f t="shared" si="5"/>
        <v>400.35439516098529</v>
      </c>
      <c r="G66" s="6">
        <f t="shared" si="2"/>
        <v>400.35439516098529</v>
      </c>
      <c r="H66" s="10"/>
      <c r="I66" s="16"/>
    </row>
    <row r="67" spans="2:9" x14ac:dyDescent="0.25">
      <c r="B67" s="5">
        <f t="shared" si="3"/>
        <v>49</v>
      </c>
      <c r="C67" s="10">
        <f t="shared" si="6"/>
        <v>17739.650051952049</v>
      </c>
      <c r="D67" s="6">
        <f t="shared" si="1"/>
        <v>411.91386968704984</v>
      </c>
      <c r="E67" s="12">
        <f t="shared" si="4"/>
        <v>400.35439516098529</v>
      </c>
      <c r="F67" s="13">
        <f t="shared" si="5"/>
        <v>424.1607063376016</v>
      </c>
      <c r="G67" s="6">
        <f t="shared" si="2"/>
        <v>424.1607063376016</v>
      </c>
    </row>
    <row r="68" spans="2:9" x14ac:dyDescent="0.25">
      <c r="B68" s="5">
        <f t="shared" si="3"/>
        <v>50</v>
      </c>
      <c r="C68" s="10">
        <f t="shared" si="6"/>
        <v>18794.504536892153</v>
      </c>
      <c r="D68" s="6">
        <f t="shared" si="1"/>
        <v>436.40754298815341</v>
      </c>
      <c r="E68" s="12">
        <f t="shared" si="4"/>
        <v>424.1607063376016</v>
      </c>
      <c r="F68" s="13">
        <f t="shared" si="5"/>
        <v>449.38261444205978</v>
      </c>
      <c r="G68" s="6">
        <f t="shared" si="2"/>
        <v>449.38261444205978</v>
      </c>
    </row>
    <row r="69" spans="2:9" x14ac:dyDescent="0.25">
      <c r="B69" s="5">
        <f t="shared" si="3"/>
        <v>51</v>
      </c>
      <c r="C69" s="10">
        <f t="shared" si="6"/>
        <v>19912.083933605576</v>
      </c>
      <c r="D69" s="6">
        <f t="shared" si="1"/>
        <v>462.3576858959662</v>
      </c>
      <c r="E69" s="12">
        <f t="shared" si="4"/>
        <v>449.38261444205978</v>
      </c>
      <c r="F69" s="13">
        <f t="shared" si="5"/>
        <v>476.10429524805477</v>
      </c>
      <c r="G69" s="6">
        <f t="shared" si="2"/>
        <v>476.10429524805477</v>
      </c>
    </row>
    <row r="70" spans="2:9" x14ac:dyDescent="0.25">
      <c r="B70" s="5">
        <f t="shared" si="3"/>
        <v>52</v>
      </c>
      <c r="C70" s="10">
        <f t="shared" si="6"/>
        <v>21096.118059439767</v>
      </c>
      <c r="D70" s="6">
        <f t="shared" si="1"/>
        <v>489.85090460014334</v>
      </c>
      <c r="E70" s="12">
        <f t="shared" si="4"/>
        <v>476.10429524805477</v>
      </c>
      <c r="F70" s="13">
        <f t="shared" si="5"/>
        <v>504.4149298812556</v>
      </c>
      <c r="G70" s="6">
        <f t="shared" si="2"/>
        <v>504.4149298812556</v>
      </c>
    </row>
    <row r="71" spans="2:9" x14ac:dyDescent="0.25">
      <c r="B71" s="5">
        <f t="shared" si="3"/>
        <v>53</v>
      </c>
      <c r="C71" s="10">
        <f t="shared" si="6"/>
        <v>22350.558518223068</v>
      </c>
      <c r="D71" s="6">
        <f t="shared" si="1"/>
        <v>518.97895516236781</v>
      </c>
      <c r="E71" s="12">
        <f t="shared" si="4"/>
        <v>504.4149298812556</v>
      </c>
      <c r="F71" s="13">
        <f t="shared" si="5"/>
        <v>534.40900245302191</v>
      </c>
      <c r="G71" s="6">
        <f t="shared" si="2"/>
        <v>534.40900245302191</v>
      </c>
    </row>
    <row r="72" spans="2:9" x14ac:dyDescent="0.25">
      <c r="B72" s="5">
        <f t="shared" si="3"/>
        <v>54</v>
      </c>
      <c r="C72" s="10">
        <f t="shared" si="6"/>
        <v>23679.591888375115</v>
      </c>
      <c r="D72" s="6">
        <f t="shared" si="1"/>
        <v>549.83904974367613</v>
      </c>
      <c r="E72" s="12">
        <f t="shared" si="4"/>
        <v>534.40900245302191</v>
      </c>
      <c r="F72" s="13">
        <f t="shared" si="5"/>
        <v>566.1866153923429</v>
      </c>
      <c r="G72" s="6">
        <f t="shared" si="2"/>
        <v>566.1866153923429</v>
      </c>
    </row>
    <row r="73" spans="2:9" x14ac:dyDescent="0.25">
      <c r="B73" s="5">
        <f t="shared" si="3"/>
        <v>55</v>
      </c>
      <c r="C73" s="10">
        <f t="shared" si="6"/>
        <v>25087.653695223173</v>
      </c>
      <c r="D73" s="6">
        <f t="shared" si="1"/>
        <v>582.53418104100967</v>
      </c>
      <c r="E73" s="12">
        <f t="shared" si="4"/>
        <v>566.1866153923429</v>
      </c>
      <c r="F73" s="13">
        <f t="shared" si="5"/>
        <v>599.85382352838792</v>
      </c>
      <c r="G73" s="6">
        <f t="shared" si="2"/>
        <v>599.85382352838792</v>
      </c>
    </row>
    <row r="74" spans="2:9" x14ac:dyDescent="0.25">
      <c r="B74" s="5">
        <f t="shared" si="3"/>
        <v>56</v>
      </c>
      <c r="C74" s="10">
        <f t="shared" si="6"/>
        <v>26579.443214155548</v>
      </c>
      <c r="D74" s="6">
        <f t="shared" si="1"/>
        <v>617.17346601576605</v>
      </c>
      <c r="E74" s="12">
        <f t="shared" si="4"/>
        <v>599.85382352838792</v>
      </c>
      <c r="F74" s="13">
        <f t="shared" si="5"/>
        <v>635.52298803864051</v>
      </c>
      <c r="G74" s="6">
        <f t="shared" si="2"/>
        <v>635.52298803864051</v>
      </c>
    </row>
    <row r="75" spans="2:9" x14ac:dyDescent="0.25">
      <c r="B75" s="5">
        <f t="shared" si="3"/>
        <v>57</v>
      </c>
      <c r="C75" s="10">
        <f t="shared" si="6"/>
        <v>28159.939154016411</v>
      </c>
      <c r="D75" s="6">
        <f t="shared" si="1"/>
        <v>653.87251006151484</v>
      </c>
      <c r="E75" s="12">
        <f t="shared" si="4"/>
        <v>635.52298803864051</v>
      </c>
      <c r="F75" s="13">
        <f t="shared" si="5"/>
        <v>673.31315144388338</v>
      </c>
      <c r="G75" s="6">
        <f t="shared" si="2"/>
        <v>673.31315144388338</v>
      </c>
    </row>
    <row r="76" spans="2:9" x14ac:dyDescent="0.25">
      <c r="B76" s="5">
        <f t="shared" si="3"/>
        <v>58</v>
      </c>
      <c r="C76" s="10">
        <f t="shared" si="6"/>
        <v>29834.416273083702</v>
      </c>
      <c r="D76" s="6">
        <f t="shared" si="1"/>
        <v>692.75379282625192</v>
      </c>
      <c r="E76" s="12">
        <f t="shared" si="4"/>
        <v>673.31315144388338</v>
      </c>
      <c r="F76" s="13">
        <f t="shared" si="5"/>
        <v>713.35043490154567</v>
      </c>
      <c r="G76" s="6">
        <f t="shared" si="2"/>
        <v>713.35043490154567</v>
      </c>
    </row>
    <row r="77" spans="2:9" x14ac:dyDescent="0.25">
      <c r="B77" s="5">
        <f t="shared" si="3"/>
        <v>59</v>
      </c>
      <c r="C77" s="10">
        <f t="shared" si="6"/>
        <v>31608.462983084581</v>
      </c>
      <c r="D77" s="6">
        <f t="shared" si="1"/>
        <v>733.9470769768393</v>
      </c>
      <c r="E77" s="12">
        <f t="shared" si="4"/>
        <v>713.35043490154567</v>
      </c>
      <c r="F77" s="13">
        <f t="shared" si="5"/>
        <v>755.76845912334045</v>
      </c>
      <c r="G77" s="6">
        <f t="shared" si="2"/>
        <v>755.76845912334045</v>
      </c>
    </row>
    <row r="78" spans="2:9" x14ac:dyDescent="0.25">
      <c r="B78" s="5">
        <f t="shared" si="3"/>
        <v>60</v>
      </c>
      <c r="C78" s="10">
        <f t="shared" si="6"/>
        <v>33488.000000000015</v>
      </c>
      <c r="D78" s="6">
        <f t="shared" si="1"/>
        <v>777.5898412698416</v>
      </c>
      <c r="E78" s="12">
        <f t="shared" si="4"/>
        <v>755.76845912334045</v>
      </c>
      <c r="F78" s="13">
        <f t="shared" si="5"/>
        <v>800.70879032197058</v>
      </c>
      <c r="G78" s="6">
        <f t="shared" si="2"/>
        <v>800.70879032197058</v>
      </c>
    </row>
    <row r="79" spans="2:9" x14ac:dyDescent="0.25">
      <c r="B79" s="5">
        <f t="shared" si="3"/>
        <v>61</v>
      </c>
      <c r="C79" s="10">
        <f t="shared" si="6"/>
        <v>35479.300103904097</v>
      </c>
      <c r="D79" s="6">
        <f t="shared" si="1"/>
        <v>823.82773937409968</v>
      </c>
      <c r="E79" s="12">
        <f t="shared" si="4"/>
        <v>800.70879032197058</v>
      </c>
      <c r="F79" s="13">
        <f t="shared" si="5"/>
        <v>848.32141267520331</v>
      </c>
      <c r="G79" s="6">
        <f t="shared" si="2"/>
        <v>848.32141267520331</v>
      </c>
    </row>
    <row r="80" spans="2:9" x14ac:dyDescent="0.25">
      <c r="B80" s="5">
        <f t="shared" si="3"/>
        <v>62</v>
      </c>
      <c r="C80" s="10">
        <f t="shared" si="6"/>
        <v>37589.009073784313</v>
      </c>
      <c r="D80" s="6">
        <f t="shared" si="1"/>
        <v>872.81508597630693</v>
      </c>
      <c r="E80" s="12">
        <f t="shared" si="4"/>
        <v>848.32141267520331</v>
      </c>
      <c r="F80" s="13">
        <f t="shared" si="5"/>
        <v>898.76522888411967</v>
      </c>
      <c r="G80" s="6">
        <f t="shared" si="2"/>
        <v>898.76522888411967</v>
      </c>
    </row>
    <row r="81" spans="2:7" x14ac:dyDescent="0.25">
      <c r="B81" s="5">
        <f t="shared" si="3"/>
        <v>63</v>
      </c>
      <c r="C81" s="10">
        <f t="shared" si="6"/>
        <v>39824.167867211152</v>
      </c>
      <c r="D81" s="6">
        <f t="shared" si="1"/>
        <v>924.7153717919324</v>
      </c>
      <c r="E81" s="12">
        <f t="shared" si="4"/>
        <v>898.76522888411967</v>
      </c>
      <c r="F81" s="13">
        <f t="shared" si="5"/>
        <v>952.20859049610954</v>
      </c>
      <c r="G81" s="6">
        <f t="shared" si="2"/>
        <v>952.20859049610954</v>
      </c>
    </row>
    <row r="82" spans="2:7" x14ac:dyDescent="0.25">
      <c r="B82" s="5">
        <f t="shared" si="3"/>
        <v>64</v>
      </c>
      <c r="C82" s="10">
        <f t="shared" ref="C82:C113" si="7">$B$6*POWER($B$12,B82)</f>
        <v>42192.23611887954</v>
      </c>
      <c r="D82" s="6">
        <f t="shared" ref="D82:D116" si="8">C82/$B$14</f>
        <v>979.70180920028679</v>
      </c>
      <c r="E82" s="12">
        <f t="shared" si="4"/>
        <v>952.20859049610954</v>
      </c>
      <c r="F82" s="13">
        <f t="shared" si="5"/>
        <v>1008.8298597625114</v>
      </c>
      <c r="G82" s="6">
        <f t="shared" si="2"/>
        <v>1008.8298597625114</v>
      </c>
    </row>
    <row r="83" spans="2:7" x14ac:dyDescent="0.25">
      <c r="B83" s="5">
        <f t="shared" si="3"/>
        <v>65</v>
      </c>
      <c r="C83" s="10">
        <f t="shared" si="7"/>
        <v>44701.11703644615</v>
      </c>
      <c r="D83" s="6">
        <f t="shared" si="8"/>
        <v>1037.9579103247361</v>
      </c>
      <c r="E83" s="12">
        <f t="shared" si="4"/>
        <v>1008.8298597625114</v>
      </c>
      <c r="F83" s="13">
        <f t="shared" si="5"/>
        <v>1068.8180049060443</v>
      </c>
      <c r="G83" s="6">
        <f t="shared" ref="G83:G116" si="9">F83</f>
        <v>1068.8180049060443</v>
      </c>
    </row>
    <row r="84" spans="2:7" x14ac:dyDescent="0.25">
      <c r="B84" s="5">
        <f t="shared" ref="B84:B116" si="10">B83+1</f>
        <v>66</v>
      </c>
      <c r="C84" s="10">
        <f t="shared" si="7"/>
        <v>47359.183776750237</v>
      </c>
      <c r="D84" s="6">
        <f t="shared" si="8"/>
        <v>1099.6780994873525</v>
      </c>
      <c r="E84" s="12">
        <f t="shared" ref="E84:E116" si="11">F83</f>
        <v>1068.8180049060443</v>
      </c>
      <c r="F84" s="13">
        <f t="shared" ref="F84:F116" si="12">((D85-D84)/2)+D84</f>
        <v>1132.373230784686</v>
      </c>
      <c r="G84" s="6">
        <f t="shared" si="9"/>
        <v>1132.373230784686</v>
      </c>
    </row>
    <row r="85" spans="2:7" x14ac:dyDescent="0.25">
      <c r="B85" s="5">
        <f t="shared" si="10"/>
        <v>67</v>
      </c>
      <c r="C85" s="10">
        <f t="shared" si="7"/>
        <v>50175.307390446353</v>
      </c>
      <c r="D85" s="6">
        <f t="shared" si="8"/>
        <v>1165.0683620820196</v>
      </c>
      <c r="E85" s="12">
        <f t="shared" si="11"/>
        <v>1132.373230784686</v>
      </c>
      <c r="F85" s="13">
        <f t="shared" si="12"/>
        <v>1199.7076470567758</v>
      </c>
      <c r="G85" s="6">
        <f t="shared" si="9"/>
        <v>1199.7076470567758</v>
      </c>
    </row>
    <row r="86" spans="2:7" x14ac:dyDescent="0.25">
      <c r="B86" s="5">
        <f t="shared" si="10"/>
        <v>68</v>
      </c>
      <c r="C86" s="10">
        <f t="shared" si="7"/>
        <v>53158.886428311103</v>
      </c>
      <c r="D86" s="6">
        <f t="shared" si="8"/>
        <v>1234.3469320315321</v>
      </c>
      <c r="E86" s="12">
        <f t="shared" si="11"/>
        <v>1199.7076470567758</v>
      </c>
      <c r="F86" s="13">
        <f t="shared" si="12"/>
        <v>1271.045976077281</v>
      </c>
      <c r="G86" s="6">
        <f t="shared" si="9"/>
        <v>1271.045976077281</v>
      </c>
    </row>
    <row r="87" spans="2:7" x14ac:dyDescent="0.25">
      <c r="B87" s="5">
        <f t="shared" si="10"/>
        <v>69</v>
      </c>
      <c r="C87" s="10">
        <f t="shared" si="7"/>
        <v>56319.878308032828</v>
      </c>
      <c r="D87" s="6">
        <f t="shared" si="8"/>
        <v>1307.7450201230299</v>
      </c>
      <c r="E87" s="12">
        <f t="shared" si="11"/>
        <v>1271.045976077281</v>
      </c>
      <c r="F87" s="13">
        <f t="shared" si="12"/>
        <v>1346.626302887767</v>
      </c>
      <c r="G87" s="6">
        <f t="shared" si="9"/>
        <v>1346.626302887767</v>
      </c>
    </row>
    <row r="88" spans="2:7" x14ac:dyDescent="0.25">
      <c r="B88" s="5">
        <f t="shared" si="10"/>
        <v>70</v>
      </c>
      <c r="C88" s="10">
        <f t="shared" si="7"/>
        <v>59668.832546167418</v>
      </c>
      <c r="D88" s="6">
        <f t="shared" si="8"/>
        <v>1385.5075856525043</v>
      </c>
      <c r="E88" s="12">
        <f t="shared" si="11"/>
        <v>1346.626302887767</v>
      </c>
      <c r="F88" s="13">
        <f t="shared" si="12"/>
        <v>1426.7008698030913</v>
      </c>
      <c r="G88" s="6">
        <f t="shared" si="9"/>
        <v>1426.7008698030913</v>
      </c>
    </row>
    <row r="89" spans="2:7" x14ac:dyDescent="0.25">
      <c r="B89" s="5">
        <f t="shared" si="10"/>
        <v>71</v>
      </c>
      <c r="C89" s="10">
        <f t="shared" si="7"/>
        <v>63216.925966169161</v>
      </c>
      <c r="D89" s="6">
        <f t="shared" si="8"/>
        <v>1467.8941539536786</v>
      </c>
      <c r="E89" s="12">
        <f t="shared" si="11"/>
        <v>1426.7008698030913</v>
      </c>
      <c r="F89" s="13">
        <f t="shared" si="12"/>
        <v>1511.5369182466811</v>
      </c>
      <c r="G89" s="6">
        <f t="shared" si="9"/>
        <v>1511.5369182466811</v>
      </c>
    </row>
    <row r="90" spans="2:7" x14ac:dyDescent="0.25">
      <c r="B90" s="5">
        <f t="shared" si="10"/>
        <v>72</v>
      </c>
      <c r="C90" s="10">
        <f t="shared" si="7"/>
        <v>66976.000000000058</v>
      </c>
      <c r="D90" s="6">
        <f t="shared" si="8"/>
        <v>1555.1796825396839</v>
      </c>
      <c r="E90" s="12">
        <f t="shared" si="11"/>
        <v>1511.5369182466811</v>
      </c>
      <c r="F90" s="13">
        <f t="shared" si="12"/>
        <v>1601.4175806439421</v>
      </c>
      <c r="G90" s="6">
        <f t="shared" si="9"/>
        <v>1601.4175806439421</v>
      </c>
    </row>
    <row r="91" spans="2:7" x14ac:dyDescent="0.25">
      <c r="B91" s="5">
        <f t="shared" si="10"/>
        <v>73</v>
      </c>
      <c r="C91" s="10">
        <f t="shared" si="7"/>
        <v>70958.600207808224</v>
      </c>
      <c r="D91" s="6">
        <f t="shared" si="8"/>
        <v>1647.6554787482</v>
      </c>
      <c r="E91" s="12">
        <f t="shared" si="11"/>
        <v>1601.4175806439421</v>
      </c>
      <c r="F91" s="13">
        <f t="shared" si="12"/>
        <v>1696.6428253504068</v>
      </c>
      <c r="G91" s="6">
        <f t="shared" si="9"/>
        <v>1696.6428253504068</v>
      </c>
    </row>
    <row r="92" spans="2:7" x14ac:dyDescent="0.25">
      <c r="B92" s="5">
        <f t="shared" si="10"/>
        <v>74</v>
      </c>
      <c r="C92" s="10">
        <f t="shared" si="7"/>
        <v>75178.018147568626</v>
      </c>
      <c r="D92" s="6">
        <f t="shared" si="8"/>
        <v>1745.6301719526139</v>
      </c>
      <c r="E92" s="12">
        <f t="shared" si="11"/>
        <v>1696.6428253504068</v>
      </c>
      <c r="F92" s="13">
        <f t="shared" si="12"/>
        <v>1797.5304577682396</v>
      </c>
      <c r="G92" s="6">
        <f t="shared" si="9"/>
        <v>1797.5304577682396</v>
      </c>
    </row>
    <row r="93" spans="2:7" x14ac:dyDescent="0.25">
      <c r="B93" s="5">
        <f t="shared" si="10"/>
        <v>75</v>
      </c>
      <c r="C93" s="10">
        <f t="shared" si="7"/>
        <v>79648.335734422333</v>
      </c>
      <c r="D93" s="6">
        <f t="shared" si="8"/>
        <v>1849.4307435838655</v>
      </c>
      <c r="E93" s="12">
        <f t="shared" si="11"/>
        <v>1797.5304577682396</v>
      </c>
      <c r="F93" s="13">
        <f t="shared" si="12"/>
        <v>1904.4171809922195</v>
      </c>
      <c r="G93" s="6">
        <f t="shared" si="9"/>
        <v>1904.4171809922195</v>
      </c>
    </row>
    <row r="94" spans="2:7" x14ac:dyDescent="0.25">
      <c r="B94" s="5">
        <f t="shared" si="10"/>
        <v>76</v>
      </c>
      <c r="C94" s="10">
        <f t="shared" si="7"/>
        <v>84384.472237759081</v>
      </c>
      <c r="D94" s="6">
        <f t="shared" si="8"/>
        <v>1959.4036184005736</v>
      </c>
      <c r="E94" s="12">
        <f t="shared" si="11"/>
        <v>1904.4171809922195</v>
      </c>
      <c r="F94" s="13">
        <f t="shared" si="12"/>
        <v>2017.6597195250229</v>
      </c>
      <c r="G94" s="6">
        <f t="shared" si="9"/>
        <v>2017.6597195250229</v>
      </c>
    </row>
    <row r="95" spans="2:7" x14ac:dyDescent="0.25">
      <c r="B95" s="5">
        <f t="shared" si="10"/>
        <v>77</v>
      </c>
      <c r="C95" s="10">
        <f t="shared" si="7"/>
        <v>89402.234072892301</v>
      </c>
      <c r="D95" s="6">
        <f t="shared" si="8"/>
        <v>2075.9158206494722</v>
      </c>
      <c r="E95" s="12">
        <f t="shared" si="11"/>
        <v>2017.6597195250229</v>
      </c>
      <c r="F95" s="13">
        <f t="shared" si="12"/>
        <v>2137.636009812089</v>
      </c>
      <c r="G95" s="6">
        <f t="shared" si="9"/>
        <v>2137.636009812089</v>
      </c>
    </row>
    <row r="96" spans="2:7" x14ac:dyDescent="0.25">
      <c r="B96" s="5">
        <f t="shared" si="10"/>
        <v>78</v>
      </c>
      <c r="C96" s="10">
        <f t="shared" si="7"/>
        <v>94718.367553500517</v>
      </c>
      <c r="D96" s="6">
        <f t="shared" si="8"/>
        <v>2199.3561989747059</v>
      </c>
      <c r="E96" s="12">
        <f t="shared" si="11"/>
        <v>2137.636009812089</v>
      </c>
      <c r="F96" s="13">
        <f t="shared" si="12"/>
        <v>2264.7464615693725</v>
      </c>
      <c r="G96" s="6">
        <f t="shared" si="9"/>
        <v>2264.7464615693725</v>
      </c>
    </row>
    <row r="97" spans="2:10" x14ac:dyDescent="0.25">
      <c r="B97" s="5">
        <f t="shared" si="10"/>
        <v>79</v>
      </c>
      <c r="C97" s="10">
        <f t="shared" si="7"/>
        <v>100350.61478089271</v>
      </c>
      <c r="D97" s="6">
        <f t="shared" si="8"/>
        <v>2330.1367241640392</v>
      </c>
      <c r="E97" s="12">
        <f t="shared" si="11"/>
        <v>2264.7464615693725</v>
      </c>
      <c r="F97" s="13">
        <f t="shared" si="12"/>
        <v>2399.4152941135517</v>
      </c>
      <c r="G97" s="6">
        <f t="shared" si="9"/>
        <v>2399.4152941135517</v>
      </c>
    </row>
    <row r="98" spans="2:10" x14ac:dyDescent="0.25">
      <c r="B98" s="5">
        <f t="shared" si="10"/>
        <v>80</v>
      </c>
      <c r="C98" s="10">
        <f t="shared" si="7"/>
        <v>106317.77285662222</v>
      </c>
      <c r="D98" s="6">
        <f t="shared" si="8"/>
        <v>2468.6938640630647</v>
      </c>
      <c r="E98" s="12">
        <f t="shared" si="11"/>
        <v>2399.4152941135517</v>
      </c>
      <c r="F98" s="13">
        <f t="shared" si="12"/>
        <v>2542.091952154562</v>
      </c>
      <c r="G98" s="6">
        <f t="shared" si="9"/>
        <v>2542.091952154562</v>
      </c>
      <c r="J98" t="s">
        <v>30</v>
      </c>
    </row>
    <row r="99" spans="2:10" x14ac:dyDescent="0.25">
      <c r="B99" s="5">
        <f t="shared" si="10"/>
        <v>81</v>
      </c>
      <c r="C99" s="10">
        <f t="shared" si="7"/>
        <v>112639.75661606567</v>
      </c>
      <c r="D99" s="6">
        <f t="shared" si="8"/>
        <v>2615.4900402460598</v>
      </c>
      <c r="E99" s="12">
        <f t="shared" si="11"/>
        <v>2542.091952154562</v>
      </c>
      <c r="F99" s="13">
        <f t="shared" si="12"/>
        <v>2693.252605775534</v>
      </c>
      <c r="G99" s="6">
        <f t="shared" si="9"/>
        <v>2693.252605775534</v>
      </c>
    </row>
    <row r="100" spans="2:10" x14ac:dyDescent="0.25">
      <c r="B100" s="5">
        <f t="shared" si="10"/>
        <v>82</v>
      </c>
      <c r="C100" s="10">
        <f t="shared" si="7"/>
        <v>119337.66509233485</v>
      </c>
      <c r="D100" s="6">
        <f t="shared" si="8"/>
        <v>2771.0151713050086</v>
      </c>
      <c r="E100" s="12">
        <f t="shared" si="11"/>
        <v>2693.252605775534</v>
      </c>
      <c r="F100" s="13">
        <f t="shared" si="12"/>
        <v>2853.4017396061831</v>
      </c>
      <c r="G100" s="6">
        <f t="shared" si="9"/>
        <v>2853.4017396061831</v>
      </c>
    </row>
    <row r="101" spans="2:10" x14ac:dyDescent="0.25">
      <c r="B101" s="5">
        <f t="shared" si="10"/>
        <v>83</v>
      </c>
      <c r="C101" s="10">
        <f t="shared" si="7"/>
        <v>126433.85193233835</v>
      </c>
      <c r="D101" s="6">
        <f t="shared" si="8"/>
        <v>2935.7883079073576</v>
      </c>
      <c r="E101" s="12">
        <f t="shared" si="11"/>
        <v>2853.4017396061831</v>
      </c>
      <c r="F101" s="13">
        <f t="shared" si="12"/>
        <v>3023.0738364933627</v>
      </c>
      <c r="G101" s="6">
        <f t="shared" si="9"/>
        <v>3023.0738364933627</v>
      </c>
    </row>
    <row r="102" spans="2:10" x14ac:dyDescent="0.25">
      <c r="B102" s="5">
        <f t="shared" si="10"/>
        <v>84</v>
      </c>
      <c r="C102" s="10">
        <f t="shared" si="7"/>
        <v>133952.00000000012</v>
      </c>
      <c r="D102" s="6">
        <f t="shared" si="8"/>
        <v>3110.3593650793678</v>
      </c>
      <c r="E102" s="12">
        <f t="shared" si="11"/>
        <v>3023.0738364933627</v>
      </c>
      <c r="F102" s="13">
        <f t="shared" si="12"/>
        <v>3202.8351612878841</v>
      </c>
      <c r="G102" s="6">
        <f t="shared" si="9"/>
        <v>3202.8351612878841</v>
      </c>
    </row>
    <row r="103" spans="2:10" x14ac:dyDescent="0.25">
      <c r="B103" s="5">
        <f t="shared" si="10"/>
        <v>85</v>
      </c>
      <c r="C103" s="10">
        <f t="shared" si="7"/>
        <v>141917.20041561645</v>
      </c>
      <c r="D103" s="6">
        <f t="shared" si="8"/>
        <v>3295.3109574964001</v>
      </c>
      <c r="E103" s="12">
        <f t="shared" si="11"/>
        <v>3202.8351612878841</v>
      </c>
      <c r="F103" s="13">
        <f t="shared" si="12"/>
        <v>3393.2856507008146</v>
      </c>
      <c r="G103" s="6">
        <f t="shared" si="9"/>
        <v>3393.2856507008146</v>
      </c>
    </row>
    <row r="104" spans="2:10" x14ac:dyDescent="0.25">
      <c r="B104" s="5">
        <f t="shared" si="10"/>
        <v>86</v>
      </c>
      <c r="C104" s="10">
        <f t="shared" si="7"/>
        <v>150356.03629513728</v>
      </c>
      <c r="D104" s="6">
        <f t="shared" si="8"/>
        <v>3491.2603439052286</v>
      </c>
      <c r="E104" s="12">
        <f t="shared" si="11"/>
        <v>3393.2856507008146</v>
      </c>
      <c r="F104" s="13">
        <f t="shared" si="12"/>
        <v>3595.06091553648</v>
      </c>
      <c r="G104" s="6">
        <f t="shared" si="9"/>
        <v>3595.06091553648</v>
      </c>
    </row>
    <row r="105" spans="2:10" x14ac:dyDescent="0.25">
      <c r="B105" s="5">
        <f t="shared" si="10"/>
        <v>87</v>
      </c>
      <c r="C105" s="10">
        <f t="shared" si="7"/>
        <v>159296.67146884467</v>
      </c>
      <c r="D105" s="6">
        <f t="shared" si="8"/>
        <v>3698.861487167731</v>
      </c>
      <c r="E105" s="12">
        <f t="shared" si="11"/>
        <v>3595.06091553648</v>
      </c>
      <c r="F105" s="13">
        <f t="shared" si="12"/>
        <v>3808.8343619844395</v>
      </c>
      <c r="G105" s="6">
        <f t="shared" si="9"/>
        <v>3808.8343619844395</v>
      </c>
    </row>
    <row r="106" spans="2:10" x14ac:dyDescent="0.25">
      <c r="B106" s="5">
        <f t="shared" si="10"/>
        <v>88</v>
      </c>
      <c r="C106" s="10">
        <f t="shared" si="7"/>
        <v>168768.94447551819</v>
      </c>
      <c r="D106" s="6">
        <f t="shared" si="8"/>
        <v>3918.8072368011481</v>
      </c>
      <c r="E106" s="12">
        <f t="shared" si="11"/>
        <v>3808.8343619844395</v>
      </c>
      <c r="F106" s="13">
        <f t="shared" si="12"/>
        <v>4035.3194390500462</v>
      </c>
      <c r="G106" s="6">
        <f t="shared" si="9"/>
        <v>4035.3194390500462</v>
      </c>
    </row>
    <row r="107" spans="2:10" x14ac:dyDescent="0.25">
      <c r="B107" s="5">
        <f t="shared" si="10"/>
        <v>89</v>
      </c>
      <c r="C107" s="10">
        <f t="shared" si="7"/>
        <v>178804.46814578463</v>
      </c>
      <c r="D107" s="6">
        <f t="shared" si="8"/>
        <v>4151.8316412989443</v>
      </c>
      <c r="E107" s="12">
        <f t="shared" si="11"/>
        <v>4035.3194390500462</v>
      </c>
      <c r="F107" s="13">
        <f t="shared" si="12"/>
        <v>4275.272019624178</v>
      </c>
      <c r="G107" s="6">
        <f t="shared" si="9"/>
        <v>4275.272019624178</v>
      </c>
    </row>
    <row r="108" spans="2:10" x14ac:dyDescent="0.25">
      <c r="B108" s="5">
        <f t="shared" si="10"/>
        <v>90</v>
      </c>
      <c r="C108" s="10">
        <f t="shared" si="7"/>
        <v>189436.73510700103</v>
      </c>
      <c r="D108" s="6">
        <f t="shared" si="8"/>
        <v>4398.7123979494118</v>
      </c>
      <c r="E108" s="12">
        <f t="shared" si="11"/>
        <v>4275.272019624178</v>
      </c>
      <c r="F108" s="13">
        <f t="shared" si="12"/>
        <v>4529.4929231387459</v>
      </c>
      <c r="G108" s="6">
        <f t="shared" si="9"/>
        <v>4529.4929231387459</v>
      </c>
    </row>
    <row r="109" spans="2:10" x14ac:dyDescent="0.25">
      <c r="B109" s="5">
        <f t="shared" si="10"/>
        <v>91</v>
      </c>
      <c r="C109" s="10">
        <f t="shared" si="7"/>
        <v>200701.22956178547</v>
      </c>
      <c r="D109" s="6">
        <f t="shared" si="8"/>
        <v>4660.2734483280801</v>
      </c>
      <c r="E109" s="12">
        <f t="shared" si="11"/>
        <v>4529.4929231387459</v>
      </c>
      <c r="F109" s="13">
        <f t="shared" si="12"/>
        <v>4798.8305882271052</v>
      </c>
      <c r="G109" s="6">
        <f t="shared" si="9"/>
        <v>4798.8305882271052</v>
      </c>
    </row>
    <row r="110" spans="2:10" x14ac:dyDescent="0.25">
      <c r="B110" s="5">
        <f t="shared" si="10"/>
        <v>92</v>
      </c>
      <c r="C110" s="10">
        <f t="shared" si="7"/>
        <v>212635.54571324444</v>
      </c>
      <c r="D110" s="6">
        <f t="shared" si="8"/>
        <v>4937.3877281261293</v>
      </c>
      <c r="E110" s="12">
        <f t="shared" si="11"/>
        <v>4798.8305882271052</v>
      </c>
      <c r="F110" s="13">
        <f t="shared" si="12"/>
        <v>5084.183904309124</v>
      </c>
      <c r="G110" s="6">
        <f t="shared" si="9"/>
        <v>5084.183904309124</v>
      </c>
    </row>
    <row r="111" spans="2:10" x14ac:dyDescent="0.25">
      <c r="B111" s="5">
        <f t="shared" si="10"/>
        <v>93</v>
      </c>
      <c r="C111" s="10">
        <f t="shared" si="7"/>
        <v>225279.51323213134</v>
      </c>
      <c r="D111" s="6">
        <f t="shared" si="8"/>
        <v>5230.9800804921197</v>
      </c>
      <c r="E111" s="12">
        <f t="shared" si="11"/>
        <v>5084.183904309124</v>
      </c>
      <c r="F111" s="13">
        <f t="shared" si="12"/>
        <v>5386.5052115510689</v>
      </c>
      <c r="G111" s="6">
        <f t="shared" si="9"/>
        <v>5386.5052115510689</v>
      </c>
    </row>
    <row r="112" spans="2:10" x14ac:dyDescent="0.25">
      <c r="B112" s="5">
        <f t="shared" si="10"/>
        <v>94</v>
      </c>
      <c r="C112" s="10">
        <f t="shared" si="7"/>
        <v>238675.33018466973</v>
      </c>
      <c r="D112" s="6">
        <f t="shared" si="8"/>
        <v>5542.0303426100181</v>
      </c>
      <c r="E112" s="12">
        <f t="shared" si="11"/>
        <v>5386.5052115510689</v>
      </c>
      <c r="F112" s="13">
        <f t="shared" si="12"/>
        <v>5706.8034792123672</v>
      </c>
      <c r="G112" s="6">
        <f t="shared" si="9"/>
        <v>5706.8034792123672</v>
      </c>
    </row>
    <row r="113" spans="2:7" x14ac:dyDescent="0.25">
      <c r="B113" s="5">
        <f t="shared" si="10"/>
        <v>95</v>
      </c>
      <c r="C113" s="10">
        <f t="shared" si="7"/>
        <v>252867.7038646767</v>
      </c>
      <c r="D113" s="6">
        <f t="shared" si="8"/>
        <v>5871.5766158147153</v>
      </c>
      <c r="E113" s="12">
        <f t="shared" si="11"/>
        <v>5706.8034792123672</v>
      </c>
      <c r="F113" s="13">
        <f t="shared" si="12"/>
        <v>6046.1476729867263</v>
      </c>
      <c r="G113" s="6">
        <f t="shared" si="9"/>
        <v>6046.1476729867263</v>
      </c>
    </row>
    <row r="114" spans="2:7" x14ac:dyDescent="0.25">
      <c r="B114" s="5">
        <f t="shared" si="10"/>
        <v>96</v>
      </c>
      <c r="C114" s="10">
        <f t="shared" ref="C114:C116" si="13">$B$6*POWER($B$12,B114)</f>
        <v>267904.00000000029</v>
      </c>
      <c r="D114" s="6">
        <f t="shared" si="8"/>
        <v>6220.7187301587373</v>
      </c>
      <c r="E114" s="12">
        <f t="shared" si="11"/>
        <v>6046.1476729867263</v>
      </c>
      <c r="F114" s="13">
        <f t="shared" si="12"/>
        <v>6405.6703225757692</v>
      </c>
      <c r="G114" s="6">
        <f t="shared" si="9"/>
        <v>6405.6703225757692</v>
      </c>
    </row>
    <row r="115" spans="2:7" x14ac:dyDescent="0.25">
      <c r="B115" s="5">
        <f t="shared" si="10"/>
        <v>97</v>
      </c>
      <c r="C115" s="10">
        <f t="shared" si="13"/>
        <v>283834.40083123295</v>
      </c>
      <c r="D115" s="6">
        <f t="shared" si="8"/>
        <v>6590.6219149928011</v>
      </c>
      <c r="E115" s="12">
        <f t="shared" si="11"/>
        <v>6405.6703225757692</v>
      </c>
      <c r="F115" s="13">
        <f t="shared" si="12"/>
        <v>6786.5713014016292</v>
      </c>
      <c r="G115" s="6">
        <f t="shared" si="9"/>
        <v>6786.5713014016292</v>
      </c>
    </row>
    <row r="116" spans="2:7" x14ac:dyDescent="0.25">
      <c r="B116" s="5">
        <f t="shared" si="10"/>
        <v>98</v>
      </c>
      <c r="C116" s="10">
        <f t="shared" si="13"/>
        <v>300712.07259027456</v>
      </c>
      <c r="D116" s="6">
        <f t="shared" si="8"/>
        <v>6982.5206878104573</v>
      </c>
      <c r="E116" s="12">
        <f t="shared" si="11"/>
        <v>6786.5713014016292</v>
      </c>
      <c r="F116" s="13">
        <f t="shared" si="12"/>
        <v>3491.2603439052286</v>
      </c>
      <c r="G116" s="6">
        <f t="shared" si="9"/>
        <v>3491.2603439052286</v>
      </c>
    </row>
  </sheetData>
  <conditionalFormatting sqref="B18:D18 F18">
    <cfRule type="expression" dxfId="8" priority="9">
      <formula>$B$18&lt;$B$9</formula>
    </cfRule>
  </conditionalFormatting>
  <conditionalFormatting sqref="B19:F46">
    <cfRule type="expression" dxfId="7" priority="8">
      <formula>$B19&lt;$B$9</formula>
    </cfRule>
  </conditionalFormatting>
  <conditionalFormatting sqref="B47:F75">
    <cfRule type="expression" dxfId="6" priority="7">
      <formula>$B47&lt;$B$9</formula>
    </cfRule>
  </conditionalFormatting>
  <conditionalFormatting sqref="B76:F81">
    <cfRule type="expression" dxfId="5" priority="6">
      <formula>$B76&lt;$B$9</formula>
    </cfRule>
  </conditionalFormatting>
  <conditionalFormatting sqref="B84:F99">
    <cfRule type="expression" dxfId="4" priority="4">
      <formula>$B84&lt;$B$9</formula>
    </cfRule>
  </conditionalFormatting>
  <conditionalFormatting sqref="B82:F83">
    <cfRule type="expression" dxfId="3" priority="5">
      <formula>$B82&lt;$B$9</formula>
    </cfRule>
  </conditionalFormatting>
  <conditionalFormatting sqref="B100:F107">
    <cfRule type="expression" dxfId="2" priority="3">
      <formula>$B100&lt;$B$9</formula>
    </cfRule>
  </conditionalFormatting>
  <conditionalFormatting sqref="B108:F116">
    <cfRule type="expression" dxfId="1" priority="2">
      <formula>$B108&lt;$B$9</formula>
    </cfRule>
  </conditionalFormatting>
  <conditionalFormatting sqref="E18">
    <cfRule type="expression" dxfId="0" priority="1">
      <formula>$B$18&lt;$B$9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25 Bands (44K) (LoSplit)</vt:lpstr>
      <vt:lpstr>31 Bands (44K) (MidSplit)</vt:lpstr>
      <vt:lpstr>48 Bands (44K) (HiSplit)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2022-12-20T21:56:10Z</dcterms:modified>
</cp:coreProperties>
</file>