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 3.0\"/>
    </mc:Choice>
  </mc:AlternateContent>
  <xr:revisionPtr revIDLastSave="0" documentId="13_ncr:1_{38FC71B6-BD2C-4DAF-8151-712AAF9A4984}" xr6:coauthVersionLast="47" xr6:coauthVersionMax="47" xr10:uidLastSave="{00000000-0000-0000-0000-000000000000}"/>
  <bookViews>
    <workbookView minimized="1" xWindow="5115" yWindow="1155" windowWidth="21600" windowHeight="11385" xr2:uid="{00000000-000D-0000-FFFF-FFFF00000000}"/>
  </bookViews>
  <sheets>
    <sheet name="41 Bands (44K) (LoSplit)" sheetId="5" r:id="rId1"/>
    <sheet name="63 Bands (44K) (HiSplit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5" l="1"/>
  <c r="K21" i="5"/>
  <c r="L19" i="5"/>
  <c r="K19" i="5"/>
  <c r="L18" i="5"/>
  <c r="K6" i="5"/>
  <c r="B5" i="5"/>
  <c r="B5" i="4"/>
  <c r="B10" i="4" l="1"/>
  <c r="B10" i="5" l="1"/>
  <c r="B19" i="5" l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K7" i="5"/>
  <c r="B7" i="5" s="1"/>
  <c r="B12" i="5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K6" i="4"/>
  <c r="K7" i="4" s="1"/>
  <c r="B7" i="4" s="1"/>
  <c r="C116" i="5" l="1"/>
  <c r="D116" i="5" s="1"/>
  <c r="B12" i="4"/>
  <c r="C116" i="4" s="1"/>
  <c r="D116" i="4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C29" i="5"/>
  <c r="D29" i="5" s="1"/>
  <c r="C37" i="5"/>
  <c r="D37" i="5" s="1"/>
  <c r="C45" i="5"/>
  <c r="D45" i="5" s="1"/>
  <c r="C53" i="5"/>
  <c r="D53" i="5" s="1"/>
  <c r="F52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F83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F80" i="5" s="1"/>
  <c r="C97" i="5"/>
  <c r="D97" i="5" s="1"/>
  <c r="C113" i="5"/>
  <c r="D113" i="5" s="1"/>
  <c r="F116" i="5"/>
  <c r="G116" i="5" s="1"/>
  <c r="C25" i="4"/>
  <c r="D25" i="4" s="1"/>
  <c r="C57" i="4"/>
  <c r="D57" i="4" s="1"/>
  <c r="C115" i="4"/>
  <c r="D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F103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F37" i="4" s="1"/>
  <c r="C58" i="4"/>
  <c r="D58" i="4" s="1"/>
  <c r="C69" i="4"/>
  <c r="D69" i="4" s="1"/>
  <c r="C89" i="4"/>
  <c r="D89" i="4" s="1"/>
  <c r="C105" i="4"/>
  <c r="D105" i="4" s="1"/>
  <c r="C46" i="4"/>
  <c r="D46" i="4" s="1"/>
  <c r="F45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F47" i="4" s="1"/>
  <c r="C70" i="4"/>
  <c r="D70" i="4" s="1"/>
  <c r="C84" i="4"/>
  <c r="D84" i="4" s="1"/>
  <c r="F83" i="4" s="1"/>
  <c r="E84" i="4" s="1"/>
  <c r="C92" i="4"/>
  <c r="D92" i="4" s="1"/>
  <c r="F91" i="4" s="1"/>
  <c r="C100" i="4"/>
  <c r="D100" i="4" s="1"/>
  <c r="F99" i="4" s="1"/>
  <c r="E100" i="4" s="1"/>
  <c r="C108" i="4"/>
  <c r="D108" i="4" s="1"/>
  <c r="F96" i="4"/>
  <c r="F116" i="4"/>
  <c r="G116" i="4" s="1"/>
  <c r="F115" i="4"/>
  <c r="F63" i="5" l="1"/>
  <c r="G63" i="5" s="1"/>
  <c r="F59" i="4"/>
  <c r="F88" i="4"/>
  <c r="G88" i="4" s="1"/>
  <c r="F49" i="4"/>
  <c r="F98" i="5"/>
  <c r="E99" i="5" s="1"/>
  <c r="F75" i="4"/>
  <c r="F110" i="4"/>
  <c r="E111" i="4" s="1"/>
  <c r="F20" i="5"/>
  <c r="F33" i="5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G18" i="5" s="1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E84" i="5"/>
  <c r="G83" i="5"/>
  <c r="G115" i="5"/>
  <c r="E116" i="5"/>
  <c r="G20" i="5"/>
  <c r="E21" i="5"/>
  <c r="G64" i="5"/>
  <c r="E65" i="5"/>
  <c r="G52" i="5"/>
  <c r="E53" i="5"/>
  <c r="G80" i="5"/>
  <c r="E81" i="5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G110" i="4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E89" i="4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G49" i="4"/>
  <c r="E50" i="4"/>
  <c r="E76" i="4"/>
  <c r="G75" i="4"/>
  <c r="F70" i="4"/>
  <c r="E71" i="4" s="1"/>
  <c r="F76" i="4"/>
  <c r="E77" i="4" s="1"/>
  <c r="G99" i="4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E48" i="4"/>
  <c r="G47" i="4"/>
  <c r="E38" i="4"/>
  <c r="G37" i="4"/>
  <c r="E116" i="4"/>
  <c r="G115" i="4"/>
  <c r="E44" i="4"/>
  <c r="G43" i="4"/>
  <c r="E46" i="4"/>
  <c r="G45" i="4"/>
  <c r="E60" i="4"/>
  <c r="G59" i="4"/>
  <c r="G91" i="4"/>
  <c r="E92" i="4"/>
  <c r="G87" i="4"/>
  <c r="E97" i="4"/>
  <c r="G96" i="4"/>
  <c r="E64" i="5" l="1"/>
  <c r="G98" i="5"/>
  <c r="E75" i="4"/>
  <c r="G58" i="4"/>
  <c r="G41" i="5"/>
  <c r="E34" i="5"/>
  <c r="E48" i="5"/>
  <c r="E62" i="5"/>
  <c r="E61" i="5"/>
  <c r="E68" i="5"/>
  <c r="E100" i="5"/>
  <c r="G107" i="5"/>
  <c r="E81" i="4"/>
  <c r="G24" i="4"/>
  <c r="E54" i="4"/>
  <c r="G56" i="4"/>
  <c r="E95" i="4"/>
  <c r="E25" i="5"/>
  <c r="E86" i="5"/>
  <c r="G93" i="5"/>
  <c r="G66" i="5"/>
  <c r="G109" i="5"/>
  <c r="G43" i="5"/>
  <c r="E80" i="5"/>
  <c r="G56" i="5"/>
  <c r="E113" i="5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G17" i="5" s="1"/>
  <c r="E20" i="5"/>
  <c r="G113" i="5"/>
  <c r="E114" i="5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20" i="4"/>
  <c r="G19" i="4"/>
  <c r="E36" i="4"/>
  <c r="G35" i="4"/>
  <c r="G36" i="4"/>
  <c r="E37" i="4"/>
  <c r="E109" i="4"/>
  <c r="G108" i="4"/>
  <c r="G17" i="4" l="1"/>
</calcChain>
</file>

<file path=xl/sharedStrings.xml><?xml version="1.0" encoding="utf-8"?>
<sst xmlns="http://schemas.openxmlformats.org/spreadsheetml/2006/main" count="88" uniqueCount="44">
  <si>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</si>
  <si>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</si>
  <si>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</si>
  <si>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</si>
  <si>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</si>
  <si>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</si>
  <si>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</si>
  <si>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</si>
  <si>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</si>
  <si>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</si>
  <si>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</si>
  <si>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</si>
  <si>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</si>
  <si>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</si>
  <si>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</si>
  <si>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</si>
  <si>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</si>
  <si>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</si>
  <si>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</si>
  <si>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</si>
  <si>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</si>
  <si>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</si>
  <si>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</si>
  <si>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</si>
  <si>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</si>
  <si>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</si>
  <si>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</si>
  <si>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</si>
  <si>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</si>
  <si>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</si>
  <si>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</si>
  <si>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</si>
  <si>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</si>
  <si>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</si>
  <si>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</si>
  <si>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</si>
  <si>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Sample Duration</t>
  </si>
  <si>
    <t>pack</t>
  </si>
  <si>
    <t>Sec</t>
  </si>
  <si>
    <t>Bands</t>
  </si>
  <si>
    <t>Octaves</t>
  </si>
  <si>
    <t>low</t>
  </si>
  <si>
    <t>high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</si>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</sst>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topLeftCell="A4" workbookViewId="0">
      <selection activeCell="N24" sqref="N24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6</v>
      </c>
      <c r="C4" t="s">
        <v>35</v>
      </c>
    </row>
    <row r="5" spans="1:14" x14ac:dyDescent="0.25">
      <c r="A5" t="s">
        <v>0</v>
      </c>
      <c r="B5" s="2">
        <f>44100/B4</f>
        <v>7350</v>
      </c>
      <c r="C5" t="s">
        <v>1</v>
      </c>
      <c r="D5" t="s">
        <v>3</v>
      </c>
      <c r="K5">
        <v>3.3</v>
      </c>
      <c r="L5" t="s">
        <v>40</v>
      </c>
      <c r="N5">
        <v>5512.5</v>
      </c>
    </row>
    <row r="6" spans="1:14" x14ac:dyDescent="0.25">
      <c r="A6" t="s">
        <v>8</v>
      </c>
      <c r="B6" s="16">
        <v>43.653528929125493</v>
      </c>
      <c r="C6" t="s">
        <v>1</v>
      </c>
      <c r="D6" t="s">
        <v>31</v>
      </c>
      <c r="K6" s="13">
        <f>POWER(2,K5)</f>
        <v>9.8491553067593287</v>
      </c>
      <c r="L6" t="s">
        <v>26</v>
      </c>
    </row>
    <row r="7" spans="1:14" x14ac:dyDescent="0.25">
      <c r="A7" t="s">
        <v>15</v>
      </c>
      <c r="B7" s="16">
        <f>K7</f>
        <v>429.95038611106821</v>
      </c>
      <c r="C7" t="s">
        <v>1</v>
      </c>
      <c r="D7" t="s">
        <v>32</v>
      </c>
      <c r="K7" s="13">
        <f>K6*B6</f>
        <v>429.95038611106821</v>
      </c>
      <c r="L7" t="s">
        <v>27</v>
      </c>
    </row>
    <row r="8" spans="1:14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40.599999999999994</v>
      </c>
      <c r="D9" t="s">
        <v>23</v>
      </c>
      <c r="G9" s="17" t="s">
        <v>24</v>
      </c>
      <c r="K9">
        <f>(K5*K8)+1</f>
        <v>40.599999999999994</v>
      </c>
      <c r="L9" t="s">
        <v>29</v>
      </c>
    </row>
    <row r="10" spans="1:14" x14ac:dyDescent="0.25">
      <c r="B10" s="19">
        <f>1*B8/B5</f>
        <v>0.27863945578231292</v>
      </c>
      <c r="C10" t="s">
        <v>38</v>
      </c>
      <c r="D10" t="s">
        <v>36</v>
      </c>
      <c r="G10" s="17"/>
    </row>
    <row r="12" spans="1:14" x14ac:dyDescent="0.25">
      <c r="A12" t="s">
        <v>9</v>
      </c>
      <c r="B12" s="12">
        <f>POWER(B7/B6,1/(B9-1))</f>
        <v>1.0594630943592953</v>
      </c>
      <c r="D12" t="s">
        <v>20</v>
      </c>
    </row>
    <row r="13" spans="1:14" x14ac:dyDescent="0.25">
      <c r="A13" t="s">
        <v>2</v>
      </c>
      <c r="B13">
        <f>B5/2</f>
        <v>3675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3.5888671875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1023</v>
      </c>
      <c r="D15" t="s">
        <v>17</v>
      </c>
    </row>
    <row r="16" spans="1:14" ht="15.75" thickBot="1" x14ac:dyDescent="0.3"/>
    <row r="17" spans="2:12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11.780448646023713</v>
      </c>
      <c r="K17" t="s">
        <v>39</v>
      </c>
      <c r="L17" t="s">
        <v>40</v>
      </c>
    </row>
    <row r="18" spans="2:12" x14ac:dyDescent="0.25">
      <c r="B18" s="5">
        <v>0</v>
      </c>
      <c r="C18" s="11">
        <f t="shared" ref="C18:C49" si="0">$B$6*POWER($B$12,B18)</f>
        <v>43.653528929125493</v>
      </c>
      <c r="D18" s="6">
        <f t="shared" ref="D18:D81" si="1">C18/$B$14</f>
        <v>12.163595543788981</v>
      </c>
      <c r="E18" s="14">
        <v>0</v>
      </c>
      <c r="F18" s="15">
        <f>((D19-D18)/2)+D18</f>
        <v>12.525238058573294</v>
      </c>
      <c r="G18" s="10">
        <f>F18</f>
        <v>12.525238058573294</v>
      </c>
      <c r="J18" t="s">
        <v>41</v>
      </c>
      <c r="K18">
        <v>41</v>
      </c>
      <c r="L18">
        <f>K5</f>
        <v>3.3</v>
      </c>
    </row>
    <row r="19" spans="2:12" x14ac:dyDescent="0.25">
      <c r="B19" s="5">
        <f>B18+1</f>
        <v>1</v>
      </c>
      <c r="C19" s="11">
        <f t="shared" si="0"/>
        <v>46.249302838954307</v>
      </c>
      <c r="D19" s="6">
        <f t="shared" si="1"/>
        <v>12.886880573357608</v>
      </c>
      <c r="E19" s="14">
        <f>F18</f>
        <v>12.525238058573294</v>
      </c>
      <c r="F19" s="15">
        <f>((D20-D19)/2)+D19</f>
        <v>13.270027471122875</v>
      </c>
      <c r="G19" s="10">
        <f t="shared" ref="G19:G82" si="2">F19</f>
        <v>13.270027471122875</v>
      </c>
      <c r="J19" t="s">
        <v>42</v>
      </c>
      <c r="K19">
        <f>'63 Bands (44K) (HiSplit)'!B9-1</f>
        <v>63</v>
      </c>
      <c r="L19">
        <f>'63 Bands (44K) (HiSplit)'!K5</f>
        <v>5.25</v>
      </c>
    </row>
    <row r="20" spans="2:12" x14ac:dyDescent="0.25">
      <c r="B20" s="5">
        <f t="shared" ref="B20:B83" si="3">B19+1</f>
        <v>2</v>
      </c>
      <c r="C20" s="11">
        <f t="shared" si="0"/>
        <v>48.999429497718673</v>
      </c>
      <c r="D20" s="6">
        <f t="shared" si="1"/>
        <v>13.653174368888141</v>
      </c>
      <c r="E20" s="14">
        <f t="shared" ref="E20:E83" si="4">F19</f>
        <v>13.270027471122875</v>
      </c>
      <c r="F20" s="15">
        <f t="shared" ref="F20:F83" si="5">((D21-D20)/2)+D20</f>
        <v>14.059104366788695</v>
      </c>
      <c r="G20" s="10">
        <f t="shared" si="2"/>
        <v>14.059104366788695</v>
      </c>
    </row>
    <row r="21" spans="2:12" x14ac:dyDescent="0.25">
      <c r="B21" s="5">
        <f t="shared" si="3"/>
        <v>3</v>
      </c>
      <c r="C21" s="11">
        <f t="shared" si="0"/>
        <v>51.913087197493162</v>
      </c>
      <c r="D21" s="6">
        <f t="shared" si="1"/>
        <v>14.465034364689251</v>
      </c>
      <c r="E21" s="14">
        <f t="shared" si="4"/>
        <v>14.059104366788695</v>
      </c>
      <c r="F21" s="15">
        <f t="shared" si="5"/>
        <v>14.895102216358232</v>
      </c>
      <c r="G21" s="10">
        <f t="shared" si="2"/>
        <v>14.895102216358232</v>
      </c>
      <c r="J21" t="s">
        <v>43</v>
      </c>
      <c r="K21">
        <f>SUM(K18:K20)</f>
        <v>104</v>
      </c>
      <c r="L21">
        <f>SUM(L18:L20)</f>
        <v>8.5500000000000007</v>
      </c>
    </row>
    <row r="22" spans="2:12" x14ac:dyDescent="0.25">
      <c r="B22" s="5">
        <f t="shared" si="3"/>
        <v>4</v>
      </c>
      <c r="C22" s="11">
        <f t="shared" si="0"/>
        <v>55.000000000000007</v>
      </c>
      <c r="D22" s="6">
        <f t="shared" si="1"/>
        <v>15.325170068027212</v>
      </c>
      <c r="E22" s="14">
        <f t="shared" si="4"/>
        <v>14.895102216358232</v>
      </c>
      <c r="F22" s="15">
        <f t="shared" si="5"/>
        <v>15.780811084940888</v>
      </c>
      <c r="G22" s="10">
        <f t="shared" si="2"/>
        <v>15.780811084940888</v>
      </c>
    </row>
    <row r="23" spans="2:12" x14ac:dyDescent="0.25">
      <c r="B23" s="5">
        <f t="shared" si="3"/>
        <v>5</v>
      </c>
      <c r="C23" s="11">
        <f t="shared" si="0"/>
        <v>58.270470189761248</v>
      </c>
      <c r="D23" s="6">
        <f t="shared" si="1"/>
        <v>16.236452101854564</v>
      </c>
      <c r="E23" s="14">
        <f t="shared" si="4"/>
        <v>15.780811084940888</v>
      </c>
      <c r="F23" s="15">
        <f t="shared" si="5"/>
        <v>16.719186943550945</v>
      </c>
      <c r="G23" s="10">
        <f t="shared" si="2"/>
        <v>16.719186943550945</v>
      </c>
    </row>
    <row r="24" spans="2:12" x14ac:dyDescent="0.25">
      <c r="B24" s="5">
        <f t="shared" si="3"/>
        <v>6</v>
      </c>
      <c r="C24" s="11">
        <f t="shared" si="0"/>
        <v>61.73541265701553</v>
      </c>
      <c r="D24" s="6">
        <f t="shared" si="1"/>
        <v>17.201921785247322</v>
      </c>
      <c r="E24" s="14">
        <f t="shared" si="4"/>
        <v>16.719186943550945</v>
      </c>
      <c r="F24" s="15">
        <f t="shared" si="5"/>
        <v>17.71336153438601</v>
      </c>
      <c r="G24" s="10">
        <f t="shared" si="2"/>
        <v>17.71336153438601</v>
      </c>
    </row>
    <row r="25" spans="2:12" x14ac:dyDescent="0.25">
      <c r="B25" s="5">
        <f t="shared" si="3"/>
        <v>7</v>
      </c>
      <c r="C25" s="11">
        <f t="shared" si="0"/>
        <v>65.406391325149684</v>
      </c>
      <c r="D25" s="6">
        <f t="shared" si="1"/>
        <v>18.224801283524702</v>
      </c>
      <c r="E25" s="14">
        <f t="shared" si="4"/>
        <v>17.71336153438601</v>
      </c>
      <c r="F25" s="15">
        <f t="shared" si="5"/>
        <v>18.766652822725518</v>
      </c>
      <c r="G25" s="10">
        <f t="shared" si="2"/>
        <v>18.766652822725518</v>
      </c>
    </row>
    <row r="26" spans="2:12" x14ac:dyDescent="0.25">
      <c r="B26" s="5">
        <f t="shared" si="3"/>
        <v>8</v>
      </c>
      <c r="C26" s="11">
        <f t="shared" si="0"/>
        <v>69.295657744218033</v>
      </c>
      <c r="D26" s="6">
        <f t="shared" si="1"/>
        <v>19.308504361926332</v>
      </c>
      <c r="E26" s="14">
        <f t="shared" si="4"/>
        <v>18.766652822725518</v>
      </c>
      <c r="F26" s="15">
        <f t="shared" si="5"/>
        <v>19.882576070331375</v>
      </c>
      <c r="G26" s="10">
        <f t="shared" si="2"/>
        <v>19.882576070331375</v>
      </c>
    </row>
    <row r="27" spans="2:12" x14ac:dyDescent="0.25">
      <c r="B27" s="5">
        <f t="shared" si="3"/>
        <v>9</v>
      </c>
      <c r="C27" s="11">
        <f t="shared" si="0"/>
        <v>73.416191979351908</v>
      </c>
      <c r="D27" s="6">
        <f t="shared" si="1"/>
        <v>20.456647778736421</v>
      </c>
      <c r="E27" s="14">
        <f t="shared" si="4"/>
        <v>19.882576070331375</v>
      </c>
      <c r="F27" s="15">
        <f t="shared" si="5"/>
        <v>21.064855567307358</v>
      </c>
      <c r="G27" s="10">
        <f t="shared" si="2"/>
        <v>21.064855567307358</v>
      </c>
    </row>
    <row r="28" spans="2:12" x14ac:dyDescent="0.25">
      <c r="B28" s="5">
        <f t="shared" si="3"/>
        <v>10</v>
      </c>
      <c r="C28" s="11">
        <f t="shared" si="0"/>
        <v>77.781745930520245</v>
      </c>
      <c r="D28" s="6">
        <f t="shared" si="1"/>
        <v>21.673063355878295</v>
      </c>
      <c r="E28" s="14">
        <f t="shared" si="4"/>
        <v>21.064855567307358</v>
      </c>
      <c r="F28" s="15">
        <f t="shared" si="5"/>
        <v>22.317437061571084</v>
      </c>
      <c r="G28" s="10">
        <f t="shared" si="2"/>
        <v>22.317437061571084</v>
      </c>
    </row>
    <row r="29" spans="2:12" x14ac:dyDescent="0.25">
      <c r="B29" s="5">
        <f t="shared" si="3"/>
        <v>11</v>
      </c>
      <c r="C29" s="11">
        <f t="shared" si="0"/>
        <v>82.406889228217523</v>
      </c>
      <c r="D29" s="6">
        <f t="shared" si="1"/>
        <v>22.961810767263877</v>
      </c>
      <c r="E29" s="14">
        <f t="shared" si="4"/>
        <v>22.317437061571084</v>
      </c>
      <c r="F29" s="15">
        <f t="shared" si="5"/>
        <v>23.644500927420921</v>
      </c>
      <c r="G29" s="10">
        <f t="shared" si="2"/>
        <v>23.644500927420921</v>
      </c>
    </row>
    <row r="30" spans="2:12" x14ac:dyDescent="0.25">
      <c r="B30" s="5">
        <f t="shared" si="3"/>
        <v>12</v>
      </c>
      <c r="C30" s="11">
        <f t="shared" si="0"/>
        <v>87.307057858250985</v>
      </c>
      <c r="D30" s="6">
        <f t="shared" si="1"/>
        <v>24.327191087577962</v>
      </c>
      <c r="E30" s="14">
        <f t="shared" si="4"/>
        <v>23.644500927420921</v>
      </c>
      <c r="F30" s="15">
        <f t="shared" si="5"/>
        <v>25.050476117146587</v>
      </c>
      <c r="G30" s="10">
        <f t="shared" si="2"/>
        <v>25.050476117146587</v>
      </c>
    </row>
    <row r="31" spans="2:12" x14ac:dyDescent="0.25">
      <c r="B31" s="5">
        <f t="shared" si="3"/>
        <v>13</v>
      </c>
      <c r="C31" s="11">
        <f t="shared" si="0"/>
        <v>92.498605677908614</v>
      </c>
      <c r="D31" s="6">
        <f t="shared" si="1"/>
        <v>25.773761146715216</v>
      </c>
      <c r="E31" s="14">
        <f t="shared" si="4"/>
        <v>25.050476117146587</v>
      </c>
      <c r="F31" s="15">
        <f t="shared" si="5"/>
        <v>26.540054942245753</v>
      </c>
      <c r="G31" s="10">
        <f t="shared" si="2"/>
        <v>26.540054942245753</v>
      </c>
    </row>
    <row r="32" spans="2:12" x14ac:dyDescent="0.25">
      <c r="B32" s="5">
        <f t="shared" si="3"/>
        <v>14</v>
      </c>
      <c r="C32" s="11">
        <f t="shared" si="0"/>
        <v>97.998858995437359</v>
      </c>
      <c r="D32" s="6">
        <f t="shared" si="1"/>
        <v>27.306348737776286</v>
      </c>
      <c r="E32" s="14">
        <f t="shared" si="4"/>
        <v>26.540054942245753</v>
      </c>
      <c r="F32" s="15">
        <f t="shared" si="5"/>
        <v>28.118208733577394</v>
      </c>
      <c r="G32" s="10">
        <f t="shared" si="2"/>
        <v>28.118208733577394</v>
      </c>
    </row>
    <row r="33" spans="2:7" x14ac:dyDescent="0.25">
      <c r="B33" s="5">
        <f t="shared" si="3"/>
        <v>15</v>
      </c>
      <c r="C33" s="11">
        <f t="shared" si="0"/>
        <v>103.82617439498632</v>
      </c>
      <c r="D33" s="6">
        <f t="shared" si="1"/>
        <v>28.930068729378501</v>
      </c>
      <c r="E33" s="14">
        <f t="shared" si="4"/>
        <v>28.118208733577394</v>
      </c>
      <c r="F33" s="15">
        <f t="shared" si="5"/>
        <v>29.790204432716468</v>
      </c>
      <c r="G33" s="10">
        <f t="shared" si="2"/>
        <v>29.790204432716468</v>
      </c>
    </row>
    <row r="34" spans="2:7" x14ac:dyDescent="0.25">
      <c r="B34" s="5">
        <f t="shared" si="3"/>
        <v>16</v>
      </c>
      <c r="C34" s="11">
        <f t="shared" si="0"/>
        <v>110.00000000000004</v>
      </c>
      <c r="D34" s="6">
        <f t="shared" si="1"/>
        <v>30.650340136054435</v>
      </c>
      <c r="E34" s="14">
        <f t="shared" si="4"/>
        <v>29.790204432716468</v>
      </c>
      <c r="F34" s="15">
        <f t="shared" si="5"/>
        <v>31.561622169881787</v>
      </c>
      <c r="G34" s="10">
        <f t="shared" si="2"/>
        <v>31.561622169881787</v>
      </c>
    </row>
    <row r="35" spans="2:7" x14ac:dyDescent="0.25">
      <c r="B35" s="5">
        <f t="shared" si="3"/>
        <v>17</v>
      </c>
      <c r="C35" s="11">
        <f t="shared" si="0"/>
        <v>116.54094037952252</v>
      </c>
      <c r="D35" s="6">
        <f t="shared" si="1"/>
        <v>32.472904203709135</v>
      </c>
      <c r="E35" s="14">
        <f t="shared" si="4"/>
        <v>31.561622169881787</v>
      </c>
      <c r="F35" s="15">
        <f t="shared" si="5"/>
        <v>33.438373887101889</v>
      </c>
      <c r="G35" s="10">
        <f t="shared" si="2"/>
        <v>33.438373887101889</v>
      </c>
    </row>
    <row r="36" spans="2:7" x14ac:dyDescent="0.25">
      <c r="B36" s="5">
        <f t="shared" si="3"/>
        <v>18</v>
      </c>
      <c r="C36" s="11">
        <f t="shared" si="0"/>
        <v>123.47082531403107</v>
      </c>
      <c r="D36" s="6">
        <f t="shared" si="1"/>
        <v>34.403843570494644</v>
      </c>
      <c r="E36" s="14">
        <f t="shared" si="4"/>
        <v>33.438373887101889</v>
      </c>
      <c r="F36" s="15">
        <f t="shared" si="5"/>
        <v>35.42672306877202</v>
      </c>
      <c r="G36" s="10">
        <f t="shared" si="2"/>
        <v>35.42672306877202</v>
      </c>
    </row>
    <row r="37" spans="2:7" x14ac:dyDescent="0.25">
      <c r="B37" s="5">
        <f t="shared" si="3"/>
        <v>19</v>
      </c>
      <c r="C37" s="11">
        <f t="shared" si="0"/>
        <v>130.81278265029937</v>
      </c>
      <c r="D37" s="6">
        <f t="shared" si="1"/>
        <v>36.449602567049403</v>
      </c>
      <c r="E37" s="14">
        <f t="shared" si="4"/>
        <v>35.42672306877202</v>
      </c>
      <c r="F37" s="15">
        <f t="shared" si="5"/>
        <v>37.533305645451037</v>
      </c>
      <c r="G37" s="10">
        <f t="shared" si="2"/>
        <v>37.533305645451037</v>
      </c>
    </row>
    <row r="38" spans="2:7" x14ac:dyDescent="0.25">
      <c r="B38" s="5">
        <f t="shared" si="3"/>
        <v>20</v>
      </c>
      <c r="C38" s="11">
        <f t="shared" si="0"/>
        <v>138.59131548843609</v>
      </c>
      <c r="D38" s="6">
        <f t="shared" si="1"/>
        <v>38.61700872385267</v>
      </c>
      <c r="E38" s="14">
        <f t="shared" si="4"/>
        <v>37.533305645451037</v>
      </c>
      <c r="F38" s="15">
        <f t="shared" si="5"/>
        <v>39.765152140662764</v>
      </c>
      <c r="G38" s="10">
        <f t="shared" si="2"/>
        <v>39.765152140662764</v>
      </c>
    </row>
    <row r="39" spans="2:7" x14ac:dyDescent="0.25">
      <c r="B39" s="5">
        <f t="shared" si="3"/>
        <v>21</v>
      </c>
      <c r="C39" s="11">
        <f t="shared" si="0"/>
        <v>146.83238395870384</v>
      </c>
      <c r="D39" s="6">
        <f t="shared" si="1"/>
        <v>40.91329555747285</v>
      </c>
      <c r="E39" s="14">
        <f t="shared" si="4"/>
        <v>39.765152140662764</v>
      </c>
      <c r="F39" s="15">
        <f t="shared" si="5"/>
        <v>42.129711134614723</v>
      </c>
      <c r="G39" s="10">
        <f t="shared" si="2"/>
        <v>42.129711134614723</v>
      </c>
    </row>
    <row r="40" spans="2:7" x14ac:dyDescent="0.25">
      <c r="B40" s="5">
        <f t="shared" si="3"/>
        <v>22</v>
      </c>
      <c r="C40" s="11">
        <f t="shared" si="0"/>
        <v>155.56349186104052</v>
      </c>
      <c r="D40" s="6">
        <f t="shared" si="1"/>
        <v>43.346126711756597</v>
      </c>
      <c r="E40" s="14">
        <f t="shared" si="4"/>
        <v>42.129711134614723</v>
      </c>
      <c r="F40" s="15">
        <f t="shared" si="5"/>
        <v>44.634874123142176</v>
      </c>
      <c r="G40" s="10">
        <f t="shared" si="2"/>
        <v>44.634874123142176</v>
      </c>
    </row>
    <row r="41" spans="2:7" x14ac:dyDescent="0.25">
      <c r="B41" s="5">
        <f t="shared" si="3"/>
        <v>23</v>
      </c>
      <c r="C41" s="11">
        <f t="shared" si="0"/>
        <v>164.81377845643505</v>
      </c>
      <c r="D41" s="6">
        <f t="shared" si="1"/>
        <v>45.923621534527754</v>
      </c>
      <c r="E41" s="14">
        <f t="shared" si="4"/>
        <v>44.634874123142176</v>
      </c>
      <c r="F41" s="15">
        <f t="shared" si="5"/>
        <v>47.289001854841842</v>
      </c>
      <c r="G41" s="10">
        <f t="shared" si="2"/>
        <v>47.289001854841842</v>
      </c>
    </row>
    <row r="42" spans="2:7" x14ac:dyDescent="0.25">
      <c r="B42" s="5">
        <f t="shared" si="3"/>
        <v>24</v>
      </c>
      <c r="C42" s="11">
        <f t="shared" si="0"/>
        <v>174.614115716502</v>
      </c>
      <c r="D42" s="6">
        <f t="shared" si="1"/>
        <v>48.654382175155931</v>
      </c>
      <c r="E42" s="14">
        <f t="shared" si="4"/>
        <v>47.289001854841842</v>
      </c>
      <c r="F42" s="15">
        <f t="shared" si="5"/>
        <v>50.100952234293189</v>
      </c>
      <c r="G42" s="10">
        <f t="shared" si="2"/>
        <v>50.100952234293189</v>
      </c>
    </row>
    <row r="43" spans="2:7" x14ac:dyDescent="0.25">
      <c r="B43" s="5">
        <f t="shared" si="3"/>
        <v>25</v>
      </c>
      <c r="C43" s="11">
        <f t="shared" si="0"/>
        <v>184.99721135581729</v>
      </c>
      <c r="D43" s="6">
        <f t="shared" si="1"/>
        <v>51.547522293430447</v>
      </c>
      <c r="E43" s="14">
        <f t="shared" si="4"/>
        <v>50.100952234293189</v>
      </c>
      <c r="F43" s="15">
        <f t="shared" si="5"/>
        <v>53.080109884491506</v>
      </c>
      <c r="G43" s="10">
        <f t="shared" si="2"/>
        <v>53.080109884491506</v>
      </c>
    </row>
    <row r="44" spans="2:7" x14ac:dyDescent="0.25">
      <c r="B44" s="5">
        <f t="shared" si="3"/>
        <v>26</v>
      </c>
      <c r="C44" s="11">
        <f t="shared" si="0"/>
        <v>195.99771799087472</v>
      </c>
      <c r="D44" s="6">
        <f t="shared" si="1"/>
        <v>54.612697475552572</v>
      </c>
      <c r="E44" s="14">
        <f t="shared" si="4"/>
        <v>53.080109884491506</v>
      </c>
      <c r="F44" s="15">
        <f t="shared" si="5"/>
        <v>56.236417467154794</v>
      </c>
      <c r="G44" s="10">
        <f t="shared" si="2"/>
        <v>56.236417467154794</v>
      </c>
    </row>
    <row r="45" spans="2:7" x14ac:dyDescent="0.25">
      <c r="B45" s="5">
        <f t="shared" si="3"/>
        <v>27</v>
      </c>
      <c r="C45" s="11">
        <f t="shared" si="0"/>
        <v>207.65234878997271</v>
      </c>
      <c r="D45" s="6">
        <f t="shared" si="1"/>
        <v>57.860137458757023</v>
      </c>
      <c r="E45" s="14">
        <f t="shared" si="4"/>
        <v>56.236417467154794</v>
      </c>
      <c r="F45" s="15">
        <f t="shared" si="5"/>
        <v>59.580408865432943</v>
      </c>
      <c r="G45" s="10">
        <f t="shared" si="2"/>
        <v>59.580408865432943</v>
      </c>
    </row>
    <row r="46" spans="2:7" x14ac:dyDescent="0.25">
      <c r="B46" s="5">
        <f t="shared" si="3"/>
        <v>28</v>
      </c>
      <c r="C46" s="11">
        <f t="shared" si="0"/>
        <v>220.00000000000009</v>
      </c>
      <c r="D46" s="6">
        <f t="shared" si="1"/>
        <v>61.30068027210887</v>
      </c>
      <c r="E46" s="14">
        <f t="shared" si="4"/>
        <v>59.580408865432943</v>
      </c>
      <c r="F46" s="15">
        <f t="shared" si="5"/>
        <v>63.123244339763573</v>
      </c>
      <c r="G46" s="10">
        <f t="shared" si="2"/>
        <v>63.123244339763573</v>
      </c>
    </row>
    <row r="47" spans="2:7" x14ac:dyDescent="0.25">
      <c r="B47" s="5">
        <f t="shared" si="3"/>
        <v>29</v>
      </c>
      <c r="C47" s="11">
        <f t="shared" si="0"/>
        <v>233.08188075904505</v>
      </c>
      <c r="D47" s="6">
        <f t="shared" si="1"/>
        <v>64.945808407418269</v>
      </c>
      <c r="E47" s="14">
        <f t="shared" si="4"/>
        <v>63.123244339763573</v>
      </c>
      <c r="F47" s="15">
        <f t="shared" si="5"/>
        <v>66.876747774203778</v>
      </c>
      <c r="G47" s="10">
        <f t="shared" si="2"/>
        <v>66.876747774203778</v>
      </c>
    </row>
    <row r="48" spans="2:7" x14ac:dyDescent="0.25">
      <c r="B48" s="5">
        <f t="shared" si="3"/>
        <v>30</v>
      </c>
      <c r="C48" s="11">
        <f t="shared" si="0"/>
        <v>246.94165062806218</v>
      </c>
      <c r="D48" s="6">
        <f t="shared" si="1"/>
        <v>68.807687140989302</v>
      </c>
      <c r="E48" s="14">
        <f t="shared" si="4"/>
        <v>66.876747774203778</v>
      </c>
      <c r="F48" s="15">
        <f t="shared" si="5"/>
        <v>70.853446137544054</v>
      </c>
      <c r="G48" s="10">
        <f t="shared" si="2"/>
        <v>70.853446137544054</v>
      </c>
    </row>
    <row r="49" spans="2:9" x14ac:dyDescent="0.25">
      <c r="B49" s="5">
        <f t="shared" si="3"/>
        <v>31</v>
      </c>
      <c r="C49" s="11">
        <f t="shared" si="0"/>
        <v>261.62556530059874</v>
      </c>
      <c r="D49" s="6">
        <f t="shared" si="1"/>
        <v>72.899205134098807</v>
      </c>
      <c r="E49" s="14">
        <f t="shared" si="4"/>
        <v>70.853446137544054</v>
      </c>
      <c r="F49" s="15">
        <f t="shared" si="5"/>
        <v>75.066611290902074</v>
      </c>
      <c r="G49" s="10">
        <f t="shared" si="2"/>
        <v>75.066611290902074</v>
      </c>
    </row>
    <row r="50" spans="2:9" x14ac:dyDescent="0.25">
      <c r="B50" s="5">
        <f t="shared" si="3"/>
        <v>32</v>
      </c>
      <c r="C50" s="11">
        <f t="shared" ref="C50:C81" si="6">$B$6*POWER($B$12,B50)</f>
        <v>277.18263097687225</v>
      </c>
      <c r="D50" s="6">
        <f t="shared" si="1"/>
        <v>77.234017447705355</v>
      </c>
      <c r="E50" s="14">
        <f t="shared" si="4"/>
        <v>75.066611290902074</v>
      </c>
      <c r="F50" s="15">
        <f t="shared" si="5"/>
        <v>79.530304281325527</v>
      </c>
      <c r="G50" s="10">
        <f t="shared" si="2"/>
        <v>79.530304281325527</v>
      </c>
    </row>
    <row r="51" spans="2:9" x14ac:dyDescent="0.25">
      <c r="B51" s="5">
        <f t="shared" si="3"/>
        <v>33</v>
      </c>
      <c r="C51" s="11">
        <f t="shared" si="6"/>
        <v>293.66476791740769</v>
      </c>
      <c r="D51" s="6">
        <f t="shared" si="1"/>
        <v>81.8265911149457</v>
      </c>
      <c r="E51" s="14">
        <f t="shared" si="4"/>
        <v>79.530304281325527</v>
      </c>
      <c r="F51" s="15">
        <f t="shared" si="5"/>
        <v>84.259422269229447</v>
      </c>
      <c r="G51" s="10">
        <f t="shared" si="2"/>
        <v>84.259422269229447</v>
      </c>
    </row>
    <row r="52" spans="2:9" x14ac:dyDescent="0.25">
      <c r="B52" s="5">
        <f t="shared" si="3"/>
        <v>34</v>
      </c>
      <c r="C52" s="11">
        <f t="shared" si="6"/>
        <v>311.12698372208109</v>
      </c>
      <c r="D52" s="6">
        <f t="shared" si="1"/>
        <v>86.692253423513208</v>
      </c>
      <c r="E52" s="14">
        <f t="shared" si="4"/>
        <v>84.259422269229447</v>
      </c>
      <c r="F52" s="15">
        <f t="shared" si="5"/>
        <v>89.269748246284365</v>
      </c>
      <c r="G52" s="10">
        <f t="shared" si="2"/>
        <v>89.269748246284365</v>
      </c>
    </row>
    <row r="53" spans="2:9" x14ac:dyDescent="0.25">
      <c r="B53" s="5">
        <f t="shared" si="3"/>
        <v>35</v>
      </c>
      <c r="C53" s="11">
        <f t="shared" si="6"/>
        <v>329.62755691287015</v>
      </c>
      <c r="D53" s="6">
        <f t="shared" si="1"/>
        <v>91.847243069055523</v>
      </c>
      <c r="E53" s="14">
        <f t="shared" si="4"/>
        <v>89.269748246284365</v>
      </c>
      <c r="F53" s="15">
        <f t="shared" si="5"/>
        <v>94.578003709683713</v>
      </c>
      <c r="G53" s="10">
        <f t="shared" si="2"/>
        <v>94.578003709683713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349.22823143300411</v>
      </c>
      <c r="D54" s="6">
        <f t="shared" si="1"/>
        <v>97.30876435031189</v>
      </c>
      <c r="E54" s="14">
        <f t="shared" si="4"/>
        <v>94.578003709683713</v>
      </c>
      <c r="F54" s="15">
        <f t="shared" si="5"/>
        <v>100.20190446858639</v>
      </c>
      <c r="G54" s="10">
        <f t="shared" si="2"/>
        <v>100.20190446858639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369.99442271163457</v>
      </c>
      <c r="D55" s="6">
        <f t="shared" si="1"/>
        <v>103.09504458686089</v>
      </c>
      <c r="E55" s="14">
        <f t="shared" si="4"/>
        <v>100.20190446858639</v>
      </c>
      <c r="F55" s="15">
        <f t="shared" si="5"/>
        <v>106.16021976898304</v>
      </c>
      <c r="G55" s="10">
        <f t="shared" si="2"/>
        <v>106.16021976898304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391.99543598174955</v>
      </c>
      <c r="D56" s="6">
        <f t="shared" si="1"/>
        <v>109.22539495110519</v>
      </c>
      <c r="E56" s="14">
        <f t="shared" si="4"/>
        <v>106.16021976898304</v>
      </c>
      <c r="F56" s="15">
        <f t="shared" si="5"/>
        <v>112.47283493430962</v>
      </c>
      <c r="G56" s="10">
        <f t="shared" si="2"/>
        <v>112.47283493430962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415.30469757994541</v>
      </c>
      <c r="D57" s="6">
        <f t="shared" si="1"/>
        <v>115.72027491751405</v>
      </c>
      <c r="E57" s="14">
        <f t="shared" si="4"/>
        <v>112.47283493430962</v>
      </c>
      <c r="F57" s="15">
        <f t="shared" si="5"/>
        <v>119.1608177308659</v>
      </c>
      <c r="G57" s="10">
        <f t="shared" si="2"/>
        <v>119.1608177308659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440.00000000000023</v>
      </c>
      <c r="D58" s="6">
        <f t="shared" si="1"/>
        <v>122.60136054421775</v>
      </c>
      <c r="E58" s="14">
        <f t="shared" si="4"/>
        <v>119.1608177308659</v>
      </c>
      <c r="F58" s="15">
        <f t="shared" si="5"/>
        <v>126.24648867952716</v>
      </c>
      <c r="G58" s="10">
        <f t="shared" si="2"/>
        <v>126.24648867952716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466.16376151809021</v>
      </c>
      <c r="D59" s="6">
        <f t="shared" si="1"/>
        <v>129.89161681483657</v>
      </c>
      <c r="E59" s="14">
        <f t="shared" si="4"/>
        <v>126.24648867952716</v>
      </c>
      <c r="F59" s="15">
        <f t="shared" si="5"/>
        <v>133.75349554840759</v>
      </c>
      <c r="G59" s="10">
        <f t="shared" si="2"/>
        <v>133.75349554840759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493.88330125612435</v>
      </c>
      <c r="D60" s="6">
        <f t="shared" si="1"/>
        <v>137.6153742819786</v>
      </c>
      <c r="E60" s="14">
        <f t="shared" si="4"/>
        <v>133.75349554840759</v>
      </c>
      <c r="F60" s="15">
        <f t="shared" si="5"/>
        <v>141.70689227508814</v>
      </c>
      <c r="G60" s="10">
        <f t="shared" si="2"/>
        <v>141.70689227508814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523.2511306011977</v>
      </c>
      <c r="D61" s="6">
        <f t="shared" si="1"/>
        <v>145.79841026819767</v>
      </c>
      <c r="E61" s="14">
        <f t="shared" si="4"/>
        <v>141.70689227508814</v>
      </c>
      <c r="F61" s="15">
        <f t="shared" si="5"/>
        <v>150.1332225818042</v>
      </c>
      <c r="G61" s="10">
        <f t="shared" si="2"/>
        <v>150.1332225818042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554.36526195374449</v>
      </c>
      <c r="D62" s="6">
        <f t="shared" si="1"/>
        <v>154.46803489541071</v>
      </c>
      <c r="E62" s="14">
        <f t="shared" si="4"/>
        <v>150.1332225818042</v>
      </c>
      <c r="F62" s="15">
        <f t="shared" si="5"/>
        <v>159.06060856265105</v>
      </c>
      <c r="G62" s="10">
        <f t="shared" si="2"/>
        <v>159.06060856265105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587.32953583481537</v>
      </c>
      <c r="D63" s="6">
        <f t="shared" si="1"/>
        <v>163.6531822298914</v>
      </c>
      <c r="E63" s="14">
        <f t="shared" si="4"/>
        <v>159.06060856265105</v>
      </c>
      <c r="F63" s="15">
        <f t="shared" si="5"/>
        <v>168.51884453845892</v>
      </c>
      <c r="G63" s="10">
        <f t="shared" si="2"/>
        <v>168.51884453845892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622.2539674441623</v>
      </c>
      <c r="D64" s="6">
        <f t="shared" si="1"/>
        <v>173.38450684702644</v>
      </c>
      <c r="E64" s="14">
        <f t="shared" si="4"/>
        <v>168.51884453845892</v>
      </c>
      <c r="F64" s="15">
        <f t="shared" si="5"/>
        <v>178.53949649256873</v>
      </c>
      <c r="G64" s="10">
        <f t="shared" si="2"/>
        <v>178.53949649256873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659.2551138257403</v>
      </c>
      <c r="D65" s="6">
        <f t="shared" si="1"/>
        <v>183.69448613811105</v>
      </c>
      <c r="E65" s="14">
        <f t="shared" si="4"/>
        <v>178.53949649256873</v>
      </c>
      <c r="F65" s="15">
        <f t="shared" si="5"/>
        <v>189.15600741936743</v>
      </c>
      <c r="G65" s="10">
        <f t="shared" si="2"/>
        <v>189.15600741936743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698.45646286600822</v>
      </c>
      <c r="D66" s="6">
        <f t="shared" si="1"/>
        <v>194.61752870062378</v>
      </c>
      <c r="E66" s="14">
        <f t="shared" si="4"/>
        <v>189.15600741936743</v>
      </c>
      <c r="F66" s="15">
        <f t="shared" si="5"/>
        <v>200.40380893717281</v>
      </c>
      <c r="G66" s="10">
        <f t="shared" si="2"/>
        <v>200.40380893717281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739.98884542326925</v>
      </c>
      <c r="D67" s="6">
        <f t="shared" si="1"/>
        <v>206.19008917372182</v>
      </c>
      <c r="E67" s="14">
        <f t="shared" si="4"/>
        <v>200.40380893717281</v>
      </c>
      <c r="F67" s="15">
        <f t="shared" si="5"/>
        <v>212.32043953796611</v>
      </c>
      <c r="G67" s="10">
        <f t="shared" si="2"/>
        <v>212.32043953796611</v>
      </c>
    </row>
    <row r="68" spans="2:9" x14ac:dyDescent="0.25">
      <c r="B68" s="5">
        <f t="shared" si="3"/>
        <v>50</v>
      </c>
      <c r="C68" s="11">
        <f t="shared" si="6"/>
        <v>783.99087196349922</v>
      </c>
      <c r="D68" s="6">
        <f t="shared" si="1"/>
        <v>218.4507899022104</v>
      </c>
      <c r="E68" s="14">
        <f t="shared" si="4"/>
        <v>212.32043953796611</v>
      </c>
      <c r="F68" s="15">
        <f t="shared" si="5"/>
        <v>224.94566986861929</v>
      </c>
      <c r="G68" s="10">
        <f t="shared" si="2"/>
        <v>224.94566986861929</v>
      </c>
    </row>
    <row r="69" spans="2:9" x14ac:dyDescent="0.25">
      <c r="B69" s="5">
        <f t="shared" si="3"/>
        <v>51</v>
      </c>
      <c r="C69" s="11">
        <f t="shared" si="6"/>
        <v>830.60939515989105</v>
      </c>
      <c r="D69" s="6">
        <f t="shared" si="1"/>
        <v>231.44054983502815</v>
      </c>
      <c r="E69" s="14">
        <f t="shared" si="4"/>
        <v>224.94566986861929</v>
      </c>
      <c r="F69" s="15">
        <f t="shared" si="5"/>
        <v>238.32163546173186</v>
      </c>
      <c r="G69" s="10">
        <f t="shared" si="2"/>
        <v>238.32163546173186</v>
      </c>
    </row>
    <row r="70" spans="2:9" x14ac:dyDescent="0.25">
      <c r="B70" s="5">
        <f t="shared" si="3"/>
        <v>52</v>
      </c>
      <c r="C70" s="11">
        <f t="shared" si="6"/>
        <v>880.00000000000068</v>
      </c>
      <c r="D70" s="6">
        <f t="shared" si="1"/>
        <v>245.20272108843557</v>
      </c>
      <c r="E70" s="14">
        <f t="shared" si="4"/>
        <v>238.32163546173186</v>
      </c>
      <c r="F70" s="15">
        <f t="shared" si="5"/>
        <v>252.49297735905435</v>
      </c>
      <c r="G70" s="10">
        <f t="shared" si="2"/>
        <v>252.49297735905435</v>
      </c>
    </row>
    <row r="71" spans="2:9" x14ac:dyDescent="0.25">
      <c r="B71" s="5">
        <f t="shared" si="3"/>
        <v>53</v>
      </c>
      <c r="C71" s="11">
        <f t="shared" si="6"/>
        <v>932.32752303618042</v>
      </c>
      <c r="D71" s="6">
        <f t="shared" si="1"/>
        <v>259.78323362967313</v>
      </c>
      <c r="E71" s="14">
        <f t="shared" si="4"/>
        <v>252.49297735905435</v>
      </c>
      <c r="F71" s="15">
        <f t="shared" si="5"/>
        <v>267.50699109681523</v>
      </c>
      <c r="G71" s="10">
        <f t="shared" si="2"/>
        <v>267.50699109681523</v>
      </c>
    </row>
    <row r="72" spans="2:9" x14ac:dyDescent="0.25">
      <c r="B72" s="5">
        <f t="shared" si="3"/>
        <v>54</v>
      </c>
      <c r="C72" s="11">
        <f t="shared" si="6"/>
        <v>987.76660251224894</v>
      </c>
      <c r="D72" s="6">
        <f t="shared" si="1"/>
        <v>275.23074856395726</v>
      </c>
      <c r="E72" s="14">
        <f t="shared" si="4"/>
        <v>267.50699109681523</v>
      </c>
      <c r="F72" s="15">
        <f t="shared" si="5"/>
        <v>283.41378455017627</v>
      </c>
      <c r="G72" s="10">
        <f t="shared" si="2"/>
        <v>283.41378455017627</v>
      </c>
    </row>
    <row r="73" spans="2:9" x14ac:dyDescent="0.25">
      <c r="B73" s="5">
        <f t="shared" si="3"/>
        <v>55</v>
      </c>
      <c r="C73" s="11">
        <f t="shared" si="6"/>
        <v>1046.5022612023954</v>
      </c>
      <c r="D73" s="6">
        <f t="shared" si="1"/>
        <v>291.59682053639534</v>
      </c>
      <c r="E73" s="14">
        <f t="shared" si="4"/>
        <v>283.41378455017627</v>
      </c>
      <c r="F73" s="15">
        <f t="shared" si="5"/>
        <v>300.26644516360841</v>
      </c>
      <c r="G73" s="10">
        <f t="shared" si="2"/>
        <v>300.26644516360841</v>
      </c>
    </row>
    <row r="74" spans="2:9" x14ac:dyDescent="0.25">
      <c r="B74" s="5">
        <f t="shared" si="3"/>
        <v>56</v>
      </c>
      <c r="C74" s="11">
        <f t="shared" si="6"/>
        <v>1108.7305239074892</v>
      </c>
      <c r="D74" s="6">
        <f t="shared" si="1"/>
        <v>308.93606979082148</v>
      </c>
      <c r="E74" s="14">
        <f t="shared" si="4"/>
        <v>300.26644516360841</v>
      </c>
      <c r="F74" s="15">
        <f t="shared" si="5"/>
        <v>318.12121712530222</v>
      </c>
      <c r="G74" s="10">
        <f t="shared" si="2"/>
        <v>318.12121712530222</v>
      </c>
    </row>
    <row r="75" spans="2:9" x14ac:dyDescent="0.25">
      <c r="B75" s="5">
        <f t="shared" si="3"/>
        <v>57</v>
      </c>
      <c r="C75" s="11">
        <f t="shared" si="6"/>
        <v>1174.6590716696312</v>
      </c>
      <c r="D75" s="6">
        <f t="shared" si="1"/>
        <v>327.30636445978297</v>
      </c>
      <c r="E75" s="14">
        <f t="shared" si="4"/>
        <v>318.12121712530222</v>
      </c>
      <c r="F75" s="15">
        <f t="shared" si="5"/>
        <v>337.0376890769179</v>
      </c>
      <c r="G75" s="10">
        <f t="shared" si="2"/>
        <v>337.0376890769179</v>
      </c>
    </row>
    <row r="76" spans="2:9" x14ac:dyDescent="0.25">
      <c r="B76" s="5">
        <f t="shared" si="3"/>
        <v>58</v>
      </c>
      <c r="C76" s="11">
        <f t="shared" si="6"/>
        <v>1244.5079348883246</v>
      </c>
      <c r="D76" s="6">
        <f t="shared" si="1"/>
        <v>346.76901369405289</v>
      </c>
      <c r="E76" s="14">
        <f t="shared" si="4"/>
        <v>337.0376890769179</v>
      </c>
      <c r="F76" s="15">
        <f t="shared" si="5"/>
        <v>357.07899298513757</v>
      </c>
      <c r="G76" s="10">
        <f t="shared" si="2"/>
        <v>357.07899298513757</v>
      </c>
    </row>
    <row r="77" spans="2:9" x14ac:dyDescent="0.25">
      <c r="B77" s="5">
        <f t="shared" si="3"/>
        <v>59</v>
      </c>
      <c r="C77" s="11">
        <f t="shared" si="6"/>
        <v>1318.510227651481</v>
      </c>
      <c r="D77" s="6">
        <f t="shared" si="1"/>
        <v>367.3889722762222</v>
      </c>
      <c r="E77" s="14">
        <f t="shared" si="4"/>
        <v>357.07899298513757</v>
      </c>
      <c r="F77" s="15">
        <f t="shared" si="5"/>
        <v>378.31201483873485</v>
      </c>
      <c r="G77" s="10">
        <f t="shared" si="2"/>
        <v>378.31201483873485</v>
      </c>
    </row>
    <row r="78" spans="2:9" x14ac:dyDescent="0.25">
      <c r="B78" s="5">
        <f t="shared" si="3"/>
        <v>60</v>
      </c>
      <c r="C78" s="11">
        <f t="shared" si="6"/>
        <v>1396.9129257320164</v>
      </c>
      <c r="D78" s="6">
        <f t="shared" si="1"/>
        <v>389.23505740124756</v>
      </c>
      <c r="E78" s="14">
        <f t="shared" si="4"/>
        <v>378.31201483873485</v>
      </c>
      <c r="F78" s="15">
        <f t="shared" si="5"/>
        <v>400.80761787434562</v>
      </c>
      <c r="G78" s="10">
        <f t="shared" si="2"/>
        <v>400.80761787434562</v>
      </c>
    </row>
    <row r="79" spans="2:9" x14ac:dyDescent="0.25">
      <c r="B79" s="5">
        <f t="shared" si="3"/>
        <v>61</v>
      </c>
      <c r="C79" s="11">
        <f t="shared" si="6"/>
        <v>1479.9776908465385</v>
      </c>
      <c r="D79" s="6">
        <f t="shared" si="1"/>
        <v>412.38017834744363</v>
      </c>
      <c r="E79" s="14">
        <f t="shared" si="4"/>
        <v>400.80761787434562</v>
      </c>
      <c r="F79" s="15">
        <f t="shared" si="5"/>
        <v>424.64087907593228</v>
      </c>
      <c r="G79" s="10">
        <f t="shared" si="2"/>
        <v>424.64087907593228</v>
      </c>
    </row>
    <row r="80" spans="2:9" x14ac:dyDescent="0.25">
      <c r="B80" s="5">
        <f t="shared" si="3"/>
        <v>62</v>
      </c>
      <c r="C80" s="11">
        <f t="shared" si="6"/>
        <v>1567.9817439269987</v>
      </c>
      <c r="D80" s="6">
        <f t="shared" si="1"/>
        <v>436.90157980442086</v>
      </c>
      <c r="E80" s="14">
        <f t="shared" si="4"/>
        <v>424.64087907593228</v>
      </c>
      <c r="F80" s="15">
        <f t="shared" si="5"/>
        <v>449.89133973723858</v>
      </c>
      <c r="G80" s="10">
        <f t="shared" si="2"/>
        <v>449.89133973723858</v>
      </c>
    </row>
    <row r="81" spans="2:7" x14ac:dyDescent="0.25">
      <c r="B81" s="5">
        <f t="shared" si="3"/>
        <v>63</v>
      </c>
      <c r="C81" s="11">
        <f t="shared" si="6"/>
        <v>1661.2187903197821</v>
      </c>
      <c r="D81" s="6">
        <f t="shared" si="1"/>
        <v>462.8810996700563</v>
      </c>
      <c r="E81" s="14">
        <f t="shared" si="4"/>
        <v>449.89133973723858</v>
      </c>
      <c r="F81" s="15">
        <f t="shared" si="5"/>
        <v>476.64327092346377</v>
      </c>
      <c r="G81" s="10">
        <f t="shared" si="2"/>
        <v>476.64327092346377</v>
      </c>
    </row>
    <row r="82" spans="2:7" x14ac:dyDescent="0.25">
      <c r="B82" s="5">
        <f t="shared" si="3"/>
        <v>64</v>
      </c>
      <c r="C82" s="11">
        <f t="shared" ref="C82:C113" si="7">$B$6*POWER($B$12,B82)</f>
        <v>1760.0000000000016</v>
      </c>
      <c r="D82" s="6">
        <f t="shared" ref="D82:D116" si="8">C82/$B$14</f>
        <v>490.40544217687119</v>
      </c>
      <c r="E82" s="14">
        <f t="shared" si="4"/>
        <v>476.64327092346377</v>
      </c>
      <c r="F82" s="15">
        <f t="shared" si="5"/>
        <v>504.98595471810881</v>
      </c>
      <c r="G82" s="10">
        <f t="shared" si="2"/>
        <v>504.98595471810881</v>
      </c>
    </row>
    <row r="83" spans="2:7" x14ac:dyDescent="0.25">
      <c r="B83" s="5">
        <f t="shared" si="3"/>
        <v>65</v>
      </c>
      <c r="C83" s="11">
        <f t="shared" si="7"/>
        <v>1864.6550460723615</v>
      </c>
      <c r="D83" s="6">
        <f t="shared" si="8"/>
        <v>519.5664672593465</v>
      </c>
      <c r="E83" s="14">
        <f t="shared" si="4"/>
        <v>504.98595471810881</v>
      </c>
      <c r="F83" s="15">
        <f t="shared" si="5"/>
        <v>535.01398219363045</v>
      </c>
      <c r="G83" s="10">
        <f t="shared" ref="G83:G116" si="9">F83</f>
        <v>535.01398219363045</v>
      </c>
    </row>
    <row r="84" spans="2:7" x14ac:dyDescent="0.25">
      <c r="B84" s="5">
        <f t="shared" ref="B84:B116" si="10">B83+1</f>
        <v>66</v>
      </c>
      <c r="C84" s="11">
        <f t="shared" si="7"/>
        <v>1975.5332050244981</v>
      </c>
      <c r="D84" s="6">
        <f t="shared" si="8"/>
        <v>550.46149712791453</v>
      </c>
      <c r="E84" s="14">
        <f t="shared" ref="E84:E116" si="11">F83</f>
        <v>535.01398219363045</v>
      </c>
      <c r="F84" s="15">
        <f t="shared" ref="F84:F116" si="12">((D85-D84)/2)+D84</f>
        <v>566.82756910035266</v>
      </c>
      <c r="G84" s="10">
        <f t="shared" si="9"/>
        <v>566.82756910035266</v>
      </c>
    </row>
    <row r="85" spans="2:7" x14ac:dyDescent="0.25">
      <c r="B85" s="5">
        <f t="shared" si="10"/>
        <v>67</v>
      </c>
      <c r="C85" s="11">
        <f t="shared" si="7"/>
        <v>2093.0045224047913</v>
      </c>
      <c r="D85" s="6">
        <f t="shared" si="8"/>
        <v>583.1936410727908</v>
      </c>
      <c r="E85" s="14">
        <f t="shared" si="11"/>
        <v>566.82756910035266</v>
      </c>
      <c r="F85" s="15">
        <f t="shared" si="12"/>
        <v>600.53289032721693</v>
      </c>
      <c r="G85" s="10">
        <f t="shared" si="9"/>
        <v>600.53289032721693</v>
      </c>
    </row>
    <row r="86" spans="2:7" x14ac:dyDescent="0.25">
      <c r="B86" s="5">
        <f t="shared" si="10"/>
        <v>68</v>
      </c>
      <c r="C86" s="11">
        <f t="shared" si="7"/>
        <v>2217.4610478149789</v>
      </c>
      <c r="D86" s="6">
        <f t="shared" si="8"/>
        <v>617.87213958164307</v>
      </c>
      <c r="E86" s="14">
        <f t="shared" si="11"/>
        <v>600.53289032721693</v>
      </c>
      <c r="F86" s="15">
        <f t="shared" si="12"/>
        <v>636.24243425060445</v>
      </c>
      <c r="G86" s="10">
        <f t="shared" si="9"/>
        <v>636.24243425060445</v>
      </c>
    </row>
    <row r="87" spans="2:7" x14ac:dyDescent="0.25">
      <c r="B87" s="5">
        <f t="shared" si="10"/>
        <v>69</v>
      </c>
      <c r="C87" s="11">
        <f t="shared" si="7"/>
        <v>2349.3181433392624</v>
      </c>
      <c r="D87" s="6">
        <f t="shared" si="8"/>
        <v>654.61272891956594</v>
      </c>
      <c r="E87" s="14">
        <f t="shared" si="11"/>
        <v>636.24243425060445</v>
      </c>
      <c r="F87" s="15">
        <f t="shared" si="12"/>
        <v>674.07537815383591</v>
      </c>
      <c r="G87" s="10">
        <f t="shared" si="9"/>
        <v>674.07537815383591</v>
      </c>
    </row>
    <row r="88" spans="2:7" x14ac:dyDescent="0.25">
      <c r="B88" s="5">
        <f t="shared" si="10"/>
        <v>70</v>
      </c>
      <c r="C88" s="11">
        <f t="shared" si="7"/>
        <v>2489.0158697766497</v>
      </c>
      <c r="D88" s="6">
        <f t="shared" si="8"/>
        <v>693.53802738810589</v>
      </c>
      <c r="E88" s="14">
        <f t="shared" si="11"/>
        <v>674.07537815383591</v>
      </c>
      <c r="F88" s="15">
        <f t="shared" si="12"/>
        <v>714.15798597027515</v>
      </c>
      <c r="G88" s="10">
        <f t="shared" si="9"/>
        <v>714.15798597027515</v>
      </c>
    </row>
    <row r="89" spans="2:7" x14ac:dyDescent="0.25">
      <c r="B89" s="5">
        <f t="shared" si="10"/>
        <v>71</v>
      </c>
      <c r="C89" s="11">
        <f t="shared" si="7"/>
        <v>2637.0204553029621</v>
      </c>
      <c r="D89" s="6">
        <f t="shared" si="8"/>
        <v>734.77794455244441</v>
      </c>
      <c r="E89" s="14">
        <f t="shared" si="11"/>
        <v>714.15798597027515</v>
      </c>
      <c r="F89" s="15">
        <f t="shared" si="12"/>
        <v>756.62402967746993</v>
      </c>
      <c r="G89" s="10">
        <f t="shared" si="9"/>
        <v>756.62402967746993</v>
      </c>
    </row>
    <row r="90" spans="2:7" x14ac:dyDescent="0.25">
      <c r="B90" s="5">
        <f t="shared" si="10"/>
        <v>72</v>
      </c>
      <c r="C90" s="11">
        <f t="shared" si="7"/>
        <v>2793.8258514640338</v>
      </c>
      <c r="D90" s="6">
        <f t="shared" si="8"/>
        <v>778.47011480249546</v>
      </c>
      <c r="E90" s="14">
        <f t="shared" si="11"/>
        <v>756.62402967746993</v>
      </c>
      <c r="F90" s="15">
        <f t="shared" si="12"/>
        <v>801.61523574869159</v>
      </c>
      <c r="G90" s="10">
        <f t="shared" si="9"/>
        <v>801.61523574869159</v>
      </c>
    </row>
    <row r="91" spans="2:7" x14ac:dyDescent="0.25">
      <c r="B91" s="5">
        <f t="shared" si="10"/>
        <v>73</v>
      </c>
      <c r="C91" s="11">
        <f t="shared" si="7"/>
        <v>2959.9553816930784</v>
      </c>
      <c r="D91" s="6">
        <f t="shared" si="8"/>
        <v>824.76035669488772</v>
      </c>
      <c r="E91" s="14">
        <f t="shared" si="11"/>
        <v>801.61523574869159</v>
      </c>
      <c r="F91" s="15">
        <f t="shared" si="12"/>
        <v>849.28175815186478</v>
      </c>
      <c r="G91" s="10">
        <f t="shared" si="9"/>
        <v>849.28175815186478</v>
      </c>
    </row>
    <row r="92" spans="2:7" x14ac:dyDescent="0.25">
      <c r="B92" s="5">
        <f t="shared" si="10"/>
        <v>74</v>
      </c>
      <c r="C92" s="11">
        <f t="shared" si="7"/>
        <v>3135.9634878539973</v>
      </c>
      <c r="D92" s="6">
        <f t="shared" si="8"/>
        <v>873.80315960884172</v>
      </c>
      <c r="E92" s="14">
        <f t="shared" si="11"/>
        <v>849.28175815186478</v>
      </c>
      <c r="F92" s="15">
        <f t="shared" si="12"/>
        <v>899.78267947447728</v>
      </c>
      <c r="G92" s="10">
        <f t="shared" si="9"/>
        <v>899.78267947447728</v>
      </c>
    </row>
    <row r="93" spans="2:7" x14ac:dyDescent="0.25">
      <c r="B93" s="5">
        <f t="shared" si="10"/>
        <v>75</v>
      </c>
      <c r="C93" s="11">
        <f t="shared" si="7"/>
        <v>3322.4375806395651</v>
      </c>
      <c r="D93" s="6">
        <f t="shared" si="8"/>
        <v>925.76219934011283</v>
      </c>
      <c r="E93" s="14">
        <f t="shared" si="11"/>
        <v>899.78267947447728</v>
      </c>
      <c r="F93" s="15">
        <f t="shared" si="12"/>
        <v>953.28654184692755</v>
      </c>
      <c r="G93" s="10">
        <f t="shared" si="9"/>
        <v>953.28654184692755</v>
      </c>
    </row>
    <row r="94" spans="2:7" x14ac:dyDescent="0.25">
      <c r="B94" s="5">
        <f t="shared" si="10"/>
        <v>76</v>
      </c>
      <c r="C94" s="11">
        <f t="shared" si="7"/>
        <v>3520.0000000000032</v>
      </c>
      <c r="D94" s="6">
        <f t="shared" si="8"/>
        <v>980.81088435374238</v>
      </c>
      <c r="E94" s="14">
        <f t="shared" si="11"/>
        <v>953.28654184692755</v>
      </c>
      <c r="F94" s="15">
        <f t="shared" si="12"/>
        <v>1009.9719094362176</v>
      </c>
      <c r="G94" s="10">
        <f t="shared" si="9"/>
        <v>1009.9719094362176</v>
      </c>
    </row>
    <row r="95" spans="2:7" x14ac:dyDescent="0.25">
      <c r="B95" s="5">
        <f t="shared" si="10"/>
        <v>77</v>
      </c>
      <c r="C95" s="11">
        <f t="shared" si="7"/>
        <v>3729.3100921447231</v>
      </c>
      <c r="D95" s="6">
        <f t="shared" si="8"/>
        <v>1039.132934518693</v>
      </c>
      <c r="E95" s="14">
        <f t="shared" si="11"/>
        <v>1009.9719094362176</v>
      </c>
      <c r="F95" s="15">
        <f t="shared" si="12"/>
        <v>1070.0279643872614</v>
      </c>
      <c r="G95" s="10">
        <f t="shared" si="9"/>
        <v>1070.0279643872614</v>
      </c>
    </row>
    <row r="96" spans="2:7" x14ac:dyDescent="0.25">
      <c r="B96" s="5">
        <f t="shared" si="10"/>
        <v>78</v>
      </c>
      <c r="C96" s="11">
        <f t="shared" si="7"/>
        <v>3951.0664100489976</v>
      </c>
      <c r="D96" s="6">
        <f t="shared" si="8"/>
        <v>1100.9229942558295</v>
      </c>
      <c r="E96" s="14">
        <f t="shared" si="11"/>
        <v>1070.0279643872614</v>
      </c>
      <c r="F96" s="15">
        <f t="shared" si="12"/>
        <v>1133.6551382007056</v>
      </c>
      <c r="G96" s="10">
        <f t="shared" si="9"/>
        <v>1133.6551382007056</v>
      </c>
    </row>
    <row r="97" spans="2:10" x14ac:dyDescent="0.25">
      <c r="B97" s="5">
        <f t="shared" si="10"/>
        <v>79</v>
      </c>
      <c r="C97" s="11">
        <f t="shared" si="7"/>
        <v>4186.0090448095825</v>
      </c>
      <c r="D97" s="6">
        <f t="shared" si="8"/>
        <v>1166.3872821455816</v>
      </c>
      <c r="E97" s="14">
        <f t="shared" si="11"/>
        <v>1133.6551382007056</v>
      </c>
      <c r="F97" s="15">
        <f t="shared" si="12"/>
        <v>1201.0657806544341</v>
      </c>
      <c r="G97" s="10">
        <f t="shared" si="9"/>
        <v>1201.0657806544341</v>
      </c>
    </row>
    <row r="98" spans="2:10" x14ac:dyDescent="0.25">
      <c r="B98" s="5">
        <f t="shared" si="10"/>
        <v>80</v>
      </c>
      <c r="C98" s="11">
        <f t="shared" si="7"/>
        <v>4434.9220956299587</v>
      </c>
      <c r="D98" s="6">
        <f t="shared" si="8"/>
        <v>1235.7442791632864</v>
      </c>
      <c r="E98" s="14">
        <f t="shared" si="11"/>
        <v>1201.0657806544341</v>
      </c>
      <c r="F98" s="15">
        <f t="shared" si="12"/>
        <v>1272.4848685012093</v>
      </c>
      <c r="G98" s="10">
        <f t="shared" si="9"/>
        <v>1272.4848685012093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4698.6362866785257</v>
      </c>
      <c r="D99" s="6">
        <f t="shared" si="8"/>
        <v>1309.2254578391321</v>
      </c>
      <c r="E99" s="14">
        <f t="shared" si="11"/>
        <v>1272.4848685012093</v>
      </c>
      <c r="F99" s="15">
        <f t="shared" si="12"/>
        <v>1348.1507563076721</v>
      </c>
      <c r="G99" s="10">
        <f t="shared" si="9"/>
        <v>1348.1507563076721</v>
      </c>
    </row>
    <row r="100" spans="2:10" x14ac:dyDescent="0.25">
      <c r="B100" s="5">
        <f t="shared" si="10"/>
        <v>82</v>
      </c>
      <c r="C100" s="11">
        <f t="shared" si="7"/>
        <v>4978.0317395533002</v>
      </c>
      <c r="D100" s="6">
        <f t="shared" si="8"/>
        <v>1387.076054776212</v>
      </c>
      <c r="E100" s="14">
        <f t="shared" si="11"/>
        <v>1348.1507563076721</v>
      </c>
      <c r="F100" s="15">
        <f t="shared" si="12"/>
        <v>1428.3159719405505</v>
      </c>
      <c r="G100" s="10">
        <f t="shared" si="9"/>
        <v>1428.3159719405505</v>
      </c>
    </row>
    <row r="101" spans="2:10" x14ac:dyDescent="0.25">
      <c r="B101" s="5">
        <f t="shared" si="10"/>
        <v>83</v>
      </c>
      <c r="C101" s="11">
        <f t="shared" si="7"/>
        <v>5274.0409106059251</v>
      </c>
      <c r="D101" s="6">
        <f t="shared" si="8"/>
        <v>1469.555889104889</v>
      </c>
      <c r="E101" s="14">
        <f t="shared" si="11"/>
        <v>1428.3159719405505</v>
      </c>
      <c r="F101" s="15">
        <f t="shared" si="12"/>
        <v>1513.2480593549399</v>
      </c>
      <c r="G101" s="10">
        <f t="shared" si="9"/>
        <v>1513.2480593549399</v>
      </c>
    </row>
    <row r="102" spans="2:10" x14ac:dyDescent="0.25">
      <c r="B102" s="5">
        <f t="shared" si="10"/>
        <v>84</v>
      </c>
      <c r="C102" s="11">
        <f t="shared" si="7"/>
        <v>5587.6517029280676</v>
      </c>
      <c r="D102" s="6">
        <f t="shared" si="8"/>
        <v>1556.9402296049909</v>
      </c>
      <c r="E102" s="14">
        <f t="shared" si="11"/>
        <v>1513.2480593549399</v>
      </c>
      <c r="F102" s="15">
        <f t="shared" si="12"/>
        <v>1603.2304714973832</v>
      </c>
      <c r="G102" s="10">
        <f t="shared" si="9"/>
        <v>1603.2304714973832</v>
      </c>
    </row>
    <row r="103" spans="2:10" x14ac:dyDescent="0.25">
      <c r="B103" s="5">
        <f t="shared" si="10"/>
        <v>85</v>
      </c>
      <c r="C103" s="11">
        <f t="shared" si="7"/>
        <v>5919.9107633861568</v>
      </c>
      <c r="D103" s="6">
        <f t="shared" si="8"/>
        <v>1649.5207133897754</v>
      </c>
      <c r="E103" s="14">
        <f t="shared" si="11"/>
        <v>1603.2304714973832</v>
      </c>
      <c r="F103" s="15">
        <f t="shared" si="12"/>
        <v>1698.5635163037296</v>
      </c>
      <c r="G103" s="10">
        <f t="shared" si="9"/>
        <v>1698.5635163037296</v>
      </c>
    </row>
    <row r="104" spans="2:10" x14ac:dyDescent="0.25">
      <c r="B104" s="5">
        <f t="shared" si="10"/>
        <v>86</v>
      </c>
      <c r="C104" s="11">
        <f t="shared" si="7"/>
        <v>6271.9269757079965</v>
      </c>
      <c r="D104" s="6">
        <f t="shared" si="8"/>
        <v>1747.6063192176839</v>
      </c>
      <c r="E104" s="14">
        <f t="shared" si="11"/>
        <v>1698.5635163037296</v>
      </c>
      <c r="F104" s="15">
        <f t="shared" si="12"/>
        <v>1799.5653589489548</v>
      </c>
      <c r="G104" s="10">
        <f t="shared" si="9"/>
        <v>1799.5653589489548</v>
      </c>
    </row>
    <row r="105" spans="2:10" x14ac:dyDescent="0.25">
      <c r="B105" s="5">
        <f t="shared" si="10"/>
        <v>87</v>
      </c>
      <c r="C105" s="11">
        <f t="shared" si="7"/>
        <v>6644.8751612791302</v>
      </c>
      <c r="D105" s="6">
        <f t="shared" si="8"/>
        <v>1851.5243986802257</v>
      </c>
      <c r="E105" s="14">
        <f t="shared" si="11"/>
        <v>1799.5653589489548</v>
      </c>
      <c r="F105" s="15">
        <f t="shared" si="12"/>
        <v>1906.5730836938553</v>
      </c>
      <c r="G105" s="10">
        <f t="shared" si="9"/>
        <v>1906.5730836938553</v>
      </c>
    </row>
    <row r="106" spans="2:10" x14ac:dyDescent="0.25">
      <c r="B106" s="5">
        <f t="shared" si="10"/>
        <v>88</v>
      </c>
      <c r="C106" s="11">
        <f t="shared" si="7"/>
        <v>7040.0000000000073</v>
      </c>
      <c r="D106" s="6">
        <f t="shared" si="8"/>
        <v>1961.621768707485</v>
      </c>
      <c r="E106" s="14">
        <f t="shared" si="11"/>
        <v>1906.5730836938553</v>
      </c>
      <c r="F106" s="15">
        <f t="shared" si="12"/>
        <v>2019.9438188724355</v>
      </c>
      <c r="G106" s="10">
        <f t="shared" si="9"/>
        <v>2019.9438188724355</v>
      </c>
    </row>
    <row r="107" spans="2:10" x14ac:dyDescent="0.25">
      <c r="B107" s="5">
        <f t="shared" si="10"/>
        <v>89</v>
      </c>
      <c r="C107" s="11">
        <f t="shared" si="7"/>
        <v>7458.620184289447</v>
      </c>
      <c r="D107" s="6">
        <f t="shared" si="8"/>
        <v>2078.265869037386</v>
      </c>
      <c r="E107" s="14">
        <f t="shared" si="11"/>
        <v>2019.9438188724355</v>
      </c>
      <c r="F107" s="15">
        <f t="shared" si="12"/>
        <v>2140.0559287745227</v>
      </c>
      <c r="G107" s="10">
        <f t="shared" si="9"/>
        <v>2140.0559287745227</v>
      </c>
    </row>
    <row r="108" spans="2:10" x14ac:dyDescent="0.25">
      <c r="B108" s="5">
        <f t="shared" si="10"/>
        <v>90</v>
      </c>
      <c r="C108" s="11">
        <f t="shared" si="7"/>
        <v>7902.1328200979951</v>
      </c>
      <c r="D108" s="6">
        <f t="shared" si="8"/>
        <v>2201.845988511659</v>
      </c>
      <c r="E108" s="14">
        <f t="shared" si="11"/>
        <v>2140.0559287745227</v>
      </c>
      <c r="F108" s="15">
        <f t="shared" si="12"/>
        <v>2267.3102764014111</v>
      </c>
      <c r="G108" s="10">
        <f t="shared" si="9"/>
        <v>2267.3102764014111</v>
      </c>
    </row>
    <row r="109" spans="2:10" x14ac:dyDescent="0.25">
      <c r="B109" s="5">
        <f t="shared" si="10"/>
        <v>91</v>
      </c>
      <c r="C109" s="11">
        <f t="shared" si="7"/>
        <v>8372.0180896191669</v>
      </c>
      <c r="D109" s="6">
        <f t="shared" si="8"/>
        <v>2332.7745642911636</v>
      </c>
      <c r="E109" s="14">
        <f t="shared" si="11"/>
        <v>2267.3102764014111</v>
      </c>
      <c r="F109" s="15">
        <f t="shared" si="12"/>
        <v>2402.1315613088682</v>
      </c>
      <c r="G109" s="10">
        <f t="shared" si="9"/>
        <v>2402.1315613088682</v>
      </c>
    </row>
    <row r="110" spans="2:10" x14ac:dyDescent="0.25">
      <c r="B110" s="5">
        <f t="shared" si="10"/>
        <v>92</v>
      </c>
      <c r="C110" s="11">
        <f t="shared" si="7"/>
        <v>8869.8441912599174</v>
      </c>
      <c r="D110" s="6">
        <f t="shared" si="8"/>
        <v>2471.4885583265727</v>
      </c>
      <c r="E110" s="14">
        <f t="shared" si="11"/>
        <v>2402.1315613088682</v>
      </c>
      <c r="F110" s="15">
        <f t="shared" si="12"/>
        <v>2544.9697370024187</v>
      </c>
      <c r="G110" s="10">
        <f t="shared" si="9"/>
        <v>2544.9697370024187</v>
      </c>
    </row>
    <row r="111" spans="2:10" x14ac:dyDescent="0.25">
      <c r="B111" s="5">
        <f t="shared" si="10"/>
        <v>93</v>
      </c>
      <c r="C111" s="11">
        <f t="shared" si="7"/>
        <v>9397.2725733570514</v>
      </c>
      <c r="D111" s="6">
        <f t="shared" si="8"/>
        <v>2618.4509156782642</v>
      </c>
      <c r="E111" s="14">
        <f t="shared" si="11"/>
        <v>2544.9697370024187</v>
      </c>
      <c r="F111" s="15">
        <f t="shared" si="12"/>
        <v>2696.3015126153441</v>
      </c>
      <c r="G111" s="10">
        <f t="shared" si="9"/>
        <v>2696.3015126153441</v>
      </c>
    </row>
    <row r="112" spans="2:10" x14ac:dyDescent="0.25">
      <c r="B112" s="5">
        <f t="shared" si="10"/>
        <v>94</v>
      </c>
      <c r="C112" s="11">
        <f t="shared" si="7"/>
        <v>9956.0634791066022</v>
      </c>
      <c r="D112" s="6">
        <f t="shared" si="8"/>
        <v>2774.1521095524245</v>
      </c>
      <c r="E112" s="14">
        <f t="shared" si="11"/>
        <v>2696.3015126153441</v>
      </c>
      <c r="F112" s="15">
        <f t="shared" si="12"/>
        <v>2856.6319438811015</v>
      </c>
      <c r="G112" s="10">
        <f t="shared" si="9"/>
        <v>2856.6319438811015</v>
      </c>
    </row>
    <row r="113" spans="2:7" x14ac:dyDescent="0.25">
      <c r="B113" s="5">
        <f t="shared" si="10"/>
        <v>95</v>
      </c>
      <c r="C113" s="11">
        <f t="shared" si="7"/>
        <v>10548.08182121185</v>
      </c>
      <c r="D113" s="6">
        <f t="shared" si="8"/>
        <v>2939.1117782097781</v>
      </c>
      <c r="E113" s="14">
        <f t="shared" si="11"/>
        <v>2856.6319438811015</v>
      </c>
      <c r="F113" s="15">
        <f t="shared" si="12"/>
        <v>3026.4961187098806</v>
      </c>
      <c r="G113" s="10">
        <f t="shared" si="9"/>
        <v>3026.4961187098806</v>
      </c>
    </row>
    <row r="114" spans="2:7" x14ac:dyDescent="0.25">
      <c r="B114" s="5">
        <f t="shared" si="10"/>
        <v>96</v>
      </c>
      <c r="C114" s="11">
        <f t="shared" ref="C114:C116" si="13">$B$6*POWER($B$12,B114)</f>
        <v>11175.303405856139</v>
      </c>
      <c r="D114" s="6">
        <f t="shared" si="8"/>
        <v>3113.8804592099827</v>
      </c>
      <c r="E114" s="14">
        <f t="shared" si="11"/>
        <v>3026.4961187098806</v>
      </c>
      <c r="F114" s="15">
        <f t="shared" si="12"/>
        <v>3206.4609429947668</v>
      </c>
      <c r="G114" s="10">
        <f t="shared" si="9"/>
        <v>3206.4609429947668</v>
      </c>
    </row>
    <row r="115" spans="2:7" x14ac:dyDescent="0.25">
      <c r="B115" s="5">
        <f t="shared" si="10"/>
        <v>97</v>
      </c>
      <c r="C115" s="11">
        <f t="shared" si="13"/>
        <v>11839.821526772315</v>
      </c>
      <c r="D115" s="6">
        <f t="shared" si="8"/>
        <v>3299.0414267795513</v>
      </c>
      <c r="E115" s="14">
        <f t="shared" si="11"/>
        <v>3206.4609429947668</v>
      </c>
      <c r="F115" s="15">
        <f t="shared" si="12"/>
        <v>3397.1270326074596</v>
      </c>
      <c r="G115" s="10">
        <f t="shared" si="9"/>
        <v>3397.1270326074596</v>
      </c>
    </row>
    <row r="116" spans="2:7" x14ac:dyDescent="0.25">
      <c r="B116" s="5">
        <f t="shared" si="10"/>
        <v>98</v>
      </c>
      <c r="C116" s="11">
        <f t="shared" si="13"/>
        <v>12543.853951415993</v>
      </c>
      <c r="D116" s="6">
        <f t="shared" si="8"/>
        <v>3495.2126384353678</v>
      </c>
      <c r="E116" s="14">
        <f t="shared" si="11"/>
        <v>3397.1270326074596</v>
      </c>
      <c r="F116" s="15">
        <f t="shared" si="12"/>
        <v>1747.6063192176839</v>
      </c>
      <c r="G116" s="10">
        <f t="shared" si="9"/>
        <v>1747.6063192176839</v>
      </c>
    </row>
  </sheetData>
  <conditionalFormatting sqref="B18:F18">
    <cfRule type="expression" dxfId="15" priority="8">
      <formula>$B$18&lt;$B$9</formula>
    </cfRule>
  </conditionalFormatting>
  <conditionalFormatting sqref="B19:F46">
    <cfRule type="expression" dxfId="14" priority="7">
      <formula>$B19&lt;$B$9</formula>
    </cfRule>
  </conditionalFormatting>
  <conditionalFormatting sqref="B47:F75">
    <cfRule type="expression" dxfId="13" priority="6">
      <formula>$B47&lt;$B$9</formula>
    </cfRule>
  </conditionalFormatting>
  <conditionalFormatting sqref="B76:F81">
    <cfRule type="expression" dxfId="12" priority="5">
      <formula>$B76&lt;$B$9</formula>
    </cfRule>
  </conditionalFormatting>
  <conditionalFormatting sqref="B84:F99">
    <cfRule type="expression" dxfId="11" priority="3">
      <formula>$B84&lt;$B$9</formula>
    </cfRule>
  </conditionalFormatting>
  <conditionalFormatting sqref="B82:F83">
    <cfRule type="expression" dxfId="10" priority="4">
      <formula>$B82&lt;$B$9</formula>
    </cfRule>
  </conditionalFormatting>
  <conditionalFormatting sqref="B100:F107">
    <cfRule type="expression" dxfId="9" priority="2">
      <formula>$B100&lt;$B$9</formula>
    </cfRule>
  </conditionalFormatting>
  <conditionalFormatting sqref="B108:F116">
    <cfRule type="expression" dxfId="8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workbookViewId="0">
      <selection activeCell="K23" sqref="K23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37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5.25</v>
      </c>
      <c r="L5" t="s">
        <v>25</v>
      </c>
    </row>
    <row r="6" spans="1:12" x14ac:dyDescent="0.25">
      <c r="A6" t="s">
        <v>8</v>
      </c>
      <c r="B6" s="3">
        <v>440</v>
      </c>
      <c r="C6" t="s">
        <v>1</v>
      </c>
      <c r="D6" t="s">
        <v>31</v>
      </c>
      <c r="K6" s="13">
        <f>POWER(2,K5)</f>
        <v>38.054627680087073</v>
      </c>
      <c r="L6" t="s">
        <v>26</v>
      </c>
    </row>
    <row r="7" spans="1:12" x14ac:dyDescent="0.25">
      <c r="A7" t="s">
        <v>15</v>
      </c>
      <c r="B7" s="16">
        <f>K7</f>
        <v>16744.036179238312</v>
      </c>
      <c r="C7" t="s">
        <v>1</v>
      </c>
      <c r="D7" t="s">
        <v>32</v>
      </c>
      <c r="K7" s="13">
        <f>K6*B6</f>
        <v>16744.036179238312</v>
      </c>
      <c r="L7" t="s">
        <v>27</v>
      </c>
    </row>
    <row r="8" spans="1:12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64</v>
      </c>
      <c r="D9" t="s">
        <v>23</v>
      </c>
      <c r="G9" s="17" t="s">
        <v>24</v>
      </c>
      <c r="H9">
        <v>58.5</v>
      </c>
      <c r="K9">
        <f>(K5*K8)+1</f>
        <v>64</v>
      </c>
      <c r="L9" t="s">
        <v>29</v>
      </c>
    </row>
    <row r="10" spans="1:12" x14ac:dyDescent="0.25">
      <c r="B10" s="19">
        <f>1*B8/B5</f>
        <v>4.6439909297052155E-2</v>
      </c>
      <c r="C10" t="s">
        <v>38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21.533203125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1023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19.789913635107773</v>
      </c>
    </row>
    <row r="18" spans="2:7" x14ac:dyDescent="0.25">
      <c r="B18" s="5">
        <v>0</v>
      </c>
      <c r="C18" s="11">
        <f t="shared" ref="C18:C49" si="0">$B$6*POWER($B$12,B18)</f>
        <v>440</v>
      </c>
      <c r="D18" s="6">
        <f t="shared" ref="D18:D81" si="1">C18/$B$14</f>
        <v>20.433560090702947</v>
      </c>
      <c r="E18" s="14">
        <v>0</v>
      </c>
      <c r="F18" s="15">
        <f>((D19-D18)/2)+D18</f>
        <v>21.041081446587846</v>
      </c>
      <c r="G18" s="10">
        <f>F18</f>
        <v>21.041081446587846</v>
      </c>
    </row>
    <row r="19" spans="2:7" x14ac:dyDescent="0.25">
      <c r="B19" s="5">
        <f>B18+1</f>
        <v>1</v>
      </c>
      <c r="C19" s="11">
        <f t="shared" si="0"/>
        <v>466.16376151808993</v>
      </c>
      <c r="D19" s="6">
        <f t="shared" si="1"/>
        <v>21.648602802472748</v>
      </c>
      <c r="E19" s="14">
        <f>F18</f>
        <v>21.041081446587846</v>
      </c>
      <c r="F19" s="15">
        <f>((D20-D19)/2)+D19</f>
        <v>22.292249258067919</v>
      </c>
      <c r="G19" s="10">
        <f t="shared" ref="G19:G82" si="2">F19</f>
        <v>22.292249258067919</v>
      </c>
    </row>
    <row r="20" spans="2:7" x14ac:dyDescent="0.25">
      <c r="B20" s="5">
        <f t="shared" ref="B20:B83" si="3">B19+1</f>
        <v>2</v>
      </c>
      <c r="C20" s="11">
        <f t="shared" si="0"/>
        <v>493.88330125612413</v>
      </c>
      <c r="D20" s="6">
        <f t="shared" si="1"/>
        <v>22.93589571366309</v>
      </c>
      <c r="E20" s="14">
        <f t="shared" ref="E20:E83" si="4">F19</f>
        <v>22.292249258067919</v>
      </c>
      <c r="F20" s="15">
        <f t="shared" ref="F20:F83" si="5">((D21-D20)/2)+D20</f>
        <v>23.617815379181344</v>
      </c>
      <c r="G20" s="10">
        <f t="shared" si="2"/>
        <v>23.617815379181344</v>
      </c>
    </row>
    <row r="21" spans="2:7" x14ac:dyDescent="0.25">
      <c r="B21" s="5">
        <f t="shared" si="3"/>
        <v>3</v>
      </c>
      <c r="C21" s="11">
        <f t="shared" si="0"/>
        <v>523.25113060119736</v>
      </c>
      <c r="D21" s="6">
        <f t="shared" si="1"/>
        <v>24.299735044699595</v>
      </c>
      <c r="E21" s="14">
        <f t="shared" si="4"/>
        <v>23.617815379181344</v>
      </c>
      <c r="F21" s="15">
        <f t="shared" si="5"/>
        <v>25.022203763634018</v>
      </c>
      <c r="G21" s="10">
        <f t="shared" si="2"/>
        <v>25.022203763634018</v>
      </c>
    </row>
    <row r="22" spans="2:7" x14ac:dyDescent="0.25">
      <c r="B22" s="5">
        <f t="shared" si="3"/>
        <v>4</v>
      </c>
      <c r="C22" s="11">
        <f t="shared" si="0"/>
        <v>554.36526195374415</v>
      </c>
      <c r="D22" s="6">
        <f t="shared" si="1"/>
        <v>25.744672482568436</v>
      </c>
      <c r="E22" s="14">
        <f t="shared" si="4"/>
        <v>25.022203763634018</v>
      </c>
      <c r="F22" s="15">
        <f t="shared" si="5"/>
        <v>26.510101427108495</v>
      </c>
      <c r="G22" s="10">
        <f t="shared" si="2"/>
        <v>26.510101427108495</v>
      </c>
    </row>
    <row r="23" spans="2:7" x14ac:dyDescent="0.25">
      <c r="B23" s="5">
        <f t="shared" si="3"/>
        <v>5</v>
      </c>
      <c r="C23" s="11">
        <f t="shared" si="0"/>
        <v>587.32953583481515</v>
      </c>
      <c r="D23" s="6">
        <f t="shared" si="1"/>
        <v>27.275530371648557</v>
      </c>
      <c r="E23" s="14">
        <f t="shared" si="4"/>
        <v>26.510101427108495</v>
      </c>
      <c r="F23" s="15">
        <f t="shared" si="5"/>
        <v>28.086474089743138</v>
      </c>
      <c r="G23" s="10">
        <f t="shared" si="2"/>
        <v>28.086474089743138</v>
      </c>
    </row>
    <row r="24" spans="2:7" x14ac:dyDescent="0.25">
      <c r="B24" s="5">
        <f t="shared" si="3"/>
        <v>6</v>
      </c>
      <c r="C24" s="11">
        <f t="shared" si="0"/>
        <v>622.25396744416184</v>
      </c>
      <c r="D24" s="6">
        <f t="shared" si="1"/>
        <v>28.897417807837719</v>
      </c>
      <c r="E24" s="14">
        <f t="shared" si="4"/>
        <v>28.086474089743138</v>
      </c>
      <c r="F24" s="15">
        <f t="shared" si="5"/>
        <v>29.756582748761438</v>
      </c>
      <c r="G24" s="10">
        <f t="shared" si="2"/>
        <v>29.756582748761438</v>
      </c>
    </row>
    <row r="25" spans="2:7" x14ac:dyDescent="0.25">
      <c r="B25" s="5">
        <f t="shared" si="3"/>
        <v>7</v>
      </c>
      <c r="C25" s="11">
        <f t="shared" si="0"/>
        <v>659.25511382573995</v>
      </c>
      <c r="D25" s="6">
        <f t="shared" si="1"/>
        <v>30.615747689685158</v>
      </c>
      <c r="E25" s="14">
        <f t="shared" si="4"/>
        <v>29.756582748761438</v>
      </c>
      <c r="F25" s="15">
        <f t="shared" si="5"/>
        <v>31.526001236561218</v>
      </c>
      <c r="G25" s="10">
        <f t="shared" si="2"/>
        <v>31.526001236561218</v>
      </c>
    </row>
    <row r="26" spans="2:7" x14ac:dyDescent="0.25">
      <c r="B26" s="5">
        <f t="shared" si="3"/>
        <v>8</v>
      </c>
      <c r="C26" s="11">
        <f t="shared" si="0"/>
        <v>698.45646286600777</v>
      </c>
      <c r="D26" s="6">
        <f t="shared" si="1"/>
        <v>32.436254783437278</v>
      </c>
      <c r="E26" s="14">
        <f t="shared" si="4"/>
        <v>31.526001236561218</v>
      </c>
      <c r="F26" s="15">
        <f t="shared" si="5"/>
        <v>33.400634822862116</v>
      </c>
      <c r="G26" s="10">
        <f t="shared" si="2"/>
        <v>33.400634822862116</v>
      </c>
    </row>
    <row r="27" spans="2:7" x14ac:dyDescent="0.25">
      <c r="B27" s="5">
        <f t="shared" si="3"/>
        <v>9</v>
      </c>
      <c r="C27" s="11">
        <f t="shared" si="0"/>
        <v>739.98884542326891</v>
      </c>
      <c r="D27" s="6">
        <f t="shared" si="1"/>
        <v>34.365014862286955</v>
      </c>
      <c r="E27" s="14">
        <f t="shared" si="4"/>
        <v>33.400634822862116</v>
      </c>
      <c r="F27" s="15">
        <f t="shared" si="5"/>
        <v>35.38673992299433</v>
      </c>
      <c r="G27" s="10">
        <f t="shared" si="2"/>
        <v>35.38673992299433</v>
      </c>
    </row>
    <row r="28" spans="2:7" x14ac:dyDescent="0.25">
      <c r="B28" s="5">
        <f t="shared" si="3"/>
        <v>10</v>
      </c>
      <c r="C28" s="11">
        <f t="shared" si="0"/>
        <v>783.99087196349865</v>
      </c>
      <c r="D28" s="6">
        <f t="shared" si="1"/>
        <v>36.408464983701705</v>
      </c>
      <c r="E28" s="14">
        <f t="shared" si="4"/>
        <v>35.38673992299433</v>
      </c>
      <c r="F28" s="15">
        <f t="shared" si="5"/>
        <v>37.490944978103187</v>
      </c>
      <c r="G28" s="10">
        <f t="shared" si="2"/>
        <v>37.490944978103187</v>
      </c>
    </row>
    <row r="29" spans="2:7" x14ac:dyDescent="0.25">
      <c r="B29" s="5">
        <f t="shared" si="3"/>
        <v>11</v>
      </c>
      <c r="C29" s="11">
        <f t="shared" si="0"/>
        <v>830.60939515989048</v>
      </c>
      <c r="D29" s="6">
        <f t="shared" si="1"/>
        <v>38.573424972504668</v>
      </c>
      <c r="E29" s="14">
        <f t="shared" si="4"/>
        <v>37.490944978103187</v>
      </c>
      <c r="F29" s="15">
        <f t="shared" si="5"/>
        <v>39.720272576955281</v>
      </c>
      <c r="G29" s="10">
        <f t="shared" si="2"/>
        <v>39.720272576955281</v>
      </c>
    </row>
    <row r="30" spans="2:7" x14ac:dyDescent="0.25">
      <c r="B30" s="5">
        <f t="shared" si="3"/>
        <v>12</v>
      </c>
      <c r="C30" s="11">
        <f t="shared" si="0"/>
        <v>880</v>
      </c>
      <c r="D30" s="6">
        <f t="shared" si="1"/>
        <v>40.867120181405895</v>
      </c>
      <c r="E30" s="14">
        <f t="shared" si="4"/>
        <v>39.720272576955281</v>
      </c>
      <c r="F30" s="15">
        <f t="shared" si="5"/>
        <v>42.082162893175692</v>
      </c>
      <c r="G30" s="10">
        <f t="shared" si="2"/>
        <v>42.082162893175692</v>
      </c>
    </row>
    <row r="31" spans="2:7" x14ac:dyDescent="0.25">
      <c r="B31" s="5">
        <f t="shared" si="3"/>
        <v>13</v>
      </c>
      <c r="C31" s="11">
        <f t="shared" si="0"/>
        <v>932.32752303617985</v>
      </c>
      <c r="D31" s="6">
        <f t="shared" si="1"/>
        <v>43.297205604945496</v>
      </c>
      <c r="E31" s="14">
        <f t="shared" si="4"/>
        <v>42.082162893175692</v>
      </c>
      <c r="F31" s="15">
        <f t="shared" si="5"/>
        <v>44.584498516135838</v>
      </c>
      <c r="G31" s="10">
        <f t="shared" si="2"/>
        <v>44.584498516135838</v>
      </c>
    </row>
    <row r="32" spans="2:7" x14ac:dyDescent="0.25">
      <c r="B32" s="5">
        <f t="shared" si="3"/>
        <v>14</v>
      </c>
      <c r="C32" s="11">
        <f t="shared" si="0"/>
        <v>987.76660251224848</v>
      </c>
      <c r="D32" s="6">
        <f t="shared" si="1"/>
        <v>45.871791427326187</v>
      </c>
      <c r="E32" s="14">
        <f t="shared" si="4"/>
        <v>44.584498516135838</v>
      </c>
      <c r="F32" s="15">
        <f t="shared" si="5"/>
        <v>47.235630758362689</v>
      </c>
      <c r="G32" s="10">
        <f t="shared" si="2"/>
        <v>47.235630758362689</v>
      </c>
    </row>
    <row r="33" spans="2:9" x14ac:dyDescent="0.25">
      <c r="B33" s="5">
        <f t="shared" si="3"/>
        <v>15</v>
      </c>
      <c r="C33" s="11">
        <f t="shared" si="0"/>
        <v>1046.5022612023947</v>
      </c>
      <c r="D33" s="6">
        <f t="shared" si="1"/>
        <v>48.59947008939919</v>
      </c>
      <c r="E33" s="14">
        <f t="shared" si="4"/>
        <v>47.235630758362689</v>
      </c>
      <c r="F33" s="15">
        <f t="shared" si="5"/>
        <v>50.044407527268035</v>
      </c>
      <c r="G33" s="10">
        <f t="shared" si="2"/>
        <v>50.044407527268035</v>
      </c>
    </row>
    <row r="34" spans="2:9" x14ac:dyDescent="0.25">
      <c r="B34" s="5">
        <f t="shared" si="3"/>
        <v>16</v>
      </c>
      <c r="C34" s="11">
        <f t="shared" si="0"/>
        <v>1108.7305239074885</v>
      </c>
      <c r="D34" s="6">
        <f t="shared" si="1"/>
        <v>51.48934496513688</v>
      </c>
      <c r="E34" s="14">
        <f t="shared" si="4"/>
        <v>50.044407527268035</v>
      </c>
      <c r="F34" s="15">
        <f t="shared" si="5"/>
        <v>53.020202854217004</v>
      </c>
      <c r="G34" s="10">
        <f t="shared" si="2"/>
        <v>53.020202854217004</v>
      </c>
    </row>
    <row r="35" spans="2:9" x14ac:dyDescent="0.25">
      <c r="B35" s="5">
        <f t="shared" si="3"/>
        <v>17</v>
      </c>
      <c r="C35" s="11">
        <f t="shared" si="0"/>
        <v>1174.6590716696305</v>
      </c>
      <c r="D35" s="6">
        <f t="shared" si="1"/>
        <v>54.551060743297128</v>
      </c>
      <c r="E35" s="14">
        <f t="shared" si="4"/>
        <v>53.020202854217004</v>
      </c>
      <c r="F35" s="15">
        <f t="shared" si="5"/>
        <v>56.172948179486291</v>
      </c>
      <c r="G35" s="10">
        <f t="shared" si="2"/>
        <v>56.172948179486291</v>
      </c>
    </row>
    <row r="36" spans="2:9" x14ac:dyDescent="0.25">
      <c r="B36" s="5">
        <f t="shared" si="3"/>
        <v>18</v>
      </c>
      <c r="C36" s="11">
        <f t="shared" si="0"/>
        <v>1244.5079348883239</v>
      </c>
      <c r="D36" s="6">
        <f t="shared" si="1"/>
        <v>57.794835615675453</v>
      </c>
      <c r="E36" s="14">
        <f t="shared" si="4"/>
        <v>56.172948179486291</v>
      </c>
      <c r="F36" s="15">
        <f t="shared" si="5"/>
        <v>59.513165497522891</v>
      </c>
      <c r="G36" s="10">
        <f t="shared" si="2"/>
        <v>59.513165497522891</v>
      </c>
    </row>
    <row r="37" spans="2:9" x14ac:dyDescent="0.25">
      <c r="B37" s="5">
        <f t="shared" si="3"/>
        <v>19</v>
      </c>
      <c r="C37" s="11">
        <f t="shared" si="0"/>
        <v>1318.5102276514801</v>
      </c>
      <c r="D37" s="6">
        <f t="shared" si="1"/>
        <v>61.231495379370322</v>
      </c>
      <c r="E37" s="14">
        <f t="shared" si="4"/>
        <v>59.513165497522891</v>
      </c>
      <c r="F37" s="15">
        <f t="shared" si="5"/>
        <v>63.052002473122442</v>
      </c>
      <c r="G37" s="10">
        <f t="shared" si="2"/>
        <v>63.052002473122442</v>
      </c>
    </row>
    <row r="38" spans="2:9" x14ac:dyDescent="0.25">
      <c r="B38" s="5">
        <f t="shared" si="3"/>
        <v>20</v>
      </c>
      <c r="C38" s="11">
        <f t="shared" si="0"/>
        <v>1396.9129257320158</v>
      </c>
      <c r="D38" s="6">
        <f t="shared" si="1"/>
        <v>64.872509566874569</v>
      </c>
      <c r="E38" s="14">
        <f t="shared" si="4"/>
        <v>63.052002473122442</v>
      </c>
      <c r="F38" s="15">
        <f t="shared" si="5"/>
        <v>66.801269645724233</v>
      </c>
      <c r="G38" s="10">
        <f t="shared" si="2"/>
        <v>66.801269645724233</v>
      </c>
    </row>
    <row r="39" spans="2:9" x14ac:dyDescent="0.25">
      <c r="B39" s="5">
        <f t="shared" si="3"/>
        <v>21</v>
      </c>
      <c r="C39" s="11">
        <f t="shared" si="0"/>
        <v>1479.9776908465378</v>
      </c>
      <c r="D39" s="6">
        <f t="shared" si="1"/>
        <v>68.73002972457391</v>
      </c>
      <c r="E39" s="14">
        <f t="shared" si="4"/>
        <v>66.801269645724233</v>
      </c>
      <c r="F39" s="15">
        <f t="shared" si="5"/>
        <v>70.773479845988675</v>
      </c>
      <c r="G39" s="10">
        <f t="shared" si="2"/>
        <v>70.773479845988675</v>
      </c>
    </row>
    <row r="40" spans="2:9" x14ac:dyDescent="0.25">
      <c r="B40" s="5">
        <f t="shared" si="3"/>
        <v>22</v>
      </c>
      <c r="C40" s="11">
        <f t="shared" si="0"/>
        <v>1567.9817439269975</v>
      </c>
      <c r="D40" s="6">
        <f t="shared" si="1"/>
        <v>72.816929967403425</v>
      </c>
      <c r="E40" s="14">
        <f t="shared" si="4"/>
        <v>70.773479845988675</v>
      </c>
      <c r="F40" s="15">
        <f t="shared" si="5"/>
        <v>74.981889956206373</v>
      </c>
      <c r="G40" s="10">
        <f t="shared" si="2"/>
        <v>74.981889956206373</v>
      </c>
    </row>
    <row r="41" spans="2:9" x14ac:dyDescent="0.25">
      <c r="B41" s="5">
        <f t="shared" si="3"/>
        <v>23</v>
      </c>
      <c r="C41" s="11">
        <f t="shared" si="0"/>
        <v>1661.2187903197812</v>
      </c>
      <c r="D41" s="6">
        <f t="shared" si="1"/>
        <v>77.146849945009336</v>
      </c>
      <c r="E41" s="14">
        <f t="shared" si="4"/>
        <v>74.981889956206373</v>
      </c>
      <c r="F41" s="15">
        <f t="shared" si="5"/>
        <v>79.440545153910577</v>
      </c>
      <c r="G41" s="10">
        <f t="shared" si="2"/>
        <v>79.440545153910577</v>
      </c>
    </row>
    <row r="42" spans="2:9" x14ac:dyDescent="0.25">
      <c r="B42" s="5">
        <f t="shared" si="3"/>
        <v>24</v>
      </c>
      <c r="C42" s="11">
        <f t="shared" si="0"/>
        <v>1760.0000000000005</v>
      </c>
      <c r="D42" s="6">
        <f t="shared" si="1"/>
        <v>81.734240362811818</v>
      </c>
      <c r="E42" s="14">
        <f t="shared" si="4"/>
        <v>79.440545153910577</v>
      </c>
      <c r="F42" s="15">
        <f t="shared" si="5"/>
        <v>84.164325786351412</v>
      </c>
      <c r="G42" s="10">
        <f t="shared" si="2"/>
        <v>84.164325786351412</v>
      </c>
    </row>
    <row r="43" spans="2:9" x14ac:dyDescent="0.25">
      <c r="B43" s="5">
        <f t="shared" si="3"/>
        <v>25</v>
      </c>
      <c r="C43" s="11">
        <f t="shared" si="0"/>
        <v>1864.6550460723602</v>
      </c>
      <c r="D43" s="6">
        <f t="shared" si="1"/>
        <v>86.594411209891007</v>
      </c>
      <c r="E43" s="14">
        <f t="shared" si="4"/>
        <v>84.164325786351412</v>
      </c>
      <c r="F43" s="15">
        <f t="shared" si="5"/>
        <v>89.16899703227169</v>
      </c>
      <c r="G43" s="10">
        <f t="shared" si="2"/>
        <v>89.16899703227169</v>
      </c>
    </row>
    <row r="44" spans="2:9" x14ac:dyDescent="0.25">
      <c r="B44" s="5">
        <f t="shared" si="3"/>
        <v>26</v>
      </c>
      <c r="C44" s="11">
        <f t="shared" si="0"/>
        <v>1975.533205024497</v>
      </c>
      <c r="D44" s="6">
        <f t="shared" si="1"/>
        <v>91.743582854652374</v>
      </c>
      <c r="E44" s="14">
        <f t="shared" si="4"/>
        <v>89.16899703227169</v>
      </c>
      <c r="F44" s="15">
        <f t="shared" si="5"/>
        <v>94.471261516725406</v>
      </c>
      <c r="G44" s="10">
        <f t="shared" si="2"/>
        <v>94.471261516725406</v>
      </c>
    </row>
    <row r="45" spans="2:9" x14ac:dyDescent="0.25">
      <c r="B45" s="5">
        <f t="shared" si="3"/>
        <v>27</v>
      </c>
      <c r="C45" s="11">
        <f t="shared" si="0"/>
        <v>2093.0045224047904</v>
      </c>
      <c r="D45" s="6">
        <f t="shared" si="1"/>
        <v>97.198940178798424</v>
      </c>
      <c r="E45" s="14">
        <f t="shared" si="4"/>
        <v>94.471261516725406</v>
      </c>
      <c r="F45" s="15">
        <f t="shared" si="5"/>
        <v>100.0888150545361</v>
      </c>
      <c r="G45" s="10">
        <f t="shared" si="2"/>
        <v>100.0888150545361</v>
      </c>
      <c r="I45" t="s">
        <v>34</v>
      </c>
    </row>
    <row r="46" spans="2:9" x14ac:dyDescent="0.25">
      <c r="B46" s="5">
        <f t="shared" si="3"/>
        <v>28</v>
      </c>
      <c r="C46" s="11">
        <f t="shared" si="0"/>
        <v>2217.4610478149771</v>
      </c>
      <c r="D46" s="6">
        <f t="shared" si="1"/>
        <v>102.97868993027376</v>
      </c>
      <c r="E46" s="14">
        <f t="shared" si="4"/>
        <v>100.0888150545361</v>
      </c>
      <c r="F46" s="15">
        <f t="shared" si="5"/>
        <v>106.04040570843401</v>
      </c>
      <c r="G46" s="10">
        <f t="shared" si="2"/>
        <v>106.04040570843401</v>
      </c>
    </row>
    <row r="47" spans="2:9" x14ac:dyDescent="0.25">
      <c r="B47" s="5">
        <f t="shared" si="3"/>
        <v>29</v>
      </c>
      <c r="C47" s="11">
        <f t="shared" si="0"/>
        <v>2349.318143339261</v>
      </c>
      <c r="D47" s="6">
        <f t="shared" si="1"/>
        <v>109.10212148659426</v>
      </c>
      <c r="E47" s="14">
        <f t="shared" si="4"/>
        <v>106.04040570843401</v>
      </c>
      <c r="F47" s="15">
        <f t="shared" si="5"/>
        <v>112.3458963589726</v>
      </c>
      <c r="G47" s="10">
        <f t="shared" si="2"/>
        <v>112.3458963589726</v>
      </c>
    </row>
    <row r="48" spans="2:9" x14ac:dyDescent="0.25">
      <c r="B48" s="5">
        <f t="shared" si="3"/>
        <v>30</v>
      </c>
      <c r="C48" s="11">
        <f t="shared" si="0"/>
        <v>2489.0158697766483</v>
      </c>
      <c r="D48" s="6">
        <f t="shared" si="1"/>
        <v>115.58967123135092</v>
      </c>
      <c r="E48" s="14">
        <f t="shared" si="4"/>
        <v>112.3458963589726</v>
      </c>
      <c r="F48" s="15">
        <f t="shared" si="5"/>
        <v>119.02633099504578</v>
      </c>
      <c r="G48" s="10">
        <f t="shared" si="2"/>
        <v>119.02633099504578</v>
      </c>
    </row>
    <row r="49" spans="2:9" x14ac:dyDescent="0.25">
      <c r="B49" s="5">
        <f t="shared" si="3"/>
        <v>31</v>
      </c>
      <c r="C49" s="11">
        <f t="shared" si="0"/>
        <v>2637.0204553029603</v>
      </c>
      <c r="D49" s="6">
        <f t="shared" si="1"/>
        <v>122.46299075874064</v>
      </c>
      <c r="E49" s="14">
        <f t="shared" si="4"/>
        <v>119.02633099504578</v>
      </c>
      <c r="F49" s="15">
        <f t="shared" si="5"/>
        <v>126.10400494624488</v>
      </c>
      <c r="G49" s="10">
        <f t="shared" si="2"/>
        <v>126.10400494624488</v>
      </c>
    </row>
    <row r="50" spans="2:9" x14ac:dyDescent="0.25">
      <c r="B50" s="5">
        <f t="shared" si="3"/>
        <v>32</v>
      </c>
      <c r="C50" s="11">
        <f t="shared" ref="C50:C81" si="6">$B$6*POWER($B$12,B50)</f>
        <v>2793.825851464032</v>
      </c>
      <c r="D50" s="6">
        <f t="shared" si="1"/>
        <v>129.74501913374914</v>
      </c>
      <c r="E50" s="14">
        <f t="shared" si="4"/>
        <v>126.10400494624488</v>
      </c>
      <c r="F50" s="15">
        <f t="shared" si="5"/>
        <v>133.60253929144849</v>
      </c>
      <c r="G50" s="10">
        <f t="shared" si="2"/>
        <v>133.60253929144849</v>
      </c>
    </row>
    <row r="51" spans="2:9" x14ac:dyDescent="0.25">
      <c r="B51" s="5">
        <f t="shared" si="3"/>
        <v>33</v>
      </c>
      <c r="C51" s="11">
        <f t="shared" si="6"/>
        <v>2959.9553816930761</v>
      </c>
      <c r="D51" s="6">
        <f t="shared" si="1"/>
        <v>137.46005944914785</v>
      </c>
      <c r="E51" s="14">
        <f t="shared" si="4"/>
        <v>133.60253929144849</v>
      </c>
      <c r="F51" s="15">
        <f t="shared" si="5"/>
        <v>141.54695969197735</v>
      </c>
      <c r="G51" s="10">
        <f t="shared" si="2"/>
        <v>141.54695969197735</v>
      </c>
    </row>
    <row r="52" spans="2:9" x14ac:dyDescent="0.25">
      <c r="B52" s="5">
        <f t="shared" si="3"/>
        <v>34</v>
      </c>
      <c r="C52" s="11">
        <f t="shared" si="6"/>
        <v>3135.9634878539955</v>
      </c>
      <c r="D52" s="6">
        <f t="shared" si="1"/>
        <v>145.63385993480688</v>
      </c>
      <c r="E52" s="14">
        <f t="shared" si="4"/>
        <v>141.54695969197735</v>
      </c>
      <c r="F52" s="15">
        <f t="shared" si="5"/>
        <v>149.9637799124128</v>
      </c>
      <c r="G52" s="10">
        <f t="shared" si="2"/>
        <v>149.9637799124128</v>
      </c>
    </row>
    <row r="53" spans="2:9" x14ac:dyDescent="0.25">
      <c r="B53" s="5">
        <f t="shared" si="3"/>
        <v>35</v>
      </c>
      <c r="C53" s="11">
        <f t="shared" si="6"/>
        <v>3322.4375806395628</v>
      </c>
      <c r="D53" s="6">
        <f t="shared" si="1"/>
        <v>154.2936998900187</v>
      </c>
      <c r="E53" s="14">
        <f t="shared" si="4"/>
        <v>149.9637799124128</v>
      </c>
      <c r="F53" s="15">
        <f t="shared" si="5"/>
        <v>158.88109030782118</v>
      </c>
      <c r="G53" s="10">
        <f t="shared" si="2"/>
        <v>158.88109030782118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3520.0000000000014</v>
      </c>
      <c r="D54" s="6">
        <f t="shared" si="1"/>
        <v>163.46848072562364</v>
      </c>
      <c r="E54" s="14">
        <f t="shared" si="4"/>
        <v>158.88109030782118</v>
      </c>
      <c r="F54" s="15">
        <f t="shared" si="5"/>
        <v>168.32865157270282</v>
      </c>
      <c r="G54" s="10">
        <f t="shared" si="2"/>
        <v>168.32865157270282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3729.3100921447203</v>
      </c>
      <c r="D55" s="6">
        <f t="shared" si="1"/>
        <v>173.18882241978201</v>
      </c>
      <c r="E55" s="14">
        <f t="shared" si="4"/>
        <v>168.32865157270282</v>
      </c>
      <c r="F55" s="15">
        <f t="shared" si="5"/>
        <v>178.33799406454341</v>
      </c>
      <c r="G55" s="10">
        <f t="shared" si="2"/>
        <v>178.33799406454341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3951.0664100489944</v>
      </c>
      <c r="D56" s="6">
        <f t="shared" si="1"/>
        <v>183.48716570930478</v>
      </c>
      <c r="E56" s="14">
        <f t="shared" si="4"/>
        <v>178.33799406454341</v>
      </c>
      <c r="F56" s="15">
        <f t="shared" si="5"/>
        <v>188.94252303345081</v>
      </c>
      <c r="G56" s="10">
        <f t="shared" si="2"/>
        <v>188.94252303345081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4186.0090448095807</v>
      </c>
      <c r="D57" s="6">
        <f t="shared" si="1"/>
        <v>194.39788035759685</v>
      </c>
      <c r="E57" s="14">
        <f t="shared" si="4"/>
        <v>188.94252303345081</v>
      </c>
      <c r="F57" s="15">
        <f t="shared" si="5"/>
        <v>200.1776301090722</v>
      </c>
      <c r="G57" s="10">
        <f t="shared" si="2"/>
        <v>200.1776301090722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4434.922095629955</v>
      </c>
      <c r="D58" s="6">
        <f t="shared" si="1"/>
        <v>205.95737986054758</v>
      </c>
      <c r="E58" s="14">
        <f t="shared" si="4"/>
        <v>200.1776301090722</v>
      </c>
      <c r="F58" s="15">
        <f t="shared" si="5"/>
        <v>212.08081141686807</v>
      </c>
      <c r="G58" s="10">
        <f t="shared" si="2"/>
        <v>212.08081141686807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4698.636286678523</v>
      </c>
      <c r="D59" s="6">
        <f t="shared" si="1"/>
        <v>218.20424297318854</v>
      </c>
      <c r="E59" s="14">
        <f t="shared" si="4"/>
        <v>212.08081141686807</v>
      </c>
      <c r="F59" s="15">
        <f t="shared" si="5"/>
        <v>224.69179271794519</v>
      </c>
      <c r="G59" s="10">
        <f t="shared" si="2"/>
        <v>224.69179271794519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4978.0317395532966</v>
      </c>
      <c r="D60" s="6">
        <f t="shared" si="1"/>
        <v>231.17934246270184</v>
      </c>
      <c r="E60" s="14">
        <f t="shared" si="4"/>
        <v>224.69179271794519</v>
      </c>
      <c r="F60" s="15">
        <f t="shared" si="5"/>
        <v>238.05266199009162</v>
      </c>
      <c r="G60" s="10">
        <f t="shared" si="2"/>
        <v>238.05266199009162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5274.0409106059224</v>
      </c>
      <c r="D61" s="6">
        <f t="shared" si="1"/>
        <v>244.92598151748138</v>
      </c>
      <c r="E61" s="14">
        <f t="shared" si="4"/>
        <v>238.05266199009162</v>
      </c>
      <c r="F61" s="15">
        <f t="shared" si="5"/>
        <v>252.20800989248983</v>
      </c>
      <c r="G61" s="10">
        <f t="shared" si="2"/>
        <v>252.20800989248983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5587.651702928064</v>
      </c>
      <c r="D62" s="6">
        <f t="shared" si="1"/>
        <v>259.49003826749828</v>
      </c>
      <c r="E62" s="14">
        <f t="shared" si="4"/>
        <v>252.20800989248983</v>
      </c>
      <c r="F62" s="15">
        <f t="shared" si="5"/>
        <v>267.20507858289699</v>
      </c>
      <c r="G62" s="10">
        <f t="shared" si="2"/>
        <v>267.20507858289699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5919.9107633861522</v>
      </c>
      <c r="D63" s="6">
        <f t="shared" si="1"/>
        <v>274.9201188982957</v>
      </c>
      <c r="E63" s="14">
        <f t="shared" si="4"/>
        <v>267.20507858289699</v>
      </c>
      <c r="F63" s="15">
        <f t="shared" si="5"/>
        <v>283.09391938395476</v>
      </c>
      <c r="G63" s="10">
        <f t="shared" si="2"/>
        <v>283.09391938395476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6271.9269757079928</v>
      </c>
      <c r="D64" s="6">
        <f t="shared" si="1"/>
        <v>291.26771986961381</v>
      </c>
      <c r="E64" s="14">
        <f t="shared" si="4"/>
        <v>283.09391938395476</v>
      </c>
      <c r="F64" s="15">
        <f t="shared" si="5"/>
        <v>299.92755982482561</v>
      </c>
      <c r="G64" s="10">
        <f t="shared" si="2"/>
        <v>299.92755982482561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6644.8751612791257</v>
      </c>
      <c r="D65" s="6">
        <f t="shared" si="1"/>
        <v>308.5873997800374</v>
      </c>
      <c r="E65" s="14">
        <f t="shared" si="4"/>
        <v>299.92755982482561</v>
      </c>
      <c r="F65" s="15">
        <f t="shared" si="5"/>
        <v>317.76218061564236</v>
      </c>
      <c r="G65" s="10">
        <f t="shared" si="2"/>
        <v>317.76218061564236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7040.0000000000027</v>
      </c>
      <c r="D66" s="6">
        <f t="shared" si="1"/>
        <v>326.93696145124727</v>
      </c>
      <c r="E66" s="14">
        <f t="shared" si="4"/>
        <v>317.76218061564236</v>
      </c>
      <c r="F66" s="15">
        <f t="shared" si="5"/>
        <v>336.65730314540571</v>
      </c>
      <c r="G66" s="10">
        <f t="shared" si="2"/>
        <v>336.65730314540571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7458.6201842894425</v>
      </c>
      <c r="D67" s="6">
        <f t="shared" si="1"/>
        <v>346.37764483956414</v>
      </c>
      <c r="E67" s="14">
        <f t="shared" si="4"/>
        <v>336.65730314540571</v>
      </c>
      <c r="F67" s="15">
        <f t="shared" si="5"/>
        <v>356.67598812908687</v>
      </c>
      <c r="G67" s="10">
        <f t="shared" si="2"/>
        <v>356.67598812908687</v>
      </c>
    </row>
    <row r="68" spans="2:9" x14ac:dyDescent="0.25">
      <c r="B68" s="5">
        <f t="shared" si="3"/>
        <v>50</v>
      </c>
      <c r="C68" s="11">
        <f t="shared" si="6"/>
        <v>7902.1328200979906</v>
      </c>
      <c r="D68" s="6">
        <f t="shared" si="1"/>
        <v>366.97433141860961</v>
      </c>
      <c r="E68" s="14">
        <f t="shared" si="4"/>
        <v>356.67598812908687</v>
      </c>
      <c r="F68" s="15">
        <f t="shared" si="5"/>
        <v>377.88504606690162</v>
      </c>
      <c r="G68" s="10">
        <f t="shared" si="2"/>
        <v>377.88504606690162</v>
      </c>
    </row>
    <row r="69" spans="2:9" x14ac:dyDescent="0.25">
      <c r="B69" s="5">
        <f t="shared" si="3"/>
        <v>51</v>
      </c>
      <c r="C69" s="11">
        <f t="shared" si="6"/>
        <v>8372.0180896191614</v>
      </c>
      <c r="D69" s="6">
        <f t="shared" si="1"/>
        <v>388.79576071519369</v>
      </c>
      <c r="E69" s="14">
        <f t="shared" si="4"/>
        <v>377.88504606690162</v>
      </c>
      <c r="F69" s="15">
        <f t="shared" si="5"/>
        <v>400.35526021814445</v>
      </c>
      <c r="G69" s="10">
        <f t="shared" si="2"/>
        <v>400.35526021814445</v>
      </c>
    </row>
    <row r="70" spans="2:9" x14ac:dyDescent="0.25">
      <c r="B70" s="5">
        <f t="shared" si="3"/>
        <v>52</v>
      </c>
      <c r="C70" s="11">
        <f t="shared" si="6"/>
        <v>8869.8441912599119</v>
      </c>
      <c r="D70" s="6">
        <f t="shared" si="1"/>
        <v>411.91475972109521</v>
      </c>
      <c r="E70" s="14">
        <f t="shared" si="4"/>
        <v>400.35526021814445</v>
      </c>
      <c r="F70" s="15">
        <f t="shared" si="5"/>
        <v>424.16162283373615</v>
      </c>
      <c r="G70" s="10">
        <f t="shared" si="2"/>
        <v>424.16162283373615</v>
      </c>
    </row>
    <row r="71" spans="2:9" x14ac:dyDescent="0.25">
      <c r="B71" s="5">
        <f t="shared" si="3"/>
        <v>53</v>
      </c>
      <c r="C71" s="11">
        <f t="shared" si="6"/>
        <v>9397.272573357046</v>
      </c>
      <c r="D71" s="6">
        <f t="shared" si="1"/>
        <v>436.40848594637708</v>
      </c>
      <c r="E71" s="14">
        <f t="shared" si="4"/>
        <v>424.16162283373615</v>
      </c>
      <c r="F71" s="15">
        <f t="shared" si="5"/>
        <v>449.38358543589044</v>
      </c>
      <c r="G71" s="10">
        <f t="shared" si="2"/>
        <v>449.38358543589044</v>
      </c>
    </row>
    <row r="72" spans="2:9" x14ac:dyDescent="0.25">
      <c r="B72" s="5">
        <f t="shared" si="3"/>
        <v>54</v>
      </c>
      <c r="C72" s="11">
        <f t="shared" si="6"/>
        <v>9956.063479106595</v>
      </c>
      <c r="D72" s="6">
        <f t="shared" si="1"/>
        <v>462.35868492540379</v>
      </c>
      <c r="E72" s="14">
        <f t="shared" si="4"/>
        <v>449.38358543589044</v>
      </c>
      <c r="F72" s="15">
        <f t="shared" si="5"/>
        <v>476.10532398018336</v>
      </c>
      <c r="G72" s="10">
        <f t="shared" si="2"/>
        <v>476.10532398018336</v>
      </c>
    </row>
    <row r="73" spans="2:9" x14ac:dyDescent="0.25">
      <c r="B73" s="5">
        <f t="shared" si="3"/>
        <v>55</v>
      </c>
      <c r="C73" s="11">
        <f t="shared" si="6"/>
        <v>10548.081821211847</v>
      </c>
      <c r="D73" s="6">
        <f t="shared" si="1"/>
        <v>489.85196303496286</v>
      </c>
      <c r="E73" s="14">
        <f t="shared" si="4"/>
        <v>476.10532398018336</v>
      </c>
      <c r="F73" s="15">
        <f t="shared" si="5"/>
        <v>504.41601978497982</v>
      </c>
      <c r="G73" s="10">
        <f t="shared" si="2"/>
        <v>504.41601978497982</v>
      </c>
    </row>
    <row r="74" spans="2:9" x14ac:dyDescent="0.25">
      <c r="B74" s="5">
        <f t="shared" si="3"/>
        <v>56</v>
      </c>
      <c r="C74" s="11">
        <f t="shared" si="6"/>
        <v>11175.303405856132</v>
      </c>
      <c r="D74" s="6">
        <f t="shared" si="1"/>
        <v>518.98007653499678</v>
      </c>
      <c r="E74" s="14">
        <f t="shared" si="4"/>
        <v>504.41601978497982</v>
      </c>
      <c r="F74" s="15">
        <f t="shared" si="5"/>
        <v>534.41015716579409</v>
      </c>
      <c r="G74" s="10">
        <f t="shared" si="2"/>
        <v>534.41015716579409</v>
      </c>
    </row>
    <row r="75" spans="2:9" x14ac:dyDescent="0.25">
      <c r="B75" s="5">
        <f t="shared" si="3"/>
        <v>57</v>
      </c>
      <c r="C75" s="11">
        <f t="shared" si="6"/>
        <v>11839.821526772308</v>
      </c>
      <c r="D75" s="6">
        <f t="shared" si="1"/>
        <v>549.84023779659151</v>
      </c>
      <c r="E75" s="14">
        <f t="shared" si="4"/>
        <v>534.41015716579409</v>
      </c>
      <c r="F75" s="15">
        <f t="shared" si="5"/>
        <v>566.18783876790962</v>
      </c>
      <c r="G75" s="10">
        <f t="shared" si="2"/>
        <v>566.18783876790962</v>
      </c>
    </row>
    <row r="76" spans="2:9" x14ac:dyDescent="0.25">
      <c r="B76" s="5">
        <f t="shared" si="3"/>
        <v>58</v>
      </c>
      <c r="C76" s="11">
        <f t="shared" si="6"/>
        <v>12543.853951415986</v>
      </c>
      <c r="D76" s="6">
        <f t="shared" si="1"/>
        <v>582.53543973922763</v>
      </c>
      <c r="E76" s="14">
        <f t="shared" si="4"/>
        <v>566.18783876790962</v>
      </c>
      <c r="F76" s="15">
        <f t="shared" si="5"/>
        <v>599.85511964965121</v>
      </c>
      <c r="G76" s="10">
        <f t="shared" si="2"/>
        <v>599.85511964965121</v>
      </c>
    </row>
    <row r="77" spans="2:9" x14ac:dyDescent="0.25">
      <c r="B77" s="5">
        <f t="shared" si="3"/>
        <v>59</v>
      </c>
      <c r="C77" s="11">
        <f t="shared" si="6"/>
        <v>13289.750322558255</v>
      </c>
      <c r="D77" s="6">
        <f t="shared" si="1"/>
        <v>617.17479956007492</v>
      </c>
      <c r="E77" s="14">
        <f t="shared" si="4"/>
        <v>599.85511964965121</v>
      </c>
      <c r="F77" s="15">
        <f t="shared" si="5"/>
        <v>635.52436123128473</v>
      </c>
      <c r="G77" s="10">
        <f t="shared" si="2"/>
        <v>635.52436123128473</v>
      </c>
    </row>
    <row r="78" spans="2:9" x14ac:dyDescent="0.25">
      <c r="B78" s="5">
        <f t="shared" si="3"/>
        <v>60</v>
      </c>
      <c r="C78" s="11">
        <f t="shared" si="6"/>
        <v>14080.000000000005</v>
      </c>
      <c r="D78" s="6">
        <f t="shared" si="1"/>
        <v>653.87392290249454</v>
      </c>
      <c r="E78" s="14">
        <f t="shared" si="4"/>
        <v>635.52436123128473</v>
      </c>
      <c r="F78" s="15">
        <f t="shared" si="5"/>
        <v>673.31460629081141</v>
      </c>
      <c r="G78" s="10">
        <f t="shared" si="2"/>
        <v>673.31460629081141</v>
      </c>
    </row>
    <row r="79" spans="2:9" x14ac:dyDescent="0.25">
      <c r="B79" s="5">
        <f t="shared" si="3"/>
        <v>61</v>
      </c>
      <c r="C79" s="11">
        <f t="shared" si="6"/>
        <v>14917.240368578885</v>
      </c>
      <c r="D79" s="6">
        <f t="shared" si="1"/>
        <v>692.75528967912828</v>
      </c>
      <c r="E79" s="14">
        <f t="shared" si="4"/>
        <v>673.31460629081141</v>
      </c>
      <c r="F79" s="15">
        <f t="shared" si="5"/>
        <v>713.35197625817386</v>
      </c>
      <c r="G79" s="10">
        <f t="shared" si="2"/>
        <v>713.35197625817386</v>
      </c>
    </row>
    <row r="80" spans="2:9" x14ac:dyDescent="0.25">
      <c r="B80" s="5">
        <f t="shared" si="3"/>
        <v>62</v>
      </c>
      <c r="C80" s="11">
        <f t="shared" si="6"/>
        <v>15804.265640195985</v>
      </c>
      <c r="D80" s="6">
        <f t="shared" si="1"/>
        <v>733.94866283721944</v>
      </c>
      <c r="E80" s="14">
        <f t="shared" si="4"/>
        <v>713.35197625817386</v>
      </c>
      <c r="F80" s="15">
        <f t="shared" si="5"/>
        <v>755.77009213380347</v>
      </c>
      <c r="G80" s="10">
        <f t="shared" si="2"/>
        <v>755.77009213380347</v>
      </c>
    </row>
    <row r="81" spans="2:7" x14ac:dyDescent="0.25">
      <c r="B81" s="5">
        <f t="shared" si="3"/>
        <v>63</v>
      </c>
      <c r="C81" s="11">
        <f t="shared" si="6"/>
        <v>16744.036179238323</v>
      </c>
      <c r="D81" s="6">
        <f t="shared" si="1"/>
        <v>777.59152143038739</v>
      </c>
      <c r="E81" s="14">
        <f t="shared" si="4"/>
        <v>755.77009213380347</v>
      </c>
      <c r="F81" s="15">
        <f t="shared" si="5"/>
        <v>800.71052043628902</v>
      </c>
      <c r="G81" s="10">
        <f t="shared" si="2"/>
        <v>800.71052043628902</v>
      </c>
    </row>
    <row r="82" spans="2:7" x14ac:dyDescent="0.25">
      <c r="B82" s="5">
        <f t="shared" si="3"/>
        <v>64</v>
      </c>
      <c r="C82" s="11">
        <f t="shared" ref="C82:C113" si="7">$B$6*POWER($B$12,B82)</f>
        <v>17739.688382519827</v>
      </c>
      <c r="D82" s="6">
        <f t="shared" ref="D82:D116" si="8">C82/$B$14</f>
        <v>823.82951944219064</v>
      </c>
      <c r="E82" s="14">
        <f t="shared" si="4"/>
        <v>800.71052043628902</v>
      </c>
      <c r="F82" s="15">
        <f t="shared" si="5"/>
        <v>848.32324566747252</v>
      </c>
      <c r="G82" s="10">
        <f t="shared" si="2"/>
        <v>848.32324566747252</v>
      </c>
    </row>
    <row r="83" spans="2:7" x14ac:dyDescent="0.25">
      <c r="B83" s="5">
        <f t="shared" si="3"/>
        <v>65</v>
      </c>
      <c r="C83" s="11">
        <f t="shared" si="7"/>
        <v>18794.545146714099</v>
      </c>
      <c r="D83" s="6">
        <f t="shared" si="8"/>
        <v>872.81697189275451</v>
      </c>
      <c r="E83" s="14">
        <f t="shared" si="4"/>
        <v>848.32324566747252</v>
      </c>
      <c r="F83" s="15">
        <f t="shared" si="5"/>
        <v>898.7671708717811</v>
      </c>
      <c r="G83" s="10">
        <f t="shared" ref="G83:G116" si="9">F83</f>
        <v>898.7671708717811</v>
      </c>
    </row>
    <row r="84" spans="2:7" x14ac:dyDescent="0.25">
      <c r="B84" s="5">
        <f t="shared" ref="B84:B116" si="10">B83+1</f>
        <v>66</v>
      </c>
      <c r="C84" s="11">
        <f t="shared" si="7"/>
        <v>19912.126958213194</v>
      </c>
      <c r="D84" s="6">
        <f t="shared" si="8"/>
        <v>924.7173698508077</v>
      </c>
      <c r="E84" s="14">
        <f t="shared" ref="E84:E116" si="11">F83</f>
        <v>898.7671708717811</v>
      </c>
      <c r="F84" s="15">
        <f t="shared" ref="F84:F116" si="12">((D85-D84)/2)+D84</f>
        <v>952.21064796036671</v>
      </c>
      <c r="G84" s="10">
        <f t="shared" si="9"/>
        <v>952.21064796036671</v>
      </c>
    </row>
    <row r="85" spans="2:7" x14ac:dyDescent="0.25">
      <c r="B85" s="5">
        <f t="shared" si="10"/>
        <v>67</v>
      </c>
      <c r="C85" s="11">
        <f t="shared" si="7"/>
        <v>21096.163642423693</v>
      </c>
      <c r="D85" s="6">
        <f t="shared" si="8"/>
        <v>979.70392606992573</v>
      </c>
      <c r="E85" s="14">
        <f t="shared" si="11"/>
        <v>952.21064796036671</v>
      </c>
      <c r="F85" s="15">
        <f t="shared" si="12"/>
        <v>1008.8320395699598</v>
      </c>
      <c r="G85" s="10">
        <f t="shared" si="9"/>
        <v>1008.8320395699598</v>
      </c>
    </row>
    <row r="86" spans="2:7" x14ac:dyDescent="0.25">
      <c r="B86" s="5">
        <f t="shared" si="10"/>
        <v>68</v>
      </c>
      <c r="C86" s="11">
        <f t="shared" si="7"/>
        <v>22350.606811712267</v>
      </c>
      <c r="D86" s="6">
        <f t="shared" si="8"/>
        <v>1037.9601530699938</v>
      </c>
      <c r="E86" s="14">
        <f t="shared" si="11"/>
        <v>1008.8320395699598</v>
      </c>
      <c r="F86" s="15">
        <f t="shared" si="12"/>
        <v>1068.8203143315886</v>
      </c>
      <c r="G86" s="10">
        <f t="shared" si="9"/>
        <v>1068.8203143315886</v>
      </c>
    </row>
    <row r="87" spans="2:7" x14ac:dyDescent="0.25">
      <c r="B87" s="5">
        <f t="shared" si="10"/>
        <v>69</v>
      </c>
      <c r="C87" s="11">
        <f t="shared" si="7"/>
        <v>23679.64305354462</v>
      </c>
      <c r="D87" s="6">
        <f t="shared" si="8"/>
        <v>1099.6804755931832</v>
      </c>
      <c r="E87" s="14">
        <f t="shared" si="11"/>
        <v>1068.8203143315886</v>
      </c>
      <c r="F87" s="15">
        <f t="shared" si="12"/>
        <v>1132.3756775358192</v>
      </c>
      <c r="G87" s="10">
        <f t="shared" si="9"/>
        <v>1132.3756775358192</v>
      </c>
    </row>
    <row r="88" spans="2:7" x14ac:dyDescent="0.25">
      <c r="B88" s="5">
        <f t="shared" si="10"/>
        <v>70</v>
      </c>
      <c r="C88" s="11">
        <f t="shared" si="7"/>
        <v>25087.707902831975</v>
      </c>
      <c r="D88" s="6">
        <f t="shared" si="8"/>
        <v>1165.0708794784555</v>
      </c>
      <c r="E88" s="14">
        <f t="shared" si="11"/>
        <v>1132.3756775358192</v>
      </c>
      <c r="F88" s="15">
        <f t="shared" si="12"/>
        <v>1199.7102392993027</v>
      </c>
      <c r="G88" s="10">
        <f t="shared" si="9"/>
        <v>1199.7102392993027</v>
      </c>
    </row>
    <row r="89" spans="2:7" x14ac:dyDescent="0.25">
      <c r="B89" s="5">
        <f t="shared" si="10"/>
        <v>71</v>
      </c>
      <c r="C89" s="11">
        <f t="shared" si="7"/>
        <v>26579.50064511651</v>
      </c>
      <c r="D89" s="6">
        <f t="shared" si="8"/>
        <v>1234.3495991201498</v>
      </c>
      <c r="E89" s="14">
        <f t="shared" si="11"/>
        <v>1199.7102392993027</v>
      </c>
      <c r="F89" s="15">
        <f t="shared" si="12"/>
        <v>1271.0487224625699</v>
      </c>
      <c r="G89" s="10">
        <f t="shared" si="9"/>
        <v>1271.0487224625699</v>
      </c>
    </row>
    <row r="90" spans="2:7" x14ac:dyDescent="0.25">
      <c r="B90" s="5">
        <f t="shared" si="10"/>
        <v>72</v>
      </c>
      <c r="C90" s="11">
        <f t="shared" si="7"/>
        <v>28160.000000000025</v>
      </c>
      <c r="D90" s="6">
        <f t="shared" si="8"/>
        <v>1307.7478458049898</v>
      </c>
      <c r="E90" s="14">
        <f t="shared" si="11"/>
        <v>1271.0487224625699</v>
      </c>
      <c r="F90" s="15">
        <f t="shared" si="12"/>
        <v>1346.6292125816235</v>
      </c>
      <c r="G90" s="10">
        <f t="shared" si="9"/>
        <v>1346.6292125816235</v>
      </c>
    </row>
    <row r="91" spans="2:7" x14ac:dyDescent="0.25">
      <c r="B91" s="5">
        <f t="shared" si="10"/>
        <v>73</v>
      </c>
      <c r="C91" s="11">
        <f t="shared" si="7"/>
        <v>29834.480737157781</v>
      </c>
      <c r="D91" s="6">
        <f t="shared" si="8"/>
        <v>1385.510579358257</v>
      </c>
      <c r="E91" s="14">
        <f t="shared" si="11"/>
        <v>1346.6292125816235</v>
      </c>
      <c r="F91" s="15">
        <f t="shared" si="12"/>
        <v>1426.703952516348</v>
      </c>
      <c r="G91" s="10">
        <f t="shared" si="9"/>
        <v>1426.703952516348</v>
      </c>
    </row>
    <row r="92" spans="2:7" x14ac:dyDescent="0.25">
      <c r="B92" s="5">
        <f t="shared" si="10"/>
        <v>74</v>
      </c>
      <c r="C92" s="11">
        <f t="shared" si="7"/>
        <v>31608.53128039197</v>
      </c>
      <c r="D92" s="6">
        <f t="shared" si="8"/>
        <v>1467.8973256744389</v>
      </c>
      <c r="E92" s="14">
        <f t="shared" si="11"/>
        <v>1426.703952516348</v>
      </c>
      <c r="F92" s="15">
        <f t="shared" si="12"/>
        <v>1511.5401842676072</v>
      </c>
      <c r="G92" s="10">
        <f t="shared" si="9"/>
        <v>1511.5401842676072</v>
      </c>
    </row>
    <row r="93" spans="2:7" x14ac:dyDescent="0.25">
      <c r="B93" s="5">
        <f t="shared" si="10"/>
        <v>75</v>
      </c>
      <c r="C93" s="11">
        <f t="shared" si="7"/>
        <v>33488.07235847666</v>
      </c>
      <c r="D93" s="6">
        <f t="shared" si="8"/>
        <v>1555.1830428607755</v>
      </c>
      <c r="E93" s="14">
        <f t="shared" si="11"/>
        <v>1511.5401842676072</v>
      </c>
      <c r="F93" s="15">
        <f t="shared" si="12"/>
        <v>1601.4210408725785</v>
      </c>
      <c r="G93" s="10">
        <f t="shared" si="9"/>
        <v>1601.4210408725785</v>
      </c>
    </row>
    <row r="94" spans="2:7" x14ac:dyDescent="0.25">
      <c r="B94" s="5">
        <f t="shared" si="10"/>
        <v>76</v>
      </c>
      <c r="C94" s="11">
        <f t="shared" si="7"/>
        <v>35479.376765039655</v>
      </c>
      <c r="D94" s="6">
        <f t="shared" si="8"/>
        <v>1647.6590388843813</v>
      </c>
      <c r="E94" s="14">
        <f t="shared" si="11"/>
        <v>1601.4210408725785</v>
      </c>
      <c r="F94" s="15">
        <f t="shared" si="12"/>
        <v>1696.646491334945</v>
      </c>
      <c r="G94" s="10">
        <f t="shared" si="9"/>
        <v>1696.646491334945</v>
      </c>
    </row>
    <row r="95" spans="2:7" x14ac:dyDescent="0.25">
      <c r="B95" s="5">
        <f t="shared" si="10"/>
        <v>77</v>
      </c>
      <c r="C95" s="11">
        <f t="shared" si="7"/>
        <v>37589.090293428198</v>
      </c>
      <c r="D95" s="6">
        <f t="shared" si="8"/>
        <v>1745.633943785509</v>
      </c>
      <c r="E95" s="14">
        <f t="shared" si="11"/>
        <v>1696.646491334945</v>
      </c>
      <c r="F95" s="15">
        <f t="shared" si="12"/>
        <v>1797.5343417435624</v>
      </c>
      <c r="G95" s="10">
        <f t="shared" si="9"/>
        <v>1797.5343417435624</v>
      </c>
    </row>
    <row r="96" spans="2:7" x14ac:dyDescent="0.25">
      <c r="B96" s="5">
        <f t="shared" si="10"/>
        <v>78</v>
      </c>
      <c r="C96" s="11">
        <f t="shared" si="7"/>
        <v>39824.253916426394</v>
      </c>
      <c r="D96" s="6">
        <f t="shared" si="8"/>
        <v>1849.4347397016159</v>
      </c>
      <c r="E96" s="14">
        <f t="shared" si="11"/>
        <v>1797.5343417435624</v>
      </c>
      <c r="F96" s="15">
        <f t="shared" si="12"/>
        <v>1904.4212959207337</v>
      </c>
      <c r="G96" s="10">
        <f t="shared" si="9"/>
        <v>1904.4212959207337</v>
      </c>
    </row>
    <row r="97" spans="2:10" x14ac:dyDescent="0.25">
      <c r="B97" s="5">
        <f t="shared" si="10"/>
        <v>79</v>
      </c>
      <c r="C97" s="11">
        <f t="shared" si="7"/>
        <v>42192.327284847386</v>
      </c>
      <c r="D97" s="6">
        <f t="shared" si="8"/>
        <v>1959.4078521398515</v>
      </c>
      <c r="E97" s="14">
        <f t="shared" si="11"/>
        <v>1904.4212959207337</v>
      </c>
      <c r="F97" s="15">
        <f t="shared" si="12"/>
        <v>2017.6640791399195</v>
      </c>
      <c r="G97" s="10">
        <f t="shared" si="9"/>
        <v>2017.6640791399195</v>
      </c>
    </row>
    <row r="98" spans="2:10" x14ac:dyDescent="0.25">
      <c r="B98" s="5">
        <f t="shared" si="10"/>
        <v>80</v>
      </c>
      <c r="C98" s="11">
        <f t="shared" si="7"/>
        <v>44701.213623424541</v>
      </c>
      <c r="D98" s="6">
        <f t="shared" si="8"/>
        <v>2075.9203061399876</v>
      </c>
      <c r="E98" s="14">
        <f t="shared" si="11"/>
        <v>2017.6640791399195</v>
      </c>
      <c r="F98" s="15">
        <f t="shared" si="12"/>
        <v>2137.6406286631773</v>
      </c>
      <c r="G98" s="10">
        <f t="shared" si="9"/>
        <v>2137.6406286631773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47359.286107089247</v>
      </c>
      <c r="D99" s="6">
        <f t="shared" si="8"/>
        <v>2199.3609511863669</v>
      </c>
      <c r="E99" s="14">
        <f t="shared" si="11"/>
        <v>2137.6406286631773</v>
      </c>
      <c r="F99" s="15">
        <f t="shared" si="12"/>
        <v>2264.7513550716394</v>
      </c>
      <c r="G99" s="10">
        <f t="shared" si="9"/>
        <v>2264.7513550716394</v>
      </c>
    </row>
    <row r="100" spans="2:10" x14ac:dyDescent="0.25">
      <c r="B100" s="5">
        <f t="shared" si="10"/>
        <v>82</v>
      </c>
      <c r="C100" s="11">
        <f t="shared" si="7"/>
        <v>50175.415805663957</v>
      </c>
      <c r="D100" s="6">
        <f t="shared" si="8"/>
        <v>2330.1417589569114</v>
      </c>
      <c r="E100" s="14">
        <f t="shared" si="11"/>
        <v>2264.7513550716394</v>
      </c>
      <c r="F100" s="15">
        <f t="shared" si="12"/>
        <v>2399.4204785986058</v>
      </c>
      <c r="G100" s="10">
        <f t="shared" si="9"/>
        <v>2399.4204785986058</v>
      </c>
    </row>
    <row r="101" spans="2:10" x14ac:dyDescent="0.25">
      <c r="B101" s="5">
        <f t="shared" si="10"/>
        <v>83</v>
      </c>
      <c r="C101" s="11">
        <f t="shared" si="7"/>
        <v>53159.001290233035</v>
      </c>
      <c r="D101" s="6">
        <f t="shared" si="8"/>
        <v>2468.6991982403006</v>
      </c>
      <c r="E101" s="14">
        <f t="shared" si="11"/>
        <v>2399.4204785986058</v>
      </c>
      <c r="F101" s="15">
        <f t="shared" si="12"/>
        <v>2542.0974449251398</v>
      </c>
      <c r="G101" s="10">
        <f t="shared" si="9"/>
        <v>2542.0974449251398</v>
      </c>
    </row>
    <row r="102" spans="2:10" x14ac:dyDescent="0.25">
      <c r="B102" s="5">
        <f t="shared" si="10"/>
        <v>84</v>
      </c>
      <c r="C102" s="11">
        <f t="shared" si="7"/>
        <v>56320.000000000051</v>
      </c>
      <c r="D102" s="6">
        <f t="shared" si="8"/>
        <v>2615.4956916099795</v>
      </c>
      <c r="E102" s="14">
        <f t="shared" si="11"/>
        <v>2542.0974449251398</v>
      </c>
      <c r="F102" s="15">
        <f t="shared" si="12"/>
        <v>2693.258425163247</v>
      </c>
      <c r="G102" s="10">
        <f t="shared" si="9"/>
        <v>2693.258425163247</v>
      </c>
    </row>
    <row r="103" spans="2:10" x14ac:dyDescent="0.25">
      <c r="B103" s="5">
        <f t="shared" si="10"/>
        <v>85</v>
      </c>
      <c r="C103" s="11">
        <f t="shared" si="7"/>
        <v>59668.961474315562</v>
      </c>
      <c r="D103" s="6">
        <f t="shared" si="8"/>
        <v>2771.021158716514</v>
      </c>
      <c r="E103" s="14">
        <f t="shared" si="11"/>
        <v>2693.258425163247</v>
      </c>
      <c r="F103" s="15">
        <f t="shared" si="12"/>
        <v>2853.4079050326964</v>
      </c>
      <c r="G103" s="10">
        <f t="shared" si="9"/>
        <v>2853.4079050326964</v>
      </c>
    </row>
    <row r="104" spans="2:10" x14ac:dyDescent="0.25">
      <c r="B104" s="5">
        <f t="shared" si="10"/>
        <v>86</v>
      </c>
      <c r="C104" s="11">
        <f t="shared" si="7"/>
        <v>63217.062560783954</v>
      </c>
      <c r="D104" s="6">
        <f t="shared" si="8"/>
        <v>2935.7946513488782</v>
      </c>
      <c r="E104" s="14">
        <f t="shared" si="11"/>
        <v>2853.4079050326964</v>
      </c>
      <c r="F104" s="15">
        <f t="shared" si="12"/>
        <v>3023.0803685352148</v>
      </c>
      <c r="G104" s="10">
        <f t="shared" si="9"/>
        <v>3023.0803685352148</v>
      </c>
    </row>
    <row r="105" spans="2:10" x14ac:dyDescent="0.25">
      <c r="B105" s="5">
        <f t="shared" si="10"/>
        <v>87</v>
      </c>
      <c r="C105" s="11">
        <f t="shared" si="7"/>
        <v>66976.14471695332</v>
      </c>
      <c r="D105" s="6">
        <f t="shared" si="8"/>
        <v>3110.3660857215509</v>
      </c>
      <c r="E105" s="14">
        <f t="shared" si="11"/>
        <v>3023.0803685352148</v>
      </c>
      <c r="F105" s="15">
        <f t="shared" si="12"/>
        <v>3202.842081745157</v>
      </c>
      <c r="G105" s="10">
        <f t="shared" si="9"/>
        <v>3202.842081745157</v>
      </c>
    </row>
    <row r="106" spans="2:10" x14ac:dyDescent="0.25">
      <c r="B106" s="5">
        <f t="shared" si="10"/>
        <v>88</v>
      </c>
      <c r="C106" s="11">
        <f t="shared" si="7"/>
        <v>70958.753530079324</v>
      </c>
      <c r="D106" s="6">
        <f t="shared" si="8"/>
        <v>3295.318077768763</v>
      </c>
      <c r="E106" s="14">
        <f t="shared" si="11"/>
        <v>3202.842081745157</v>
      </c>
      <c r="F106" s="15">
        <f t="shared" si="12"/>
        <v>3393.292982669891</v>
      </c>
      <c r="G106" s="10">
        <f t="shared" si="9"/>
        <v>3393.292982669891</v>
      </c>
    </row>
    <row r="107" spans="2:10" x14ac:dyDescent="0.25">
      <c r="B107" s="5">
        <f t="shared" si="10"/>
        <v>89</v>
      </c>
      <c r="C107" s="11">
        <f t="shared" si="7"/>
        <v>75178.180586856412</v>
      </c>
      <c r="D107" s="6">
        <f t="shared" si="8"/>
        <v>3491.2678875710189</v>
      </c>
      <c r="E107" s="14">
        <f t="shared" si="11"/>
        <v>3393.292982669891</v>
      </c>
      <c r="F107" s="15">
        <f t="shared" si="12"/>
        <v>3595.0686834871253</v>
      </c>
      <c r="G107" s="10">
        <f t="shared" si="9"/>
        <v>3595.0686834871253</v>
      </c>
    </row>
    <row r="108" spans="2:10" x14ac:dyDescent="0.25">
      <c r="B108" s="5">
        <f t="shared" si="10"/>
        <v>90</v>
      </c>
      <c r="C108" s="11">
        <f t="shared" si="7"/>
        <v>79648.507832852789</v>
      </c>
      <c r="D108" s="6">
        <f t="shared" si="8"/>
        <v>3698.8694794032317</v>
      </c>
      <c r="E108" s="14">
        <f t="shared" si="11"/>
        <v>3595.0686834871253</v>
      </c>
      <c r="F108" s="15">
        <f t="shared" si="12"/>
        <v>3808.8425918414678</v>
      </c>
      <c r="G108" s="10">
        <f t="shared" si="9"/>
        <v>3808.8425918414678</v>
      </c>
    </row>
    <row r="109" spans="2:10" x14ac:dyDescent="0.25">
      <c r="B109" s="5">
        <f t="shared" si="10"/>
        <v>91</v>
      </c>
      <c r="C109" s="11">
        <f t="shared" si="7"/>
        <v>84384.654569694801</v>
      </c>
      <c r="D109" s="6">
        <f t="shared" si="8"/>
        <v>3918.8157042797043</v>
      </c>
      <c r="E109" s="14">
        <f t="shared" si="11"/>
        <v>3808.8425918414678</v>
      </c>
      <c r="F109" s="15">
        <f t="shared" si="12"/>
        <v>4035.32815827984</v>
      </c>
      <c r="G109" s="10">
        <f t="shared" si="9"/>
        <v>4035.32815827984</v>
      </c>
    </row>
    <row r="110" spans="2:10" x14ac:dyDescent="0.25">
      <c r="B110" s="5">
        <f t="shared" si="10"/>
        <v>92</v>
      </c>
      <c r="C110" s="11">
        <f t="shared" si="7"/>
        <v>89402.427246849082</v>
      </c>
      <c r="D110" s="6">
        <f t="shared" si="8"/>
        <v>4151.8406122799752</v>
      </c>
      <c r="E110" s="14">
        <f t="shared" si="11"/>
        <v>4035.32815827984</v>
      </c>
      <c r="F110" s="15">
        <f t="shared" si="12"/>
        <v>4275.2812573263545</v>
      </c>
      <c r="G110" s="10">
        <f t="shared" si="9"/>
        <v>4275.2812573263545</v>
      </c>
    </row>
    <row r="111" spans="2:10" x14ac:dyDescent="0.25">
      <c r="B111" s="5">
        <f t="shared" si="10"/>
        <v>93</v>
      </c>
      <c r="C111" s="11">
        <f t="shared" si="7"/>
        <v>94718.572214178494</v>
      </c>
      <c r="D111" s="6">
        <f t="shared" si="8"/>
        <v>4398.7219023727339</v>
      </c>
      <c r="E111" s="14">
        <f t="shared" si="11"/>
        <v>4275.2812573263545</v>
      </c>
      <c r="F111" s="15">
        <f t="shared" si="12"/>
        <v>4529.5027101432788</v>
      </c>
      <c r="G111" s="10">
        <f t="shared" si="9"/>
        <v>4529.5027101432788</v>
      </c>
    </row>
    <row r="112" spans="2:10" x14ac:dyDescent="0.25">
      <c r="B112" s="5">
        <f t="shared" si="10"/>
        <v>94</v>
      </c>
      <c r="C112" s="11">
        <f t="shared" si="7"/>
        <v>100350.83161132793</v>
      </c>
      <c r="D112" s="6">
        <f t="shared" si="8"/>
        <v>4660.2835179138228</v>
      </c>
      <c r="E112" s="14">
        <f t="shared" si="11"/>
        <v>4529.5027101432788</v>
      </c>
      <c r="F112" s="15">
        <f t="shared" si="12"/>
        <v>4798.8409571972115</v>
      </c>
      <c r="G112" s="10">
        <f t="shared" si="9"/>
        <v>4798.8409571972115</v>
      </c>
    </row>
    <row r="113" spans="2:7" x14ac:dyDescent="0.25">
      <c r="B113" s="5">
        <f t="shared" si="10"/>
        <v>95</v>
      </c>
      <c r="C113" s="11">
        <f t="shared" si="7"/>
        <v>106318.00258046607</v>
      </c>
      <c r="D113" s="6">
        <f t="shared" si="8"/>
        <v>4937.3983964806011</v>
      </c>
      <c r="E113" s="14">
        <f t="shared" si="11"/>
        <v>4798.8409571972115</v>
      </c>
      <c r="F113" s="15">
        <f t="shared" si="12"/>
        <v>5084.1948898502815</v>
      </c>
      <c r="G113" s="10">
        <f t="shared" si="9"/>
        <v>5084.1948898502815</v>
      </c>
    </row>
    <row r="114" spans="2:7" x14ac:dyDescent="0.25">
      <c r="B114" s="5">
        <f t="shared" si="10"/>
        <v>96</v>
      </c>
      <c r="C114" s="11">
        <f t="shared" ref="C114:C116" si="13">$B$6*POWER($B$12,B114)</f>
        <v>112640.00000000013</v>
      </c>
      <c r="D114" s="6">
        <f t="shared" si="8"/>
        <v>5230.9913832199609</v>
      </c>
      <c r="E114" s="14">
        <f t="shared" si="11"/>
        <v>5084.1948898502815</v>
      </c>
      <c r="F114" s="15">
        <f t="shared" si="12"/>
        <v>5386.5168503264958</v>
      </c>
      <c r="G114" s="10">
        <f t="shared" si="9"/>
        <v>5386.5168503264958</v>
      </c>
    </row>
    <row r="115" spans="2:7" x14ac:dyDescent="0.25">
      <c r="B115" s="5">
        <f t="shared" si="10"/>
        <v>97</v>
      </c>
      <c r="C115" s="11">
        <f t="shared" si="13"/>
        <v>119337.92294863115</v>
      </c>
      <c r="D115" s="6">
        <f t="shared" si="8"/>
        <v>5542.0423174330299</v>
      </c>
      <c r="E115" s="14">
        <f t="shared" si="11"/>
        <v>5386.5168503264958</v>
      </c>
      <c r="F115" s="15">
        <f t="shared" si="12"/>
        <v>5706.8158100653927</v>
      </c>
      <c r="G115" s="10">
        <f t="shared" si="9"/>
        <v>5706.8158100653927</v>
      </c>
    </row>
    <row r="116" spans="2:7" x14ac:dyDescent="0.25">
      <c r="B116" s="5">
        <f t="shared" si="10"/>
        <v>98</v>
      </c>
      <c r="C116" s="11">
        <f t="shared" si="13"/>
        <v>126434.12512156791</v>
      </c>
      <c r="D116" s="6">
        <f t="shared" si="8"/>
        <v>5871.5893026977565</v>
      </c>
      <c r="E116" s="14">
        <f t="shared" si="11"/>
        <v>5706.8158100653927</v>
      </c>
      <c r="F116" s="15">
        <f t="shared" si="12"/>
        <v>2935.7946513488782</v>
      </c>
      <c r="G116" s="10">
        <f t="shared" si="9"/>
        <v>2935.7946513488782</v>
      </c>
    </row>
  </sheetData>
  <conditionalFormatting sqref="B18:F18">
    <cfRule type="expression" dxfId="7" priority="8">
      <formula>$B$18&lt;$B$9</formula>
    </cfRule>
  </conditionalFormatting>
  <conditionalFormatting sqref="B19:F46">
    <cfRule type="expression" dxfId="6" priority="7">
      <formula>$B19&lt;$B$9</formula>
    </cfRule>
  </conditionalFormatting>
  <conditionalFormatting sqref="B47:F75">
    <cfRule type="expression" dxfId="5" priority="6">
      <formula>$B47&lt;$B$9</formula>
    </cfRule>
  </conditionalFormatting>
  <conditionalFormatting sqref="B76:F81">
    <cfRule type="expression" dxfId="4" priority="5">
      <formula>$B76&lt;$B$9</formula>
    </cfRule>
  </conditionalFormatting>
  <conditionalFormatting sqref="B84:F99">
    <cfRule type="expression" dxfId="3" priority="3">
      <formula>$B84&lt;$B$9</formula>
    </cfRule>
  </conditionalFormatting>
  <conditionalFormatting sqref="B82:F83">
    <cfRule type="expression" dxfId="2" priority="4">
      <formula>$B82&lt;$B$9</formula>
    </cfRule>
  </conditionalFormatting>
  <conditionalFormatting sqref="B100:F107">
    <cfRule type="expression" dxfId="1" priority="2">
      <formula>$B100&lt;$B$9</formula>
    </cfRule>
  </conditionalFormatting>
  <conditionalFormatting sqref="B108:F116">
    <cfRule type="expression" dxfId="0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 Bands (44K) (LoSplit)</vt:lpstr>
      <vt:lpstr>63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2021-08-12T00:58:09Z</dcterms:modified>
</cp:coreProperties>
</file>