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 3.0\"/>
    </mc:Choice>
  </mc:AlternateContent>
  <xr:revisionPtr revIDLastSave="0" documentId="13_ncr:1_{99EA7BCB-23CB-45D4-A9E1-5185AA072611}" xr6:coauthVersionLast="47" xr6:coauthVersionMax="47" xr10:uidLastSave="{00000000-0000-0000-0000-000000000000}"/>
  <bookViews>
    <workbookView xWindow="-22635" yWindow="405" windowWidth="17145" windowHeight="12135" firstSheet="1" activeTab="2" xr2:uid="{00000000-000D-0000-FFFF-FFFF00000000}"/>
  </bookViews>
  <sheets>
    <sheet name="37 Bands (44K) (LoSplit)" sheetId="5" r:id="rId1"/>
    <sheet name="48 Bands (44K) (MidSplit)" sheetId="6" r:id="rId2"/>
    <sheet name="52 Bands (44K) (HiSplit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5" l="1"/>
  <c r="N19" i="5"/>
  <c r="N18" i="5"/>
  <c r="N17" i="5"/>
  <c r="M21" i="5"/>
  <c r="M19" i="5"/>
  <c r="M18" i="5"/>
  <c r="M17" i="5"/>
  <c r="K6" i="4"/>
  <c r="B5" i="6"/>
  <c r="B6" i="5"/>
  <c r="B20" i="6" l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B15" i="6"/>
  <c r="K9" i="6"/>
  <c r="B9" i="6" s="1"/>
  <c r="K6" i="6"/>
  <c r="K7" i="6" s="1"/>
  <c r="B7" i="6" s="1"/>
  <c r="B13" i="6"/>
  <c r="K6" i="5"/>
  <c r="B5" i="5"/>
  <c r="B5" i="4"/>
  <c r="B12" i="6" l="1"/>
  <c r="C96" i="6" s="1"/>
  <c r="B10" i="6"/>
  <c r="B14" i="6"/>
  <c r="C78" i="6"/>
  <c r="C34" i="6"/>
  <c r="C85" i="6"/>
  <c r="C75" i="6"/>
  <c r="C83" i="6"/>
  <c r="C32" i="6"/>
  <c r="C49" i="6"/>
  <c r="C27" i="6"/>
  <c r="B10" i="4"/>
  <c r="C59" i="6" l="1"/>
  <c r="D59" i="6" s="1"/>
  <c r="F59" i="6" s="1"/>
  <c r="C95" i="6"/>
  <c r="D95" i="6" s="1"/>
  <c r="C44" i="6"/>
  <c r="C97" i="6"/>
  <c r="C53" i="6"/>
  <c r="C82" i="6"/>
  <c r="C24" i="6"/>
  <c r="D24" i="6" s="1"/>
  <c r="F24" i="6" s="1"/>
  <c r="C101" i="6"/>
  <c r="C105" i="6"/>
  <c r="D105" i="6" s="1"/>
  <c r="C103" i="6"/>
  <c r="C58" i="6"/>
  <c r="D58" i="6" s="1"/>
  <c r="C84" i="6"/>
  <c r="C40" i="6"/>
  <c r="C89" i="6"/>
  <c r="D89" i="6" s="1"/>
  <c r="C81" i="6"/>
  <c r="C91" i="6"/>
  <c r="C39" i="6"/>
  <c r="C80" i="6"/>
  <c r="C28" i="6"/>
  <c r="D28" i="6" s="1"/>
  <c r="C107" i="6"/>
  <c r="C20" i="6"/>
  <c r="C109" i="6"/>
  <c r="D109" i="6" s="1"/>
  <c r="C111" i="6"/>
  <c r="D111" i="6" s="1"/>
  <c r="C90" i="6"/>
  <c r="C45" i="6"/>
  <c r="D45" i="6" s="1"/>
  <c r="C99" i="6"/>
  <c r="D99" i="6" s="1"/>
  <c r="C36" i="6"/>
  <c r="C43" i="6"/>
  <c r="C87" i="6"/>
  <c r="D87" i="6" s="1"/>
  <c r="C41" i="6"/>
  <c r="C60" i="6"/>
  <c r="D60" i="6" s="1"/>
  <c r="C42" i="6"/>
  <c r="D42" i="6" s="1"/>
  <c r="C52" i="6"/>
  <c r="D52" i="6" s="1"/>
  <c r="C64" i="6"/>
  <c r="C102" i="6"/>
  <c r="D102" i="6" s="1"/>
  <c r="F101" i="6" s="1"/>
  <c r="C21" i="6"/>
  <c r="D21" i="6" s="1"/>
  <c r="C22" i="6"/>
  <c r="D22" i="6" s="1"/>
  <c r="C94" i="6"/>
  <c r="D94" i="6" s="1"/>
  <c r="C23" i="6"/>
  <c r="C46" i="6"/>
  <c r="C54" i="6"/>
  <c r="D54" i="6" s="1"/>
  <c r="C116" i="6"/>
  <c r="C98" i="6"/>
  <c r="D98" i="6" s="1"/>
  <c r="C35" i="6"/>
  <c r="D35" i="6" s="1"/>
  <c r="C50" i="6"/>
  <c r="D50" i="6" s="1"/>
  <c r="C25" i="6"/>
  <c r="D25" i="6" s="1"/>
  <c r="C56" i="6"/>
  <c r="C113" i="6"/>
  <c r="D113" i="6" s="1"/>
  <c r="F112" i="6" s="1"/>
  <c r="C66" i="6"/>
  <c r="D66" i="6" s="1"/>
  <c r="C104" i="6"/>
  <c r="D104" i="6" s="1"/>
  <c r="C31" i="6"/>
  <c r="D31" i="6" s="1"/>
  <c r="C55" i="6"/>
  <c r="D55" i="6" s="1"/>
  <c r="C29" i="6"/>
  <c r="C61" i="6"/>
  <c r="C19" i="6"/>
  <c r="C70" i="6"/>
  <c r="C106" i="6"/>
  <c r="D106" i="6" s="1"/>
  <c r="C65" i="6"/>
  <c r="C33" i="6"/>
  <c r="D33" i="6" s="1"/>
  <c r="F32" i="6" s="1"/>
  <c r="C73" i="6"/>
  <c r="D73" i="6" s="1"/>
  <c r="C26" i="6"/>
  <c r="D26" i="6" s="1"/>
  <c r="F25" i="6" s="1"/>
  <c r="E26" i="6" s="1"/>
  <c r="C74" i="6"/>
  <c r="D74" i="6" s="1"/>
  <c r="F73" i="6" s="1"/>
  <c r="E74" i="6" s="1"/>
  <c r="C112" i="6"/>
  <c r="C69" i="6"/>
  <c r="C71" i="6"/>
  <c r="C51" i="6"/>
  <c r="C79" i="6"/>
  <c r="C30" i="6"/>
  <c r="C76" i="6"/>
  <c r="C100" i="6"/>
  <c r="D100" i="6" s="1"/>
  <c r="C108" i="6"/>
  <c r="C110" i="6"/>
  <c r="D110" i="6" s="1"/>
  <c r="F109" i="6" s="1"/>
  <c r="E110" i="6" s="1"/>
  <c r="C57" i="6"/>
  <c r="C93" i="6"/>
  <c r="D93" i="6" s="1"/>
  <c r="F92" i="6" s="1"/>
  <c r="C86" i="6"/>
  <c r="D86" i="6" s="1"/>
  <c r="C114" i="6"/>
  <c r="C77" i="6"/>
  <c r="D77" i="6" s="1"/>
  <c r="C37" i="6"/>
  <c r="C67" i="6"/>
  <c r="C63" i="6"/>
  <c r="D63" i="6" s="1"/>
  <c r="C115" i="6"/>
  <c r="D115" i="6" s="1"/>
  <c r="C88" i="6"/>
  <c r="D88" i="6" s="1"/>
  <c r="C62" i="6"/>
  <c r="D62" i="6" s="1"/>
  <c r="C68" i="6"/>
  <c r="D68" i="6" s="1"/>
  <c r="C92" i="6"/>
  <c r="D92" i="6" s="1"/>
  <c r="C18" i="6"/>
  <c r="D18" i="6" s="1"/>
  <c r="C47" i="6"/>
  <c r="C38" i="6"/>
  <c r="C48" i="6"/>
  <c r="D48" i="6" s="1"/>
  <c r="C72" i="6"/>
  <c r="D72" i="6" s="1"/>
  <c r="D39" i="6"/>
  <c r="D69" i="6"/>
  <c r="D71" i="6"/>
  <c r="D56" i="6"/>
  <c r="D43" i="6"/>
  <c r="D53" i="6"/>
  <c r="F53" i="6" s="1"/>
  <c r="G53" i="6" s="1"/>
  <c r="D49" i="6"/>
  <c r="D37" i="6"/>
  <c r="D61" i="6"/>
  <c r="D76" i="6"/>
  <c r="D29" i="6"/>
  <c r="D83" i="6"/>
  <c r="D57" i="6"/>
  <c r="F56" i="6" s="1"/>
  <c r="D78" i="6"/>
  <c r="D75" i="6"/>
  <c r="D80" i="6"/>
  <c r="D79" i="6"/>
  <c r="D101" i="6"/>
  <c r="D85" i="6"/>
  <c r="D19" i="6"/>
  <c r="F18" i="6" s="1"/>
  <c r="G18" i="6" s="1"/>
  <c r="D84" i="6"/>
  <c r="D108" i="6"/>
  <c r="F107" i="6" s="1"/>
  <c r="D32" i="6"/>
  <c r="F31" i="6" s="1"/>
  <c r="E32" i="6" s="1"/>
  <c r="D107" i="6"/>
  <c r="D91" i="6"/>
  <c r="D116" i="6"/>
  <c r="F116" i="6" s="1"/>
  <c r="G116" i="6" s="1"/>
  <c r="D70" i="6"/>
  <c r="D27" i="6"/>
  <c r="D47" i="6"/>
  <c r="F46" i="6" s="1"/>
  <c r="D38" i="6"/>
  <c r="F37" i="6" s="1"/>
  <c r="D96" i="6"/>
  <c r="D51" i="6"/>
  <c r="F50" i="6" s="1"/>
  <c r="D30" i="6"/>
  <c r="D64" i="6"/>
  <c r="D112" i="6"/>
  <c r="D65" i="6"/>
  <c r="F64" i="6" s="1"/>
  <c r="D40" i="6"/>
  <c r="F40" i="6" s="1"/>
  <c r="G40" i="6" s="1"/>
  <c r="D67" i="6"/>
  <c r="F67" i="6" s="1"/>
  <c r="D81" i="6"/>
  <c r="D82" i="6"/>
  <c r="F81" i="6" s="1"/>
  <c r="D44" i="6"/>
  <c r="D23" i="6"/>
  <c r="D36" i="6"/>
  <c r="F35" i="6" s="1"/>
  <c r="E36" i="6" s="1"/>
  <c r="D20" i="6"/>
  <c r="D97" i="6"/>
  <c r="D41" i="6"/>
  <c r="F41" i="6" s="1"/>
  <c r="D46" i="6"/>
  <c r="D103" i="6"/>
  <c r="D34" i="6"/>
  <c r="D90" i="6"/>
  <c r="D114" i="6"/>
  <c r="F55" i="6"/>
  <c r="E56" i="6" s="1"/>
  <c r="F42" i="6"/>
  <c r="G42" i="6" s="1"/>
  <c r="F54" i="6"/>
  <c r="B10" i="5"/>
  <c r="F105" i="6" l="1"/>
  <c r="E106" i="6" s="1"/>
  <c r="F94" i="6"/>
  <c r="F83" i="6"/>
  <c r="F23" i="6"/>
  <c r="F43" i="6"/>
  <c r="E44" i="6" s="1"/>
  <c r="F100" i="6"/>
  <c r="G100" i="6" s="1"/>
  <c r="F103" i="6"/>
  <c r="G103" i="6" s="1"/>
  <c r="F68" i="6"/>
  <c r="G68" i="6" s="1"/>
  <c r="F62" i="6"/>
  <c r="F61" i="6"/>
  <c r="E62" i="6" s="1"/>
  <c r="F91" i="6"/>
  <c r="E92" i="6" s="1"/>
  <c r="F80" i="6"/>
  <c r="E81" i="6" s="1"/>
  <c r="F85" i="6"/>
  <c r="F71" i="6"/>
  <c r="E72" i="6" s="1"/>
  <c r="F84" i="6"/>
  <c r="G84" i="6" s="1"/>
  <c r="F95" i="6"/>
  <c r="F75" i="6"/>
  <c r="E76" i="6" s="1"/>
  <c r="F38" i="6"/>
  <c r="G38" i="6" s="1"/>
  <c r="F36" i="6"/>
  <c r="F76" i="6"/>
  <c r="G76" i="6" s="1"/>
  <c r="F88" i="6"/>
  <c r="G88" i="6" s="1"/>
  <c r="F26" i="6"/>
  <c r="G26" i="6" s="1"/>
  <c r="F70" i="6"/>
  <c r="G70" i="6" s="1"/>
  <c r="F19" i="6"/>
  <c r="E20" i="6" s="1"/>
  <c r="F104" i="6"/>
  <c r="G104" i="6" s="1"/>
  <c r="F20" i="6"/>
  <c r="F110" i="6"/>
  <c r="G110" i="6" s="1"/>
  <c r="F90" i="6"/>
  <c r="E91" i="6" s="1"/>
  <c r="F111" i="6"/>
  <c r="F33" i="6"/>
  <c r="G35" i="6"/>
  <c r="F86" i="6"/>
  <c r="G86" i="6" s="1"/>
  <c r="F79" i="6"/>
  <c r="E80" i="6" s="1"/>
  <c r="E112" i="6"/>
  <c r="G111" i="6"/>
  <c r="F45" i="6"/>
  <c r="F28" i="6"/>
  <c r="G28" i="6" s="1"/>
  <c r="F72" i="6"/>
  <c r="F21" i="6"/>
  <c r="E22" i="6" s="1"/>
  <c r="F65" i="6"/>
  <c r="E66" i="6" s="1"/>
  <c r="F74" i="6"/>
  <c r="G74" i="6" s="1"/>
  <c r="F97" i="6"/>
  <c r="G97" i="6" s="1"/>
  <c r="F98" i="6"/>
  <c r="G98" i="6" s="1"/>
  <c r="F99" i="6"/>
  <c r="E100" i="6" s="1"/>
  <c r="F47" i="6"/>
  <c r="E48" i="6" s="1"/>
  <c r="F39" i="6"/>
  <c r="E40" i="6" s="1"/>
  <c r="E101" i="6"/>
  <c r="G55" i="6"/>
  <c r="F60" i="6"/>
  <c r="G60" i="6" s="1"/>
  <c r="F108" i="6"/>
  <c r="G108" i="6" s="1"/>
  <c r="F66" i="6"/>
  <c r="G66" i="6" s="1"/>
  <c r="F89" i="6"/>
  <c r="E90" i="6" s="1"/>
  <c r="F113" i="6"/>
  <c r="E114" i="6" s="1"/>
  <c r="F22" i="6"/>
  <c r="F106" i="6"/>
  <c r="G106" i="6" s="1"/>
  <c r="G43" i="6"/>
  <c r="E34" i="6"/>
  <c r="G33" i="6"/>
  <c r="E84" i="6"/>
  <c r="G83" i="6"/>
  <c r="G90" i="6"/>
  <c r="G24" i="6"/>
  <c r="E25" i="6"/>
  <c r="E60" i="6"/>
  <c r="G59" i="6"/>
  <c r="E68" i="6"/>
  <c r="G67" i="6"/>
  <c r="F51" i="6"/>
  <c r="F93" i="6"/>
  <c r="F27" i="6"/>
  <c r="F87" i="6"/>
  <c r="E39" i="6"/>
  <c r="F78" i="6"/>
  <c r="F29" i="6"/>
  <c r="E43" i="6"/>
  <c r="F69" i="6"/>
  <c r="G69" i="6" s="1"/>
  <c r="F34" i="6"/>
  <c r="G34" i="6" s="1"/>
  <c r="F58" i="6"/>
  <c r="F114" i="6"/>
  <c r="F82" i="6"/>
  <c r="F77" i="6"/>
  <c r="E78" i="6" s="1"/>
  <c r="F63" i="6"/>
  <c r="F48" i="6"/>
  <c r="F44" i="6"/>
  <c r="G44" i="6" s="1"/>
  <c r="F102" i="6"/>
  <c r="F52" i="6"/>
  <c r="F49" i="6"/>
  <c r="F115" i="6"/>
  <c r="G115" i="6" s="1"/>
  <c r="F96" i="6"/>
  <c r="E77" i="6"/>
  <c r="E41" i="6"/>
  <c r="G109" i="6"/>
  <c r="F30" i="6"/>
  <c r="G30" i="6" s="1"/>
  <c r="F57" i="6"/>
  <c r="E54" i="6"/>
  <c r="E19" i="6"/>
  <c r="G73" i="6"/>
  <c r="G31" i="6"/>
  <c r="G25" i="6"/>
  <c r="E86" i="6"/>
  <c r="G85" i="6"/>
  <c r="E104" i="6"/>
  <c r="G71" i="6"/>
  <c r="E108" i="6"/>
  <c r="G107" i="6"/>
  <c r="E102" i="6"/>
  <c r="G101" i="6"/>
  <c r="E42" i="6"/>
  <c r="G41" i="6"/>
  <c r="E38" i="6"/>
  <c r="G37" i="6"/>
  <c r="E98" i="6"/>
  <c r="E116" i="6"/>
  <c r="E96" i="6"/>
  <c r="G95" i="6"/>
  <c r="E82" i="6"/>
  <c r="G81" i="6"/>
  <c r="G62" i="6"/>
  <c r="E63" i="6"/>
  <c r="G32" i="6"/>
  <c r="E33" i="6"/>
  <c r="G46" i="6"/>
  <c r="E47" i="6"/>
  <c r="E45" i="6"/>
  <c r="G92" i="6"/>
  <c r="E93" i="6"/>
  <c r="G56" i="6"/>
  <c r="E57" i="6"/>
  <c r="E29" i="6"/>
  <c r="G54" i="6"/>
  <c r="E55" i="6"/>
  <c r="G112" i="6"/>
  <c r="E113" i="6"/>
  <c r="G36" i="6"/>
  <c r="E37" i="6"/>
  <c r="G64" i="6"/>
  <c r="E65" i="6"/>
  <c r="G94" i="6"/>
  <c r="E95" i="6"/>
  <c r="E24" i="6"/>
  <c r="G23" i="6"/>
  <c r="G50" i="6"/>
  <c r="E51" i="6"/>
  <c r="E85" i="6"/>
  <c r="E89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K7" i="5"/>
  <c r="B7" i="5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K7" i="4"/>
  <c r="B7" i="4" s="1"/>
  <c r="G80" i="6" l="1"/>
  <c r="G19" i="6"/>
  <c r="G17" i="6" s="1"/>
  <c r="G91" i="6"/>
  <c r="G61" i="6"/>
  <c r="G75" i="6"/>
  <c r="E87" i="6"/>
  <c r="G113" i="6"/>
  <c r="G105" i="6"/>
  <c r="E69" i="6"/>
  <c r="G21" i="6"/>
  <c r="E71" i="6"/>
  <c r="G79" i="6"/>
  <c r="E105" i="6"/>
  <c r="E107" i="6"/>
  <c r="E61" i="6"/>
  <c r="E27" i="6"/>
  <c r="E21" i="6"/>
  <c r="G20" i="6"/>
  <c r="E109" i="6"/>
  <c r="E111" i="6"/>
  <c r="G39" i="6"/>
  <c r="G89" i="6"/>
  <c r="E70" i="6"/>
  <c r="E67" i="6"/>
  <c r="E35" i="6"/>
  <c r="E23" i="6"/>
  <c r="G22" i="6"/>
  <c r="G47" i="6"/>
  <c r="E73" i="6"/>
  <c r="G72" i="6"/>
  <c r="E75" i="6"/>
  <c r="G99" i="6"/>
  <c r="E46" i="6"/>
  <c r="G45" i="6"/>
  <c r="E99" i="6"/>
  <c r="G65" i="6"/>
  <c r="E28" i="6"/>
  <c r="G27" i="6"/>
  <c r="E115" i="6"/>
  <c r="G114" i="6"/>
  <c r="E52" i="6"/>
  <c r="G51" i="6"/>
  <c r="E94" i="6"/>
  <c r="G93" i="6"/>
  <c r="G77" i="6"/>
  <c r="G96" i="6"/>
  <c r="E97" i="6"/>
  <c r="G58" i="6"/>
  <c r="E59" i="6"/>
  <c r="G63" i="6"/>
  <c r="E64" i="6"/>
  <c r="E83" i="6"/>
  <c r="G82" i="6"/>
  <c r="E88" i="6"/>
  <c r="G87" i="6"/>
  <c r="E31" i="6"/>
  <c r="G49" i="6"/>
  <c r="E50" i="6"/>
  <c r="G57" i="6"/>
  <c r="E58" i="6"/>
  <c r="G52" i="6"/>
  <c r="E53" i="6"/>
  <c r="G78" i="6"/>
  <c r="E79" i="6"/>
  <c r="G102" i="6"/>
  <c r="E103" i="6"/>
  <c r="G29" i="6"/>
  <c r="E30" i="6"/>
  <c r="E49" i="6"/>
  <c r="G48" i="6"/>
  <c r="B12" i="5"/>
  <c r="C116" i="5" s="1"/>
  <c r="D116" i="5" s="1"/>
  <c r="B12" i="4"/>
  <c r="C116" i="4" s="1"/>
  <c r="D116" i="4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C29" i="5"/>
  <c r="D29" i="5" s="1"/>
  <c r="C37" i="5"/>
  <c r="D37" i="5" s="1"/>
  <c r="C45" i="5"/>
  <c r="D45" i="5" s="1"/>
  <c r="C53" i="5"/>
  <c r="D53" i="5" s="1"/>
  <c r="F52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C97" i="5"/>
  <c r="D97" i="5" s="1"/>
  <c r="C113" i="5"/>
  <c r="D113" i="5" s="1"/>
  <c r="F116" i="5"/>
  <c r="G116" i="5" s="1"/>
  <c r="C25" i="4"/>
  <c r="D25" i="4" s="1"/>
  <c r="C57" i="4"/>
  <c r="D57" i="4" s="1"/>
  <c r="C115" i="4"/>
  <c r="D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F45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F83" i="4" s="1"/>
  <c r="E84" i="4" s="1"/>
  <c r="C92" i="4"/>
  <c r="D92" i="4" s="1"/>
  <c r="F91" i="4" s="1"/>
  <c r="C100" i="4"/>
  <c r="D100" i="4" s="1"/>
  <c r="C108" i="4"/>
  <c r="D108" i="4" s="1"/>
  <c r="F116" i="4"/>
  <c r="G116" i="4" s="1"/>
  <c r="F115" i="4"/>
  <c r="F103" i="4" l="1"/>
  <c r="F96" i="4"/>
  <c r="F47" i="4"/>
  <c r="E48" i="4" s="1"/>
  <c r="F37" i="4"/>
  <c r="E38" i="4" s="1"/>
  <c r="F99" i="4"/>
  <c r="E100" i="4" s="1"/>
  <c r="F80" i="5"/>
  <c r="G80" i="5" s="1"/>
  <c r="F83" i="5"/>
  <c r="G83" i="5" s="1"/>
  <c r="F63" i="5"/>
  <c r="G63" i="5" s="1"/>
  <c r="F59" i="4"/>
  <c r="E60" i="4" s="1"/>
  <c r="F88" i="4"/>
  <c r="G88" i="4" s="1"/>
  <c r="F49" i="4"/>
  <c r="G49" i="4" s="1"/>
  <c r="F98" i="5"/>
  <c r="E99" i="5" s="1"/>
  <c r="F75" i="4"/>
  <c r="G75" i="4" s="1"/>
  <c r="F110" i="4"/>
  <c r="E111" i="4" s="1"/>
  <c r="F20" i="5"/>
  <c r="G20" i="5" s="1"/>
  <c r="F33" i="5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G115" i="5"/>
  <c r="E116" i="5"/>
  <c r="G64" i="5"/>
  <c r="E65" i="5"/>
  <c r="G52" i="5"/>
  <c r="E53" i="5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E89" i="4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E76" i="4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G37" i="4"/>
  <c r="E116" i="4"/>
  <c r="G115" i="4"/>
  <c r="E44" i="4"/>
  <c r="G43" i="4"/>
  <c r="E46" i="4"/>
  <c r="G45" i="4"/>
  <c r="G91" i="4"/>
  <c r="E92" i="4"/>
  <c r="E97" i="4"/>
  <c r="G96" i="4"/>
  <c r="G59" i="4" l="1"/>
  <c r="G47" i="4"/>
  <c r="E50" i="4"/>
  <c r="G99" i="4"/>
  <c r="G110" i="4"/>
  <c r="G87" i="4"/>
  <c r="E81" i="5"/>
  <c r="E21" i="5"/>
  <c r="E84" i="5"/>
  <c r="E64" i="5"/>
  <c r="G98" i="5"/>
  <c r="E75" i="4"/>
  <c r="G58" i="4"/>
  <c r="G41" i="5"/>
  <c r="E34" i="5"/>
  <c r="E48" i="5"/>
  <c r="E62" i="5"/>
  <c r="E61" i="5"/>
  <c r="E68" i="5"/>
  <c r="E100" i="5"/>
  <c r="G107" i="5"/>
  <c r="E81" i="4"/>
  <c r="G24" i="4"/>
  <c r="E54" i="4"/>
  <c r="G56" i="4"/>
  <c r="E95" i="4"/>
  <c r="E25" i="5"/>
  <c r="E86" i="5"/>
  <c r="G93" i="5"/>
  <c r="G66" i="5"/>
  <c r="G109" i="5"/>
  <c r="G43" i="5"/>
  <c r="E80" i="5"/>
  <c r="G56" i="5"/>
  <c r="E113" i="5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E20" i="5"/>
  <c r="G113" i="5"/>
  <c r="E114" i="5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20" i="4"/>
  <c r="G19" i="4"/>
  <c r="E36" i="4"/>
  <c r="G35" i="4"/>
  <c r="G36" i="4"/>
  <c r="E37" i="4"/>
  <c r="E109" i="4"/>
  <c r="G108" i="4"/>
  <c r="G17" i="4" l="1"/>
</calcChain>
</file>

<file path=xl/sharedStrings.xml><?xml version="1.0" encoding="utf-8"?>
<sst xmlns="http://schemas.openxmlformats.org/spreadsheetml/2006/main" count="131" uniqueCount="46">
  <si>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</si>
  <si>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</si>
  <si>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</si>
  <si>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</si>
  <si>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</si>
  <si>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</si>
  <si>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</si>
  <si>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</si>
  <si>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</si>
  <si>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</si>
  <si>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</si>
  <si>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</si>
  <si>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</si>
  <si>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</si>
  <si>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</si>
  <si>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</si>
  <si>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</si>
  <si>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</si>
  <si>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</si>
  <si>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</si>
  <si>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</si>
  <si>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</si>
  <si>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</si>
  <si>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</si>
  <si>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</si>
  <si>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</si>
  <si>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</si>
  <si>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</si>
  <si>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</si>
  <si>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</si>
  <si>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</si>
  <si>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</si>
  <si>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</si>
  <si>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</si>
  <si>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</si>
  <si>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</si>
  <si>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Sample Duration</t>
  </si>
  <si>
    <t>pack</t>
  </si>
  <si>
    <t>Sec</t>
  </si>
  <si>
    <t>Bands per FFT</t>
  </si>
  <si>
    <t>Low</t>
  </si>
  <si>
    <t>Mid</t>
  </si>
  <si>
    <t>High</t>
  </si>
  <si>
    <t>Total</t>
  </si>
  <si>
    <t>Bands</t>
  </si>
  <si>
    <t>Octaves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</si>
</sst>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  <xf numFmtId="164" fontId="0" fillId="2" borderId="2" xfId="0" applyNumberFormat="1" applyFill="1" applyBorder="1"/>
  </cellXfs>
  <cellStyles count="1">
    <cellStyle name="Normal" xfId="0" builtinId="0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opLeftCell="A41" workbookViewId="0">
      <selection activeCell="G18" sqref="G18:G116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16</v>
      </c>
      <c r="C4" t="s">
        <v>35</v>
      </c>
    </row>
    <row r="5" spans="1:14" x14ac:dyDescent="0.25">
      <c r="A5" t="s">
        <v>0</v>
      </c>
      <c r="B5" s="2">
        <f>44100/B4</f>
        <v>2756.25</v>
      </c>
      <c r="C5" t="s">
        <v>1</v>
      </c>
      <c r="D5" t="s">
        <v>3</v>
      </c>
      <c r="K5">
        <v>2.25</v>
      </c>
      <c r="L5" t="s">
        <v>25</v>
      </c>
      <c r="N5">
        <v>5512.5</v>
      </c>
    </row>
    <row r="6" spans="1:14" x14ac:dyDescent="0.25">
      <c r="A6" t="s">
        <v>8</v>
      </c>
      <c r="B6" s="20">
        <f>I22</f>
        <v>46.24933498885931</v>
      </c>
      <c r="C6" t="s">
        <v>1</v>
      </c>
      <c r="D6" t="s">
        <v>31</v>
      </c>
      <c r="K6" s="13">
        <f>POWER(2,K5)</f>
        <v>4.7568284600108841</v>
      </c>
      <c r="L6" t="s">
        <v>26</v>
      </c>
    </row>
    <row r="7" spans="1:14" x14ac:dyDescent="0.25">
      <c r="A7" t="s">
        <v>15</v>
      </c>
      <c r="B7" s="16">
        <f>K7</f>
        <v>220.00015293158313</v>
      </c>
      <c r="C7" t="s">
        <v>1</v>
      </c>
      <c r="D7" t="s">
        <v>32</v>
      </c>
      <c r="K7" s="13">
        <f>K6*B6</f>
        <v>220.00015293158313</v>
      </c>
      <c r="L7" t="s">
        <v>27</v>
      </c>
    </row>
    <row r="8" spans="1:14" x14ac:dyDescent="0.25">
      <c r="A8" t="s">
        <v>6</v>
      </c>
      <c r="B8" s="3">
        <v>1024</v>
      </c>
      <c r="D8" t="s">
        <v>33</v>
      </c>
      <c r="K8">
        <v>16</v>
      </c>
      <c r="L8" t="s">
        <v>28</v>
      </c>
    </row>
    <row r="9" spans="1:14" ht="15.75" thickBot="1" x14ac:dyDescent="0.3">
      <c r="A9" t="s">
        <v>7</v>
      </c>
      <c r="B9" s="4">
        <f>K9</f>
        <v>37</v>
      </c>
      <c r="D9" t="s">
        <v>23</v>
      </c>
      <c r="G9" s="17" t="s">
        <v>24</v>
      </c>
      <c r="K9">
        <f>(K5*K8)+1</f>
        <v>37</v>
      </c>
      <c r="L9" t="s">
        <v>29</v>
      </c>
    </row>
    <row r="10" spans="1:14" x14ac:dyDescent="0.25">
      <c r="B10" s="19">
        <f>1*B8/B5</f>
        <v>0.37151927437641724</v>
      </c>
      <c r="C10" t="s">
        <v>38</v>
      </c>
      <c r="D10" t="s">
        <v>36</v>
      </c>
      <c r="G10" s="17"/>
    </row>
    <row r="12" spans="1:14" x14ac:dyDescent="0.25">
      <c r="A12" t="s">
        <v>9</v>
      </c>
      <c r="B12" s="12">
        <f>POWER(B7/B6,1/(B9-1))</f>
        <v>1.0442737824274138</v>
      </c>
      <c r="D12" t="s">
        <v>20</v>
      </c>
    </row>
    <row r="13" spans="1:14" x14ac:dyDescent="0.25">
      <c r="A13" t="s">
        <v>2</v>
      </c>
      <c r="B13">
        <f>B5/2</f>
        <v>1378.125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2.691650390625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511</v>
      </c>
      <c r="D15" t="s">
        <v>17</v>
      </c>
      <c r="L15" t="s">
        <v>39</v>
      </c>
    </row>
    <row r="16" spans="1:14" ht="15.75" thickBot="1" x14ac:dyDescent="0.3">
      <c r="M16" t="s">
        <v>44</v>
      </c>
      <c r="N16" t="s">
        <v>45</v>
      </c>
    </row>
    <row r="17" spans="2:14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v>16</v>
      </c>
      <c r="L17" t="s">
        <v>40</v>
      </c>
      <c r="M17">
        <f>B9</f>
        <v>37</v>
      </c>
      <c r="N17">
        <f>K5</f>
        <v>2.25</v>
      </c>
    </row>
    <row r="18" spans="2:14" x14ac:dyDescent="0.25">
      <c r="B18" s="5">
        <v>0</v>
      </c>
      <c r="C18" s="11">
        <f t="shared" ref="C18:C49" si="0">$B$6*POWER($B$12,B18)</f>
        <v>46.24933498885931</v>
      </c>
      <c r="D18" s="6">
        <f t="shared" ref="D18:D81" si="1">C18/$B$14</f>
        <v>17.182519375452856</v>
      </c>
      <c r="E18" s="14">
        <v>0</v>
      </c>
      <c r="F18" s="15">
        <f>((D19-D18)/2)+D18</f>
        <v>17.562886937644667</v>
      </c>
      <c r="G18" s="10">
        <v>17</v>
      </c>
      <c r="L18" t="s">
        <v>41</v>
      </c>
      <c r="M18">
        <f>'48 Bands (44K) (MidSplit)'!B9-1</f>
        <v>48</v>
      </c>
      <c r="N18">
        <f>'48 Bands (44K) (MidSplit)'!K5</f>
        <v>3</v>
      </c>
    </row>
    <row r="19" spans="2:14" x14ac:dyDescent="0.25">
      <c r="B19" s="5">
        <f>B18+1</f>
        <v>1</v>
      </c>
      <c r="C19" s="11">
        <f t="shared" si="0"/>
        <v>48.296967983568642</v>
      </c>
      <c r="D19" s="6">
        <f t="shared" si="1"/>
        <v>17.943254499836478</v>
      </c>
      <c r="E19" s="14">
        <f>F18</f>
        <v>17.562886937644667</v>
      </c>
      <c r="F19" s="15">
        <f>((D20-D19)/2)+D19</f>
        <v>18.340462372719216</v>
      </c>
      <c r="G19" s="10">
        <f t="shared" ref="G19:G82" si="2">F19</f>
        <v>18.340462372719216</v>
      </c>
      <c r="L19" t="s">
        <v>42</v>
      </c>
      <c r="M19">
        <f>'52 Bands (44K) (HiSplit)'!B9-1</f>
        <v>52</v>
      </c>
      <c r="N19">
        <f>'52 Bands (44K) (HiSplit)'!K5</f>
        <v>3.25</v>
      </c>
    </row>
    <row r="20" spans="2:14" x14ac:dyDescent="0.25">
      <c r="B20" s="5">
        <f t="shared" ref="B20:B83" si="3">B19+1</f>
        <v>2</v>
      </c>
      <c r="C20" s="11">
        <f t="shared" si="0"/>
        <v>50.435257435976929</v>
      </c>
      <c r="D20" s="6">
        <f t="shared" si="1"/>
        <v>18.737670245601951</v>
      </c>
      <c r="E20" s="14">
        <f t="shared" ref="E20:E83" si="4">F19</f>
        <v>18.340462372719216</v>
      </c>
      <c r="F20" s="15">
        <f t="shared" ref="F20:F83" si="5">((D21-D20)/2)+D20</f>
        <v>19.152464013427153</v>
      </c>
      <c r="G20" s="10">
        <f t="shared" si="2"/>
        <v>19.152464013427153</v>
      </c>
    </row>
    <row r="21" spans="2:14" x14ac:dyDescent="0.25">
      <c r="B21" s="5">
        <f t="shared" si="3"/>
        <v>3</v>
      </c>
      <c r="C21" s="11">
        <f t="shared" si="0"/>
        <v>52.668217050367971</v>
      </c>
      <c r="D21" s="6">
        <f t="shared" si="1"/>
        <v>19.567257781252355</v>
      </c>
      <c r="E21" s="14">
        <f t="shared" si="4"/>
        <v>19.152464013427153</v>
      </c>
      <c r="F21" s="15">
        <f t="shared" si="5"/>
        <v>20.000416038106497</v>
      </c>
      <c r="G21" s="10">
        <f t="shared" si="2"/>
        <v>20.000416038106497</v>
      </c>
      <c r="L21" t="s">
        <v>43</v>
      </c>
      <c r="M21">
        <f>SUM(M17:M20)</f>
        <v>137</v>
      </c>
      <c r="N21">
        <f>SUM(N17:N20)</f>
        <v>8.5</v>
      </c>
    </row>
    <row r="22" spans="2:14" x14ac:dyDescent="0.25">
      <c r="B22" s="5">
        <f t="shared" si="3"/>
        <v>4</v>
      </c>
      <c r="C22" s="11">
        <f t="shared" si="0"/>
        <v>55.000038232895761</v>
      </c>
      <c r="D22" s="6">
        <f t="shared" si="1"/>
        <v>20.433574294960639</v>
      </c>
      <c r="E22" s="14">
        <f t="shared" si="4"/>
        <v>20.000416038106497</v>
      </c>
      <c r="F22" s="15">
        <f t="shared" si="5"/>
        <v>20.885910106235379</v>
      </c>
      <c r="G22" s="10">
        <f t="shared" si="2"/>
        <v>20.885910106235379</v>
      </c>
      <c r="I22">
        <v>46.24933498885931</v>
      </c>
    </row>
    <row r="23" spans="2:14" x14ac:dyDescent="0.25">
      <c r="B23" s="5">
        <f t="shared" si="3"/>
        <v>5</v>
      </c>
      <c r="C23" s="11">
        <f t="shared" si="0"/>
        <v>57.435097959118423</v>
      </c>
      <c r="D23" s="6">
        <f t="shared" si="1"/>
        <v>21.338245917510118</v>
      </c>
      <c r="E23" s="14">
        <f t="shared" si="4"/>
        <v>20.885910106235379</v>
      </c>
      <c r="F23" s="15">
        <f t="shared" si="5"/>
        <v>21.810608346077366</v>
      </c>
      <c r="G23" s="10">
        <f t="shared" si="2"/>
        <v>21.810608346077366</v>
      </c>
    </row>
    <row r="24" spans="2:14" x14ac:dyDescent="0.25">
      <c r="B24" s="5">
        <f t="shared" si="3"/>
        <v>6</v>
      </c>
      <c r="C24" s="11">
        <f t="shared" si="0"/>
        <v>59.977966989857634</v>
      </c>
      <c r="D24" s="6">
        <f t="shared" si="1"/>
        <v>22.282970774644614</v>
      </c>
      <c r="E24" s="14">
        <f t="shared" si="4"/>
        <v>21.810608346077366</v>
      </c>
      <c r="F24" s="15">
        <f t="shared" si="5"/>
        <v>22.77624647460113</v>
      </c>
      <c r="G24" s="10">
        <f t="shared" si="2"/>
        <v>22.77624647460113</v>
      </c>
    </row>
    <row r="25" spans="2:14" x14ac:dyDescent="0.25">
      <c r="B25" s="5">
        <f t="shared" si="3"/>
        <v>7</v>
      </c>
      <c r="C25" s="11">
        <f t="shared" si="0"/>
        <v>62.633418450805188</v>
      </c>
      <c r="D25" s="6">
        <f t="shared" si="1"/>
        <v>23.269522174557647</v>
      </c>
      <c r="E25" s="14">
        <f t="shared" si="4"/>
        <v>22.77624647460113</v>
      </c>
      <c r="F25" s="15">
        <f t="shared" si="5"/>
        <v>23.784637055530766</v>
      </c>
      <c r="G25" s="10">
        <f t="shared" si="2"/>
        <v>23.784637055530766</v>
      </c>
    </row>
    <row r="26" spans="2:14" x14ac:dyDescent="0.25">
      <c r="B26" s="5">
        <f t="shared" si="3"/>
        <v>8</v>
      </c>
      <c r="C26" s="11">
        <f t="shared" si="0"/>
        <v>65.406436791981292</v>
      </c>
      <c r="D26" s="6">
        <f t="shared" si="1"/>
        <v>24.299751936503888</v>
      </c>
      <c r="E26" s="14">
        <f t="shared" si="4"/>
        <v>23.784637055530766</v>
      </c>
      <c r="F26" s="15">
        <f t="shared" si="5"/>
        <v>24.837672901642335</v>
      </c>
      <c r="G26" s="10">
        <f t="shared" si="2"/>
        <v>24.837672901642335</v>
      </c>
    </row>
    <row r="27" spans="2:14" x14ac:dyDescent="0.25">
      <c r="B27" s="5">
        <f t="shared" si="3"/>
        <v>9</v>
      </c>
      <c r="C27" s="11">
        <f t="shared" si="0"/>
        <v>68.302227143861856</v>
      </c>
      <c r="D27" s="6">
        <f t="shared" si="1"/>
        <v>25.375593866780786</v>
      </c>
      <c r="E27" s="14">
        <f t="shared" si="4"/>
        <v>24.837672901642335</v>
      </c>
      <c r="F27" s="15">
        <f t="shared" si="5"/>
        <v>25.937330627692923</v>
      </c>
      <c r="G27" s="10">
        <f t="shared" si="2"/>
        <v>25.937330627692923</v>
      </c>
    </row>
    <row r="28" spans="2:14" x14ac:dyDescent="0.25">
      <c r="B28" s="5">
        <f t="shared" si="3"/>
        <v>10</v>
      </c>
      <c r="C28" s="11">
        <f t="shared" si="0"/>
        <v>71.326225087737001</v>
      </c>
      <c r="D28" s="6">
        <f t="shared" si="1"/>
        <v>26.499067388605056</v>
      </c>
      <c r="E28" s="14">
        <f t="shared" si="4"/>
        <v>25.937330627692923</v>
      </c>
      <c r="F28" s="15">
        <f t="shared" si="5"/>
        <v>27.085674360651293</v>
      </c>
      <c r="G28" s="10">
        <f t="shared" si="2"/>
        <v>27.085674360651293</v>
      </c>
    </row>
    <row r="29" spans="2:14" x14ac:dyDescent="0.25">
      <c r="B29" s="5">
        <f t="shared" si="3"/>
        <v>11</v>
      </c>
      <c r="C29" s="11">
        <f t="shared" si="0"/>
        <v>74.484106858640203</v>
      </c>
      <c r="D29" s="6">
        <f t="shared" si="1"/>
        <v>27.67228133269753</v>
      </c>
      <c r="E29" s="14">
        <f t="shared" si="4"/>
        <v>27.085674360651293</v>
      </c>
      <c r="F29" s="15">
        <f t="shared" si="5"/>
        <v>28.284859614194545</v>
      </c>
      <c r="G29" s="10">
        <f t="shared" si="2"/>
        <v>28.284859614194545</v>
      </c>
    </row>
    <row r="30" spans="2:14" x14ac:dyDescent="0.25">
      <c r="B30" s="5">
        <f t="shared" si="3"/>
        <v>12</v>
      </c>
      <c r="C30" s="11">
        <f t="shared" si="0"/>
        <v>77.781799999999876</v>
      </c>
      <c r="D30" s="6">
        <f t="shared" si="1"/>
        <v>28.897437895691564</v>
      </c>
      <c r="E30" s="14">
        <f t="shared" si="4"/>
        <v>28.284859614194545</v>
      </c>
      <c r="F30" s="15">
        <f t="shared" si="5"/>
        <v>29.537137334743338</v>
      </c>
      <c r="G30" s="10">
        <f t="shared" si="2"/>
        <v>29.537137334743338</v>
      </c>
    </row>
    <row r="31" spans="2:14" x14ac:dyDescent="0.25">
      <c r="B31" s="5">
        <f t="shared" si="3"/>
        <v>13</v>
      </c>
      <c r="C31" s="11">
        <f t="shared" si="0"/>
        <v>81.22549449001248</v>
      </c>
      <c r="D31" s="6">
        <f t="shared" si="1"/>
        <v>30.176836773795113</v>
      </c>
      <c r="E31" s="14">
        <f t="shared" si="4"/>
        <v>29.537137334743338</v>
      </c>
      <c r="F31" s="15">
        <f t="shared" si="5"/>
        <v>30.844858126630406</v>
      </c>
      <c r="G31" s="10">
        <f t="shared" si="2"/>
        <v>30.844858126630406</v>
      </c>
    </row>
    <row r="32" spans="2:14" x14ac:dyDescent="0.25">
      <c r="B32" s="5">
        <f t="shared" si="3"/>
        <v>14</v>
      </c>
      <c r="C32" s="11">
        <f t="shared" si="0"/>
        <v>84.821654360622404</v>
      </c>
      <c r="D32" s="6">
        <f t="shared" si="1"/>
        <v>31.512879479465703</v>
      </c>
      <c r="E32" s="14">
        <f t="shared" si="4"/>
        <v>30.844858126630406</v>
      </c>
      <c r="F32" s="15">
        <f t="shared" si="5"/>
        <v>32.210476664333285</v>
      </c>
      <c r="G32" s="10">
        <f t="shared" si="2"/>
        <v>32.210476664333285</v>
      </c>
    </row>
    <row r="33" spans="2:7" x14ac:dyDescent="0.25">
      <c r="B33" s="5">
        <f t="shared" si="3"/>
        <v>15</v>
      </c>
      <c r="C33" s="11">
        <f t="shared" si="0"/>
        <v>88.577029830917866</v>
      </c>
      <c r="D33" s="6">
        <f t="shared" si="1"/>
        <v>32.908073849200868</v>
      </c>
      <c r="E33" s="14">
        <f t="shared" si="4"/>
        <v>32.210476664333285</v>
      </c>
      <c r="F33" s="15">
        <f t="shared" si="5"/>
        <v>33.636556300053257</v>
      </c>
      <c r="G33" s="10">
        <f t="shared" si="2"/>
        <v>33.636556300053257</v>
      </c>
    </row>
    <row r="34" spans="2:7" x14ac:dyDescent="0.25">
      <c r="B34" s="5">
        <f t="shared" si="3"/>
        <v>16</v>
      </c>
      <c r="C34" s="11">
        <f t="shared" si="0"/>
        <v>92.49866997771845</v>
      </c>
      <c r="D34" s="6">
        <f t="shared" si="1"/>
        <v>34.365038750905647</v>
      </c>
      <c r="E34" s="14">
        <f t="shared" si="4"/>
        <v>33.636556300053257</v>
      </c>
      <c r="F34" s="15">
        <f t="shared" si="5"/>
        <v>35.125773875289269</v>
      </c>
      <c r="G34" s="10">
        <f t="shared" si="2"/>
        <v>35.125773875289269</v>
      </c>
    </row>
    <row r="35" spans="2:7" x14ac:dyDescent="0.25">
      <c r="B35" s="5">
        <f t="shared" si="3"/>
        <v>17</v>
      </c>
      <c r="C35" s="11">
        <f t="shared" si="0"/>
        <v>96.593935967137114</v>
      </c>
      <c r="D35" s="6">
        <f t="shared" si="1"/>
        <v>35.886508999672891</v>
      </c>
      <c r="E35" s="14">
        <f t="shared" si="4"/>
        <v>35.125773875289269</v>
      </c>
      <c r="F35" s="15">
        <f t="shared" si="5"/>
        <v>36.680924745438361</v>
      </c>
      <c r="G35" s="10">
        <f t="shared" si="2"/>
        <v>36.680924745438361</v>
      </c>
    </row>
    <row r="36" spans="2:7" x14ac:dyDescent="0.25">
      <c r="B36" s="5">
        <f t="shared" si="3"/>
        <v>18</v>
      </c>
      <c r="C36" s="11">
        <f t="shared" si="0"/>
        <v>100.87051487195367</v>
      </c>
      <c r="D36" s="6">
        <f t="shared" si="1"/>
        <v>37.475340491203831</v>
      </c>
      <c r="E36" s="14">
        <f t="shared" si="4"/>
        <v>36.680924745438361</v>
      </c>
      <c r="F36" s="15">
        <f t="shared" si="5"/>
        <v>38.304928026854235</v>
      </c>
      <c r="G36" s="10">
        <f t="shared" si="2"/>
        <v>38.304928026854235</v>
      </c>
    </row>
    <row r="37" spans="2:7" x14ac:dyDescent="0.25">
      <c r="B37" s="5">
        <f t="shared" si="3"/>
        <v>19</v>
      </c>
      <c r="C37" s="11">
        <f t="shared" si="0"/>
        <v>105.33643410073576</v>
      </c>
      <c r="D37" s="6">
        <f t="shared" si="1"/>
        <v>39.134515562504639</v>
      </c>
      <c r="E37" s="14">
        <f t="shared" si="4"/>
        <v>38.304928026854235</v>
      </c>
      <c r="F37" s="15">
        <f t="shared" si="5"/>
        <v>40.000832076212916</v>
      </c>
      <c r="G37" s="10">
        <f t="shared" si="2"/>
        <v>40.000832076212916</v>
      </c>
    </row>
    <row r="38" spans="2:7" x14ac:dyDescent="0.25">
      <c r="B38" s="5">
        <f t="shared" si="3"/>
        <v>20</v>
      </c>
      <c r="C38" s="11">
        <f t="shared" si="0"/>
        <v>110.00007646579132</v>
      </c>
      <c r="D38" s="6">
        <f t="shared" si="1"/>
        <v>40.8671485899212</v>
      </c>
      <c r="E38" s="14">
        <f t="shared" si="4"/>
        <v>40.000832076212916</v>
      </c>
      <c r="F38" s="15">
        <f t="shared" si="5"/>
        <v>41.771820212470686</v>
      </c>
      <c r="G38" s="10">
        <f t="shared" si="2"/>
        <v>41.771820212470686</v>
      </c>
    </row>
    <row r="39" spans="2:7" x14ac:dyDescent="0.25">
      <c r="B39" s="5">
        <f t="shared" si="3"/>
        <v>21</v>
      </c>
      <c r="C39" s="11">
        <f t="shared" si="0"/>
        <v>114.87019591823665</v>
      </c>
      <c r="D39" s="6">
        <f t="shared" si="1"/>
        <v>42.676491835020165</v>
      </c>
      <c r="E39" s="14">
        <f t="shared" si="4"/>
        <v>41.771820212470686</v>
      </c>
      <c r="F39" s="15">
        <f t="shared" si="5"/>
        <v>43.621216692154661</v>
      </c>
      <c r="G39" s="10">
        <f t="shared" si="2"/>
        <v>43.621216692154661</v>
      </c>
    </row>
    <row r="40" spans="2:7" x14ac:dyDescent="0.25">
      <c r="B40" s="5">
        <f t="shared" si="3"/>
        <v>22</v>
      </c>
      <c r="C40" s="11">
        <f t="shared" si="0"/>
        <v>119.95593397971507</v>
      </c>
      <c r="D40" s="6">
        <f t="shared" si="1"/>
        <v>44.565941549289157</v>
      </c>
      <c r="E40" s="14">
        <f t="shared" si="4"/>
        <v>43.621216692154661</v>
      </c>
      <c r="F40" s="15">
        <f t="shared" si="5"/>
        <v>45.552492949202183</v>
      </c>
      <c r="G40" s="10">
        <f t="shared" si="2"/>
        <v>45.552492949202183</v>
      </c>
    </row>
    <row r="41" spans="2:7" x14ac:dyDescent="0.25">
      <c r="B41" s="5">
        <f t="shared" si="3"/>
        <v>23</v>
      </c>
      <c r="C41" s="11">
        <f t="shared" si="0"/>
        <v>125.26683690161015</v>
      </c>
      <c r="D41" s="6">
        <f t="shared" si="1"/>
        <v>46.539044349115208</v>
      </c>
      <c r="E41" s="14">
        <f t="shared" si="4"/>
        <v>45.552492949202183</v>
      </c>
      <c r="F41" s="15">
        <f t="shared" si="5"/>
        <v>47.569274111061446</v>
      </c>
      <c r="G41" s="10">
        <f t="shared" si="2"/>
        <v>47.569274111061446</v>
      </c>
    </row>
    <row r="42" spans="2:7" x14ac:dyDescent="0.25">
      <c r="B42" s="5">
        <f t="shared" si="3"/>
        <v>24</v>
      </c>
      <c r="C42" s="11">
        <f t="shared" si="0"/>
        <v>130.81287358396236</v>
      </c>
      <c r="D42" s="6">
        <f t="shared" si="1"/>
        <v>48.599503873007691</v>
      </c>
      <c r="E42" s="14">
        <f t="shared" si="4"/>
        <v>47.569274111061446</v>
      </c>
      <c r="F42" s="15">
        <f t="shared" si="5"/>
        <v>49.675345803284586</v>
      </c>
      <c r="G42" s="10">
        <f t="shared" si="2"/>
        <v>49.675345803284586</v>
      </c>
    </row>
    <row r="43" spans="2:7" x14ac:dyDescent="0.25">
      <c r="B43" s="5">
        <f t="shared" si="3"/>
        <v>25</v>
      </c>
      <c r="C43" s="11">
        <f t="shared" si="0"/>
        <v>136.60445428772348</v>
      </c>
      <c r="D43" s="6">
        <f t="shared" si="1"/>
        <v>50.751187733561487</v>
      </c>
      <c r="E43" s="14">
        <f t="shared" si="4"/>
        <v>49.675345803284586</v>
      </c>
      <c r="F43" s="15">
        <f t="shared" si="5"/>
        <v>51.874661255385753</v>
      </c>
      <c r="G43" s="10">
        <f t="shared" si="2"/>
        <v>51.874661255385753</v>
      </c>
    </row>
    <row r="44" spans="2:7" x14ac:dyDescent="0.25">
      <c r="B44" s="5">
        <f t="shared" si="3"/>
        <v>26</v>
      </c>
      <c r="C44" s="11">
        <f t="shared" si="0"/>
        <v>142.65245017547375</v>
      </c>
      <c r="D44" s="6">
        <f t="shared" si="1"/>
        <v>52.998134777210019</v>
      </c>
      <c r="E44" s="14">
        <f t="shared" si="4"/>
        <v>51.874661255385753</v>
      </c>
      <c r="F44" s="15">
        <f t="shared" si="5"/>
        <v>54.171348721302493</v>
      </c>
      <c r="G44" s="10">
        <f t="shared" si="2"/>
        <v>54.171348721302493</v>
      </c>
    </row>
    <row r="45" spans="2:7" x14ac:dyDescent="0.25">
      <c r="B45" s="5">
        <f t="shared" si="3"/>
        <v>27</v>
      </c>
      <c r="C45" s="11">
        <f t="shared" si="0"/>
        <v>148.96821371728015</v>
      </c>
      <c r="D45" s="6">
        <f t="shared" si="1"/>
        <v>55.344562665394967</v>
      </c>
      <c r="E45" s="14">
        <f t="shared" si="4"/>
        <v>54.171348721302493</v>
      </c>
      <c r="F45" s="15">
        <f t="shared" si="5"/>
        <v>56.569719228389005</v>
      </c>
      <c r="G45" s="10">
        <f t="shared" si="2"/>
        <v>56.569719228389005</v>
      </c>
    </row>
    <row r="46" spans="2:7" x14ac:dyDescent="0.25">
      <c r="B46" s="5">
        <f t="shared" si="3"/>
        <v>28</v>
      </c>
      <c r="C46" s="11">
        <f t="shared" si="0"/>
        <v>155.5635999999995</v>
      </c>
      <c r="D46" s="6">
        <f t="shared" si="1"/>
        <v>57.794875791383035</v>
      </c>
      <c r="E46" s="14">
        <f t="shared" si="4"/>
        <v>56.569719228389005</v>
      </c>
      <c r="F46" s="15">
        <f t="shared" si="5"/>
        <v>59.074274669486577</v>
      </c>
      <c r="G46" s="10">
        <f t="shared" si="2"/>
        <v>59.074274669486577</v>
      </c>
    </row>
    <row r="47" spans="2:7" x14ac:dyDescent="0.25">
      <c r="B47" s="5">
        <f t="shared" si="3"/>
        <v>29</v>
      </c>
      <c r="C47" s="11">
        <f t="shared" si="0"/>
        <v>162.45098898002468</v>
      </c>
      <c r="D47" s="6">
        <f t="shared" si="1"/>
        <v>60.35367354759012</v>
      </c>
      <c r="E47" s="14">
        <f t="shared" si="4"/>
        <v>59.074274669486577</v>
      </c>
      <c r="F47" s="15">
        <f t="shared" si="5"/>
        <v>61.689716253260706</v>
      </c>
      <c r="G47" s="10">
        <f t="shared" si="2"/>
        <v>61.689716253260706</v>
      </c>
    </row>
    <row r="48" spans="2:7" x14ac:dyDescent="0.25">
      <c r="B48" s="5">
        <f t="shared" si="3"/>
        <v>30</v>
      </c>
      <c r="C48" s="11">
        <f t="shared" si="0"/>
        <v>169.64330872124449</v>
      </c>
      <c r="D48" s="6">
        <f t="shared" si="1"/>
        <v>63.025758958931291</v>
      </c>
      <c r="E48" s="14">
        <f t="shared" si="4"/>
        <v>61.689716253260706</v>
      </c>
      <c r="F48" s="15">
        <f t="shared" si="5"/>
        <v>64.420953328666457</v>
      </c>
      <c r="G48" s="10">
        <f t="shared" si="2"/>
        <v>64.420953328666457</v>
      </c>
    </row>
    <row r="49" spans="2:9" x14ac:dyDescent="0.25">
      <c r="B49" s="5">
        <f t="shared" si="3"/>
        <v>31</v>
      </c>
      <c r="C49" s="11">
        <f t="shared" si="0"/>
        <v>177.15405966183545</v>
      </c>
      <c r="D49" s="6">
        <f t="shared" si="1"/>
        <v>65.816147698401636</v>
      </c>
      <c r="E49" s="14">
        <f t="shared" si="4"/>
        <v>64.420953328666457</v>
      </c>
      <c r="F49" s="15">
        <f t="shared" si="5"/>
        <v>67.273112600106401</v>
      </c>
      <c r="G49" s="10">
        <f t="shared" si="2"/>
        <v>67.273112600106401</v>
      </c>
    </row>
    <row r="50" spans="2:9" x14ac:dyDescent="0.25">
      <c r="B50" s="5">
        <f t="shared" si="3"/>
        <v>32</v>
      </c>
      <c r="C50" s="11">
        <f t="shared" ref="C50:C81" si="6">$B$6*POWER($B$12,B50)</f>
        <v>184.99733995543659</v>
      </c>
      <c r="D50" s="6">
        <f t="shared" si="1"/>
        <v>68.730077501811181</v>
      </c>
      <c r="E50" s="14">
        <f t="shared" si="4"/>
        <v>67.273112600106401</v>
      </c>
      <c r="F50" s="15">
        <f t="shared" si="5"/>
        <v>70.251547750578411</v>
      </c>
      <c r="G50" s="10">
        <f t="shared" si="2"/>
        <v>70.251547750578411</v>
      </c>
    </row>
    <row r="51" spans="2:9" x14ac:dyDescent="0.25">
      <c r="B51" s="5">
        <f t="shared" si="3"/>
        <v>33</v>
      </c>
      <c r="C51" s="11">
        <f t="shared" si="6"/>
        <v>193.18787193427386</v>
      </c>
      <c r="D51" s="6">
        <f t="shared" si="1"/>
        <v>71.77301799934564</v>
      </c>
      <c r="E51" s="14">
        <f t="shared" si="4"/>
        <v>70.251547750578411</v>
      </c>
      <c r="F51" s="15">
        <f t="shared" si="5"/>
        <v>73.36184949087658</v>
      </c>
      <c r="G51" s="10">
        <f t="shared" si="2"/>
        <v>73.36184949087658</v>
      </c>
    </row>
    <row r="52" spans="2:9" x14ac:dyDescent="0.25">
      <c r="B52" s="5">
        <f t="shared" si="3"/>
        <v>34</v>
      </c>
      <c r="C52" s="11">
        <f t="shared" si="6"/>
        <v>201.74102974390701</v>
      </c>
      <c r="D52" s="6">
        <f t="shared" si="1"/>
        <v>74.950680982407533</v>
      </c>
      <c r="E52" s="14">
        <f t="shared" si="4"/>
        <v>73.36184949087658</v>
      </c>
      <c r="F52" s="15">
        <f t="shared" si="5"/>
        <v>76.609856053708342</v>
      </c>
      <c r="G52" s="10">
        <f t="shared" si="2"/>
        <v>76.609856053708342</v>
      </c>
    </row>
    <row r="53" spans="2:9" x14ac:dyDescent="0.25">
      <c r="B53" s="5">
        <f t="shared" si="3"/>
        <v>35</v>
      </c>
      <c r="C53" s="11">
        <f t="shared" si="6"/>
        <v>210.67286820147115</v>
      </c>
      <c r="D53" s="6">
        <f t="shared" si="1"/>
        <v>78.26903112500915</v>
      </c>
      <c r="E53" s="14">
        <f t="shared" si="4"/>
        <v>76.609856053708342</v>
      </c>
      <c r="F53" s="15">
        <f t="shared" si="5"/>
        <v>80.001664152425718</v>
      </c>
      <c r="G53" s="10">
        <f t="shared" si="2"/>
        <v>80.001664152425718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220.00015293158228</v>
      </c>
      <c r="D54" s="6">
        <f t="shared" si="1"/>
        <v>81.734297179842272</v>
      </c>
      <c r="E54" s="14">
        <f t="shared" si="4"/>
        <v>80.001664152425718</v>
      </c>
      <c r="F54" s="15">
        <f t="shared" si="5"/>
        <v>83.543640424941231</v>
      </c>
      <c r="G54" s="10">
        <f t="shared" si="2"/>
        <v>83.543640424941231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229.74039183647287</v>
      </c>
      <c r="D55" s="6">
        <f t="shared" si="1"/>
        <v>85.352983670040175</v>
      </c>
      <c r="E55" s="14">
        <f t="shared" si="4"/>
        <v>83.543640424941231</v>
      </c>
      <c r="F55" s="15">
        <f t="shared" si="5"/>
        <v>87.242433384309152</v>
      </c>
      <c r="G55" s="10">
        <f t="shared" si="2"/>
        <v>87.242433384309152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239.91186795942969</v>
      </c>
      <c r="D56" s="6">
        <f t="shared" si="1"/>
        <v>89.131883098578143</v>
      </c>
      <c r="E56" s="14">
        <f t="shared" si="4"/>
        <v>87.242433384309152</v>
      </c>
      <c r="F56" s="15">
        <f t="shared" si="5"/>
        <v>91.104985898404209</v>
      </c>
      <c r="G56" s="10">
        <f t="shared" si="2"/>
        <v>91.104985898404209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250.53367380321987</v>
      </c>
      <c r="D57" s="6">
        <f t="shared" si="1"/>
        <v>93.07808869823026</v>
      </c>
      <c r="E57" s="14">
        <f t="shared" si="4"/>
        <v>91.104985898404209</v>
      </c>
      <c r="F57" s="15">
        <f t="shared" si="5"/>
        <v>95.138548222122736</v>
      </c>
      <c r="G57" s="10">
        <f t="shared" si="2"/>
        <v>95.138548222122736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261.62574716792426</v>
      </c>
      <c r="D58" s="6">
        <f t="shared" si="1"/>
        <v>97.199007746015212</v>
      </c>
      <c r="E58" s="14">
        <f t="shared" si="4"/>
        <v>95.138548222122736</v>
      </c>
      <c r="F58" s="15">
        <f t="shared" si="5"/>
        <v>99.350691606569001</v>
      </c>
      <c r="G58" s="10">
        <f t="shared" si="2"/>
        <v>99.350691606569001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273.20890857544646</v>
      </c>
      <c r="D59" s="6">
        <f t="shared" si="1"/>
        <v>101.50237546712279</v>
      </c>
      <c r="E59" s="14">
        <f t="shared" si="4"/>
        <v>99.350691606569001</v>
      </c>
      <c r="F59" s="15">
        <f t="shared" si="5"/>
        <v>103.74932251077132</v>
      </c>
      <c r="G59" s="10">
        <f t="shared" si="2"/>
        <v>103.74932251077132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285.30490035094698</v>
      </c>
      <c r="D60" s="6">
        <f t="shared" si="1"/>
        <v>105.99626955441985</v>
      </c>
      <c r="E60" s="14">
        <f t="shared" si="4"/>
        <v>103.74932251077132</v>
      </c>
      <c r="F60" s="15">
        <f t="shared" si="5"/>
        <v>108.34269744260479</v>
      </c>
      <c r="G60" s="10">
        <f t="shared" si="2"/>
        <v>108.34269744260479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297.93642743455979</v>
      </c>
      <c r="D61" s="6">
        <f t="shared" si="1"/>
        <v>110.68912533078974</v>
      </c>
      <c r="E61" s="14">
        <f t="shared" si="4"/>
        <v>108.34269744260479</v>
      </c>
      <c r="F61" s="15">
        <f t="shared" si="5"/>
        <v>113.1394384567778</v>
      </c>
      <c r="G61" s="10">
        <f t="shared" si="2"/>
        <v>113.1394384567778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311.12719999999842</v>
      </c>
      <c r="D62" s="6">
        <f t="shared" si="1"/>
        <v>115.58975158276586</v>
      </c>
      <c r="E62" s="14">
        <f t="shared" si="4"/>
        <v>113.1394384567778</v>
      </c>
      <c r="F62" s="15">
        <f t="shared" si="5"/>
        <v>118.14854933897294</v>
      </c>
      <c r="G62" s="10">
        <f t="shared" si="2"/>
        <v>118.14854933897294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324.90197796004878</v>
      </c>
      <c r="D63" s="6">
        <f t="shared" si="1"/>
        <v>120.70734709518003</v>
      </c>
      <c r="E63" s="14">
        <f t="shared" si="4"/>
        <v>118.14854933897294</v>
      </c>
      <c r="F63" s="15">
        <f t="shared" si="5"/>
        <v>123.3794325065212</v>
      </c>
      <c r="G63" s="10">
        <f t="shared" si="2"/>
        <v>123.3794325065212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339.28661744248842</v>
      </c>
      <c r="D64" s="6">
        <f t="shared" si="1"/>
        <v>126.05151791786237</v>
      </c>
      <c r="E64" s="14">
        <f t="shared" si="4"/>
        <v>123.3794325065212</v>
      </c>
      <c r="F64" s="15">
        <f t="shared" si="5"/>
        <v>128.84190665733269</v>
      </c>
      <c r="G64" s="10">
        <f t="shared" si="2"/>
        <v>128.84190665733269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354.30811932367021</v>
      </c>
      <c r="D65" s="6">
        <f t="shared" si="1"/>
        <v>131.63229539680302</v>
      </c>
      <c r="E65" s="14">
        <f t="shared" si="4"/>
        <v>128.84190665733269</v>
      </c>
      <c r="F65" s="15">
        <f t="shared" si="5"/>
        <v>134.54622520021258</v>
      </c>
      <c r="G65" s="10">
        <f t="shared" si="2"/>
        <v>134.54622520021258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369.99467991087249</v>
      </c>
      <c r="D66" s="6">
        <f t="shared" si="1"/>
        <v>137.46015500362211</v>
      </c>
      <c r="E66" s="14">
        <f t="shared" si="4"/>
        <v>134.54622520021258</v>
      </c>
      <c r="F66" s="15">
        <f t="shared" si="5"/>
        <v>140.50309550115657</v>
      </c>
      <c r="G66" s="10">
        <f t="shared" si="2"/>
        <v>140.50309550115657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386.37574386854709</v>
      </c>
      <c r="D67" s="6">
        <f t="shared" si="1"/>
        <v>143.54603599869105</v>
      </c>
      <c r="E67" s="14">
        <f t="shared" si="4"/>
        <v>140.50309550115657</v>
      </c>
      <c r="F67" s="15">
        <f t="shared" si="5"/>
        <v>146.72369898175293</v>
      </c>
      <c r="G67" s="10">
        <f t="shared" si="2"/>
        <v>146.72369898175293</v>
      </c>
    </row>
    <row r="68" spans="2:9" x14ac:dyDescent="0.25">
      <c r="B68" s="5">
        <f t="shared" si="3"/>
        <v>50</v>
      </c>
      <c r="C68" s="11">
        <f t="shared" si="6"/>
        <v>403.48205948781327</v>
      </c>
      <c r="D68" s="6">
        <f t="shared" si="1"/>
        <v>149.90136196481481</v>
      </c>
      <c r="E68" s="14">
        <f t="shared" si="4"/>
        <v>146.72369898175293</v>
      </c>
      <c r="F68" s="15">
        <f t="shared" si="5"/>
        <v>153.2197121074164</v>
      </c>
      <c r="G68" s="10">
        <f t="shared" si="2"/>
        <v>153.2197121074164</v>
      </c>
    </row>
    <row r="69" spans="2:9" x14ac:dyDescent="0.25">
      <c r="B69" s="5">
        <f t="shared" si="3"/>
        <v>51</v>
      </c>
      <c r="C69" s="11">
        <f t="shared" si="6"/>
        <v>421.34573640294155</v>
      </c>
      <c r="D69" s="6">
        <f t="shared" si="1"/>
        <v>156.53806225001802</v>
      </c>
      <c r="E69" s="14">
        <f t="shared" si="4"/>
        <v>153.2197121074164</v>
      </c>
      <c r="F69" s="15">
        <f t="shared" si="5"/>
        <v>160.00332830485112</v>
      </c>
      <c r="G69" s="10">
        <f t="shared" si="2"/>
        <v>160.00332830485112</v>
      </c>
    </row>
    <row r="70" spans="2:9" x14ac:dyDescent="0.25">
      <c r="B70" s="5">
        <f t="shared" si="3"/>
        <v>52</v>
      </c>
      <c r="C70" s="11">
        <f t="shared" si="6"/>
        <v>440.0003058631637</v>
      </c>
      <c r="D70" s="6">
        <f t="shared" si="1"/>
        <v>163.46859435968423</v>
      </c>
      <c r="E70" s="14">
        <f t="shared" si="4"/>
        <v>160.00332830485112</v>
      </c>
      <c r="F70" s="15">
        <f t="shared" si="5"/>
        <v>167.08728084988212</v>
      </c>
      <c r="G70" s="10">
        <f t="shared" si="2"/>
        <v>167.08728084988212</v>
      </c>
    </row>
    <row r="71" spans="2:9" x14ac:dyDescent="0.25">
      <c r="B71" s="5">
        <f t="shared" si="3"/>
        <v>53</v>
      </c>
      <c r="C71" s="11">
        <f t="shared" si="6"/>
        <v>459.48078367294494</v>
      </c>
      <c r="D71" s="6">
        <f t="shared" si="1"/>
        <v>170.70596734008004</v>
      </c>
      <c r="E71" s="14">
        <f t="shared" si="4"/>
        <v>167.08728084988212</v>
      </c>
      <c r="F71" s="15">
        <f t="shared" si="5"/>
        <v>174.48486676861802</v>
      </c>
      <c r="G71" s="10">
        <f t="shared" si="2"/>
        <v>174.48486676861802</v>
      </c>
    </row>
    <row r="72" spans="2:9" x14ac:dyDescent="0.25">
      <c r="B72" s="5">
        <f t="shared" si="3"/>
        <v>54</v>
      </c>
      <c r="C72" s="11">
        <f t="shared" si="6"/>
        <v>479.82373591885852</v>
      </c>
      <c r="D72" s="6">
        <f t="shared" si="1"/>
        <v>178.26376619715597</v>
      </c>
      <c r="E72" s="14">
        <f t="shared" si="4"/>
        <v>174.48486676861802</v>
      </c>
      <c r="F72" s="15">
        <f t="shared" si="5"/>
        <v>182.20997179680808</v>
      </c>
      <c r="G72" s="10">
        <f t="shared" si="2"/>
        <v>182.20997179680808</v>
      </c>
    </row>
    <row r="73" spans="2:9" x14ac:dyDescent="0.25">
      <c r="B73" s="5">
        <f t="shared" si="3"/>
        <v>55</v>
      </c>
      <c r="C73" s="11">
        <f t="shared" si="6"/>
        <v>501.06734760643883</v>
      </c>
      <c r="D73" s="6">
        <f t="shared" si="1"/>
        <v>186.15617739646018</v>
      </c>
      <c r="E73" s="14">
        <f t="shared" si="4"/>
        <v>182.20997179680808</v>
      </c>
      <c r="F73" s="15">
        <f t="shared" si="5"/>
        <v>190.27709644424513</v>
      </c>
      <c r="G73" s="10">
        <f t="shared" si="2"/>
        <v>190.27709644424513</v>
      </c>
    </row>
    <row r="74" spans="2:9" x14ac:dyDescent="0.25">
      <c r="B74" s="5">
        <f t="shared" si="3"/>
        <v>56</v>
      </c>
      <c r="C74" s="11">
        <f t="shared" si="6"/>
        <v>523.25149433584761</v>
      </c>
      <c r="D74" s="6">
        <f t="shared" si="1"/>
        <v>194.39801549203008</v>
      </c>
      <c r="E74" s="14">
        <f t="shared" si="4"/>
        <v>190.27709644424513</v>
      </c>
      <c r="F74" s="15">
        <f t="shared" si="5"/>
        <v>198.70138321313763</v>
      </c>
      <c r="G74" s="10">
        <f t="shared" si="2"/>
        <v>198.70138321313763</v>
      </c>
    </row>
    <row r="75" spans="2:9" x14ac:dyDescent="0.25">
      <c r="B75" s="5">
        <f t="shared" si="3"/>
        <v>57</v>
      </c>
      <c r="C75" s="11">
        <f t="shared" si="6"/>
        <v>546.41781715089189</v>
      </c>
      <c r="D75" s="6">
        <f t="shared" si="1"/>
        <v>203.00475093424518</v>
      </c>
      <c r="E75" s="14">
        <f t="shared" si="4"/>
        <v>198.70138321313763</v>
      </c>
      <c r="F75" s="15">
        <f t="shared" si="5"/>
        <v>207.49864502154225</v>
      </c>
      <c r="G75" s="10">
        <f t="shared" si="2"/>
        <v>207.49864502154225</v>
      </c>
    </row>
    <row r="76" spans="2:9" x14ac:dyDescent="0.25">
      <c r="B76" s="5">
        <f t="shared" si="3"/>
        <v>58</v>
      </c>
      <c r="C76" s="11">
        <f t="shared" si="6"/>
        <v>570.60980070189294</v>
      </c>
      <c r="D76" s="6">
        <f t="shared" si="1"/>
        <v>211.99253910883931</v>
      </c>
      <c r="E76" s="14">
        <f t="shared" si="4"/>
        <v>207.49864502154225</v>
      </c>
      <c r="F76" s="15">
        <f t="shared" si="5"/>
        <v>216.68539488520918</v>
      </c>
      <c r="G76" s="10">
        <f t="shared" si="2"/>
        <v>216.68539488520918</v>
      </c>
    </row>
    <row r="77" spans="2:9" x14ac:dyDescent="0.25">
      <c r="B77" s="5">
        <f t="shared" si="3"/>
        <v>59</v>
      </c>
      <c r="C77" s="11">
        <f t="shared" si="6"/>
        <v>595.87285486911844</v>
      </c>
      <c r="D77" s="6">
        <f t="shared" si="1"/>
        <v>221.37825066157907</v>
      </c>
      <c r="E77" s="14">
        <f t="shared" si="4"/>
        <v>216.68539488520918</v>
      </c>
      <c r="F77" s="15">
        <f t="shared" si="5"/>
        <v>226.27887691355517</v>
      </c>
      <c r="G77" s="10">
        <f t="shared" si="2"/>
        <v>226.27887691355517</v>
      </c>
    </row>
    <row r="78" spans="2:9" x14ac:dyDescent="0.25">
      <c r="B78" s="5">
        <f t="shared" si="3"/>
        <v>60</v>
      </c>
      <c r="C78" s="11">
        <f t="shared" si="6"/>
        <v>622.25439999999571</v>
      </c>
      <c r="D78" s="6">
        <f t="shared" si="1"/>
        <v>231.17950316553129</v>
      </c>
      <c r="E78" s="14">
        <f t="shared" si="4"/>
        <v>226.27887691355517</v>
      </c>
      <c r="F78" s="15">
        <f t="shared" si="5"/>
        <v>236.29709867794546</v>
      </c>
      <c r="G78" s="10">
        <f t="shared" si="2"/>
        <v>236.29709867794546</v>
      </c>
    </row>
    <row r="79" spans="2:9" x14ac:dyDescent="0.25">
      <c r="B79" s="5">
        <f t="shared" si="3"/>
        <v>61</v>
      </c>
      <c r="C79" s="11">
        <f t="shared" si="6"/>
        <v>649.80395592009643</v>
      </c>
      <c r="D79" s="6">
        <f t="shared" si="1"/>
        <v>241.41469419035963</v>
      </c>
      <c r="E79" s="14">
        <f t="shared" si="4"/>
        <v>236.29709867794546</v>
      </c>
      <c r="F79" s="15">
        <f t="shared" si="5"/>
        <v>246.75886501304194</v>
      </c>
      <c r="G79" s="10">
        <f t="shared" si="2"/>
        <v>246.75886501304194</v>
      </c>
    </row>
    <row r="80" spans="2:9" x14ac:dyDescent="0.25">
      <c r="B80" s="5">
        <f t="shared" si="3"/>
        <v>62</v>
      </c>
      <c r="C80" s="11">
        <f t="shared" si="6"/>
        <v>678.57323488497559</v>
      </c>
      <c r="D80" s="6">
        <f t="shared" si="1"/>
        <v>252.10303583572426</v>
      </c>
      <c r="E80" s="14">
        <f t="shared" si="4"/>
        <v>246.75886501304194</v>
      </c>
      <c r="F80" s="15">
        <f t="shared" si="5"/>
        <v>257.68381331466492</v>
      </c>
      <c r="G80" s="10">
        <f t="shared" si="2"/>
        <v>257.68381331466492</v>
      </c>
    </row>
    <row r="81" spans="2:7" x14ac:dyDescent="0.25">
      <c r="B81" s="5">
        <f t="shared" si="3"/>
        <v>63</v>
      </c>
      <c r="C81" s="11">
        <f t="shared" si="6"/>
        <v>708.61623864733917</v>
      </c>
      <c r="D81" s="6">
        <f t="shared" si="1"/>
        <v>263.26459079360558</v>
      </c>
      <c r="E81" s="14">
        <f t="shared" si="4"/>
        <v>257.68381331466492</v>
      </c>
      <c r="F81" s="15">
        <f t="shared" si="5"/>
        <v>269.0924504004247</v>
      </c>
      <c r="G81" s="10">
        <f t="shared" si="2"/>
        <v>269.0924504004247</v>
      </c>
    </row>
    <row r="82" spans="2:7" x14ac:dyDescent="0.25">
      <c r="B82" s="5">
        <f t="shared" si="3"/>
        <v>64</v>
      </c>
      <c r="C82" s="11">
        <f t="shared" ref="C82:C113" si="7">$B$6*POWER($B$12,B82)</f>
        <v>739.98935982174373</v>
      </c>
      <c r="D82" s="6">
        <f t="shared" ref="D82:D116" si="8">C82/$B$14</f>
        <v>274.92031000724376</v>
      </c>
      <c r="E82" s="14">
        <f t="shared" si="4"/>
        <v>269.0924504004247</v>
      </c>
      <c r="F82" s="15">
        <f t="shared" si="5"/>
        <v>281.00619100231268</v>
      </c>
      <c r="G82" s="10">
        <f t="shared" si="2"/>
        <v>281.00619100231268</v>
      </c>
    </row>
    <row r="83" spans="2:7" x14ac:dyDescent="0.25">
      <c r="B83" s="5">
        <f t="shared" si="3"/>
        <v>65</v>
      </c>
      <c r="C83" s="11">
        <f t="shared" si="7"/>
        <v>772.75148773709282</v>
      </c>
      <c r="D83" s="6">
        <f t="shared" si="8"/>
        <v>287.09207199738159</v>
      </c>
      <c r="E83" s="14">
        <f t="shared" si="4"/>
        <v>281.00619100231268</v>
      </c>
      <c r="F83" s="15">
        <f t="shared" si="5"/>
        <v>293.4473979635053</v>
      </c>
      <c r="G83" s="10">
        <f t="shared" ref="G83:G116" si="9">F83</f>
        <v>293.4473979635053</v>
      </c>
    </row>
    <row r="84" spans="2:7" x14ac:dyDescent="0.25">
      <c r="B84" s="5">
        <f t="shared" ref="B84:B116" si="10">B83+1</f>
        <v>66</v>
      </c>
      <c r="C84" s="11">
        <f t="shared" si="7"/>
        <v>806.96411897562507</v>
      </c>
      <c r="D84" s="6">
        <f t="shared" si="8"/>
        <v>299.80272392962905</v>
      </c>
      <c r="E84" s="14">
        <f t="shared" ref="E84:E116" si="11">F83</f>
        <v>293.4473979635053</v>
      </c>
      <c r="F84" s="15">
        <f t="shared" ref="F84:F116" si="12">((D85-D84)/2)+D84</f>
        <v>306.43942421483223</v>
      </c>
      <c r="G84" s="10">
        <f t="shared" si="9"/>
        <v>306.43942421483223</v>
      </c>
    </row>
    <row r="85" spans="2:7" x14ac:dyDescent="0.25">
      <c r="B85" s="5">
        <f t="shared" si="10"/>
        <v>67</v>
      </c>
      <c r="C85" s="11">
        <f t="shared" si="7"/>
        <v>842.69147280588163</v>
      </c>
      <c r="D85" s="6">
        <f t="shared" si="8"/>
        <v>313.07612450003546</v>
      </c>
      <c r="E85" s="14">
        <f t="shared" si="11"/>
        <v>306.43942421483223</v>
      </c>
      <c r="F85" s="15">
        <f t="shared" si="12"/>
        <v>320.00665660970168</v>
      </c>
      <c r="G85" s="10">
        <f t="shared" si="9"/>
        <v>320.00665660970168</v>
      </c>
    </row>
    <row r="86" spans="2:7" x14ac:dyDescent="0.25">
      <c r="B86" s="5">
        <f t="shared" si="10"/>
        <v>68</v>
      </c>
      <c r="C86" s="11">
        <f t="shared" si="7"/>
        <v>880.00061172632593</v>
      </c>
      <c r="D86" s="6">
        <f t="shared" si="8"/>
        <v>326.9371887193679</v>
      </c>
      <c r="E86" s="14">
        <f t="shared" si="11"/>
        <v>320.00665660970168</v>
      </c>
      <c r="F86" s="15">
        <f t="shared" si="12"/>
        <v>334.17456169976367</v>
      </c>
      <c r="G86" s="10">
        <f t="shared" si="9"/>
        <v>334.17456169976367</v>
      </c>
    </row>
    <row r="87" spans="2:7" x14ac:dyDescent="0.25">
      <c r="B87" s="5">
        <f t="shared" si="10"/>
        <v>69</v>
      </c>
      <c r="C87" s="11">
        <f t="shared" si="7"/>
        <v>918.96156734588817</v>
      </c>
      <c r="D87" s="6">
        <f t="shared" si="8"/>
        <v>341.41193468015945</v>
      </c>
      <c r="E87" s="14">
        <f t="shared" si="11"/>
        <v>334.17456169976367</v>
      </c>
      <c r="F87" s="15">
        <f t="shared" si="12"/>
        <v>348.96973353723536</v>
      </c>
      <c r="G87" s="10">
        <f t="shared" si="9"/>
        <v>348.96973353723536</v>
      </c>
    </row>
    <row r="88" spans="2:7" x14ac:dyDescent="0.25">
      <c r="B88" s="5">
        <f t="shared" si="10"/>
        <v>70</v>
      </c>
      <c r="C88" s="11">
        <f t="shared" si="7"/>
        <v>959.64747183771544</v>
      </c>
      <c r="D88" s="6">
        <f t="shared" si="8"/>
        <v>356.52753239431132</v>
      </c>
      <c r="E88" s="14">
        <f t="shared" si="11"/>
        <v>348.96973353723536</v>
      </c>
      <c r="F88" s="15">
        <f t="shared" si="12"/>
        <v>364.41994359361553</v>
      </c>
      <c r="G88" s="10">
        <f t="shared" si="9"/>
        <v>364.41994359361553</v>
      </c>
    </row>
    <row r="89" spans="2:7" x14ac:dyDescent="0.25">
      <c r="B89" s="5">
        <f t="shared" si="10"/>
        <v>71</v>
      </c>
      <c r="C89" s="11">
        <f t="shared" si="7"/>
        <v>1002.134695212876</v>
      </c>
      <c r="D89" s="6">
        <f t="shared" si="8"/>
        <v>372.31235479291973</v>
      </c>
      <c r="E89" s="14">
        <f t="shared" si="11"/>
        <v>364.41994359361553</v>
      </c>
      <c r="F89" s="15">
        <f t="shared" si="12"/>
        <v>380.55419288848964</v>
      </c>
      <c r="G89" s="10">
        <f t="shared" si="9"/>
        <v>380.55419288848964</v>
      </c>
    </row>
    <row r="90" spans="2:7" x14ac:dyDescent="0.25">
      <c r="B90" s="5">
        <f t="shared" si="10"/>
        <v>72</v>
      </c>
      <c r="C90" s="11">
        <f t="shared" si="7"/>
        <v>1046.5029886716934</v>
      </c>
      <c r="D90" s="6">
        <f t="shared" si="8"/>
        <v>388.79603098405954</v>
      </c>
      <c r="E90" s="14">
        <f t="shared" si="11"/>
        <v>380.55419288848964</v>
      </c>
      <c r="F90" s="15">
        <f t="shared" si="12"/>
        <v>397.40276642627464</v>
      </c>
      <c r="G90" s="10">
        <f t="shared" si="9"/>
        <v>397.40276642627464</v>
      </c>
    </row>
    <row r="91" spans="2:7" x14ac:dyDescent="0.25">
      <c r="B91" s="5">
        <f t="shared" si="10"/>
        <v>73</v>
      </c>
      <c r="C91" s="11">
        <f t="shared" si="7"/>
        <v>1092.835634301782</v>
      </c>
      <c r="D91" s="6">
        <f t="shared" si="8"/>
        <v>406.00950186848968</v>
      </c>
      <c r="E91" s="14">
        <f t="shared" si="11"/>
        <v>397.40276642627464</v>
      </c>
      <c r="F91" s="15">
        <f t="shared" si="12"/>
        <v>414.99729004308381</v>
      </c>
      <c r="G91" s="10">
        <f t="shared" si="9"/>
        <v>414.99729004308381</v>
      </c>
    </row>
    <row r="92" spans="2:7" x14ac:dyDescent="0.25">
      <c r="B92" s="5">
        <f t="shared" si="10"/>
        <v>74</v>
      </c>
      <c r="C92" s="11">
        <f t="shared" si="7"/>
        <v>1141.2196014037838</v>
      </c>
      <c r="D92" s="6">
        <f t="shared" si="8"/>
        <v>423.98507821767788</v>
      </c>
      <c r="E92" s="14">
        <f t="shared" si="11"/>
        <v>414.99729004308381</v>
      </c>
      <c r="F92" s="15">
        <f t="shared" si="12"/>
        <v>433.37078977041762</v>
      </c>
      <c r="G92" s="10">
        <f t="shared" si="9"/>
        <v>433.37078977041762</v>
      </c>
    </row>
    <row r="93" spans="2:7" x14ac:dyDescent="0.25">
      <c r="B93" s="5">
        <f t="shared" si="10"/>
        <v>75</v>
      </c>
      <c r="C93" s="11">
        <f t="shared" si="7"/>
        <v>1191.7457097382348</v>
      </c>
      <c r="D93" s="6">
        <f t="shared" si="8"/>
        <v>442.75650132315735</v>
      </c>
      <c r="E93" s="14">
        <f t="shared" si="11"/>
        <v>433.37078977041762</v>
      </c>
      <c r="F93" s="15">
        <f t="shared" si="12"/>
        <v>452.55775382710954</v>
      </c>
      <c r="G93" s="10">
        <f t="shared" si="9"/>
        <v>452.55775382710954</v>
      </c>
    </row>
    <row r="94" spans="2:7" x14ac:dyDescent="0.25">
      <c r="B94" s="5">
        <f t="shared" si="10"/>
        <v>76</v>
      </c>
      <c r="C94" s="11">
        <f t="shared" si="7"/>
        <v>1244.5087999999892</v>
      </c>
      <c r="D94" s="6">
        <f t="shared" si="8"/>
        <v>462.35900633106172</v>
      </c>
      <c r="E94" s="14">
        <f t="shared" si="11"/>
        <v>452.55775382710954</v>
      </c>
      <c r="F94" s="15">
        <f t="shared" si="12"/>
        <v>472.59419735589006</v>
      </c>
      <c r="G94" s="10">
        <f t="shared" si="9"/>
        <v>472.59419735589006</v>
      </c>
    </row>
    <row r="95" spans="2:7" x14ac:dyDescent="0.25">
      <c r="B95" s="5">
        <f t="shared" si="10"/>
        <v>77</v>
      </c>
      <c r="C95" s="11">
        <f t="shared" si="7"/>
        <v>1299.6079118401904</v>
      </c>
      <c r="D95" s="6">
        <f t="shared" si="8"/>
        <v>482.82938838071834</v>
      </c>
      <c r="E95" s="14">
        <f t="shared" si="11"/>
        <v>472.59419735589006</v>
      </c>
      <c r="F95" s="15">
        <f t="shared" si="12"/>
        <v>493.51773002608297</v>
      </c>
      <c r="G95" s="10">
        <f t="shared" si="9"/>
        <v>493.51773002608297</v>
      </c>
    </row>
    <row r="96" spans="2:7" x14ac:dyDescent="0.25">
      <c r="B96" s="5">
        <f t="shared" si="10"/>
        <v>78</v>
      </c>
      <c r="C96" s="11">
        <f t="shared" si="7"/>
        <v>1357.1464697699487</v>
      </c>
      <c r="D96" s="6">
        <f t="shared" si="8"/>
        <v>504.2060716714476</v>
      </c>
      <c r="E96" s="14">
        <f t="shared" si="11"/>
        <v>493.51773002608297</v>
      </c>
      <c r="F96" s="15">
        <f t="shared" si="12"/>
        <v>515.36762662932892</v>
      </c>
      <c r="G96" s="10">
        <f t="shared" si="9"/>
        <v>515.36762662932892</v>
      </c>
    </row>
    <row r="97" spans="2:10" x14ac:dyDescent="0.25">
      <c r="B97" s="5">
        <f t="shared" si="10"/>
        <v>79</v>
      </c>
      <c r="C97" s="11">
        <f t="shared" si="7"/>
        <v>1417.2324772946758</v>
      </c>
      <c r="D97" s="6">
        <f t="shared" si="8"/>
        <v>526.52918158721013</v>
      </c>
      <c r="E97" s="14">
        <f t="shared" si="11"/>
        <v>515.36762662932892</v>
      </c>
      <c r="F97" s="15">
        <f t="shared" si="12"/>
        <v>538.18490080084825</v>
      </c>
      <c r="G97" s="10">
        <f t="shared" si="9"/>
        <v>538.18490080084825</v>
      </c>
    </row>
    <row r="98" spans="2:10" x14ac:dyDescent="0.25">
      <c r="B98" s="5">
        <f t="shared" si="10"/>
        <v>80</v>
      </c>
      <c r="C98" s="11">
        <f t="shared" si="7"/>
        <v>1479.9787196434847</v>
      </c>
      <c r="D98" s="6">
        <f t="shared" si="8"/>
        <v>549.84062001448649</v>
      </c>
      <c r="E98" s="14">
        <f t="shared" si="11"/>
        <v>538.18490080084825</v>
      </c>
      <c r="F98" s="15">
        <f t="shared" si="12"/>
        <v>562.01238200462444</v>
      </c>
      <c r="G98" s="10">
        <f t="shared" si="9"/>
        <v>562.01238200462444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1545.5029754741831</v>
      </c>
      <c r="D99" s="6">
        <f t="shared" si="8"/>
        <v>574.18414399476228</v>
      </c>
      <c r="E99" s="14">
        <f t="shared" si="11"/>
        <v>562.01238200462444</v>
      </c>
      <c r="F99" s="15">
        <f t="shared" si="12"/>
        <v>586.89479592700968</v>
      </c>
      <c r="G99" s="10">
        <f t="shared" si="9"/>
        <v>586.89479592700968</v>
      </c>
    </row>
    <row r="100" spans="2:10" x14ac:dyDescent="0.25">
      <c r="B100" s="5">
        <f t="shared" si="10"/>
        <v>82</v>
      </c>
      <c r="C100" s="11">
        <f t="shared" si="7"/>
        <v>1613.9282379512472</v>
      </c>
      <c r="D100" s="6">
        <f t="shared" si="8"/>
        <v>599.60544785925697</v>
      </c>
      <c r="E100" s="14">
        <f t="shared" si="11"/>
        <v>586.89479592700968</v>
      </c>
      <c r="F100" s="15">
        <f t="shared" si="12"/>
        <v>612.87884842966344</v>
      </c>
      <c r="G100" s="10">
        <f t="shared" si="9"/>
        <v>612.87884842966344</v>
      </c>
    </row>
    <row r="101" spans="2:10" x14ac:dyDescent="0.25">
      <c r="B101" s="5">
        <f t="shared" si="10"/>
        <v>83</v>
      </c>
      <c r="C101" s="11">
        <f t="shared" si="7"/>
        <v>1685.3829456117603</v>
      </c>
      <c r="D101" s="6">
        <f t="shared" si="8"/>
        <v>626.1522490000699</v>
      </c>
      <c r="E101" s="14">
        <f t="shared" si="11"/>
        <v>612.87884842966344</v>
      </c>
      <c r="F101" s="15">
        <f t="shared" si="12"/>
        <v>640.01331321940233</v>
      </c>
      <c r="G101" s="10">
        <f t="shared" si="9"/>
        <v>640.01331321940233</v>
      </c>
    </row>
    <row r="102" spans="2:10" x14ac:dyDescent="0.25">
      <c r="B102" s="5">
        <f t="shared" si="10"/>
        <v>84</v>
      </c>
      <c r="C102" s="11">
        <f t="shared" si="7"/>
        <v>1760.0012234526487</v>
      </c>
      <c r="D102" s="6">
        <f t="shared" si="8"/>
        <v>653.87437743873465</v>
      </c>
      <c r="E102" s="14">
        <f t="shared" si="11"/>
        <v>640.01331321940233</v>
      </c>
      <c r="F102" s="15">
        <f t="shared" si="12"/>
        <v>668.34912339952621</v>
      </c>
      <c r="G102" s="10">
        <f t="shared" si="9"/>
        <v>668.34912339952621</v>
      </c>
    </row>
    <row r="103" spans="2:10" x14ac:dyDescent="0.25">
      <c r="B103" s="5">
        <f t="shared" si="10"/>
        <v>85</v>
      </c>
      <c r="C103" s="11">
        <f t="shared" si="7"/>
        <v>1837.9231346917732</v>
      </c>
      <c r="D103" s="6">
        <f t="shared" si="8"/>
        <v>682.82386936031776</v>
      </c>
      <c r="E103" s="14">
        <f t="shared" si="11"/>
        <v>668.34912339952621</v>
      </c>
      <c r="F103" s="15">
        <f t="shared" si="12"/>
        <v>697.93946707446958</v>
      </c>
      <c r="G103" s="10">
        <f t="shared" si="9"/>
        <v>697.93946707446958</v>
      </c>
    </row>
    <row r="104" spans="2:10" x14ac:dyDescent="0.25">
      <c r="B104" s="5">
        <f t="shared" si="10"/>
        <v>86</v>
      </c>
      <c r="C104" s="11">
        <f t="shared" si="7"/>
        <v>1919.2949436754275</v>
      </c>
      <c r="D104" s="6">
        <f t="shared" si="8"/>
        <v>713.05506478862139</v>
      </c>
      <c r="E104" s="14">
        <f t="shared" si="11"/>
        <v>697.93946707446958</v>
      </c>
      <c r="F104" s="15">
        <f t="shared" si="12"/>
        <v>728.83988718722981</v>
      </c>
      <c r="G104" s="10">
        <f t="shared" si="9"/>
        <v>728.83988718722981</v>
      </c>
    </row>
    <row r="105" spans="2:10" x14ac:dyDescent="0.25">
      <c r="B105" s="5">
        <f t="shared" si="10"/>
        <v>87</v>
      </c>
      <c r="C105" s="11">
        <f t="shared" si="7"/>
        <v>2004.2693904257483</v>
      </c>
      <c r="D105" s="6">
        <f t="shared" si="8"/>
        <v>744.6247095858381</v>
      </c>
      <c r="E105" s="14">
        <f t="shared" si="11"/>
        <v>728.83988718722981</v>
      </c>
      <c r="F105" s="15">
        <f t="shared" si="12"/>
        <v>761.10838577697791</v>
      </c>
      <c r="G105" s="10">
        <f t="shared" si="9"/>
        <v>761.10838577697791</v>
      </c>
    </row>
    <row r="106" spans="2:10" x14ac:dyDescent="0.25">
      <c r="B106" s="5">
        <f t="shared" si="10"/>
        <v>88</v>
      </c>
      <c r="C106" s="11">
        <f t="shared" si="7"/>
        <v>2093.0059773433832</v>
      </c>
      <c r="D106" s="6">
        <f t="shared" si="8"/>
        <v>777.59206196811772</v>
      </c>
      <c r="E106" s="14">
        <f t="shared" si="11"/>
        <v>761.10838577697791</v>
      </c>
      <c r="F106" s="15">
        <f t="shared" si="12"/>
        <v>794.80553285254791</v>
      </c>
      <c r="G106" s="10">
        <f t="shared" si="9"/>
        <v>794.80553285254791</v>
      </c>
    </row>
    <row r="107" spans="2:10" x14ac:dyDescent="0.25">
      <c r="B107" s="5">
        <f t="shared" si="10"/>
        <v>89</v>
      </c>
      <c r="C107" s="11">
        <f t="shared" si="7"/>
        <v>2185.6712686035603</v>
      </c>
      <c r="D107" s="6">
        <f t="shared" si="8"/>
        <v>812.01900373697799</v>
      </c>
      <c r="E107" s="14">
        <f t="shared" si="11"/>
        <v>794.80553285254791</v>
      </c>
      <c r="F107" s="15">
        <f t="shared" si="12"/>
        <v>829.99458008616625</v>
      </c>
      <c r="G107" s="10">
        <f t="shared" si="9"/>
        <v>829.99458008616625</v>
      </c>
    </row>
    <row r="108" spans="2:10" x14ac:dyDescent="0.25">
      <c r="B108" s="5">
        <f t="shared" si="10"/>
        <v>90</v>
      </c>
      <c r="C108" s="11">
        <f t="shared" si="7"/>
        <v>2282.439202807564</v>
      </c>
      <c r="D108" s="6">
        <f t="shared" si="8"/>
        <v>847.9701564353544</v>
      </c>
      <c r="E108" s="14">
        <f t="shared" si="11"/>
        <v>829.99458008616625</v>
      </c>
      <c r="F108" s="15">
        <f t="shared" si="12"/>
        <v>866.74157954083375</v>
      </c>
      <c r="G108" s="10">
        <f t="shared" si="9"/>
        <v>866.74157954083375</v>
      </c>
    </row>
    <row r="109" spans="2:10" x14ac:dyDescent="0.25">
      <c r="B109" s="5">
        <f t="shared" si="10"/>
        <v>91</v>
      </c>
      <c r="C109" s="11">
        <f t="shared" si="7"/>
        <v>2383.4914194764651</v>
      </c>
      <c r="D109" s="6">
        <f t="shared" si="8"/>
        <v>885.513002646313</v>
      </c>
      <c r="E109" s="14">
        <f t="shared" si="11"/>
        <v>866.74157954083375</v>
      </c>
      <c r="F109" s="15">
        <f t="shared" si="12"/>
        <v>905.11550765421748</v>
      </c>
      <c r="G109" s="10">
        <f t="shared" si="9"/>
        <v>905.11550765421748</v>
      </c>
    </row>
    <row r="110" spans="2:10" x14ac:dyDescent="0.25">
      <c r="B110" s="5">
        <f t="shared" si="10"/>
        <v>92</v>
      </c>
      <c r="C110" s="11">
        <f t="shared" si="7"/>
        <v>2489.0175999999742</v>
      </c>
      <c r="D110" s="6">
        <f t="shared" si="8"/>
        <v>924.71801266212196</v>
      </c>
      <c r="E110" s="14">
        <f t="shared" si="11"/>
        <v>905.11550765421748</v>
      </c>
      <c r="F110" s="15">
        <f t="shared" si="12"/>
        <v>945.18839471177853</v>
      </c>
      <c r="G110" s="10">
        <f t="shared" si="9"/>
        <v>945.18839471177853</v>
      </c>
    </row>
    <row r="111" spans="2:10" x14ac:dyDescent="0.25">
      <c r="B111" s="5">
        <f t="shared" si="10"/>
        <v>93</v>
      </c>
      <c r="C111" s="11">
        <f t="shared" si="7"/>
        <v>2599.2158236803762</v>
      </c>
      <c r="D111" s="6">
        <f t="shared" si="8"/>
        <v>965.65877676143498</v>
      </c>
      <c r="E111" s="14">
        <f t="shared" si="11"/>
        <v>945.18839471177853</v>
      </c>
      <c r="F111" s="15">
        <f t="shared" si="12"/>
        <v>987.03546005216413</v>
      </c>
      <c r="G111" s="10">
        <f t="shared" si="9"/>
        <v>987.03546005216413</v>
      </c>
    </row>
    <row r="112" spans="2:10" x14ac:dyDescent="0.25">
      <c r="B112" s="5">
        <f t="shared" si="10"/>
        <v>94</v>
      </c>
      <c r="C112" s="11">
        <f t="shared" si="7"/>
        <v>2714.2929395398924</v>
      </c>
      <c r="D112" s="6">
        <f t="shared" si="8"/>
        <v>1008.4121433428934</v>
      </c>
      <c r="E112" s="14">
        <f t="shared" si="11"/>
        <v>987.03546005216413</v>
      </c>
      <c r="F112" s="15">
        <f t="shared" si="12"/>
        <v>1030.735253258656</v>
      </c>
      <c r="G112" s="10">
        <f t="shared" si="9"/>
        <v>1030.735253258656</v>
      </c>
    </row>
    <row r="113" spans="2:7" x14ac:dyDescent="0.25">
      <c r="B113" s="5">
        <f t="shared" si="10"/>
        <v>95</v>
      </c>
      <c r="C113" s="11">
        <f t="shared" si="7"/>
        <v>2834.4649545893471</v>
      </c>
      <c r="D113" s="6">
        <f t="shared" si="8"/>
        <v>1053.0583631744187</v>
      </c>
      <c r="E113" s="14">
        <f t="shared" si="11"/>
        <v>1030.735253258656</v>
      </c>
      <c r="F113" s="15">
        <f t="shared" si="12"/>
        <v>1076.3698016016949</v>
      </c>
      <c r="G113" s="10">
        <f t="shared" si="9"/>
        <v>1076.3698016016949</v>
      </c>
    </row>
    <row r="114" spans="2:7" x14ac:dyDescent="0.25">
      <c r="B114" s="5">
        <f t="shared" si="10"/>
        <v>96</v>
      </c>
      <c r="C114" s="11">
        <f t="shared" ref="C114:C116" si="13">$B$6*POWER($B$12,B114)</f>
        <v>2959.9574392869645</v>
      </c>
      <c r="D114" s="6">
        <f t="shared" si="8"/>
        <v>1099.6812400289712</v>
      </c>
      <c r="E114" s="14">
        <f t="shared" si="11"/>
        <v>1076.3698016016949</v>
      </c>
      <c r="F114" s="15">
        <f t="shared" si="12"/>
        <v>1124.0247640092466</v>
      </c>
      <c r="G114" s="10">
        <f t="shared" si="9"/>
        <v>1124.0247640092466</v>
      </c>
    </row>
    <row r="115" spans="2:7" x14ac:dyDescent="0.25">
      <c r="B115" s="5">
        <f t="shared" si="10"/>
        <v>97</v>
      </c>
      <c r="C115" s="11">
        <f t="shared" si="13"/>
        <v>3091.0059509483604</v>
      </c>
      <c r="D115" s="6">
        <f t="shared" si="8"/>
        <v>1148.3682879895223</v>
      </c>
      <c r="E115" s="14">
        <f t="shared" si="11"/>
        <v>1124.0247640092466</v>
      </c>
      <c r="F115" s="15">
        <f t="shared" si="12"/>
        <v>1173.7895918540171</v>
      </c>
      <c r="G115" s="10">
        <f t="shared" si="9"/>
        <v>1173.7895918540171</v>
      </c>
    </row>
    <row r="116" spans="2:7" x14ac:dyDescent="0.25">
      <c r="B116" s="5">
        <f t="shared" si="10"/>
        <v>98</v>
      </c>
      <c r="C116" s="11">
        <f t="shared" si="13"/>
        <v>3227.8564759024894</v>
      </c>
      <c r="D116" s="6">
        <f t="shared" si="8"/>
        <v>1199.2108957185121</v>
      </c>
      <c r="E116" s="14">
        <f t="shared" si="11"/>
        <v>1173.7895918540171</v>
      </c>
      <c r="F116" s="15">
        <f t="shared" si="12"/>
        <v>599.60544785925606</v>
      </c>
      <c r="G116" s="10">
        <f t="shared" si="9"/>
        <v>599.60544785925606</v>
      </c>
    </row>
  </sheetData>
  <conditionalFormatting sqref="B18:F18">
    <cfRule type="expression" dxfId="23" priority="8">
      <formula>$B$18&lt;$B$9</formula>
    </cfRule>
  </conditionalFormatting>
  <conditionalFormatting sqref="B19:F46">
    <cfRule type="expression" dxfId="22" priority="7">
      <formula>$B19&lt;$B$9</formula>
    </cfRule>
  </conditionalFormatting>
  <conditionalFormatting sqref="B47:F75">
    <cfRule type="expression" dxfId="21" priority="6">
      <formula>$B47&lt;$B$9</formula>
    </cfRule>
  </conditionalFormatting>
  <conditionalFormatting sqref="B76:F81">
    <cfRule type="expression" dxfId="20" priority="5">
      <formula>$B76&lt;$B$9</formula>
    </cfRule>
  </conditionalFormatting>
  <conditionalFormatting sqref="B84:F99">
    <cfRule type="expression" dxfId="19" priority="3">
      <formula>$B84&lt;$B$9</formula>
    </cfRule>
  </conditionalFormatting>
  <conditionalFormatting sqref="B82:F83">
    <cfRule type="expression" dxfId="18" priority="4">
      <formula>$B82&lt;$B$9</formula>
    </cfRule>
  </conditionalFormatting>
  <conditionalFormatting sqref="B100:F107">
    <cfRule type="expression" dxfId="17" priority="2">
      <formula>$B100&lt;$B$9</formula>
    </cfRule>
  </conditionalFormatting>
  <conditionalFormatting sqref="B108:F116">
    <cfRule type="expression" dxfId="16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12" workbookViewId="0">
      <selection activeCell="I26" sqref="I26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8</v>
      </c>
      <c r="C4" t="s">
        <v>37</v>
      </c>
    </row>
    <row r="5" spans="1:12" x14ac:dyDescent="0.25">
      <c r="A5" t="s">
        <v>0</v>
      </c>
      <c r="B5" s="2">
        <f>44100/B4</f>
        <v>5512.5</v>
      </c>
      <c r="C5" t="s">
        <v>1</v>
      </c>
      <c r="D5" t="s">
        <v>3</v>
      </c>
      <c r="K5">
        <v>3</v>
      </c>
      <c r="L5" t="s">
        <v>25</v>
      </c>
    </row>
    <row r="6" spans="1:12" x14ac:dyDescent="0.25">
      <c r="A6" t="s">
        <v>8</v>
      </c>
      <c r="B6" s="3">
        <v>220</v>
      </c>
      <c r="C6" t="s">
        <v>1</v>
      </c>
      <c r="D6" t="s">
        <v>31</v>
      </c>
      <c r="K6" s="13">
        <f>POWER(2,K5)</f>
        <v>8</v>
      </c>
      <c r="L6" t="s">
        <v>26</v>
      </c>
    </row>
    <row r="7" spans="1:12" x14ac:dyDescent="0.25">
      <c r="A7" t="s">
        <v>15</v>
      </c>
      <c r="B7" s="16">
        <f>K7</f>
        <v>1760</v>
      </c>
      <c r="C7" t="s">
        <v>1</v>
      </c>
      <c r="D7" t="s">
        <v>32</v>
      </c>
      <c r="K7" s="13">
        <f>K6*B6</f>
        <v>1760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16</v>
      </c>
      <c r="L8" t="s">
        <v>28</v>
      </c>
    </row>
    <row r="9" spans="1:12" ht="15.75" thickBot="1" x14ac:dyDescent="0.3">
      <c r="A9" t="s">
        <v>7</v>
      </c>
      <c r="B9" s="4">
        <f>K9</f>
        <v>49</v>
      </c>
      <c r="D9" t="s">
        <v>23</v>
      </c>
      <c r="G9" s="17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9">
        <f>1*B8/B5</f>
        <v>0.18575963718820862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1.0442737824274138</v>
      </c>
      <c r="D12" t="s">
        <v>20</v>
      </c>
    </row>
    <row r="13" spans="1:12" x14ac:dyDescent="0.25">
      <c r="A13" t="s">
        <v>2</v>
      </c>
      <c r="B13">
        <f>B5/2</f>
        <v>2756.25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5.38330078125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39.922395980990338</v>
      </c>
    </row>
    <row r="18" spans="2:7" x14ac:dyDescent="0.25">
      <c r="B18" s="5">
        <v>0</v>
      </c>
      <c r="C18" s="11">
        <f t="shared" ref="C18:C81" si="0">$B$6*POWER($B$12,B18)</f>
        <v>220</v>
      </c>
      <c r="D18" s="6">
        <f t="shared" ref="D18:D81" si="1">C18/$B$14</f>
        <v>40.867120181405895</v>
      </c>
      <c r="E18" s="14">
        <v>0</v>
      </c>
      <c r="F18" s="15">
        <f>((D19-D18)/2)+D18</f>
        <v>41.771791175079159</v>
      </c>
      <c r="G18" s="10">
        <f>F18</f>
        <v>41.771791175079159</v>
      </c>
    </row>
    <row r="19" spans="2:7" x14ac:dyDescent="0.25">
      <c r="B19" s="5">
        <f>B18+1</f>
        <v>1</v>
      </c>
      <c r="C19" s="11">
        <f t="shared" si="0"/>
        <v>229.74023213403103</v>
      </c>
      <c r="D19" s="6">
        <f t="shared" si="1"/>
        <v>42.67646216875243</v>
      </c>
      <c r="E19" s="14">
        <f>F18</f>
        <v>41.771791175079159</v>
      </c>
      <c r="F19" s="15">
        <f>((D20-D19)/2)+D19</f>
        <v>43.62118636916798</v>
      </c>
      <c r="G19" s="10">
        <f t="shared" ref="G19:G82" si="2">F19</f>
        <v>43.62118636916798</v>
      </c>
    </row>
    <row r="20" spans="2:7" x14ac:dyDescent="0.25">
      <c r="B20" s="5">
        <f t="shared" ref="B20:B83" si="3">B19+1</f>
        <v>2</v>
      </c>
      <c r="C20" s="11">
        <f t="shared" si="0"/>
        <v>239.91170118635665</v>
      </c>
      <c r="D20" s="6">
        <f t="shared" si="1"/>
        <v>44.565910569583529</v>
      </c>
      <c r="E20" s="14">
        <f t="shared" ref="E20:E83" si="4">F19</f>
        <v>43.62118636916798</v>
      </c>
      <c r="F20" s="15">
        <f t="shared" ref="F20:F83" si="5">((D21-D20)/2)+D20</f>
        <v>45.552461283702186</v>
      </c>
      <c r="G20" s="10">
        <f t="shared" si="2"/>
        <v>45.552461283702186</v>
      </c>
    </row>
    <row r="21" spans="2:7" x14ac:dyDescent="0.25">
      <c r="B21" s="5">
        <f t="shared" si="3"/>
        <v>3</v>
      </c>
      <c r="C21" s="11">
        <f t="shared" si="0"/>
        <v>250.53349964647211</v>
      </c>
      <c r="D21" s="6">
        <f t="shared" si="1"/>
        <v>46.53901199782085</v>
      </c>
      <c r="E21" s="14">
        <f t="shared" si="4"/>
        <v>45.552461283702186</v>
      </c>
      <c r="F21" s="15">
        <f t="shared" si="5"/>
        <v>47.569241043610006</v>
      </c>
      <c r="G21" s="10">
        <f t="shared" si="2"/>
        <v>47.569241043610006</v>
      </c>
    </row>
    <row r="22" spans="2:7" x14ac:dyDescent="0.25">
      <c r="B22" s="5">
        <f t="shared" si="3"/>
        <v>4</v>
      </c>
      <c r="C22" s="11">
        <f t="shared" si="0"/>
        <v>261.62556530059851</v>
      </c>
      <c r="D22" s="6">
        <f t="shared" si="1"/>
        <v>48.599470089399162</v>
      </c>
      <c r="E22" s="14">
        <f t="shared" si="4"/>
        <v>47.569241043610006</v>
      </c>
      <c r="F22" s="15">
        <f t="shared" si="5"/>
        <v>49.675311271811992</v>
      </c>
      <c r="G22" s="10">
        <f t="shared" si="2"/>
        <v>49.675311271811992</v>
      </c>
    </row>
    <row r="23" spans="2:7" x14ac:dyDescent="0.25">
      <c r="B23" s="5">
        <f t="shared" si="3"/>
        <v>5</v>
      </c>
      <c r="C23" s="11">
        <f t="shared" si="0"/>
        <v>273.20871865616635</v>
      </c>
      <c r="D23" s="6">
        <f t="shared" si="1"/>
        <v>50.751152454224822</v>
      </c>
      <c r="E23" s="14">
        <f t="shared" si="4"/>
        <v>49.675311271811992</v>
      </c>
      <c r="F23" s="15">
        <f t="shared" si="5"/>
        <v>51.874625195074252</v>
      </c>
      <c r="G23" s="10">
        <f t="shared" si="2"/>
        <v>51.874625195074252</v>
      </c>
    </row>
    <row r="24" spans="2:7" x14ac:dyDescent="0.25">
      <c r="B24" s="5">
        <f t="shared" si="3"/>
        <v>6</v>
      </c>
      <c r="C24" s="11">
        <f t="shared" si="0"/>
        <v>285.30470202322198</v>
      </c>
      <c r="D24" s="6">
        <f t="shared" si="1"/>
        <v>52.998097935923681</v>
      </c>
      <c r="E24" s="14">
        <f t="shared" si="4"/>
        <v>51.874625195074252</v>
      </c>
      <c r="F24" s="15">
        <f t="shared" si="5"/>
        <v>54.171311064464604</v>
      </c>
      <c r="G24" s="10">
        <f t="shared" si="2"/>
        <v>54.171311064464604</v>
      </c>
    </row>
    <row r="25" spans="2:7" x14ac:dyDescent="0.25">
      <c r="B25" s="5">
        <f t="shared" si="3"/>
        <v>7</v>
      </c>
      <c r="C25" s="11">
        <f t="shared" si="0"/>
        <v>297.9362203261162</v>
      </c>
      <c r="D25" s="6">
        <f t="shared" si="1"/>
        <v>55.344524193005533</v>
      </c>
      <c r="E25" s="14">
        <f t="shared" si="4"/>
        <v>54.171311064464604</v>
      </c>
      <c r="F25" s="15">
        <f t="shared" si="5"/>
        <v>56.569679904340461</v>
      </c>
      <c r="G25" s="10">
        <f t="shared" si="2"/>
        <v>56.569679904340461</v>
      </c>
    </row>
    <row r="26" spans="2:7" x14ac:dyDescent="0.25">
      <c r="B26" s="5">
        <f t="shared" si="3"/>
        <v>8</v>
      </c>
      <c r="C26" s="11">
        <f t="shared" si="0"/>
        <v>311.12698372208064</v>
      </c>
      <c r="D26" s="6">
        <f t="shared" si="1"/>
        <v>57.794835615675389</v>
      </c>
      <c r="E26" s="14">
        <f t="shared" si="4"/>
        <v>56.569679904340461</v>
      </c>
      <c r="F26" s="15">
        <f t="shared" si="5"/>
        <v>59.074233604413664</v>
      </c>
      <c r="G26" s="10">
        <f t="shared" si="2"/>
        <v>59.074233604413664</v>
      </c>
    </row>
    <row r="27" spans="2:7" x14ac:dyDescent="0.25">
      <c r="B27" s="5">
        <f t="shared" si="3"/>
        <v>9</v>
      </c>
      <c r="C27" s="11">
        <f t="shared" si="0"/>
        <v>324.90175210668951</v>
      </c>
      <c r="D27" s="6">
        <f t="shared" si="1"/>
        <v>60.353631593151938</v>
      </c>
      <c r="E27" s="14">
        <f t="shared" si="4"/>
        <v>59.074233604413664</v>
      </c>
      <c r="F27" s="15">
        <f t="shared" si="5"/>
        <v>61.689673370081685</v>
      </c>
      <c r="G27" s="10">
        <f t="shared" si="2"/>
        <v>61.689673370081685</v>
      </c>
    </row>
    <row r="28" spans="2:7" x14ac:dyDescent="0.25">
      <c r="B28" s="5">
        <f t="shared" si="3"/>
        <v>10</v>
      </c>
      <c r="C28" s="11">
        <f t="shared" si="0"/>
        <v>339.28638158974661</v>
      </c>
      <c r="D28" s="6">
        <f t="shared" si="1"/>
        <v>63.025715147011432</v>
      </c>
      <c r="E28" s="14">
        <f t="shared" si="4"/>
        <v>61.689673370081685</v>
      </c>
      <c r="F28" s="15">
        <f t="shared" si="5"/>
        <v>64.420908546886906</v>
      </c>
      <c r="G28" s="10">
        <f t="shared" si="2"/>
        <v>64.420908546886906</v>
      </c>
    </row>
    <row r="29" spans="2:7" x14ac:dyDescent="0.25">
      <c r="B29" s="5">
        <f t="shared" si="3"/>
        <v>11</v>
      </c>
      <c r="C29" s="11">
        <f t="shared" si="0"/>
        <v>354.30787302883556</v>
      </c>
      <c r="D29" s="6">
        <f t="shared" si="1"/>
        <v>65.816101946762373</v>
      </c>
      <c r="E29" s="14">
        <f t="shared" si="4"/>
        <v>64.420908546886906</v>
      </c>
      <c r="F29" s="15">
        <f t="shared" si="5"/>
        <v>67.273065835668092</v>
      </c>
      <c r="G29" s="10">
        <f t="shared" si="2"/>
        <v>67.273065835668092</v>
      </c>
    </row>
    <row r="30" spans="2:7" x14ac:dyDescent="0.25">
      <c r="B30" s="5">
        <f t="shared" si="3"/>
        <v>12</v>
      </c>
      <c r="C30" s="11">
        <f t="shared" si="0"/>
        <v>369.99442271163394</v>
      </c>
      <c r="D30" s="6">
        <f t="shared" si="1"/>
        <v>68.730029724573811</v>
      </c>
      <c r="E30" s="14">
        <f t="shared" si="4"/>
        <v>67.273065835668092</v>
      </c>
      <c r="F30" s="15">
        <f t="shared" si="5"/>
        <v>70.251498915701546</v>
      </c>
      <c r="G30" s="10">
        <f t="shared" si="2"/>
        <v>70.251498915701546</v>
      </c>
    </row>
    <row r="31" spans="2:7" x14ac:dyDescent="0.25">
      <c r="B31" s="5">
        <f t="shared" si="3"/>
        <v>13</v>
      </c>
      <c r="C31" s="11">
        <f t="shared" si="0"/>
        <v>386.37547528212536</v>
      </c>
      <c r="D31" s="6">
        <f t="shared" si="1"/>
        <v>71.772968106829268</v>
      </c>
      <c r="E31" s="14">
        <f t="shared" si="4"/>
        <v>70.251498915701546</v>
      </c>
      <c r="F31" s="15">
        <f t="shared" si="5"/>
        <v>73.361798493895009</v>
      </c>
      <c r="G31" s="10">
        <f t="shared" si="2"/>
        <v>73.361798493895009</v>
      </c>
    </row>
    <row r="32" spans="2:7" x14ac:dyDescent="0.25">
      <c r="B32" s="5">
        <f t="shared" si="3"/>
        <v>14</v>
      </c>
      <c r="C32" s="11">
        <f t="shared" si="0"/>
        <v>403.48177901005482</v>
      </c>
      <c r="D32" s="6">
        <f t="shared" si="1"/>
        <v>74.95062888096075</v>
      </c>
      <c r="E32" s="14">
        <f t="shared" si="4"/>
        <v>73.361798493895009</v>
      </c>
      <c r="F32" s="15">
        <f t="shared" si="5"/>
        <v>76.609802798897476</v>
      </c>
      <c r="G32" s="10">
        <f t="shared" si="2"/>
        <v>76.609802798897476</v>
      </c>
    </row>
    <row r="33" spans="2:9" x14ac:dyDescent="0.25">
      <c r="B33" s="5">
        <f t="shared" si="3"/>
        <v>15</v>
      </c>
      <c r="C33" s="11">
        <f t="shared" si="0"/>
        <v>421.34544350737173</v>
      </c>
      <c r="D33" s="6">
        <f t="shared" si="1"/>
        <v>78.268976716834217</v>
      </c>
      <c r="E33" s="14">
        <f t="shared" si="4"/>
        <v>76.609802798897476</v>
      </c>
      <c r="F33" s="15">
        <f t="shared" si="5"/>
        <v>80.001608539822939</v>
      </c>
      <c r="G33" s="10">
        <f t="shared" si="2"/>
        <v>80.001608539822939</v>
      </c>
    </row>
    <row r="34" spans="2:9" x14ac:dyDescent="0.25">
      <c r="B34" s="5">
        <f t="shared" si="3"/>
        <v>16</v>
      </c>
      <c r="C34" s="11">
        <f t="shared" si="0"/>
        <v>439.9999999999992</v>
      </c>
      <c r="D34" s="6">
        <f t="shared" si="1"/>
        <v>81.734240362811647</v>
      </c>
      <c r="E34" s="14">
        <f t="shared" si="4"/>
        <v>80.001608539822939</v>
      </c>
      <c r="F34" s="15">
        <f t="shared" si="5"/>
        <v>83.543582350158175</v>
      </c>
      <c r="G34" s="10">
        <f t="shared" si="2"/>
        <v>83.543582350158175</v>
      </c>
    </row>
    <row r="35" spans="2:9" x14ac:dyDescent="0.25">
      <c r="B35" s="5">
        <f t="shared" si="3"/>
        <v>17</v>
      </c>
      <c r="C35" s="11">
        <f t="shared" si="0"/>
        <v>459.48046426806127</v>
      </c>
      <c r="D35" s="6">
        <f t="shared" si="1"/>
        <v>85.352924337504717</v>
      </c>
      <c r="E35" s="14">
        <f t="shared" si="4"/>
        <v>83.543582350158175</v>
      </c>
      <c r="F35" s="15">
        <f t="shared" si="5"/>
        <v>87.242372738335803</v>
      </c>
      <c r="G35" s="10">
        <f t="shared" si="2"/>
        <v>87.242372738335803</v>
      </c>
    </row>
    <row r="36" spans="2:9" x14ac:dyDescent="0.25">
      <c r="B36" s="5">
        <f t="shared" si="3"/>
        <v>18</v>
      </c>
      <c r="C36" s="11">
        <f t="shared" si="0"/>
        <v>479.82340237271239</v>
      </c>
      <c r="D36" s="6">
        <f t="shared" si="1"/>
        <v>89.131821139166888</v>
      </c>
      <c r="E36" s="14">
        <f t="shared" si="4"/>
        <v>87.242372738335803</v>
      </c>
      <c r="F36" s="15">
        <f t="shared" si="5"/>
        <v>91.104922567404202</v>
      </c>
      <c r="G36" s="10">
        <f t="shared" si="2"/>
        <v>91.104922567404202</v>
      </c>
    </row>
    <row r="37" spans="2:9" x14ac:dyDescent="0.25">
      <c r="B37" s="5">
        <f t="shared" si="3"/>
        <v>19</v>
      </c>
      <c r="C37" s="11">
        <f t="shared" si="0"/>
        <v>501.06699929294331</v>
      </c>
      <c r="D37" s="6">
        <f t="shared" si="1"/>
        <v>93.07802399564153</v>
      </c>
      <c r="E37" s="14">
        <f t="shared" si="4"/>
        <v>91.104922567404202</v>
      </c>
      <c r="F37" s="15">
        <f t="shared" si="5"/>
        <v>95.138482087219842</v>
      </c>
      <c r="G37" s="10">
        <f t="shared" si="2"/>
        <v>95.138482087219842</v>
      </c>
    </row>
    <row r="38" spans="2:9" x14ac:dyDescent="0.25">
      <c r="B38" s="5">
        <f t="shared" si="3"/>
        <v>20</v>
      </c>
      <c r="C38" s="11">
        <f t="shared" si="0"/>
        <v>523.25113060119611</v>
      </c>
      <c r="D38" s="6">
        <f t="shared" si="1"/>
        <v>97.198940178798154</v>
      </c>
      <c r="E38" s="14">
        <f t="shared" si="4"/>
        <v>95.138482087219842</v>
      </c>
      <c r="F38" s="15">
        <f t="shared" si="5"/>
        <v>99.350622543623814</v>
      </c>
      <c r="G38" s="10">
        <f t="shared" si="2"/>
        <v>99.350622543623814</v>
      </c>
    </row>
    <row r="39" spans="2:9" x14ac:dyDescent="0.25">
      <c r="B39" s="5">
        <f t="shared" si="3"/>
        <v>21</v>
      </c>
      <c r="C39" s="11">
        <f t="shared" si="0"/>
        <v>546.41743731233169</v>
      </c>
      <c r="D39" s="6">
        <f t="shared" si="1"/>
        <v>101.50230490844946</v>
      </c>
      <c r="E39" s="14">
        <f t="shared" si="4"/>
        <v>99.350622543623814</v>
      </c>
      <c r="F39" s="15">
        <f t="shared" si="5"/>
        <v>103.74925039014832</v>
      </c>
      <c r="G39" s="10">
        <f t="shared" si="2"/>
        <v>103.74925039014832</v>
      </c>
    </row>
    <row r="40" spans="2:9" x14ac:dyDescent="0.25">
      <c r="B40" s="5">
        <f t="shared" si="3"/>
        <v>22</v>
      </c>
      <c r="C40" s="11">
        <f t="shared" si="0"/>
        <v>570.60940404644293</v>
      </c>
      <c r="D40" s="6">
        <f t="shared" si="1"/>
        <v>105.99619587184718</v>
      </c>
      <c r="E40" s="14">
        <f t="shared" si="4"/>
        <v>103.74925039014832</v>
      </c>
      <c r="F40" s="15">
        <f t="shared" si="5"/>
        <v>108.34262212892901</v>
      </c>
      <c r="G40" s="10">
        <f t="shared" si="2"/>
        <v>108.34262212892901</v>
      </c>
    </row>
    <row r="41" spans="2:9" x14ac:dyDescent="0.25">
      <c r="B41" s="5">
        <f t="shared" si="3"/>
        <v>23</v>
      </c>
      <c r="C41" s="11">
        <f t="shared" si="0"/>
        <v>595.87244065223126</v>
      </c>
      <c r="D41" s="6">
        <f t="shared" si="1"/>
        <v>110.68904838601085</v>
      </c>
      <c r="E41" s="14">
        <f t="shared" si="4"/>
        <v>108.34262212892901</v>
      </c>
      <c r="F41" s="15">
        <f t="shared" si="5"/>
        <v>113.13935980868072</v>
      </c>
      <c r="G41" s="10">
        <f t="shared" si="2"/>
        <v>113.13935980868072</v>
      </c>
    </row>
    <row r="42" spans="2:9" x14ac:dyDescent="0.25">
      <c r="B42" s="5">
        <f t="shared" si="3"/>
        <v>24</v>
      </c>
      <c r="C42" s="11">
        <f t="shared" si="0"/>
        <v>622.25396744416025</v>
      </c>
      <c r="D42" s="6">
        <f t="shared" si="1"/>
        <v>115.58967123135058</v>
      </c>
      <c r="E42" s="14">
        <f t="shared" si="4"/>
        <v>113.13935980868072</v>
      </c>
      <c r="F42" s="15">
        <f t="shared" si="5"/>
        <v>118.14846720882713</v>
      </c>
      <c r="G42" s="10">
        <f t="shared" si="2"/>
        <v>118.14846720882713</v>
      </c>
    </row>
    <row r="43" spans="2:9" x14ac:dyDescent="0.25">
      <c r="B43" s="5">
        <f t="shared" si="3"/>
        <v>25</v>
      </c>
      <c r="C43" s="11">
        <f t="shared" si="0"/>
        <v>649.80350421337789</v>
      </c>
      <c r="D43" s="6">
        <f t="shared" si="1"/>
        <v>120.70726318630366</v>
      </c>
      <c r="E43" s="14">
        <f t="shared" si="4"/>
        <v>118.14846720882713</v>
      </c>
      <c r="F43" s="15">
        <f t="shared" si="5"/>
        <v>123.37934674016316</v>
      </c>
      <c r="G43" s="10">
        <f t="shared" si="2"/>
        <v>123.37934674016316</v>
      </c>
    </row>
    <row r="44" spans="2:9" x14ac:dyDescent="0.25">
      <c r="B44" s="5">
        <f t="shared" si="3"/>
        <v>26</v>
      </c>
      <c r="C44" s="11">
        <f t="shared" si="0"/>
        <v>678.57276317949209</v>
      </c>
      <c r="D44" s="6">
        <f t="shared" si="1"/>
        <v>126.05143029402265</v>
      </c>
      <c r="E44" s="14">
        <f t="shared" si="4"/>
        <v>123.37934674016316</v>
      </c>
      <c r="F44" s="15">
        <f t="shared" si="5"/>
        <v>128.84181709377359</v>
      </c>
      <c r="G44" s="10">
        <f t="shared" si="2"/>
        <v>128.84181709377359</v>
      </c>
    </row>
    <row r="45" spans="2:9" x14ac:dyDescent="0.25">
      <c r="B45" s="5">
        <f t="shared" si="3"/>
        <v>27</v>
      </c>
      <c r="C45" s="11">
        <f t="shared" si="0"/>
        <v>708.61574605766987</v>
      </c>
      <c r="D45" s="6">
        <f t="shared" si="1"/>
        <v>131.63220389352452</v>
      </c>
      <c r="E45" s="14">
        <f t="shared" si="4"/>
        <v>128.84181709377359</v>
      </c>
      <c r="F45" s="15">
        <f t="shared" si="5"/>
        <v>134.54613167133596</v>
      </c>
      <c r="G45" s="10">
        <f t="shared" si="2"/>
        <v>134.54613167133596</v>
      </c>
      <c r="I45" t="s">
        <v>34</v>
      </c>
    </row>
    <row r="46" spans="2:9" x14ac:dyDescent="0.25">
      <c r="B46" s="5">
        <f t="shared" si="3"/>
        <v>28</v>
      </c>
      <c r="C46" s="11">
        <f t="shared" si="0"/>
        <v>739.98884542326664</v>
      </c>
      <c r="D46" s="6">
        <f t="shared" si="1"/>
        <v>137.46005944914739</v>
      </c>
      <c r="E46" s="14">
        <f t="shared" si="4"/>
        <v>134.54613167133596</v>
      </c>
      <c r="F46" s="15">
        <f t="shared" si="5"/>
        <v>140.50299783140287</v>
      </c>
      <c r="G46" s="10">
        <f t="shared" si="2"/>
        <v>140.50299783140287</v>
      </c>
    </row>
    <row r="47" spans="2:9" x14ac:dyDescent="0.25">
      <c r="B47" s="5">
        <f t="shared" si="3"/>
        <v>29</v>
      </c>
      <c r="C47" s="11">
        <f t="shared" si="0"/>
        <v>772.75095056424937</v>
      </c>
      <c r="D47" s="6">
        <f t="shared" si="1"/>
        <v>143.54593621365831</v>
      </c>
      <c r="E47" s="14">
        <f t="shared" si="4"/>
        <v>140.50299783140287</v>
      </c>
      <c r="F47" s="15">
        <f t="shared" si="5"/>
        <v>146.72359698778976</v>
      </c>
      <c r="G47" s="10">
        <f t="shared" si="2"/>
        <v>146.72359698778976</v>
      </c>
    </row>
    <row r="48" spans="2:9" x14ac:dyDescent="0.25">
      <c r="B48" s="5">
        <f t="shared" si="3"/>
        <v>30</v>
      </c>
      <c r="C48" s="11">
        <f t="shared" si="0"/>
        <v>806.96355802010817</v>
      </c>
      <c r="D48" s="6">
        <f t="shared" si="1"/>
        <v>149.90125776192122</v>
      </c>
      <c r="E48" s="14">
        <f t="shared" si="4"/>
        <v>146.72359698778976</v>
      </c>
      <c r="F48" s="15">
        <f t="shared" si="5"/>
        <v>153.2196055977947</v>
      </c>
      <c r="G48" s="10">
        <f t="shared" si="2"/>
        <v>153.2196055977947</v>
      </c>
    </row>
    <row r="49" spans="2:9" x14ac:dyDescent="0.25">
      <c r="B49" s="5">
        <f t="shared" si="3"/>
        <v>31</v>
      </c>
      <c r="C49" s="11">
        <f t="shared" si="0"/>
        <v>842.69088701474197</v>
      </c>
      <c r="D49" s="6">
        <f t="shared" si="1"/>
        <v>156.53795343366818</v>
      </c>
      <c r="E49" s="14">
        <f t="shared" si="4"/>
        <v>153.2196055977947</v>
      </c>
      <c r="F49" s="15">
        <f t="shared" si="5"/>
        <v>160.00321707964559</v>
      </c>
      <c r="G49" s="10">
        <f t="shared" si="2"/>
        <v>160.00321707964559</v>
      </c>
    </row>
    <row r="50" spans="2:9" x14ac:dyDescent="0.25">
      <c r="B50" s="5">
        <f t="shared" si="3"/>
        <v>32</v>
      </c>
      <c r="C50" s="11">
        <f t="shared" si="0"/>
        <v>879.99999999999682</v>
      </c>
      <c r="D50" s="6">
        <f t="shared" si="1"/>
        <v>163.46848072562298</v>
      </c>
      <c r="E50" s="14">
        <f t="shared" si="4"/>
        <v>160.00321707964559</v>
      </c>
      <c r="F50" s="15">
        <f t="shared" si="5"/>
        <v>167.08716470031607</v>
      </c>
      <c r="G50" s="10">
        <f t="shared" si="2"/>
        <v>167.08716470031607</v>
      </c>
    </row>
    <row r="51" spans="2:9" x14ac:dyDescent="0.25">
      <c r="B51" s="5">
        <f t="shared" si="3"/>
        <v>33</v>
      </c>
      <c r="C51" s="11">
        <f t="shared" si="0"/>
        <v>918.96092853612083</v>
      </c>
      <c r="D51" s="6">
        <f t="shared" si="1"/>
        <v>170.70584867500912</v>
      </c>
      <c r="E51" s="14">
        <f t="shared" si="4"/>
        <v>167.08716470031607</v>
      </c>
      <c r="F51" s="15">
        <f t="shared" si="5"/>
        <v>174.48474547667132</v>
      </c>
      <c r="G51" s="10">
        <f t="shared" si="2"/>
        <v>174.48474547667132</v>
      </c>
    </row>
    <row r="52" spans="2:9" x14ac:dyDescent="0.25">
      <c r="B52" s="5">
        <f t="shared" si="3"/>
        <v>34</v>
      </c>
      <c r="C52" s="11">
        <f t="shared" si="0"/>
        <v>959.6468047454232</v>
      </c>
      <c r="D52" s="6">
        <f t="shared" si="1"/>
        <v>178.26364227833349</v>
      </c>
      <c r="E52" s="14">
        <f t="shared" si="4"/>
        <v>174.48474547667132</v>
      </c>
      <c r="F52" s="15">
        <f t="shared" si="5"/>
        <v>182.20984513480812</v>
      </c>
      <c r="G52" s="10">
        <f t="shared" si="2"/>
        <v>182.20984513480812</v>
      </c>
    </row>
    <row r="53" spans="2:9" x14ac:dyDescent="0.25">
      <c r="B53" s="5">
        <f t="shared" si="3"/>
        <v>35</v>
      </c>
      <c r="C53" s="11">
        <f t="shared" si="0"/>
        <v>1002.1339985858849</v>
      </c>
      <c r="D53" s="6">
        <f t="shared" si="1"/>
        <v>186.15604799128275</v>
      </c>
      <c r="E53" s="14">
        <f t="shared" si="4"/>
        <v>182.20984513480812</v>
      </c>
      <c r="F53" s="15">
        <f t="shared" si="5"/>
        <v>190.27696417443934</v>
      </c>
      <c r="G53" s="10">
        <f t="shared" si="2"/>
        <v>190.27696417443934</v>
      </c>
      <c r="H53" s="13"/>
      <c r="I53" s="18"/>
    </row>
    <row r="54" spans="2:9" x14ac:dyDescent="0.25">
      <c r="B54" s="5">
        <f t="shared" si="3"/>
        <v>36</v>
      </c>
      <c r="C54" s="11">
        <f t="shared" si="0"/>
        <v>1046.5022612023904</v>
      </c>
      <c r="D54" s="6">
        <f t="shared" si="1"/>
        <v>194.39788035759597</v>
      </c>
      <c r="E54" s="14">
        <f t="shared" si="4"/>
        <v>190.27696417443934</v>
      </c>
      <c r="F54" s="15">
        <f t="shared" si="5"/>
        <v>198.70124508724726</v>
      </c>
      <c r="G54" s="10">
        <f t="shared" si="2"/>
        <v>198.70124508724726</v>
      </c>
      <c r="H54" s="13"/>
      <c r="I54" s="18"/>
    </row>
    <row r="55" spans="2:9" x14ac:dyDescent="0.25">
      <c r="B55" s="5">
        <f t="shared" si="3"/>
        <v>37</v>
      </c>
      <c r="C55" s="11">
        <f t="shared" si="0"/>
        <v>1092.8348746246613</v>
      </c>
      <c r="D55" s="6">
        <f t="shared" si="1"/>
        <v>203.00460981689855</v>
      </c>
      <c r="E55" s="14">
        <f t="shared" si="4"/>
        <v>198.70124508724726</v>
      </c>
      <c r="F55" s="15">
        <f t="shared" si="5"/>
        <v>207.49850078029627</v>
      </c>
      <c r="G55" s="10">
        <f t="shared" si="2"/>
        <v>207.49850078029627</v>
      </c>
      <c r="H55" s="13"/>
      <c r="I55" s="18"/>
    </row>
    <row r="56" spans="2:9" x14ac:dyDescent="0.25">
      <c r="B56" s="5">
        <f t="shared" si="3"/>
        <v>38</v>
      </c>
      <c r="C56" s="11">
        <f t="shared" si="0"/>
        <v>1141.2188080928838</v>
      </c>
      <c r="D56" s="6">
        <f t="shared" si="1"/>
        <v>211.99239174369399</v>
      </c>
      <c r="E56" s="14">
        <f t="shared" si="4"/>
        <v>207.49850078029627</v>
      </c>
      <c r="F56" s="15">
        <f t="shared" si="5"/>
        <v>216.68524425785765</v>
      </c>
      <c r="G56" s="10">
        <f t="shared" si="2"/>
        <v>216.68524425785765</v>
      </c>
      <c r="H56" s="13"/>
      <c r="I56" s="18"/>
    </row>
    <row r="57" spans="2:9" x14ac:dyDescent="0.25">
      <c r="B57" s="5">
        <f t="shared" si="3"/>
        <v>39</v>
      </c>
      <c r="C57" s="11">
        <f t="shared" si="0"/>
        <v>1191.7448813044605</v>
      </c>
      <c r="D57" s="6">
        <f t="shared" si="1"/>
        <v>221.37809677202131</v>
      </c>
      <c r="E57" s="14">
        <f t="shared" si="4"/>
        <v>216.68524425785765</v>
      </c>
      <c r="F57" s="15">
        <f t="shared" si="5"/>
        <v>226.27871961736099</v>
      </c>
      <c r="G57" s="10">
        <f t="shared" si="2"/>
        <v>226.27871961736099</v>
      </c>
      <c r="H57" s="13"/>
      <c r="I57" s="18"/>
    </row>
    <row r="58" spans="2:9" x14ac:dyDescent="0.25">
      <c r="B58" s="5">
        <f t="shared" si="3"/>
        <v>40</v>
      </c>
      <c r="C58" s="11">
        <f t="shared" si="0"/>
        <v>1244.507934888318</v>
      </c>
      <c r="D58" s="6">
        <f t="shared" si="1"/>
        <v>231.1793424627007</v>
      </c>
      <c r="E58" s="14">
        <f t="shared" si="4"/>
        <v>226.27871961736099</v>
      </c>
      <c r="F58" s="15">
        <f t="shared" si="5"/>
        <v>236.2969344176538</v>
      </c>
      <c r="G58" s="10">
        <f t="shared" si="2"/>
        <v>236.2969344176538</v>
      </c>
      <c r="H58" s="13"/>
      <c r="I58" s="18"/>
    </row>
    <row r="59" spans="2:9" x14ac:dyDescent="0.25">
      <c r="B59" s="5">
        <f t="shared" si="3"/>
        <v>41</v>
      </c>
      <c r="C59" s="11">
        <f t="shared" si="0"/>
        <v>1299.6070084267533</v>
      </c>
      <c r="D59" s="6">
        <f t="shared" si="1"/>
        <v>241.41452637260687</v>
      </c>
      <c r="E59" s="14">
        <f t="shared" si="4"/>
        <v>236.2969344176538</v>
      </c>
      <c r="F59" s="15">
        <f t="shared" si="5"/>
        <v>246.75869348032586</v>
      </c>
      <c r="G59" s="10">
        <f t="shared" si="2"/>
        <v>246.75869348032586</v>
      </c>
      <c r="H59" s="13"/>
      <c r="I59" s="18"/>
    </row>
    <row r="60" spans="2:9" x14ac:dyDescent="0.25">
      <c r="B60" s="5">
        <f t="shared" si="3"/>
        <v>42</v>
      </c>
      <c r="C60" s="11">
        <f t="shared" si="0"/>
        <v>1357.1455263589817</v>
      </c>
      <c r="D60" s="6">
        <f t="shared" si="1"/>
        <v>252.10286058804485</v>
      </c>
      <c r="E60" s="14">
        <f t="shared" si="4"/>
        <v>246.75869348032586</v>
      </c>
      <c r="F60" s="15">
        <f t="shared" si="5"/>
        <v>257.68363418754672</v>
      </c>
      <c r="G60" s="10">
        <f t="shared" si="2"/>
        <v>257.68363418754672</v>
      </c>
      <c r="H60" s="13"/>
      <c r="I60" s="18"/>
    </row>
    <row r="61" spans="2:9" x14ac:dyDescent="0.25">
      <c r="B61" s="5">
        <f t="shared" si="3"/>
        <v>43</v>
      </c>
      <c r="C61" s="11">
        <f t="shared" si="0"/>
        <v>1417.2314921153372</v>
      </c>
      <c r="D61" s="6">
        <f t="shared" si="1"/>
        <v>263.26440778704858</v>
      </c>
      <c r="E61" s="14">
        <f t="shared" si="4"/>
        <v>257.68363418754672</v>
      </c>
      <c r="F61" s="15">
        <f t="shared" si="5"/>
        <v>269.09226334267146</v>
      </c>
      <c r="G61" s="10">
        <f t="shared" si="2"/>
        <v>269.09226334267146</v>
      </c>
      <c r="H61" s="13"/>
      <c r="I61" s="18"/>
    </row>
    <row r="62" spans="2:9" x14ac:dyDescent="0.25">
      <c r="B62" s="5">
        <f t="shared" si="3"/>
        <v>44</v>
      </c>
      <c r="C62" s="11">
        <f t="shared" si="0"/>
        <v>1479.9776908465305</v>
      </c>
      <c r="D62" s="6">
        <f t="shared" si="1"/>
        <v>274.92011889829428</v>
      </c>
      <c r="E62" s="14">
        <f t="shared" si="4"/>
        <v>269.09226334267146</v>
      </c>
      <c r="F62" s="15">
        <f t="shared" si="5"/>
        <v>281.00599566280516</v>
      </c>
      <c r="G62" s="10">
        <f t="shared" si="2"/>
        <v>281.00599566280516</v>
      </c>
      <c r="H62" s="13"/>
      <c r="I62" s="18"/>
    </row>
    <row r="63" spans="2:9" x14ac:dyDescent="0.25">
      <c r="B63" s="5">
        <f t="shared" si="3"/>
        <v>45</v>
      </c>
      <c r="C63" s="11">
        <f t="shared" si="0"/>
        <v>1545.501901128496</v>
      </c>
      <c r="D63" s="6">
        <f t="shared" si="1"/>
        <v>287.0918724273161</v>
      </c>
      <c r="E63" s="14">
        <f t="shared" si="4"/>
        <v>281.00599566280516</v>
      </c>
      <c r="F63" s="15">
        <f t="shared" si="5"/>
        <v>293.44719397557901</v>
      </c>
      <c r="G63" s="10">
        <f t="shared" si="2"/>
        <v>293.44719397557901</v>
      </c>
      <c r="H63" s="13"/>
      <c r="I63" s="18"/>
    </row>
    <row r="64" spans="2:9" x14ac:dyDescent="0.25">
      <c r="B64" s="5">
        <f t="shared" si="3"/>
        <v>46</v>
      </c>
      <c r="C64" s="11">
        <f t="shared" si="0"/>
        <v>1613.9271160402136</v>
      </c>
      <c r="D64" s="6">
        <f t="shared" si="1"/>
        <v>299.80251552384192</v>
      </c>
      <c r="E64" s="14">
        <f t="shared" si="4"/>
        <v>293.44719397557901</v>
      </c>
      <c r="F64" s="15">
        <f t="shared" si="5"/>
        <v>306.43921119558888</v>
      </c>
      <c r="G64" s="10">
        <f t="shared" si="2"/>
        <v>306.43921119558888</v>
      </c>
      <c r="H64" s="13"/>
      <c r="I64" s="18"/>
    </row>
    <row r="65" spans="2:9" x14ac:dyDescent="0.25">
      <c r="B65" s="5">
        <f t="shared" si="3"/>
        <v>47</v>
      </c>
      <c r="C65" s="11">
        <f t="shared" si="0"/>
        <v>1685.381774029481</v>
      </c>
      <c r="D65" s="6">
        <f t="shared" si="1"/>
        <v>313.07590686733579</v>
      </c>
      <c r="E65" s="14">
        <f t="shared" si="4"/>
        <v>306.43921119558888</v>
      </c>
      <c r="F65" s="15">
        <f t="shared" si="5"/>
        <v>320.00643415929062</v>
      </c>
      <c r="G65" s="10">
        <f t="shared" si="2"/>
        <v>320.00643415929062</v>
      </c>
      <c r="H65" s="13"/>
      <c r="I65" s="18"/>
    </row>
    <row r="66" spans="2:9" x14ac:dyDescent="0.25">
      <c r="B66" s="5">
        <f t="shared" si="3"/>
        <v>48</v>
      </c>
      <c r="C66" s="11">
        <f t="shared" si="0"/>
        <v>1759.9999999999907</v>
      </c>
      <c r="D66" s="6">
        <f t="shared" si="1"/>
        <v>326.93696145124545</v>
      </c>
      <c r="E66" s="14">
        <f t="shared" si="4"/>
        <v>320.00643415929062</v>
      </c>
      <c r="F66" s="15">
        <f t="shared" si="5"/>
        <v>334.17432940063156</v>
      </c>
      <c r="G66" s="10">
        <f t="shared" si="2"/>
        <v>334.17432940063156</v>
      </c>
      <c r="H66" s="13"/>
      <c r="I66" s="18"/>
    </row>
    <row r="67" spans="2:9" x14ac:dyDescent="0.25">
      <c r="B67" s="5">
        <f t="shared" si="3"/>
        <v>49</v>
      </c>
      <c r="C67" s="11">
        <f t="shared" si="0"/>
        <v>1837.9218570722385</v>
      </c>
      <c r="D67" s="6">
        <f t="shared" si="1"/>
        <v>341.41169735001762</v>
      </c>
      <c r="E67" s="14">
        <f t="shared" si="4"/>
        <v>334.17432940063156</v>
      </c>
      <c r="F67" s="15">
        <f t="shared" si="5"/>
        <v>348.96949095334196</v>
      </c>
      <c r="G67" s="10">
        <f t="shared" si="2"/>
        <v>348.96949095334196</v>
      </c>
    </row>
    <row r="68" spans="2:9" x14ac:dyDescent="0.25">
      <c r="B68" s="5">
        <f t="shared" si="3"/>
        <v>50</v>
      </c>
      <c r="C68" s="11">
        <f t="shared" si="0"/>
        <v>1919.293609490843</v>
      </c>
      <c r="D68" s="6">
        <f t="shared" si="1"/>
        <v>356.52728455666636</v>
      </c>
      <c r="E68" s="14">
        <f t="shared" si="4"/>
        <v>348.96949095334196</v>
      </c>
      <c r="F68" s="15">
        <f t="shared" si="5"/>
        <v>364.41969026961556</v>
      </c>
      <c r="G68" s="10">
        <f t="shared" si="2"/>
        <v>364.41969026961556</v>
      </c>
    </row>
    <row r="69" spans="2:9" x14ac:dyDescent="0.25">
      <c r="B69" s="5">
        <f t="shared" si="3"/>
        <v>51</v>
      </c>
      <c r="C69" s="11">
        <f t="shared" si="0"/>
        <v>2004.2679971717662</v>
      </c>
      <c r="D69" s="6">
        <f t="shared" si="1"/>
        <v>372.31209598256481</v>
      </c>
      <c r="E69" s="14">
        <f t="shared" si="4"/>
        <v>364.41969026961556</v>
      </c>
      <c r="F69" s="15">
        <f t="shared" si="5"/>
        <v>380.553928348878</v>
      </c>
      <c r="G69" s="10">
        <f t="shared" si="2"/>
        <v>380.553928348878</v>
      </c>
    </row>
    <row r="70" spans="2:9" x14ac:dyDescent="0.25">
      <c r="B70" s="5">
        <f t="shared" si="3"/>
        <v>52</v>
      </c>
      <c r="C70" s="11">
        <f t="shared" si="0"/>
        <v>2093.0045224047767</v>
      </c>
      <c r="D70" s="6">
        <f t="shared" si="1"/>
        <v>388.79576071519119</v>
      </c>
      <c r="E70" s="14">
        <f t="shared" si="4"/>
        <v>380.553928348878</v>
      </c>
      <c r="F70" s="15">
        <f t="shared" si="5"/>
        <v>397.40249017449378</v>
      </c>
      <c r="G70" s="10">
        <f t="shared" si="2"/>
        <v>397.40249017449378</v>
      </c>
    </row>
    <row r="71" spans="2:9" x14ac:dyDescent="0.25">
      <c r="B71" s="5">
        <f t="shared" si="3"/>
        <v>53</v>
      </c>
      <c r="C71" s="11">
        <f t="shared" si="0"/>
        <v>2185.669749249319</v>
      </c>
      <c r="D71" s="6">
        <f t="shared" si="1"/>
        <v>406.00921963379642</v>
      </c>
      <c r="E71" s="14">
        <f t="shared" si="4"/>
        <v>397.40249017449378</v>
      </c>
      <c r="F71" s="15">
        <f t="shared" si="5"/>
        <v>414.9970015605918</v>
      </c>
      <c r="G71" s="10">
        <f t="shared" si="2"/>
        <v>414.9970015605918</v>
      </c>
    </row>
    <row r="72" spans="2:9" x14ac:dyDescent="0.25">
      <c r="B72" s="5">
        <f t="shared" si="3"/>
        <v>54</v>
      </c>
      <c r="C72" s="11">
        <f t="shared" si="0"/>
        <v>2282.4376161857635</v>
      </c>
      <c r="D72" s="6">
        <f t="shared" si="1"/>
        <v>423.98478348738718</v>
      </c>
      <c r="E72" s="14">
        <f t="shared" si="4"/>
        <v>414.9970015605918</v>
      </c>
      <c r="F72" s="15">
        <f t="shared" si="5"/>
        <v>433.3704885157145</v>
      </c>
      <c r="G72" s="10">
        <f t="shared" si="2"/>
        <v>433.3704885157145</v>
      </c>
    </row>
    <row r="73" spans="2:9" x14ac:dyDescent="0.25">
      <c r="B73" s="5">
        <f t="shared" si="3"/>
        <v>55</v>
      </c>
      <c r="C73" s="11">
        <f t="shared" si="0"/>
        <v>2383.4897626089164</v>
      </c>
      <c r="D73" s="6">
        <f t="shared" si="1"/>
        <v>442.75619354404182</v>
      </c>
      <c r="E73" s="14">
        <f t="shared" si="4"/>
        <v>433.3704885157145</v>
      </c>
      <c r="F73" s="15">
        <f t="shared" si="5"/>
        <v>452.55743923472124</v>
      </c>
      <c r="G73" s="10">
        <f t="shared" si="2"/>
        <v>452.55743923472124</v>
      </c>
    </row>
    <row r="74" spans="2:9" x14ac:dyDescent="0.25">
      <c r="B74" s="5">
        <f t="shared" si="3"/>
        <v>56</v>
      </c>
      <c r="C74" s="11">
        <f t="shared" si="0"/>
        <v>2489.0158697766319</v>
      </c>
      <c r="D74" s="6">
        <f t="shared" si="1"/>
        <v>462.35868492540067</v>
      </c>
      <c r="E74" s="14">
        <f t="shared" si="4"/>
        <v>452.55743923472124</v>
      </c>
      <c r="F74" s="15">
        <f t="shared" si="5"/>
        <v>472.59386883530681</v>
      </c>
      <c r="G74" s="10">
        <f t="shared" si="2"/>
        <v>472.59386883530681</v>
      </c>
    </row>
    <row r="75" spans="2:9" x14ac:dyDescent="0.25">
      <c r="B75" s="5">
        <f t="shared" si="3"/>
        <v>57</v>
      </c>
      <c r="C75" s="11">
        <f t="shared" si="0"/>
        <v>2599.214016853502</v>
      </c>
      <c r="D75" s="6">
        <f t="shared" si="1"/>
        <v>482.82905274521289</v>
      </c>
      <c r="E75" s="14">
        <f t="shared" si="4"/>
        <v>472.59386883530681</v>
      </c>
      <c r="F75" s="15">
        <f t="shared" si="5"/>
        <v>493.51738696065081</v>
      </c>
      <c r="G75" s="10">
        <f t="shared" si="2"/>
        <v>493.51738696065081</v>
      </c>
    </row>
    <row r="76" spans="2:9" x14ac:dyDescent="0.25">
      <c r="B76" s="5">
        <f t="shared" si="3"/>
        <v>58</v>
      </c>
      <c r="C76" s="11">
        <f t="shared" si="0"/>
        <v>2714.2910527179583</v>
      </c>
      <c r="D76" s="6">
        <f t="shared" si="1"/>
        <v>504.20572117608879</v>
      </c>
      <c r="E76" s="14">
        <f t="shared" si="4"/>
        <v>493.51738696065081</v>
      </c>
      <c r="F76" s="15">
        <f t="shared" si="5"/>
        <v>515.36726837509241</v>
      </c>
      <c r="G76" s="10">
        <f t="shared" si="2"/>
        <v>515.36726837509241</v>
      </c>
    </row>
    <row r="77" spans="2:9" x14ac:dyDescent="0.25">
      <c r="B77" s="5">
        <f t="shared" si="3"/>
        <v>59</v>
      </c>
      <c r="C77" s="11">
        <f t="shared" si="0"/>
        <v>2834.462984230669</v>
      </c>
      <c r="D77" s="6">
        <f t="shared" si="1"/>
        <v>526.52881557409614</v>
      </c>
      <c r="E77" s="14">
        <f t="shared" si="4"/>
        <v>515.36726837509241</v>
      </c>
      <c r="F77" s="15">
        <f t="shared" si="5"/>
        <v>538.18452668534189</v>
      </c>
      <c r="G77" s="10">
        <f t="shared" si="2"/>
        <v>538.18452668534189</v>
      </c>
    </row>
    <row r="78" spans="2:9" x14ac:dyDescent="0.25">
      <c r="B78" s="5">
        <f t="shared" si="3"/>
        <v>60</v>
      </c>
      <c r="C78" s="11">
        <f t="shared" si="0"/>
        <v>2959.9553816930561</v>
      </c>
      <c r="D78" s="6">
        <f t="shared" si="1"/>
        <v>549.84023779658764</v>
      </c>
      <c r="E78" s="14">
        <f t="shared" si="4"/>
        <v>538.18452668534189</v>
      </c>
      <c r="F78" s="15">
        <f t="shared" si="5"/>
        <v>562.01199132560942</v>
      </c>
      <c r="G78" s="10">
        <f t="shared" si="2"/>
        <v>562.01199132560942</v>
      </c>
    </row>
    <row r="79" spans="2:9" x14ac:dyDescent="0.25">
      <c r="B79" s="5">
        <f t="shared" si="3"/>
        <v>61</v>
      </c>
      <c r="C79" s="11">
        <f t="shared" si="0"/>
        <v>3091.0038022569865</v>
      </c>
      <c r="D79" s="6">
        <f t="shared" si="1"/>
        <v>574.18374485463119</v>
      </c>
      <c r="E79" s="14">
        <f t="shared" si="4"/>
        <v>562.01199132560942</v>
      </c>
      <c r="F79" s="15">
        <f t="shared" si="5"/>
        <v>586.894387951157</v>
      </c>
      <c r="G79" s="10">
        <f t="shared" si="2"/>
        <v>586.894387951157</v>
      </c>
    </row>
    <row r="80" spans="2:9" x14ac:dyDescent="0.25">
      <c r="B80" s="5">
        <f t="shared" si="3"/>
        <v>62</v>
      </c>
      <c r="C80" s="11">
        <f t="shared" si="0"/>
        <v>3227.8542320804213</v>
      </c>
      <c r="D80" s="6">
        <f t="shared" si="1"/>
        <v>599.60503104768281</v>
      </c>
      <c r="E80" s="14">
        <f t="shared" si="4"/>
        <v>586.894387951157</v>
      </c>
      <c r="F80" s="15">
        <f t="shared" si="5"/>
        <v>612.87842239117663</v>
      </c>
      <c r="G80" s="10">
        <f t="shared" si="2"/>
        <v>612.87842239117663</v>
      </c>
    </row>
    <row r="81" spans="2:7" x14ac:dyDescent="0.25">
      <c r="B81" s="5">
        <f t="shared" si="3"/>
        <v>63</v>
      </c>
      <c r="C81" s="11">
        <f t="shared" si="0"/>
        <v>3370.7635480589561</v>
      </c>
      <c r="D81" s="6">
        <f t="shared" si="1"/>
        <v>626.15181373467044</v>
      </c>
      <c r="E81" s="14">
        <f t="shared" si="4"/>
        <v>612.87842239117663</v>
      </c>
      <c r="F81" s="15">
        <f t="shared" si="5"/>
        <v>640.0128683185801</v>
      </c>
      <c r="G81" s="10">
        <f t="shared" si="2"/>
        <v>640.0128683185801</v>
      </c>
    </row>
    <row r="82" spans="2:7" x14ac:dyDescent="0.25">
      <c r="B82" s="5">
        <f t="shared" si="3"/>
        <v>64</v>
      </c>
      <c r="C82" s="11">
        <f t="shared" ref="C82:C116" si="6">$B$6*POWER($B$12,B82)</f>
        <v>3519.999999999975</v>
      </c>
      <c r="D82" s="6">
        <f t="shared" ref="D82:D116" si="7">C82/$B$14</f>
        <v>653.87392290248965</v>
      </c>
      <c r="E82" s="14">
        <f t="shared" si="4"/>
        <v>640.0128683185801</v>
      </c>
      <c r="F82" s="15">
        <f t="shared" si="5"/>
        <v>668.34865880126188</v>
      </c>
      <c r="G82" s="10">
        <f t="shared" si="2"/>
        <v>668.34865880126188</v>
      </c>
    </row>
    <row r="83" spans="2:7" x14ac:dyDescent="0.25">
      <c r="B83" s="5">
        <f t="shared" si="3"/>
        <v>65</v>
      </c>
      <c r="C83" s="11">
        <f t="shared" si="6"/>
        <v>3675.8437141444706</v>
      </c>
      <c r="D83" s="6">
        <f t="shared" si="7"/>
        <v>682.8233947000341</v>
      </c>
      <c r="E83" s="14">
        <f t="shared" si="4"/>
        <v>668.34865880126188</v>
      </c>
      <c r="F83" s="15">
        <f t="shared" si="5"/>
        <v>697.93898190668278</v>
      </c>
      <c r="G83" s="10">
        <f t="shared" ref="G83:G116" si="8">F83</f>
        <v>697.93898190668278</v>
      </c>
    </row>
    <row r="84" spans="2:7" x14ac:dyDescent="0.25">
      <c r="B84" s="5">
        <f t="shared" ref="B84:B116" si="9">B83+1</f>
        <v>66</v>
      </c>
      <c r="C84" s="11">
        <f t="shared" si="6"/>
        <v>3838.5872189816791</v>
      </c>
      <c r="D84" s="6">
        <f t="shared" si="7"/>
        <v>713.05456911333147</v>
      </c>
      <c r="E84" s="14">
        <f t="shared" ref="E84:E116" si="10">F83</f>
        <v>697.93898190668278</v>
      </c>
      <c r="F84" s="15">
        <f t="shared" ref="F84:F116" si="11">((D85-D84)/2)+D84</f>
        <v>728.83938053922998</v>
      </c>
      <c r="G84" s="10">
        <f t="shared" si="8"/>
        <v>728.83938053922998</v>
      </c>
    </row>
    <row r="85" spans="2:7" x14ac:dyDescent="0.25">
      <c r="B85" s="5">
        <f t="shared" si="9"/>
        <v>67</v>
      </c>
      <c r="C85" s="11">
        <f t="shared" si="6"/>
        <v>4008.5359943435255</v>
      </c>
      <c r="D85" s="6">
        <f t="shared" si="7"/>
        <v>744.62419196512838</v>
      </c>
      <c r="E85" s="14">
        <f t="shared" si="10"/>
        <v>728.83938053922998</v>
      </c>
      <c r="F85" s="15">
        <f t="shared" si="11"/>
        <v>761.10785669775476</v>
      </c>
      <c r="G85" s="10">
        <f t="shared" si="8"/>
        <v>761.10785669775476</v>
      </c>
    </row>
    <row r="86" spans="2:7" x14ac:dyDescent="0.25">
      <c r="B86" s="5">
        <f t="shared" si="9"/>
        <v>68</v>
      </c>
      <c r="C86" s="11">
        <f t="shared" si="6"/>
        <v>4186.009044809547</v>
      </c>
      <c r="D86" s="6">
        <f t="shared" si="7"/>
        <v>777.59152143038114</v>
      </c>
      <c r="E86" s="14">
        <f t="shared" si="10"/>
        <v>761.10785669775476</v>
      </c>
      <c r="F86" s="15">
        <f t="shared" si="11"/>
        <v>794.80498034898619</v>
      </c>
      <c r="G86" s="10">
        <f t="shared" si="8"/>
        <v>794.80498034898619</v>
      </c>
    </row>
    <row r="87" spans="2:7" x14ac:dyDescent="0.25">
      <c r="B87" s="5">
        <f t="shared" si="9"/>
        <v>69</v>
      </c>
      <c r="C87" s="11">
        <f t="shared" si="6"/>
        <v>4371.3394984986298</v>
      </c>
      <c r="D87" s="6">
        <f t="shared" si="7"/>
        <v>812.01843926759125</v>
      </c>
      <c r="E87" s="14">
        <f t="shared" si="10"/>
        <v>794.80498034898619</v>
      </c>
      <c r="F87" s="15">
        <f t="shared" si="11"/>
        <v>829.99400312118212</v>
      </c>
      <c r="G87" s="10">
        <f t="shared" si="8"/>
        <v>829.99400312118212</v>
      </c>
    </row>
    <row r="88" spans="2:7" x14ac:dyDescent="0.25">
      <c r="B88" s="5">
        <f t="shared" si="9"/>
        <v>70</v>
      </c>
      <c r="C88" s="11">
        <f t="shared" si="6"/>
        <v>4564.8752323715198</v>
      </c>
      <c r="D88" s="6">
        <f t="shared" si="7"/>
        <v>847.96956697477299</v>
      </c>
      <c r="E88" s="14">
        <f t="shared" si="10"/>
        <v>829.99400312118212</v>
      </c>
      <c r="F88" s="15">
        <f t="shared" si="11"/>
        <v>866.74097703142763</v>
      </c>
      <c r="G88" s="10">
        <f t="shared" si="8"/>
        <v>866.74097703142763</v>
      </c>
    </row>
    <row r="89" spans="2:7" x14ac:dyDescent="0.25">
      <c r="B89" s="5">
        <f t="shared" si="9"/>
        <v>71</v>
      </c>
      <c r="C89" s="11">
        <f t="shared" si="6"/>
        <v>4766.9795252178255</v>
      </c>
      <c r="D89" s="6">
        <f t="shared" si="7"/>
        <v>885.51238708808228</v>
      </c>
      <c r="E89" s="14">
        <f t="shared" si="10"/>
        <v>866.74097703142763</v>
      </c>
      <c r="F89" s="15">
        <f t="shared" si="11"/>
        <v>905.11487846944101</v>
      </c>
      <c r="G89" s="10">
        <f t="shared" si="8"/>
        <v>905.11487846944101</v>
      </c>
    </row>
    <row r="90" spans="2:7" x14ac:dyDescent="0.25">
      <c r="B90" s="5">
        <f t="shared" si="9"/>
        <v>72</v>
      </c>
      <c r="C90" s="11">
        <f t="shared" si="6"/>
        <v>4978.0317395532547</v>
      </c>
      <c r="D90" s="6">
        <f t="shared" si="7"/>
        <v>924.71736985079963</v>
      </c>
      <c r="E90" s="14">
        <f t="shared" si="10"/>
        <v>905.11487846944101</v>
      </c>
      <c r="F90" s="15">
        <f t="shared" si="11"/>
        <v>945.18773767061202</v>
      </c>
      <c r="G90" s="10">
        <f t="shared" si="8"/>
        <v>945.18773767061202</v>
      </c>
    </row>
    <row r="91" spans="2:7" x14ac:dyDescent="0.25">
      <c r="B91" s="5">
        <f t="shared" si="9"/>
        <v>73</v>
      </c>
      <c r="C91" s="11">
        <f t="shared" si="6"/>
        <v>5198.4280337069958</v>
      </c>
      <c r="D91" s="6">
        <f t="shared" si="7"/>
        <v>965.6581054904243</v>
      </c>
      <c r="E91" s="14">
        <f t="shared" si="10"/>
        <v>945.18773767061202</v>
      </c>
      <c r="F91" s="15">
        <f t="shared" si="11"/>
        <v>987.03477392130003</v>
      </c>
      <c r="G91" s="10">
        <f t="shared" si="8"/>
        <v>987.03477392130003</v>
      </c>
    </row>
    <row r="92" spans="2:7" x14ac:dyDescent="0.25">
      <c r="B92" s="5">
        <f t="shared" si="9"/>
        <v>74</v>
      </c>
      <c r="C92" s="11">
        <f t="shared" si="6"/>
        <v>5428.5821054359076</v>
      </c>
      <c r="D92" s="6">
        <f t="shared" si="7"/>
        <v>1008.4114423521759</v>
      </c>
      <c r="E92" s="14">
        <f t="shared" si="10"/>
        <v>987.03477392130003</v>
      </c>
      <c r="F92" s="15">
        <f t="shared" si="11"/>
        <v>1030.7345367501832</v>
      </c>
      <c r="G92" s="10">
        <f t="shared" si="8"/>
        <v>1030.7345367501832</v>
      </c>
    </row>
    <row r="93" spans="2:7" x14ac:dyDescent="0.25">
      <c r="B93" s="5">
        <f t="shared" si="9"/>
        <v>75</v>
      </c>
      <c r="C93" s="11">
        <f t="shared" si="6"/>
        <v>5668.925968461328</v>
      </c>
      <c r="D93" s="6">
        <f t="shared" si="7"/>
        <v>1053.0576311481905</v>
      </c>
      <c r="E93" s="14">
        <f t="shared" si="10"/>
        <v>1030.7345367501832</v>
      </c>
      <c r="F93" s="15">
        <f t="shared" si="11"/>
        <v>1076.3690533706817</v>
      </c>
      <c r="G93" s="10">
        <f t="shared" si="8"/>
        <v>1076.3690533706817</v>
      </c>
    </row>
    <row r="94" spans="2:7" x14ac:dyDescent="0.25">
      <c r="B94" s="5">
        <f t="shared" si="9"/>
        <v>76</v>
      </c>
      <c r="C94" s="11">
        <f t="shared" si="6"/>
        <v>5919.9107633861013</v>
      </c>
      <c r="D94" s="6">
        <f t="shared" si="7"/>
        <v>1099.6804755931732</v>
      </c>
      <c r="E94" s="14">
        <f t="shared" si="10"/>
        <v>1076.3690533706817</v>
      </c>
      <c r="F94" s="15">
        <f t="shared" si="11"/>
        <v>1124.0239826512166</v>
      </c>
      <c r="G94" s="10">
        <f t="shared" si="8"/>
        <v>1124.0239826512166</v>
      </c>
    </row>
    <row r="95" spans="2:7" x14ac:dyDescent="0.25">
      <c r="B95" s="5">
        <f t="shared" si="9"/>
        <v>77</v>
      </c>
      <c r="C95" s="11">
        <f t="shared" si="6"/>
        <v>6182.0076045139613</v>
      </c>
      <c r="D95" s="6">
        <f t="shared" si="7"/>
        <v>1148.3674897092601</v>
      </c>
      <c r="E95" s="14">
        <f t="shared" si="10"/>
        <v>1124.0239826512166</v>
      </c>
      <c r="F95" s="15">
        <f t="shared" si="11"/>
        <v>1173.7887759023117</v>
      </c>
      <c r="G95" s="10">
        <f t="shared" si="8"/>
        <v>1173.7887759023117</v>
      </c>
    </row>
    <row r="96" spans="2:7" x14ac:dyDescent="0.25">
      <c r="B96" s="5">
        <f t="shared" si="9"/>
        <v>78</v>
      </c>
      <c r="C96" s="11">
        <f t="shared" si="6"/>
        <v>6455.7084641608308</v>
      </c>
      <c r="D96" s="6">
        <f t="shared" si="7"/>
        <v>1199.2100620953634</v>
      </c>
      <c r="E96" s="14">
        <f t="shared" si="10"/>
        <v>1173.7887759023117</v>
      </c>
      <c r="F96" s="15">
        <f t="shared" si="11"/>
        <v>1225.756844782351</v>
      </c>
      <c r="G96" s="10">
        <f t="shared" si="8"/>
        <v>1225.756844782351</v>
      </c>
    </row>
    <row r="97" spans="2:10" x14ac:dyDescent="0.25">
      <c r="B97" s="5">
        <f t="shared" si="9"/>
        <v>79</v>
      </c>
      <c r="C97" s="11">
        <f t="shared" si="6"/>
        <v>6741.5270961179003</v>
      </c>
      <c r="D97" s="6">
        <f t="shared" si="7"/>
        <v>1252.3036274693388</v>
      </c>
      <c r="E97" s="14">
        <f t="shared" si="10"/>
        <v>1225.756844782351</v>
      </c>
      <c r="F97" s="15">
        <f t="shared" si="11"/>
        <v>1280.0257366371579</v>
      </c>
      <c r="G97" s="10">
        <f t="shared" si="8"/>
        <v>1280.0257366371579</v>
      </c>
    </row>
    <row r="98" spans="2:10" x14ac:dyDescent="0.25">
      <c r="B98" s="5">
        <f t="shared" si="9"/>
        <v>80</v>
      </c>
      <c r="C98" s="11">
        <f t="shared" si="6"/>
        <v>7039.9999999999372</v>
      </c>
      <c r="D98" s="6">
        <f t="shared" si="7"/>
        <v>1307.747845804977</v>
      </c>
      <c r="E98" s="14">
        <f t="shared" si="10"/>
        <v>1280.0257366371579</v>
      </c>
      <c r="F98" s="15">
        <f t="shared" si="11"/>
        <v>1336.6973176025213</v>
      </c>
      <c r="G98" s="10">
        <f t="shared" si="8"/>
        <v>1336.6973176025213</v>
      </c>
      <c r="J98" t="s">
        <v>30</v>
      </c>
    </row>
    <row r="99" spans="2:10" x14ac:dyDescent="0.25">
      <c r="B99" s="5">
        <f t="shared" si="9"/>
        <v>81</v>
      </c>
      <c r="C99" s="11">
        <f t="shared" si="6"/>
        <v>7351.6874282889285</v>
      </c>
      <c r="D99" s="6">
        <f t="shared" si="7"/>
        <v>1365.6467894000657</v>
      </c>
      <c r="E99" s="14">
        <f t="shared" si="10"/>
        <v>1336.6973176025213</v>
      </c>
      <c r="F99" s="15">
        <f t="shared" si="11"/>
        <v>1395.8779638133628</v>
      </c>
      <c r="G99" s="10">
        <f t="shared" si="8"/>
        <v>1395.8779638133628</v>
      </c>
    </row>
    <row r="100" spans="2:10" x14ac:dyDescent="0.25">
      <c r="B100" s="5">
        <f t="shared" si="9"/>
        <v>82</v>
      </c>
      <c r="C100" s="11">
        <f t="shared" si="6"/>
        <v>7677.1744379633437</v>
      </c>
      <c r="D100" s="6">
        <f t="shared" si="7"/>
        <v>1426.1091382266602</v>
      </c>
      <c r="E100" s="14">
        <f t="shared" si="10"/>
        <v>1395.8779638133628</v>
      </c>
      <c r="F100" s="15">
        <f t="shared" si="11"/>
        <v>1457.6787610784572</v>
      </c>
      <c r="G100" s="10">
        <f t="shared" si="8"/>
        <v>1457.6787610784572</v>
      </c>
    </row>
    <row r="101" spans="2:10" x14ac:dyDescent="0.25">
      <c r="B101" s="5">
        <f t="shared" si="9"/>
        <v>83</v>
      </c>
      <c r="C101" s="11">
        <f t="shared" si="6"/>
        <v>8017.0719886870365</v>
      </c>
      <c r="D101" s="6">
        <f t="shared" si="7"/>
        <v>1489.248383930254</v>
      </c>
      <c r="E101" s="14">
        <f t="shared" si="10"/>
        <v>1457.6787610784572</v>
      </c>
      <c r="F101" s="15">
        <f t="shared" si="11"/>
        <v>1522.2157133955066</v>
      </c>
      <c r="G101" s="10">
        <f t="shared" si="8"/>
        <v>1522.2157133955066</v>
      </c>
    </row>
    <row r="102" spans="2:10" x14ac:dyDescent="0.25">
      <c r="B102" s="5">
        <f t="shared" si="9"/>
        <v>84</v>
      </c>
      <c r="C102" s="11">
        <f t="shared" si="6"/>
        <v>8372.0180896190777</v>
      </c>
      <c r="D102" s="6">
        <f t="shared" si="7"/>
        <v>1555.1830428607593</v>
      </c>
      <c r="E102" s="14">
        <f t="shared" si="10"/>
        <v>1522.2157133955066</v>
      </c>
      <c r="F102" s="15">
        <f t="shared" si="11"/>
        <v>1589.6099606979697</v>
      </c>
      <c r="G102" s="10">
        <f t="shared" si="8"/>
        <v>1589.6099606979697</v>
      </c>
    </row>
    <row r="103" spans="2:10" x14ac:dyDescent="0.25">
      <c r="B103" s="5">
        <f t="shared" si="9"/>
        <v>85</v>
      </c>
      <c r="C103" s="11">
        <f t="shared" si="6"/>
        <v>8742.6789969972451</v>
      </c>
      <c r="D103" s="6">
        <f t="shared" si="7"/>
        <v>1624.0368785351798</v>
      </c>
      <c r="E103" s="14">
        <f t="shared" si="10"/>
        <v>1589.6099606979697</v>
      </c>
      <c r="F103" s="15">
        <f t="shared" si="11"/>
        <v>1659.9880062423613</v>
      </c>
      <c r="G103" s="10">
        <f t="shared" si="8"/>
        <v>1659.9880062423613</v>
      </c>
    </row>
    <row r="104" spans="2:10" x14ac:dyDescent="0.25">
      <c r="B104" s="5">
        <f t="shared" si="9"/>
        <v>86</v>
      </c>
      <c r="C104" s="11">
        <f t="shared" si="6"/>
        <v>9129.7504647430233</v>
      </c>
      <c r="D104" s="6">
        <f t="shared" si="7"/>
        <v>1695.939133949543</v>
      </c>
      <c r="E104" s="14">
        <f t="shared" si="10"/>
        <v>1659.9880062423613</v>
      </c>
      <c r="F104" s="15">
        <f t="shared" si="11"/>
        <v>1733.4819540628521</v>
      </c>
      <c r="G104" s="10">
        <f t="shared" si="8"/>
        <v>1733.4819540628521</v>
      </c>
    </row>
    <row r="105" spans="2:10" x14ac:dyDescent="0.25">
      <c r="B105" s="5">
        <f t="shared" si="9"/>
        <v>87</v>
      </c>
      <c r="C105" s="11">
        <f t="shared" si="6"/>
        <v>9533.9590504356329</v>
      </c>
      <c r="D105" s="6">
        <f t="shared" si="7"/>
        <v>1771.0247741761611</v>
      </c>
      <c r="E105" s="14">
        <f t="shared" si="10"/>
        <v>1733.4819540628521</v>
      </c>
      <c r="F105" s="15">
        <f t="shared" si="11"/>
        <v>1810.2297569388786</v>
      </c>
      <c r="G105" s="10">
        <f t="shared" si="8"/>
        <v>1810.2297569388786</v>
      </c>
    </row>
    <row r="106" spans="2:10" x14ac:dyDescent="0.25">
      <c r="B106" s="5">
        <f t="shared" si="9"/>
        <v>88</v>
      </c>
      <c r="C106" s="11">
        <f t="shared" si="6"/>
        <v>9956.0634791064931</v>
      </c>
      <c r="D106" s="6">
        <f t="shared" si="7"/>
        <v>1849.4347397015961</v>
      </c>
      <c r="E106" s="14">
        <f t="shared" si="10"/>
        <v>1810.2297569388786</v>
      </c>
      <c r="F106" s="15">
        <f t="shared" si="11"/>
        <v>1890.3754753412204</v>
      </c>
      <c r="G106" s="10">
        <f t="shared" si="8"/>
        <v>1890.3754753412204</v>
      </c>
    </row>
    <row r="107" spans="2:10" x14ac:dyDescent="0.25">
      <c r="B107" s="5">
        <f t="shared" si="9"/>
        <v>89</v>
      </c>
      <c r="C107" s="11">
        <f t="shared" si="6"/>
        <v>10396.856067413972</v>
      </c>
      <c r="D107" s="6">
        <f t="shared" si="7"/>
        <v>1931.3162109808447</v>
      </c>
      <c r="E107" s="14">
        <f t="shared" si="10"/>
        <v>1890.3754753412204</v>
      </c>
      <c r="F107" s="15">
        <f t="shared" si="11"/>
        <v>1974.0695478425964</v>
      </c>
      <c r="G107" s="10">
        <f t="shared" si="8"/>
        <v>1974.0695478425964</v>
      </c>
    </row>
    <row r="108" spans="2:10" x14ac:dyDescent="0.25">
      <c r="B108" s="5">
        <f t="shared" si="9"/>
        <v>90</v>
      </c>
      <c r="C108" s="11">
        <f t="shared" si="6"/>
        <v>10857.164210871797</v>
      </c>
      <c r="D108" s="6">
        <f t="shared" si="7"/>
        <v>2016.8228847043483</v>
      </c>
      <c r="E108" s="14">
        <f t="shared" si="10"/>
        <v>1974.0695478425964</v>
      </c>
      <c r="F108" s="15">
        <f t="shared" si="11"/>
        <v>2061.4690735003628</v>
      </c>
      <c r="G108" s="10">
        <f t="shared" si="8"/>
        <v>2061.4690735003628</v>
      </c>
    </row>
    <row r="109" spans="2:10" x14ac:dyDescent="0.25">
      <c r="B109" s="5">
        <f t="shared" si="9"/>
        <v>91</v>
      </c>
      <c r="C109" s="11">
        <f t="shared" si="6"/>
        <v>11337.851936922636</v>
      </c>
      <c r="D109" s="6">
        <f t="shared" si="7"/>
        <v>2106.1152622963773</v>
      </c>
      <c r="E109" s="14">
        <f t="shared" si="10"/>
        <v>2061.4690735003628</v>
      </c>
      <c r="F109" s="15">
        <f t="shared" si="11"/>
        <v>2152.7381067413598</v>
      </c>
      <c r="G109" s="10">
        <f t="shared" si="8"/>
        <v>2152.7381067413598</v>
      </c>
    </row>
    <row r="110" spans="2:10" x14ac:dyDescent="0.25">
      <c r="B110" s="5">
        <f t="shared" si="9"/>
        <v>92</v>
      </c>
      <c r="C110" s="11">
        <f t="shared" si="6"/>
        <v>11839.821526772181</v>
      </c>
      <c r="D110" s="6">
        <f t="shared" si="7"/>
        <v>2199.3609511863424</v>
      </c>
      <c r="E110" s="14">
        <f t="shared" si="10"/>
        <v>2152.7381067413598</v>
      </c>
      <c r="F110" s="15">
        <f t="shared" si="11"/>
        <v>2248.0479653024295</v>
      </c>
      <c r="G110" s="10">
        <f t="shared" si="8"/>
        <v>2248.0479653024295</v>
      </c>
    </row>
    <row r="111" spans="2:10" x14ac:dyDescent="0.25">
      <c r="B111" s="5">
        <f t="shared" si="9"/>
        <v>93</v>
      </c>
      <c r="C111" s="11">
        <f t="shared" si="6"/>
        <v>12364.015209027901</v>
      </c>
      <c r="D111" s="6">
        <f t="shared" si="7"/>
        <v>2296.7349794185161</v>
      </c>
      <c r="E111" s="14">
        <f t="shared" si="10"/>
        <v>2248.0479653024295</v>
      </c>
      <c r="F111" s="15">
        <f t="shared" si="11"/>
        <v>2347.5775518046194</v>
      </c>
      <c r="G111" s="10">
        <f t="shared" si="8"/>
        <v>2347.5775518046194</v>
      </c>
    </row>
    <row r="112" spans="2:10" x14ac:dyDescent="0.25">
      <c r="B112" s="5">
        <f t="shared" si="9"/>
        <v>94</v>
      </c>
      <c r="C112" s="11">
        <f t="shared" si="6"/>
        <v>12911.416928321638</v>
      </c>
      <c r="D112" s="6">
        <f t="shared" si="7"/>
        <v>2398.4201241907226</v>
      </c>
      <c r="E112" s="14">
        <f t="shared" si="10"/>
        <v>2347.5775518046194</v>
      </c>
      <c r="F112" s="15">
        <f t="shared" si="11"/>
        <v>2451.5136895646979</v>
      </c>
      <c r="G112" s="10">
        <f t="shared" si="8"/>
        <v>2451.5136895646979</v>
      </c>
    </row>
    <row r="113" spans="2:7" x14ac:dyDescent="0.25">
      <c r="B113" s="5">
        <f t="shared" si="9"/>
        <v>95</v>
      </c>
      <c r="C113" s="11">
        <f t="shared" si="6"/>
        <v>13483.054192235777</v>
      </c>
      <c r="D113" s="6">
        <f t="shared" si="7"/>
        <v>2504.6072549386731</v>
      </c>
      <c r="E113" s="14">
        <f t="shared" si="10"/>
        <v>2451.5136895646979</v>
      </c>
      <c r="F113" s="15">
        <f t="shared" si="11"/>
        <v>2560.0514732743113</v>
      </c>
      <c r="G113" s="10">
        <f t="shared" si="8"/>
        <v>2560.0514732743113</v>
      </c>
    </row>
    <row r="114" spans="2:7" x14ac:dyDescent="0.25">
      <c r="B114" s="5">
        <f t="shared" si="9"/>
        <v>96</v>
      </c>
      <c r="C114" s="11">
        <f t="shared" si="6"/>
        <v>14079.999999999851</v>
      </c>
      <c r="D114" s="6">
        <f t="shared" si="7"/>
        <v>2615.4956916099495</v>
      </c>
      <c r="E114" s="14">
        <f t="shared" si="10"/>
        <v>2560.0514732743113</v>
      </c>
      <c r="F114" s="15">
        <f t="shared" si="11"/>
        <v>2673.394635205038</v>
      </c>
      <c r="G114" s="10">
        <f t="shared" si="8"/>
        <v>2673.394635205038</v>
      </c>
    </row>
    <row r="115" spans="2:7" x14ac:dyDescent="0.25">
      <c r="B115" s="5">
        <f t="shared" si="9"/>
        <v>97</v>
      </c>
      <c r="C115" s="11">
        <f t="shared" si="6"/>
        <v>14703.37485657783</v>
      </c>
      <c r="D115" s="6">
        <f t="shared" si="7"/>
        <v>2731.2935788001264</v>
      </c>
      <c r="E115" s="14">
        <f t="shared" si="10"/>
        <v>2673.394635205038</v>
      </c>
      <c r="F115" s="15">
        <f t="shared" si="11"/>
        <v>2791.7559276267211</v>
      </c>
      <c r="G115" s="10">
        <f t="shared" si="8"/>
        <v>2791.7559276267211</v>
      </c>
    </row>
    <row r="116" spans="2:7" x14ac:dyDescent="0.25">
      <c r="B116" s="5">
        <f t="shared" si="9"/>
        <v>98</v>
      </c>
      <c r="C116" s="11">
        <f t="shared" si="6"/>
        <v>15354.348875926662</v>
      </c>
      <c r="D116" s="6">
        <f t="shared" si="7"/>
        <v>2852.2182764533154</v>
      </c>
      <c r="E116" s="14">
        <f t="shared" si="10"/>
        <v>2791.7559276267211</v>
      </c>
      <c r="F116" s="15">
        <f t="shared" si="11"/>
        <v>1426.1091382266577</v>
      </c>
      <c r="G116" s="10">
        <f t="shared" si="8"/>
        <v>1426.1091382266577</v>
      </c>
    </row>
  </sheetData>
  <conditionalFormatting sqref="B18:F18">
    <cfRule type="expression" dxfId="7" priority="8">
      <formula>$B$18&lt;$B$9</formula>
    </cfRule>
  </conditionalFormatting>
  <conditionalFormatting sqref="B19:F46">
    <cfRule type="expression" dxfId="6" priority="7">
      <formula>$B19&lt;$B$9</formula>
    </cfRule>
  </conditionalFormatting>
  <conditionalFormatting sqref="B47:F75">
    <cfRule type="expression" dxfId="5" priority="6">
      <formula>$B47&lt;$B$9</formula>
    </cfRule>
  </conditionalFormatting>
  <conditionalFormatting sqref="B76:F81">
    <cfRule type="expression" dxfId="4" priority="5">
      <formula>$B76&lt;$B$9</formula>
    </cfRule>
  </conditionalFormatting>
  <conditionalFormatting sqref="B84:F99">
    <cfRule type="expression" dxfId="3" priority="3">
      <formula>$B84&lt;$B$9</formula>
    </cfRule>
  </conditionalFormatting>
  <conditionalFormatting sqref="B82:F83">
    <cfRule type="expression" dxfId="2" priority="4">
      <formula>$B82&lt;$B$9</formula>
    </cfRule>
  </conditionalFormatting>
  <conditionalFormatting sqref="B100:F107">
    <cfRule type="expression" dxfId="1" priority="2">
      <formula>$B100&lt;$B$9</formula>
    </cfRule>
  </conditionalFormatting>
  <conditionalFormatting sqref="B108:F116">
    <cfRule type="expression" dxfId="0" priority="1">
      <formula>$B108&lt;$B$9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abSelected="1" topLeftCell="A7" workbookViewId="0">
      <selection activeCell="G18" sqref="G18:G70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37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3.25</v>
      </c>
      <c r="L5" t="s">
        <v>25</v>
      </c>
    </row>
    <row r="6" spans="1:12" x14ac:dyDescent="0.25">
      <c r="A6" t="s">
        <v>8</v>
      </c>
      <c r="B6" s="3">
        <v>1760</v>
      </c>
      <c r="C6" t="s">
        <v>1</v>
      </c>
      <c r="D6" t="s">
        <v>31</v>
      </c>
      <c r="K6" s="13">
        <f>POWER(2,K5)</f>
        <v>9.5136569200217664</v>
      </c>
      <c r="L6" t="s">
        <v>26</v>
      </c>
    </row>
    <row r="7" spans="1:12" x14ac:dyDescent="0.25">
      <c r="A7" t="s">
        <v>15</v>
      </c>
      <c r="B7" s="16">
        <f>K7</f>
        <v>16744.036179238308</v>
      </c>
      <c r="C7" t="s">
        <v>1</v>
      </c>
      <c r="D7" t="s">
        <v>32</v>
      </c>
      <c r="K7" s="13">
        <f>K6*B6</f>
        <v>16744.036179238308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16</v>
      </c>
      <c r="L8" t="s">
        <v>28</v>
      </c>
    </row>
    <row r="9" spans="1:12" ht="15.75" thickBot="1" x14ac:dyDescent="0.3">
      <c r="A9" t="s">
        <v>7</v>
      </c>
      <c r="B9" s="4">
        <f>K9</f>
        <v>53</v>
      </c>
      <c r="D9" t="s">
        <v>23</v>
      </c>
      <c r="G9" s="17" t="s">
        <v>24</v>
      </c>
      <c r="H9">
        <v>58.5</v>
      </c>
      <c r="K9">
        <f>(K5*K8)+1</f>
        <v>53</v>
      </c>
      <c r="L9" t="s">
        <v>29</v>
      </c>
    </row>
    <row r="10" spans="1:12" x14ac:dyDescent="0.25">
      <c r="B10" s="19">
        <f>1*B8/B5</f>
        <v>2.3219954648526078E-2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1.0442737824274138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43.06640625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39.922395980990338</v>
      </c>
    </row>
    <row r="18" spans="2:7" x14ac:dyDescent="0.25">
      <c r="B18" s="5">
        <v>0</v>
      </c>
      <c r="C18" s="11">
        <f t="shared" ref="C18:C49" si="0">$B$6*POWER($B$12,B18)</f>
        <v>1760</v>
      </c>
      <c r="D18" s="6">
        <f t="shared" ref="D18:D81" si="1">C18/$B$14</f>
        <v>40.867120181405895</v>
      </c>
      <c r="E18" s="14">
        <v>0</v>
      </c>
      <c r="F18" s="15">
        <f>((D19-D18)/2)+D18</f>
        <v>41.771791175079159</v>
      </c>
      <c r="G18" s="10">
        <f>F18</f>
        <v>41.771791175079159</v>
      </c>
    </row>
    <row r="19" spans="2:7" x14ac:dyDescent="0.25">
      <c r="B19" s="5">
        <f>B18+1</f>
        <v>1</v>
      </c>
      <c r="C19" s="11">
        <f t="shared" si="0"/>
        <v>1837.9218570722483</v>
      </c>
      <c r="D19" s="6">
        <f t="shared" si="1"/>
        <v>42.67646216875243</v>
      </c>
      <c r="E19" s="14">
        <f>F18</f>
        <v>41.771791175079159</v>
      </c>
      <c r="F19" s="15">
        <f>((D20-D19)/2)+D19</f>
        <v>43.62118636916798</v>
      </c>
      <c r="G19" s="10">
        <f t="shared" ref="G19:G82" si="2">F19</f>
        <v>43.62118636916798</v>
      </c>
    </row>
    <row r="20" spans="2:7" x14ac:dyDescent="0.25">
      <c r="B20" s="5">
        <f t="shared" ref="B20:B83" si="3">B19+1</f>
        <v>2</v>
      </c>
      <c r="C20" s="11">
        <f t="shared" si="0"/>
        <v>1919.2936094908532</v>
      </c>
      <c r="D20" s="6">
        <f t="shared" si="1"/>
        <v>44.565910569583529</v>
      </c>
      <c r="E20" s="14">
        <f t="shared" ref="E20:E83" si="4">F19</f>
        <v>43.62118636916798</v>
      </c>
      <c r="F20" s="15">
        <f t="shared" ref="F20:F83" si="5">((D21-D20)/2)+D20</f>
        <v>45.552461283702186</v>
      </c>
      <c r="G20" s="10">
        <f t="shared" si="2"/>
        <v>45.552461283702186</v>
      </c>
    </row>
    <row r="21" spans="2:7" x14ac:dyDescent="0.25">
      <c r="B21" s="5">
        <f t="shared" si="3"/>
        <v>3</v>
      </c>
      <c r="C21" s="11">
        <f t="shared" si="0"/>
        <v>2004.2679971717769</v>
      </c>
      <c r="D21" s="6">
        <f t="shared" si="1"/>
        <v>46.53901199782085</v>
      </c>
      <c r="E21" s="14">
        <f t="shared" si="4"/>
        <v>45.552461283702186</v>
      </c>
      <c r="F21" s="15">
        <f t="shared" si="5"/>
        <v>47.569241043610006</v>
      </c>
      <c r="G21" s="10">
        <f t="shared" si="2"/>
        <v>47.569241043610006</v>
      </c>
    </row>
    <row r="22" spans="2:7" x14ac:dyDescent="0.25">
      <c r="B22" s="5">
        <f t="shared" si="3"/>
        <v>4</v>
      </c>
      <c r="C22" s="11">
        <f t="shared" si="0"/>
        <v>2093.0045224047881</v>
      </c>
      <c r="D22" s="6">
        <f t="shared" si="1"/>
        <v>48.599470089399162</v>
      </c>
      <c r="E22" s="14">
        <f t="shared" si="4"/>
        <v>47.569241043610006</v>
      </c>
      <c r="F22" s="15">
        <f t="shared" si="5"/>
        <v>49.675311271811992</v>
      </c>
      <c r="G22" s="10">
        <f t="shared" si="2"/>
        <v>49.675311271811992</v>
      </c>
    </row>
    <row r="23" spans="2:7" x14ac:dyDescent="0.25">
      <c r="B23" s="5">
        <f t="shared" si="3"/>
        <v>5</v>
      </c>
      <c r="C23" s="11">
        <f t="shared" si="0"/>
        <v>2185.6697492493308</v>
      </c>
      <c r="D23" s="6">
        <f t="shared" si="1"/>
        <v>50.751152454224822</v>
      </c>
      <c r="E23" s="14">
        <f t="shared" si="4"/>
        <v>49.675311271811992</v>
      </c>
      <c r="F23" s="15">
        <f t="shared" si="5"/>
        <v>51.874625195074252</v>
      </c>
      <c r="G23" s="10">
        <f t="shared" si="2"/>
        <v>51.874625195074252</v>
      </c>
    </row>
    <row r="24" spans="2:7" x14ac:dyDescent="0.25">
      <c r="B24" s="5">
        <f t="shared" si="3"/>
        <v>6</v>
      </c>
      <c r="C24" s="11">
        <f t="shared" si="0"/>
        <v>2282.4376161857758</v>
      </c>
      <c r="D24" s="6">
        <f t="shared" si="1"/>
        <v>52.998097935923681</v>
      </c>
      <c r="E24" s="14">
        <f t="shared" si="4"/>
        <v>51.874625195074252</v>
      </c>
      <c r="F24" s="15">
        <f t="shared" si="5"/>
        <v>54.171311064464604</v>
      </c>
      <c r="G24" s="10">
        <f t="shared" si="2"/>
        <v>54.171311064464604</v>
      </c>
    </row>
    <row r="25" spans="2:7" x14ac:dyDescent="0.25">
      <c r="B25" s="5">
        <f t="shared" si="3"/>
        <v>7</v>
      </c>
      <c r="C25" s="11">
        <f t="shared" si="0"/>
        <v>2383.4897626089296</v>
      </c>
      <c r="D25" s="6">
        <f t="shared" si="1"/>
        <v>55.344524193005533</v>
      </c>
      <c r="E25" s="14">
        <f t="shared" si="4"/>
        <v>54.171311064464604</v>
      </c>
      <c r="F25" s="15">
        <f t="shared" si="5"/>
        <v>56.569679904340461</v>
      </c>
      <c r="G25" s="10">
        <f t="shared" si="2"/>
        <v>56.569679904340461</v>
      </c>
    </row>
    <row r="26" spans="2:7" x14ac:dyDescent="0.25">
      <c r="B26" s="5">
        <f t="shared" si="3"/>
        <v>8</v>
      </c>
      <c r="C26" s="11">
        <f t="shared" si="0"/>
        <v>2489.0158697766451</v>
      </c>
      <c r="D26" s="6">
        <f t="shared" si="1"/>
        <v>57.794835615675389</v>
      </c>
      <c r="E26" s="14">
        <f t="shared" si="4"/>
        <v>56.569679904340461</v>
      </c>
      <c r="F26" s="15">
        <f t="shared" si="5"/>
        <v>59.074233604413664</v>
      </c>
      <c r="G26" s="10">
        <f t="shared" si="2"/>
        <v>59.074233604413664</v>
      </c>
    </row>
    <row r="27" spans="2:7" x14ac:dyDescent="0.25">
      <c r="B27" s="5">
        <f t="shared" si="3"/>
        <v>9</v>
      </c>
      <c r="C27" s="11">
        <f t="shared" si="0"/>
        <v>2599.2140168535161</v>
      </c>
      <c r="D27" s="6">
        <f t="shared" si="1"/>
        <v>60.353631593151938</v>
      </c>
      <c r="E27" s="14">
        <f t="shared" si="4"/>
        <v>59.074233604413664</v>
      </c>
      <c r="F27" s="15">
        <f t="shared" si="5"/>
        <v>61.689673370081685</v>
      </c>
      <c r="G27" s="10">
        <f t="shared" si="2"/>
        <v>61.689673370081685</v>
      </c>
    </row>
    <row r="28" spans="2:7" x14ac:dyDescent="0.25">
      <c r="B28" s="5">
        <f t="shared" si="3"/>
        <v>10</v>
      </c>
      <c r="C28" s="11">
        <f t="shared" si="0"/>
        <v>2714.2910527179729</v>
      </c>
      <c r="D28" s="6">
        <f t="shared" si="1"/>
        <v>63.025715147011432</v>
      </c>
      <c r="E28" s="14">
        <f t="shared" si="4"/>
        <v>61.689673370081685</v>
      </c>
      <c r="F28" s="15">
        <f t="shared" si="5"/>
        <v>64.420908546886906</v>
      </c>
      <c r="G28" s="10">
        <f t="shared" si="2"/>
        <v>64.420908546886906</v>
      </c>
    </row>
    <row r="29" spans="2:7" x14ac:dyDescent="0.25">
      <c r="B29" s="5">
        <f t="shared" si="3"/>
        <v>11</v>
      </c>
      <c r="C29" s="11">
        <f t="shared" si="0"/>
        <v>2834.4629842306845</v>
      </c>
      <c r="D29" s="6">
        <f t="shared" si="1"/>
        <v>65.816101946762373</v>
      </c>
      <c r="E29" s="14">
        <f t="shared" si="4"/>
        <v>64.420908546886906</v>
      </c>
      <c r="F29" s="15">
        <f t="shared" si="5"/>
        <v>67.273065835668092</v>
      </c>
      <c r="G29" s="10">
        <f t="shared" si="2"/>
        <v>67.273065835668092</v>
      </c>
    </row>
    <row r="30" spans="2:7" x14ac:dyDescent="0.25">
      <c r="B30" s="5">
        <f t="shared" si="3"/>
        <v>12</v>
      </c>
      <c r="C30" s="11">
        <f t="shared" si="0"/>
        <v>2959.9553816930716</v>
      </c>
      <c r="D30" s="6">
        <f t="shared" si="1"/>
        <v>68.730029724573811</v>
      </c>
      <c r="E30" s="14">
        <f t="shared" si="4"/>
        <v>67.273065835668092</v>
      </c>
      <c r="F30" s="15">
        <f t="shared" si="5"/>
        <v>70.251498915701546</v>
      </c>
      <c r="G30" s="10">
        <f t="shared" si="2"/>
        <v>70.251498915701546</v>
      </c>
    </row>
    <row r="31" spans="2:7" x14ac:dyDescent="0.25">
      <c r="B31" s="5">
        <f t="shared" si="3"/>
        <v>13</v>
      </c>
      <c r="C31" s="11">
        <f t="shared" si="0"/>
        <v>3091.0038022570029</v>
      </c>
      <c r="D31" s="6">
        <f t="shared" si="1"/>
        <v>71.772968106829268</v>
      </c>
      <c r="E31" s="14">
        <f t="shared" si="4"/>
        <v>70.251498915701546</v>
      </c>
      <c r="F31" s="15">
        <f t="shared" si="5"/>
        <v>73.361798493895009</v>
      </c>
      <c r="G31" s="10">
        <f t="shared" si="2"/>
        <v>73.361798493895009</v>
      </c>
    </row>
    <row r="32" spans="2:7" x14ac:dyDescent="0.25">
      <c r="B32" s="5">
        <f t="shared" si="3"/>
        <v>14</v>
      </c>
      <c r="C32" s="11">
        <f t="shared" si="0"/>
        <v>3227.8542320804386</v>
      </c>
      <c r="D32" s="6">
        <f t="shared" si="1"/>
        <v>74.95062888096075</v>
      </c>
      <c r="E32" s="14">
        <f t="shared" si="4"/>
        <v>73.361798493895009</v>
      </c>
      <c r="F32" s="15">
        <f t="shared" si="5"/>
        <v>76.609802798897476</v>
      </c>
      <c r="G32" s="10">
        <f t="shared" si="2"/>
        <v>76.609802798897476</v>
      </c>
    </row>
    <row r="33" spans="2:7" x14ac:dyDescent="0.25">
      <c r="B33" s="5">
        <f t="shared" si="3"/>
        <v>15</v>
      </c>
      <c r="C33" s="11">
        <f t="shared" si="0"/>
        <v>3370.7635480589738</v>
      </c>
      <c r="D33" s="6">
        <f t="shared" si="1"/>
        <v>78.268976716834217</v>
      </c>
      <c r="E33" s="14">
        <f t="shared" si="4"/>
        <v>76.609802798897476</v>
      </c>
      <c r="F33" s="15">
        <f t="shared" si="5"/>
        <v>80.001608539822939</v>
      </c>
      <c r="G33" s="10">
        <f t="shared" si="2"/>
        <v>80.001608539822939</v>
      </c>
    </row>
    <row r="34" spans="2:7" x14ac:dyDescent="0.25">
      <c r="B34" s="5">
        <f t="shared" si="3"/>
        <v>16</v>
      </c>
      <c r="C34" s="11">
        <f t="shared" si="0"/>
        <v>3519.9999999999936</v>
      </c>
      <c r="D34" s="6">
        <f t="shared" si="1"/>
        <v>81.734240362811647</v>
      </c>
      <c r="E34" s="14">
        <f t="shared" si="4"/>
        <v>80.001608539822939</v>
      </c>
      <c r="F34" s="15">
        <f t="shared" si="5"/>
        <v>83.543582350158175</v>
      </c>
      <c r="G34" s="10">
        <f t="shared" si="2"/>
        <v>83.543582350158175</v>
      </c>
    </row>
    <row r="35" spans="2:7" x14ac:dyDescent="0.25">
      <c r="B35" s="5">
        <f t="shared" si="3"/>
        <v>17</v>
      </c>
      <c r="C35" s="11">
        <f t="shared" si="0"/>
        <v>3675.8437141444901</v>
      </c>
      <c r="D35" s="6">
        <f t="shared" si="1"/>
        <v>85.352924337504717</v>
      </c>
      <c r="E35" s="14">
        <f t="shared" si="4"/>
        <v>83.543582350158175</v>
      </c>
      <c r="F35" s="15">
        <f t="shared" si="5"/>
        <v>87.242372738335803</v>
      </c>
      <c r="G35" s="10">
        <f t="shared" si="2"/>
        <v>87.242372738335803</v>
      </c>
    </row>
    <row r="36" spans="2:7" x14ac:dyDescent="0.25">
      <c r="B36" s="5">
        <f t="shared" si="3"/>
        <v>18</v>
      </c>
      <c r="C36" s="11">
        <f t="shared" si="0"/>
        <v>3838.5872189816992</v>
      </c>
      <c r="D36" s="6">
        <f t="shared" si="1"/>
        <v>89.131821139166888</v>
      </c>
      <c r="E36" s="14">
        <f t="shared" si="4"/>
        <v>87.242372738335803</v>
      </c>
      <c r="F36" s="15">
        <f t="shared" si="5"/>
        <v>91.104922567404202</v>
      </c>
      <c r="G36" s="10">
        <f t="shared" si="2"/>
        <v>91.104922567404202</v>
      </c>
    </row>
    <row r="37" spans="2:7" x14ac:dyDescent="0.25">
      <c r="B37" s="5">
        <f t="shared" si="3"/>
        <v>19</v>
      </c>
      <c r="C37" s="11">
        <f t="shared" si="0"/>
        <v>4008.5359943435465</v>
      </c>
      <c r="D37" s="6">
        <f t="shared" si="1"/>
        <v>93.07802399564153</v>
      </c>
      <c r="E37" s="14">
        <f t="shared" si="4"/>
        <v>91.104922567404202</v>
      </c>
      <c r="F37" s="15">
        <f t="shared" si="5"/>
        <v>95.138482087219842</v>
      </c>
      <c r="G37" s="10">
        <f t="shared" si="2"/>
        <v>95.138482087219842</v>
      </c>
    </row>
    <row r="38" spans="2:7" x14ac:dyDescent="0.25">
      <c r="B38" s="5">
        <f t="shared" si="3"/>
        <v>20</v>
      </c>
      <c r="C38" s="11">
        <f t="shared" si="0"/>
        <v>4186.0090448095689</v>
      </c>
      <c r="D38" s="6">
        <f t="shared" si="1"/>
        <v>97.198940178798154</v>
      </c>
      <c r="E38" s="14">
        <f t="shared" si="4"/>
        <v>95.138482087219842</v>
      </c>
      <c r="F38" s="15">
        <f t="shared" si="5"/>
        <v>99.350622543623814</v>
      </c>
      <c r="G38" s="10">
        <f t="shared" si="2"/>
        <v>99.350622543623814</v>
      </c>
    </row>
    <row r="39" spans="2:7" x14ac:dyDescent="0.25">
      <c r="B39" s="5">
        <f t="shared" si="3"/>
        <v>21</v>
      </c>
      <c r="C39" s="11">
        <f t="shared" si="0"/>
        <v>4371.3394984986535</v>
      </c>
      <c r="D39" s="6">
        <f t="shared" si="1"/>
        <v>101.50230490844946</v>
      </c>
      <c r="E39" s="14">
        <f t="shared" si="4"/>
        <v>99.350622543623814</v>
      </c>
      <c r="F39" s="15">
        <f t="shared" si="5"/>
        <v>103.74925039014832</v>
      </c>
      <c r="G39" s="10">
        <f t="shared" si="2"/>
        <v>103.74925039014832</v>
      </c>
    </row>
    <row r="40" spans="2:7" x14ac:dyDescent="0.25">
      <c r="B40" s="5">
        <f t="shared" si="3"/>
        <v>22</v>
      </c>
      <c r="C40" s="11">
        <f t="shared" si="0"/>
        <v>4564.8752323715435</v>
      </c>
      <c r="D40" s="6">
        <f t="shared" si="1"/>
        <v>105.99619587184718</v>
      </c>
      <c r="E40" s="14">
        <f t="shared" si="4"/>
        <v>103.74925039014832</v>
      </c>
      <c r="F40" s="15">
        <f t="shared" si="5"/>
        <v>108.34262212892901</v>
      </c>
      <c r="G40" s="10">
        <f t="shared" si="2"/>
        <v>108.34262212892901</v>
      </c>
    </row>
    <row r="41" spans="2:7" x14ac:dyDescent="0.25">
      <c r="B41" s="5">
        <f t="shared" si="3"/>
        <v>23</v>
      </c>
      <c r="C41" s="11">
        <f t="shared" si="0"/>
        <v>4766.9795252178501</v>
      </c>
      <c r="D41" s="6">
        <f t="shared" si="1"/>
        <v>110.68904838601085</v>
      </c>
      <c r="E41" s="14">
        <f t="shared" si="4"/>
        <v>108.34262212892901</v>
      </c>
      <c r="F41" s="15">
        <f t="shared" si="5"/>
        <v>113.13935980868072</v>
      </c>
      <c r="G41" s="10">
        <f t="shared" si="2"/>
        <v>113.13935980868072</v>
      </c>
    </row>
    <row r="42" spans="2:7" x14ac:dyDescent="0.25">
      <c r="B42" s="5">
        <f t="shared" si="3"/>
        <v>24</v>
      </c>
      <c r="C42" s="11">
        <f t="shared" si="0"/>
        <v>4978.031739553282</v>
      </c>
      <c r="D42" s="6">
        <f t="shared" si="1"/>
        <v>115.58967123135058</v>
      </c>
      <c r="E42" s="14">
        <f t="shared" si="4"/>
        <v>113.13935980868072</v>
      </c>
      <c r="F42" s="15">
        <f t="shared" si="5"/>
        <v>118.14846720882713</v>
      </c>
      <c r="G42" s="10">
        <f t="shared" si="2"/>
        <v>118.14846720882713</v>
      </c>
    </row>
    <row r="43" spans="2:7" x14ac:dyDescent="0.25">
      <c r="B43" s="5">
        <f t="shared" si="3"/>
        <v>25</v>
      </c>
      <c r="C43" s="11">
        <f t="shared" si="0"/>
        <v>5198.4280337070231</v>
      </c>
      <c r="D43" s="6">
        <f t="shared" si="1"/>
        <v>120.70726318630366</v>
      </c>
      <c r="E43" s="14">
        <f t="shared" si="4"/>
        <v>118.14846720882713</v>
      </c>
      <c r="F43" s="15">
        <f t="shared" si="5"/>
        <v>123.37934674016316</v>
      </c>
      <c r="G43" s="10">
        <f t="shared" si="2"/>
        <v>123.37934674016316</v>
      </c>
    </row>
    <row r="44" spans="2:7" x14ac:dyDescent="0.25">
      <c r="B44" s="5">
        <f t="shared" si="3"/>
        <v>26</v>
      </c>
      <c r="C44" s="11">
        <f t="shared" si="0"/>
        <v>5428.5821054359367</v>
      </c>
      <c r="D44" s="6">
        <f t="shared" si="1"/>
        <v>126.05143029402265</v>
      </c>
      <c r="E44" s="14">
        <f t="shared" si="4"/>
        <v>123.37934674016316</v>
      </c>
      <c r="F44" s="15">
        <f t="shared" si="5"/>
        <v>128.84181709377359</v>
      </c>
      <c r="G44" s="10">
        <f t="shared" si="2"/>
        <v>128.84181709377359</v>
      </c>
    </row>
    <row r="45" spans="2:7" x14ac:dyDescent="0.25">
      <c r="B45" s="5">
        <f t="shared" si="3"/>
        <v>27</v>
      </c>
      <c r="C45" s="11">
        <f t="shared" si="0"/>
        <v>5668.9259684613589</v>
      </c>
      <c r="D45" s="6">
        <f t="shared" si="1"/>
        <v>131.63220389352452</v>
      </c>
      <c r="E45" s="14">
        <f t="shared" si="4"/>
        <v>128.84181709377359</v>
      </c>
      <c r="F45" s="15">
        <f t="shared" si="5"/>
        <v>134.54613167133596</v>
      </c>
      <c r="G45" s="10">
        <f t="shared" si="2"/>
        <v>134.54613167133596</v>
      </c>
    </row>
    <row r="46" spans="2:7" x14ac:dyDescent="0.25">
      <c r="B46" s="5">
        <f t="shared" si="3"/>
        <v>28</v>
      </c>
      <c r="C46" s="11">
        <f t="shared" si="0"/>
        <v>5919.9107633861331</v>
      </c>
      <c r="D46" s="6">
        <f t="shared" si="1"/>
        <v>137.46005944914739</v>
      </c>
      <c r="E46" s="14">
        <f t="shared" si="4"/>
        <v>134.54613167133596</v>
      </c>
      <c r="F46" s="15">
        <f t="shared" si="5"/>
        <v>140.50299783140287</v>
      </c>
      <c r="G46" s="10">
        <f t="shared" si="2"/>
        <v>140.50299783140287</v>
      </c>
    </row>
    <row r="47" spans="2:7" x14ac:dyDescent="0.25">
      <c r="B47" s="5">
        <f t="shared" si="3"/>
        <v>29</v>
      </c>
      <c r="C47" s="11">
        <f t="shared" si="0"/>
        <v>6182.0076045139949</v>
      </c>
      <c r="D47" s="6">
        <f t="shared" si="1"/>
        <v>143.54593621365831</v>
      </c>
      <c r="E47" s="14">
        <f t="shared" si="4"/>
        <v>140.50299783140287</v>
      </c>
      <c r="F47" s="15">
        <f t="shared" si="5"/>
        <v>146.72359698778976</v>
      </c>
      <c r="G47" s="10">
        <f t="shared" si="2"/>
        <v>146.72359698778976</v>
      </c>
    </row>
    <row r="48" spans="2:7" x14ac:dyDescent="0.25">
      <c r="B48" s="5">
        <f t="shared" si="3"/>
        <v>30</v>
      </c>
      <c r="C48" s="11">
        <f t="shared" si="0"/>
        <v>6455.7084641608653</v>
      </c>
      <c r="D48" s="6">
        <f t="shared" si="1"/>
        <v>149.90125776192122</v>
      </c>
      <c r="E48" s="14">
        <f t="shared" si="4"/>
        <v>146.72359698778976</v>
      </c>
      <c r="F48" s="15">
        <f t="shared" si="5"/>
        <v>153.2196055977947</v>
      </c>
      <c r="G48" s="10">
        <f t="shared" si="2"/>
        <v>153.2196055977947</v>
      </c>
    </row>
    <row r="49" spans="2:9" x14ac:dyDescent="0.25">
      <c r="B49" s="5">
        <f t="shared" si="3"/>
        <v>31</v>
      </c>
      <c r="C49" s="11">
        <f t="shared" si="0"/>
        <v>6741.5270961179358</v>
      </c>
      <c r="D49" s="6">
        <f t="shared" si="1"/>
        <v>156.53795343366818</v>
      </c>
      <c r="E49" s="14">
        <f t="shared" si="4"/>
        <v>153.2196055977947</v>
      </c>
      <c r="F49" s="15">
        <f t="shared" si="5"/>
        <v>160.00321707964559</v>
      </c>
      <c r="G49" s="10">
        <f t="shared" si="2"/>
        <v>160.00321707964559</v>
      </c>
    </row>
    <row r="50" spans="2:9" x14ac:dyDescent="0.25">
      <c r="B50" s="5">
        <f t="shared" si="3"/>
        <v>32</v>
      </c>
      <c r="C50" s="11">
        <f t="shared" ref="C50:C81" si="6">$B$6*POWER($B$12,B50)</f>
        <v>7039.9999999999745</v>
      </c>
      <c r="D50" s="6">
        <f t="shared" si="1"/>
        <v>163.46848072562298</v>
      </c>
      <c r="E50" s="14">
        <f t="shared" si="4"/>
        <v>160.00321707964559</v>
      </c>
      <c r="F50" s="15">
        <f t="shared" si="5"/>
        <v>167.08716470031607</v>
      </c>
      <c r="G50" s="10">
        <f t="shared" si="2"/>
        <v>167.08716470031607</v>
      </c>
    </row>
    <row r="51" spans="2:9" x14ac:dyDescent="0.25">
      <c r="B51" s="5">
        <f t="shared" si="3"/>
        <v>33</v>
      </c>
      <c r="C51" s="11">
        <f t="shared" si="6"/>
        <v>7351.6874282889667</v>
      </c>
      <c r="D51" s="6">
        <f t="shared" si="1"/>
        <v>170.70584867500912</v>
      </c>
      <c r="E51" s="14">
        <f t="shared" si="4"/>
        <v>167.08716470031607</v>
      </c>
      <c r="F51" s="15">
        <f t="shared" si="5"/>
        <v>174.48474547667132</v>
      </c>
      <c r="G51" s="10">
        <f t="shared" si="2"/>
        <v>174.48474547667132</v>
      </c>
    </row>
    <row r="52" spans="2:9" x14ac:dyDescent="0.25">
      <c r="B52" s="5">
        <f t="shared" si="3"/>
        <v>34</v>
      </c>
      <c r="C52" s="11">
        <f t="shared" si="6"/>
        <v>7677.1744379633856</v>
      </c>
      <c r="D52" s="6">
        <f t="shared" si="1"/>
        <v>178.26364227833349</v>
      </c>
      <c r="E52" s="14">
        <f t="shared" si="4"/>
        <v>174.48474547667132</v>
      </c>
      <c r="F52" s="15">
        <f t="shared" si="5"/>
        <v>182.20984513480812</v>
      </c>
      <c r="G52" s="10">
        <f t="shared" si="2"/>
        <v>182.20984513480812</v>
      </c>
    </row>
    <row r="53" spans="2:9" x14ac:dyDescent="0.25">
      <c r="B53" s="5">
        <f t="shared" si="3"/>
        <v>35</v>
      </c>
      <c r="C53" s="11">
        <f t="shared" si="6"/>
        <v>8017.0719886870793</v>
      </c>
      <c r="D53" s="6">
        <f t="shared" si="1"/>
        <v>186.15604799128275</v>
      </c>
      <c r="E53" s="14">
        <f t="shared" si="4"/>
        <v>182.20984513480812</v>
      </c>
      <c r="F53" s="15">
        <f t="shared" si="5"/>
        <v>190.27696417443934</v>
      </c>
      <c r="G53" s="10">
        <f t="shared" si="2"/>
        <v>190.27696417443934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8372.0180896191232</v>
      </c>
      <c r="D54" s="6">
        <f t="shared" si="1"/>
        <v>194.39788035759597</v>
      </c>
      <c r="E54" s="14">
        <f t="shared" si="4"/>
        <v>190.27696417443934</v>
      </c>
      <c r="F54" s="15">
        <f t="shared" si="5"/>
        <v>198.70124508724726</v>
      </c>
      <c r="G54" s="10">
        <f t="shared" si="2"/>
        <v>198.70124508724726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8742.6789969972906</v>
      </c>
      <c r="D55" s="6">
        <f t="shared" si="1"/>
        <v>203.00460981689855</v>
      </c>
      <c r="E55" s="14">
        <f t="shared" si="4"/>
        <v>198.70124508724726</v>
      </c>
      <c r="F55" s="15">
        <f t="shared" si="5"/>
        <v>207.49850078029627</v>
      </c>
      <c r="G55" s="10">
        <f t="shared" si="2"/>
        <v>207.49850078029627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9129.7504647430706</v>
      </c>
      <c r="D56" s="6">
        <f t="shared" si="1"/>
        <v>211.99239174369399</v>
      </c>
      <c r="E56" s="14">
        <f t="shared" si="4"/>
        <v>207.49850078029627</v>
      </c>
      <c r="F56" s="15">
        <f t="shared" si="5"/>
        <v>216.68524425785765</v>
      </c>
      <c r="G56" s="10">
        <f t="shared" si="2"/>
        <v>216.68524425785765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9533.9590504356838</v>
      </c>
      <c r="D57" s="6">
        <f t="shared" si="1"/>
        <v>221.37809677202131</v>
      </c>
      <c r="E57" s="14">
        <f t="shared" si="4"/>
        <v>216.68524425785765</v>
      </c>
      <c r="F57" s="15">
        <f t="shared" si="5"/>
        <v>226.27871961736099</v>
      </c>
      <c r="G57" s="10">
        <f t="shared" si="2"/>
        <v>226.27871961736099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9956.063479106544</v>
      </c>
      <c r="D58" s="6">
        <f t="shared" si="1"/>
        <v>231.1793424627007</v>
      </c>
      <c r="E58" s="14">
        <f t="shared" si="4"/>
        <v>226.27871961736099</v>
      </c>
      <c r="F58" s="15">
        <f t="shared" si="5"/>
        <v>236.2969344176538</v>
      </c>
      <c r="G58" s="10">
        <f t="shared" si="2"/>
        <v>236.2969344176538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10396.856067414026</v>
      </c>
      <c r="D59" s="6">
        <f t="shared" si="1"/>
        <v>241.41452637260687</v>
      </c>
      <c r="E59" s="14">
        <f t="shared" si="4"/>
        <v>236.2969344176538</v>
      </c>
      <c r="F59" s="15">
        <f t="shared" si="5"/>
        <v>246.75869348032586</v>
      </c>
      <c r="G59" s="10">
        <f t="shared" si="2"/>
        <v>246.75869348032586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10857.164210871853</v>
      </c>
      <c r="D60" s="6">
        <f t="shared" si="1"/>
        <v>252.10286058804485</v>
      </c>
      <c r="E60" s="14">
        <f t="shared" si="4"/>
        <v>246.75869348032586</v>
      </c>
      <c r="F60" s="15">
        <f t="shared" si="5"/>
        <v>257.68363418754672</v>
      </c>
      <c r="G60" s="10">
        <f t="shared" si="2"/>
        <v>257.68363418754672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11337.851936922698</v>
      </c>
      <c r="D61" s="6">
        <f t="shared" si="1"/>
        <v>263.26440778704858</v>
      </c>
      <c r="E61" s="14">
        <f t="shared" si="4"/>
        <v>257.68363418754672</v>
      </c>
      <c r="F61" s="15">
        <f t="shared" si="5"/>
        <v>269.09226334267146</v>
      </c>
      <c r="G61" s="10">
        <f t="shared" si="2"/>
        <v>269.09226334267146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11839.821526772244</v>
      </c>
      <c r="D62" s="6">
        <f t="shared" si="1"/>
        <v>274.92011889829428</v>
      </c>
      <c r="E62" s="14">
        <f t="shared" si="4"/>
        <v>269.09226334267146</v>
      </c>
      <c r="F62" s="15">
        <f t="shared" si="5"/>
        <v>281.00599566280516</v>
      </c>
      <c r="G62" s="10">
        <f t="shared" si="2"/>
        <v>281.00599566280516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12364.015209027968</v>
      </c>
      <c r="D63" s="6">
        <f t="shared" si="1"/>
        <v>287.0918724273161</v>
      </c>
      <c r="E63" s="14">
        <f t="shared" si="4"/>
        <v>281.00599566280516</v>
      </c>
      <c r="F63" s="15">
        <f t="shared" si="5"/>
        <v>293.44719397557901</v>
      </c>
      <c r="G63" s="10">
        <f t="shared" si="2"/>
        <v>293.44719397557901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12911.416928321709</v>
      </c>
      <c r="D64" s="6">
        <f t="shared" si="1"/>
        <v>299.80251552384192</v>
      </c>
      <c r="E64" s="14">
        <f t="shared" si="4"/>
        <v>293.44719397557901</v>
      </c>
      <c r="F64" s="15">
        <f t="shared" si="5"/>
        <v>306.43921119558888</v>
      </c>
      <c r="G64" s="10">
        <f t="shared" si="2"/>
        <v>306.43921119558888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13483.054192235848</v>
      </c>
      <c r="D65" s="6">
        <f t="shared" si="1"/>
        <v>313.07590686733579</v>
      </c>
      <c r="E65" s="14">
        <f t="shared" si="4"/>
        <v>306.43921119558888</v>
      </c>
      <c r="F65" s="15">
        <f t="shared" si="5"/>
        <v>320.00643415929062</v>
      </c>
      <c r="G65" s="10">
        <f t="shared" si="2"/>
        <v>320.00643415929062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14079.999999999925</v>
      </c>
      <c r="D66" s="6">
        <f t="shared" si="1"/>
        <v>326.93696145124545</v>
      </c>
      <c r="E66" s="14">
        <f t="shared" si="4"/>
        <v>320.00643415929062</v>
      </c>
      <c r="F66" s="15">
        <f t="shared" si="5"/>
        <v>334.17432940063156</v>
      </c>
      <c r="G66" s="10">
        <f t="shared" si="2"/>
        <v>334.17432940063156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14703.374856577908</v>
      </c>
      <c r="D67" s="6">
        <f t="shared" si="1"/>
        <v>341.41169735001762</v>
      </c>
      <c r="E67" s="14">
        <f t="shared" si="4"/>
        <v>334.17432940063156</v>
      </c>
      <c r="F67" s="15">
        <f t="shared" si="5"/>
        <v>348.96949095334196</v>
      </c>
      <c r="G67" s="10">
        <f t="shared" si="2"/>
        <v>348.96949095334196</v>
      </c>
    </row>
    <row r="68" spans="2:9" x14ac:dyDescent="0.25">
      <c r="B68" s="5">
        <f t="shared" si="3"/>
        <v>50</v>
      </c>
      <c r="C68" s="11">
        <f t="shared" si="6"/>
        <v>15354.348875926744</v>
      </c>
      <c r="D68" s="6">
        <f t="shared" si="1"/>
        <v>356.52728455666636</v>
      </c>
      <c r="E68" s="14">
        <f t="shared" si="4"/>
        <v>348.96949095334196</v>
      </c>
      <c r="F68" s="15">
        <f t="shared" si="5"/>
        <v>364.41969026961556</v>
      </c>
      <c r="G68" s="10">
        <f t="shared" si="2"/>
        <v>364.41969026961556</v>
      </c>
    </row>
    <row r="69" spans="2:9" x14ac:dyDescent="0.25">
      <c r="B69" s="5">
        <f t="shared" si="3"/>
        <v>51</v>
      </c>
      <c r="C69" s="11">
        <f t="shared" si="6"/>
        <v>16034.143977374129</v>
      </c>
      <c r="D69" s="6">
        <f t="shared" si="1"/>
        <v>372.31209598256481</v>
      </c>
      <c r="E69" s="14">
        <f t="shared" si="4"/>
        <v>364.41969026961556</v>
      </c>
      <c r="F69" s="15">
        <f t="shared" si="5"/>
        <v>380.553928348878</v>
      </c>
      <c r="G69" s="10">
        <f t="shared" si="2"/>
        <v>380.553928348878</v>
      </c>
    </row>
    <row r="70" spans="2:9" x14ac:dyDescent="0.25">
      <c r="B70" s="5">
        <f t="shared" si="3"/>
        <v>52</v>
      </c>
      <c r="C70" s="11">
        <f t="shared" si="6"/>
        <v>16744.036179238214</v>
      </c>
      <c r="D70" s="6">
        <f t="shared" si="1"/>
        <v>388.79576071519119</v>
      </c>
      <c r="E70" s="14">
        <f t="shared" si="4"/>
        <v>380.553928348878</v>
      </c>
      <c r="F70" s="15">
        <f t="shared" si="5"/>
        <v>397.40249017449378</v>
      </c>
      <c r="G70" s="10">
        <f t="shared" si="2"/>
        <v>397.40249017449378</v>
      </c>
    </row>
    <row r="71" spans="2:9" x14ac:dyDescent="0.25">
      <c r="B71" s="5">
        <f t="shared" si="3"/>
        <v>53</v>
      </c>
      <c r="C71" s="11">
        <f t="shared" si="6"/>
        <v>17485.357993994552</v>
      </c>
      <c r="D71" s="6">
        <f t="shared" si="1"/>
        <v>406.00921963379642</v>
      </c>
      <c r="E71" s="14">
        <f t="shared" si="4"/>
        <v>397.40249017449378</v>
      </c>
      <c r="F71" s="15">
        <f t="shared" si="5"/>
        <v>414.9970015605918</v>
      </c>
      <c r="G71" s="10">
        <f t="shared" si="2"/>
        <v>414.9970015605918</v>
      </c>
    </row>
    <row r="72" spans="2:9" x14ac:dyDescent="0.25">
      <c r="B72" s="5">
        <f t="shared" si="3"/>
        <v>54</v>
      </c>
      <c r="C72" s="11">
        <f t="shared" si="6"/>
        <v>18259.500929486108</v>
      </c>
      <c r="D72" s="6">
        <f t="shared" si="1"/>
        <v>423.98478348738718</v>
      </c>
      <c r="E72" s="14">
        <f t="shared" si="4"/>
        <v>414.9970015605918</v>
      </c>
      <c r="F72" s="15">
        <f t="shared" si="5"/>
        <v>433.3704885157145</v>
      </c>
      <c r="G72" s="10">
        <f t="shared" si="2"/>
        <v>433.3704885157145</v>
      </c>
    </row>
    <row r="73" spans="2:9" x14ac:dyDescent="0.25">
      <c r="B73" s="5">
        <f t="shared" si="3"/>
        <v>55</v>
      </c>
      <c r="C73" s="11">
        <f t="shared" si="6"/>
        <v>19067.918100871331</v>
      </c>
      <c r="D73" s="6">
        <f t="shared" si="1"/>
        <v>442.75619354404182</v>
      </c>
      <c r="E73" s="14">
        <f t="shared" si="4"/>
        <v>433.3704885157145</v>
      </c>
      <c r="F73" s="15">
        <f t="shared" si="5"/>
        <v>452.55743923472124</v>
      </c>
      <c r="G73" s="10">
        <f t="shared" si="2"/>
        <v>452.55743923472124</v>
      </c>
    </row>
    <row r="74" spans="2:9" x14ac:dyDescent="0.25">
      <c r="B74" s="5">
        <f t="shared" si="3"/>
        <v>56</v>
      </c>
      <c r="C74" s="11">
        <f t="shared" si="6"/>
        <v>19912.126958213055</v>
      </c>
      <c r="D74" s="6">
        <f t="shared" si="1"/>
        <v>462.35868492540067</v>
      </c>
      <c r="E74" s="14">
        <f t="shared" si="4"/>
        <v>452.55743923472124</v>
      </c>
      <c r="F74" s="15">
        <f t="shared" si="5"/>
        <v>472.59386883530681</v>
      </c>
      <c r="G74" s="10">
        <f t="shared" si="2"/>
        <v>472.59386883530681</v>
      </c>
    </row>
    <row r="75" spans="2:9" x14ac:dyDescent="0.25">
      <c r="B75" s="5">
        <f t="shared" si="3"/>
        <v>57</v>
      </c>
      <c r="C75" s="11">
        <f t="shared" si="6"/>
        <v>20793.712134828016</v>
      </c>
      <c r="D75" s="6">
        <f t="shared" si="1"/>
        <v>482.82905274521289</v>
      </c>
      <c r="E75" s="14">
        <f t="shared" si="4"/>
        <v>472.59386883530681</v>
      </c>
      <c r="F75" s="15">
        <f t="shared" si="5"/>
        <v>493.51738696065081</v>
      </c>
      <c r="G75" s="10">
        <f t="shared" si="2"/>
        <v>493.51738696065081</v>
      </c>
    </row>
    <row r="76" spans="2:9" x14ac:dyDescent="0.25">
      <c r="B76" s="5">
        <f t="shared" si="3"/>
        <v>58</v>
      </c>
      <c r="C76" s="11">
        <f t="shared" si="6"/>
        <v>21714.328421743667</v>
      </c>
      <c r="D76" s="6">
        <f t="shared" si="1"/>
        <v>504.20572117608879</v>
      </c>
      <c r="E76" s="14">
        <f t="shared" si="4"/>
        <v>493.51738696065081</v>
      </c>
      <c r="F76" s="15">
        <f t="shared" si="5"/>
        <v>515.36726837509241</v>
      </c>
      <c r="G76" s="10">
        <f t="shared" si="2"/>
        <v>515.36726837509241</v>
      </c>
    </row>
    <row r="77" spans="2:9" x14ac:dyDescent="0.25">
      <c r="B77" s="5">
        <f t="shared" si="3"/>
        <v>59</v>
      </c>
      <c r="C77" s="11">
        <f t="shared" si="6"/>
        <v>22675.703873845352</v>
      </c>
      <c r="D77" s="6">
        <f t="shared" si="1"/>
        <v>526.52881557409614</v>
      </c>
      <c r="E77" s="14">
        <f t="shared" si="4"/>
        <v>515.36726837509241</v>
      </c>
      <c r="F77" s="15">
        <f t="shared" si="5"/>
        <v>538.18452668534189</v>
      </c>
      <c r="G77" s="10">
        <f t="shared" si="2"/>
        <v>538.18452668534189</v>
      </c>
    </row>
    <row r="78" spans="2:9" x14ac:dyDescent="0.25">
      <c r="B78" s="5">
        <f t="shared" si="3"/>
        <v>60</v>
      </c>
      <c r="C78" s="11">
        <f t="shared" si="6"/>
        <v>23679.643053544449</v>
      </c>
      <c r="D78" s="6">
        <f t="shared" si="1"/>
        <v>549.84023779658764</v>
      </c>
      <c r="E78" s="14">
        <f t="shared" si="4"/>
        <v>538.18452668534189</v>
      </c>
      <c r="F78" s="15">
        <f t="shared" si="5"/>
        <v>562.01199132560942</v>
      </c>
      <c r="G78" s="10">
        <f t="shared" si="2"/>
        <v>562.01199132560942</v>
      </c>
    </row>
    <row r="79" spans="2:9" x14ac:dyDescent="0.25">
      <c r="B79" s="5">
        <f t="shared" si="3"/>
        <v>61</v>
      </c>
      <c r="C79" s="11">
        <f t="shared" si="6"/>
        <v>24728.030418055892</v>
      </c>
      <c r="D79" s="6">
        <f t="shared" si="1"/>
        <v>574.18374485463119</v>
      </c>
      <c r="E79" s="14">
        <f t="shared" si="4"/>
        <v>562.01199132560942</v>
      </c>
      <c r="F79" s="15">
        <f t="shared" si="5"/>
        <v>586.894387951157</v>
      </c>
      <c r="G79" s="10">
        <f t="shared" si="2"/>
        <v>586.894387951157</v>
      </c>
    </row>
    <row r="80" spans="2:9" x14ac:dyDescent="0.25">
      <c r="B80" s="5">
        <f t="shared" si="3"/>
        <v>62</v>
      </c>
      <c r="C80" s="11">
        <f t="shared" si="6"/>
        <v>25822.83385664337</v>
      </c>
      <c r="D80" s="6">
        <f t="shared" si="1"/>
        <v>599.60503104768281</v>
      </c>
      <c r="E80" s="14">
        <f t="shared" si="4"/>
        <v>586.894387951157</v>
      </c>
      <c r="F80" s="15">
        <f t="shared" si="5"/>
        <v>612.87842239117663</v>
      </c>
      <c r="G80" s="10">
        <f t="shared" si="2"/>
        <v>612.87842239117663</v>
      </c>
    </row>
    <row r="81" spans="2:7" x14ac:dyDescent="0.25">
      <c r="B81" s="5">
        <f t="shared" si="3"/>
        <v>63</v>
      </c>
      <c r="C81" s="11">
        <f t="shared" si="6"/>
        <v>26966.108384471649</v>
      </c>
      <c r="D81" s="6">
        <f t="shared" si="1"/>
        <v>626.15181373467044</v>
      </c>
      <c r="E81" s="14">
        <f t="shared" si="4"/>
        <v>612.87842239117663</v>
      </c>
      <c r="F81" s="15">
        <f t="shared" si="5"/>
        <v>640.0128683185801</v>
      </c>
      <c r="G81" s="10">
        <f t="shared" si="2"/>
        <v>640.0128683185801</v>
      </c>
    </row>
    <row r="82" spans="2:7" x14ac:dyDescent="0.25">
      <c r="B82" s="5">
        <f t="shared" si="3"/>
        <v>64</v>
      </c>
      <c r="C82" s="11">
        <f t="shared" ref="C82:C113" si="7">$B$6*POWER($B$12,B82)</f>
        <v>28159.9999999998</v>
      </c>
      <c r="D82" s="6">
        <f t="shared" ref="D82:D116" si="8">C82/$B$14</f>
        <v>653.87392290248965</v>
      </c>
      <c r="E82" s="14">
        <f t="shared" si="4"/>
        <v>640.0128683185801</v>
      </c>
      <c r="F82" s="15">
        <f t="shared" si="5"/>
        <v>668.34865880126188</v>
      </c>
      <c r="G82" s="10">
        <f t="shared" si="2"/>
        <v>668.34865880126188</v>
      </c>
    </row>
    <row r="83" spans="2:7" x14ac:dyDescent="0.25">
      <c r="B83" s="5">
        <f t="shared" si="3"/>
        <v>65</v>
      </c>
      <c r="C83" s="11">
        <f t="shared" si="7"/>
        <v>29406.749713155765</v>
      </c>
      <c r="D83" s="6">
        <f t="shared" si="8"/>
        <v>682.8233947000341</v>
      </c>
      <c r="E83" s="14">
        <f t="shared" si="4"/>
        <v>668.34865880126188</v>
      </c>
      <c r="F83" s="15">
        <f t="shared" si="5"/>
        <v>697.93898190668278</v>
      </c>
      <c r="G83" s="10">
        <f t="shared" ref="G83:G116" si="9">F83</f>
        <v>697.93898190668278</v>
      </c>
    </row>
    <row r="84" spans="2:7" x14ac:dyDescent="0.25">
      <c r="B84" s="5">
        <f t="shared" ref="B84:B116" si="10">B83+1</f>
        <v>66</v>
      </c>
      <c r="C84" s="11">
        <f t="shared" si="7"/>
        <v>30708.697751853433</v>
      </c>
      <c r="D84" s="6">
        <f t="shared" si="8"/>
        <v>713.05456911333147</v>
      </c>
      <c r="E84" s="14">
        <f t="shared" ref="E84:E116" si="11">F83</f>
        <v>697.93898190668278</v>
      </c>
      <c r="F84" s="15">
        <f t="shared" ref="F84:F116" si="12">((D85-D84)/2)+D84</f>
        <v>728.83938053922998</v>
      </c>
      <c r="G84" s="10">
        <f t="shared" si="9"/>
        <v>728.83938053922998</v>
      </c>
    </row>
    <row r="85" spans="2:7" x14ac:dyDescent="0.25">
      <c r="B85" s="5">
        <f t="shared" si="10"/>
        <v>67</v>
      </c>
      <c r="C85" s="11">
        <f t="shared" si="7"/>
        <v>32068.287954748204</v>
      </c>
      <c r="D85" s="6">
        <f t="shared" si="8"/>
        <v>744.62419196512838</v>
      </c>
      <c r="E85" s="14">
        <f t="shared" si="11"/>
        <v>728.83938053922998</v>
      </c>
      <c r="F85" s="15">
        <f t="shared" si="12"/>
        <v>761.10785669775476</v>
      </c>
      <c r="G85" s="10">
        <f t="shared" si="9"/>
        <v>761.10785669775476</v>
      </c>
    </row>
    <row r="86" spans="2:7" x14ac:dyDescent="0.25">
      <c r="B86" s="5">
        <f t="shared" si="10"/>
        <v>68</v>
      </c>
      <c r="C86" s="11">
        <f t="shared" si="7"/>
        <v>33488.072358476376</v>
      </c>
      <c r="D86" s="6">
        <f t="shared" si="8"/>
        <v>777.59152143038114</v>
      </c>
      <c r="E86" s="14">
        <f t="shared" si="11"/>
        <v>761.10785669775476</v>
      </c>
      <c r="F86" s="15">
        <f t="shared" si="12"/>
        <v>794.80498034898619</v>
      </c>
      <c r="G86" s="10">
        <f t="shared" si="9"/>
        <v>794.80498034898619</v>
      </c>
    </row>
    <row r="87" spans="2:7" x14ac:dyDescent="0.25">
      <c r="B87" s="5">
        <f t="shared" si="10"/>
        <v>69</v>
      </c>
      <c r="C87" s="11">
        <f t="shared" si="7"/>
        <v>34970.715987989039</v>
      </c>
      <c r="D87" s="6">
        <f t="shared" si="8"/>
        <v>812.01843926759125</v>
      </c>
      <c r="E87" s="14">
        <f t="shared" si="11"/>
        <v>794.80498034898619</v>
      </c>
      <c r="F87" s="15">
        <f t="shared" si="12"/>
        <v>829.99400312118212</v>
      </c>
      <c r="G87" s="10">
        <f t="shared" si="9"/>
        <v>829.99400312118212</v>
      </c>
    </row>
    <row r="88" spans="2:7" x14ac:dyDescent="0.25">
      <c r="B88" s="5">
        <f t="shared" si="10"/>
        <v>70</v>
      </c>
      <c r="C88" s="11">
        <f t="shared" si="7"/>
        <v>36519.001858972159</v>
      </c>
      <c r="D88" s="6">
        <f t="shared" si="8"/>
        <v>847.96956697477299</v>
      </c>
      <c r="E88" s="14">
        <f t="shared" si="11"/>
        <v>829.99400312118212</v>
      </c>
      <c r="F88" s="15">
        <f t="shared" si="12"/>
        <v>866.74097703142763</v>
      </c>
      <c r="G88" s="10">
        <f t="shared" si="9"/>
        <v>866.74097703142763</v>
      </c>
    </row>
    <row r="89" spans="2:7" x14ac:dyDescent="0.25">
      <c r="B89" s="5">
        <f t="shared" si="10"/>
        <v>71</v>
      </c>
      <c r="C89" s="11">
        <f t="shared" si="7"/>
        <v>38135.836201742604</v>
      </c>
      <c r="D89" s="6">
        <f t="shared" si="8"/>
        <v>885.51238708808228</v>
      </c>
      <c r="E89" s="14">
        <f t="shared" si="11"/>
        <v>866.74097703142763</v>
      </c>
      <c r="F89" s="15">
        <f t="shared" si="12"/>
        <v>905.11487846944101</v>
      </c>
      <c r="G89" s="10">
        <f t="shared" si="9"/>
        <v>905.11487846944101</v>
      </c>
    </row>
    <row r="90" spans="2:7" x14ac:dyDescent="0.25">
      <c r="B90" s="5">
        <f t="shared" si="10"/>
        <v>72</v>
      </c>
      <c r="C90" s="11">
        <f t="shared" si="7"/>
        <v>39824.253916426038</v>
      </c>
      <c r="D90" s="6">
        <f t="shared" si="8"/>
        <v>924.71736985079963</v>
      </c>
      <c r="E90" s="14">
        <f t="shared" si="11"/>
        <v>905.11487846944101</v>
      </c>
      <c r="F90" s="15">
        <f t="shared" si="12"/>
        <v>945.18773767061202</v>
      </c>
      <c r="G90" s="10">
        <f t="shared" si="9"/>
        <v>945.18773767061202</v>
      </c>
    </row>
    <row r="91" spans="2:7" x14ac:dyDescent="0.25">
      <c r="B91" s="5">
        <f t="shared" si="10"/>
        <v>73</v>
      </c>
      <c r="C91" s="11">
        <f t="shared" si="7"/>
        <v>41587.424269655967</v>
      </c>
      <c r="D91" s="6">
        <f t="shared" si="8"/>
        <v>965.6581054904243</v>
      </c>
      <c r="E91" s="14">
        <f t="shared" si="11"/>
        <v>945.18773767061202</v>
      </c>
      <c r="F91" s="15">
        <f t="shared" si="12"/>
        <v>987.03477392130003</v>
      </c>
      <c r="G91" s="10">
        <f t="shared" si="9"/>
        <v>987.03477392130003</v>
      </c>
    </row>
    <row r="92" spans="2:7" x14ac:dyDescent="0.25">
      <c r="B92" s="5">
        <f t="shared" si="10"/>
        <v>74</v>
      </c>
      <c r="C92" s="11">
        <f t="shared" si="7"/>
        <v>43428.656843487261</v>
      </c>
      <c r="D92" s="6">
        <f t="shared" si="8"/>
        <v>1008.4114423521759</v>
      </c>
      <c r="E92" s="14">
        <f t="shared" si="11"/>
        <v>987.03477392130003</v>
      </c>
      <c r="F92" s="15">
        <f t="shared" si="12"/>
        <v>1030.7345367501832</v>
      </c>
      <c r="G92" s="10">
        <f t="shared" si="9"/>
        <v>1030.7345367501832</v>
      </c>
    </row>
    <row r="93" spans="2:7" x14ac:dyDescent="0.25">
      <c r="B93" s="5">
        <f t="shared" si="10"/>
        <v>75</v>
      </c>
      <c r="C93" s="11">
        <f t="shared" si="7"/>
        <v>45351.407747690624</v>
      </c>
      <c r="D93" s="6">
        <f t="shared" si="8"/>
        <v>1053.0576311481905</v>
      </c>
      <c r="E93" s="14">
        <f t="shared" si="11"/>
        <v>1030.7345367501832</v>
      </c>
      <c r="F93" s="15">
        <f t="shared" si="12"/>
        <v>1076.3690533706817</v>
      </c>
      <c r="G93" s="10">
        <f t="shared" si="9"/>
        <v>1076.3690533706817</v>
      </c>
    </row>
    <row r="94" spans="2:7" x14ac:dyDescent="0.25">
      <c r="B94" s="5">
        <f t="shared" si="10"/>
        <v>76</v>
      </c>
      <c r="C94" s="11">
        <f t="shared" si="7"/>
        <v>47359.28610708881</v>
      </c>
      <c r="D94" s="6">
        <f t="shared" si="8"/>
        <v>1099.6804755931732</v>
      </c>
      <c r="E94" s="14">
        <f t="shared" si="11"/>
        <v>1076.3690533706817</v>
      </c>
      <c r="F94" s="15">
        <f t="shared" si="12"/>
        <v>1124.0239826512166</v>
      </c>
      <c r="G94" s="10">
        <f t="shared" si="9"/>
        <v>1124.0239826512166</v>
      </c>
    </row>
    <row r="95" spans="2:7" x14ac:dyDescent="0.25">
      <c r="B95" s="5">
        <f t="shared" si="10"/>
        <v>77</v>
      </c>
      <c r="C95" s="11">
        <f t="shared" si="7"/>
        <v>49456.06083611169</v>
      </c>
      <c r="D95" s="6">
        <f t="shared" si="8"/>
        <v>1148.3674897092601</v>
      </c>
      <c r="E95" s="14">
        <f t="shared" si="11"/>
        <v>1124.0239826512166</v>
      </c>
      <c r="F95" s="15">
        <f t="shared" si="12"/>
        <v>1173.7887759023117</v>
      </c>
      <c r="G95" s="10">
        <f t="shared" si="9"/>
        <v>1173.7887759023117</v>
      </c>
    </row>
    <row r="96" spans="2:7" x14ac:dyDescent="0.25">
      <c r="B96" s="5">
        <f t="shared" si="10"/>
        <v>78</v>
      </c>
      <c r="C96" s="11">
        <f t="shared" si="7"/>
        <v>51645.667713286646</v>
      </c>
      <c r="D96" s="6">
        <f t="shared" si="8"/>
        <v>1199.2100620953634</v>
      </c>
      <c r="E96" s="14">
        <f t="shared" si="11"/>
        <v>1173.7887759023117</v>
      </c>
      <c r="F96" s="15">
        <f t="shared" si="12"/>
        <v>1225.756844782351</v>
      </c>
      <c r="G96" s="10">
        <f t="shared" si="9"/>
        <v>1225.756844782351</v>
      </c>
    </row>
    <row r="97" spans="2:10" x14ac:dyDescent="0.25">
      <c r="B97" s="5">
        <f t="shared" si="10"/>
        <v>79</v>
      </c>
      <c r="C97" s="11">
        <f t="shared" si="7"/>
        <v>53932.216768943203</v>
      </c>
      <c r="D97" s="6">
        <f t="shared" si="8"/>
        <v>1252.3036274693388</v>
      </c>
      <c r="E97" s="14">
        <f t="shared" si="11"/>
        <v>1225.756844782351</v>
      </c>
      <c r="F97" s="15">
        <f t="shared" si="12"/>
        <v>1280.0257366371579</v>
      </c>
      <c r="G97" s="10">
        <f t="shared" si="9"/>
        <v>1280.0257366371579</v>
      </c>
    </row>
    <row r="98" spans="2:10" x14ac:dyDescent="0.25">
      <c r="B98" s="5">
        <f t="shared" si="10"/>
        <v>80</v>
      </c>
      <c r="C98" s="11">
        <f t="shared" si="7"/>
        <v>56319.999999999498</v>
      </c>
      <c r="D98" s="6">
        <f t="shared" si="8"/>
        <v>1307.747845804977</v>
      </c>
      <c r="E98" s="14">
        <f t="shared" si="11"/>
        <v>1280.0257366371579</v>
      </c>
      <c r="F98" s="15">
        <f t="shared" si="12"/>
        <v>1336.6973176025213</v>
      </c>
      <c r="G98" s="10">
        <f t="shared" si="9"/>
        <v>1336.6973176025213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58813.499426311428</v>
      </c>
      <c r="D99" s="6">
        <f t="shared" si="8"/>
        <v>1365.6467894000657</v>
      </c>
      <c r="E99" s="14">
        <f t="shared" si="11"/>
        <v>1336.6973176025213</v>
      </c>
      <c r="F99" s="15">
        <f t="shared" si="12"/>
        <v>1395.8779638133628</v>
      </c>
      <c r="G99" s="10">
        <f t="shared" si="9"/>
        <v>1395.8779638133628</v>
      </c>
    </row>
    <row r="100" spans="2:10" x14ac:dyDescent="0.25">
      <c r="B100" s="5">
        <f t="shared" si="10"/>
        <v>82</v>
      </c>
      <c r="C100" s="11">
        <f t="shared" si="7"/>
        <v>61417.39550370675</v>
      </c>
      <c r="D100" s="6">
        <f t="shared" si="8"/>
        <v>1426.1091382266602</v>
      </c>
      <c r="E100" s="14">
        <f t="shared" si="11"/>
        <v>1395.8779638133628</v>
      </c>
      <c r="F100" s="15">
        <f t="shared" si="12"/>
        <v>1457.6787610784572</v>
      </c>
      <c r="G100" s="10">
        <f t="shared" si="9"/>
        <v>1457.6787610784572</v>
      </c>
    </row>
    <row r="101" spans="2:10" x14ac:dyDescent="0.25">
      <c r="B101" s="5">
        <f t="shared" si="10"/>
        <v>83</v>
      </c>
      <c r="C101" s="11">
        <f t="shared" si="7"/>
        <v>64136.575909496292</v>
      </c>
      <c r="D101" s="6">
        <f t="shared" si="8"/>
        <v>1489.248383930254</v>
      </c>
      <c r="E101" s="14">
        <f t="shared" si="11"/>
        <v>1457.6787610784572</v>
      </c>
      <c r="F101" s="15">
        <f t="shared" si="12"/>
        <v>1522.2157133955066</v>
      </c>
      <c r="G101" s="10">
        <f t="shared" si="9"/>
        <v>1522.2157133955066</v>
      </c>
    </row>
    <row r="102" spans="2:10" x14ac:dyDescent="0.25">
      <c r="B102" s="5">
        <f t="shared" si="10"/>
        <v>84</v>
      </c>
      <c r="C102" s="11">
        <f t="shared" si="7"/>
        <v>66976.144716952622</v>
      </c>
      <c r="D102" s="6">
        <f t="shared" si="8"/>
        <v>1555.1830428607593</v>
      </c>
      <c r="E102" s="14">
        <f t="shared" si="11"/>
        <v>1522.2157133955066</v>
      </c>
      <c r="F102" s="15">
        <f t="shared" si="12"/>
        <v>1589.6099606979697</v>
      </c>
      <c r="G102" s="10">
        <f t="shared" si="9"/>
        <v>1589.6099606979697</v>
      </c>
    </row>
    <row r="103" spans="2:10" x14ac:dyDescent="0.25">
      <c r="B103" s="5">
        <f t="shared" si="10"/>
        <v>85</v>
      </c>
      <c r="C103" s="11">
        <f t="shared" si="7"/>
        <v>69941.431975977961</v>
      </c>
      <c r="D103" s="6">
        <f t="shared" si="8"/>
        <v>1624.0368785351798</v>
      </c>
      <c r="E103" s="14">
        <f t="shared" si="11"/>
        <v>1589.6099606979697</v>
      </c>
      <c r="F103" s="15">
        <f t="shared" si="12"/>
        <v>1659.9880062423613</v>
      </c>
      <c r="G103" s="10">
        <f t="shared" si="9"/>
        <v>1659.9880062423613</v>
      </c>
    </row>
    <row r="104" spans="2:10" x14ac:dyDescent="0.25">
      <c r="B104" s="5">
        <f t="shared" si="10"/>
        <v>86</v>
      </c>
      <c r="C104" s="11">
        <f t="shared" si="7"/>
        <v>73038.003717944186</v>
      </c>
      <c r="D104" s="6">
        <f t="shared" si="8"/>
        <v>1695.939133949543</v>
      </c>
      <c r="E104" s="14">
        <f t="shared" si="11"/>
        <v>1659.9880062423613</v>
      </c>
      <c r="F104" s="15">
        <f t="shared" si="12"/>
        <v>1733.4819540628521</v>
      </c>
      <c r="G104" s="10">
        <f t="shared" si="9"/>
        <v>1733.4819540628521</v>
      </c>
    </row>
    <row r="105" spans="2:10" x14ac:dyDescent="0.25">
      <c r="B105" s="5">
        <f t="shared" si="10"/>
        <v>87</v>
      </c>
      <c r="C105" s="11">
        <f t="shared" si="7"/>
        <v>76271.672403485063</v>
      </c>
      <c r="D105" s="6">
        <f t="shared" si="8"/>
        <v>1771.0247741761611</v>
      </c>
      <c r="E105" s="14">
        <f t="shared" si="11"/>
        <v>1733.4819540628521</v>
      </c>
      <c r="F105" s="15">
        <f t="shared" si="12"/>
        <v>1810.2297569388786</v>
      </c>
      <c r="G105" s="10">
        <f t="shared" si="9"/>
        <v>1810.2297569388786</v>
      </c>
    </row>
    <row r="106" spans="2:10" x14ac:dyDescent="0.25">
      <c r="B106" s="5">
        <f t="shared" si="10"/>
        <v>88</v>
      </c>
      <c r="C106" s="11">
        <f t="shared" si="7"/>
        <v>79648.507832851945</v>
      </c>
      <c r="D106" s="6">
        <f t="shared" si="8"/>
        <v>1849.4347397015961</v>
      </c>
      <c r="E106" s="14">
        <f t="shared" si="11"/>
        <v>1810.2297569388786</v>
      </c>
      <c r="F106" s="15">
        <f t="shared" si="12"/>
        <v>1890.3754753412204</v>
      </c>
      <c r="G106" s="10">
        <f t="shared" si="9"/>
        <v>1890.3754753412204</v>
      </c>
    </row>
    <row r="107" spans="2:10" x14ac:dyDescent="0.25">
      <c r="B107" s="5">
        <f t="shared" si="10"/>
        <v>89</v>
      </c>
      <c r="C107" s="11">
        <f t="shared" si="7"/>
        <v>83174.848539311773</v>
      </c>
      <c r="D107" s="6">
        <f t="shared" si="8"/>
        <v>1931.3162109808447</v>
      </c>
      <c r="E107" s="14">
        <f t="shared" si="11"/>
        <v>1890.3754753412204</v>
      </c>
      <c r="F107" s="15">
        <f t="shared" si="12"/>
        <v>1974.0695478425964</v>
      </c>
      <c r="G107" s="10">
        <f t="shared" si="9"/>
        <v>1974.0695478425964</v>
      </c>
    </row>
    <row r="108" spans="2:10" x14ac:dyDescent="0.25">
      <c r="B108" s="5">
        <f t="shared" si="10"/>
        <v>90</v>
      </c>
      <c r="C108" s="11">
        <f t="shared" si="7"/>
        <v>86857.313686974376</v>
      </c>
      <c r="D108" s="6">
        <f t="shared" si="8"/>
        <v>2016.8228847043483</v>
      </c>
      <c r="E108" s="14">
        <f t="shared" si="11"/>
        <v>1974.0695478425964</v>
      </c>
      <c r="F108" s="15">
        <f t="shared" si="12"/>
        <v>2061.4690735003628</v>
      </c>
      <c r="G108" s="10">
        <f t="shared" si="9"/>
        <v>2061.4690735003628</v>
      </c>
    </row>
    <row r="109" spans="2:10" x14ac:dyDescent="0.25">
      <c r="B109" s="5">
        <f t="shared" si="10"/>
        <v>91</v>
      </c>
      <c r="C109" s="11">
        <f t="shared" si="7"/>
        <v>90702.815495381088</v>
      </c>
      <c r="D109" s="6">
        <f t="shared" si="8"/>
        <v>2106.1152622963773</v>
      </c>
      <c r="E109" s="14">
        <f t="shared" si="11"/>
        <v>2061.4690735003628</v>
      </c>
      <c r="F109" s="15">
        <f t="shared" si="12"/>
        <v>2152.7381067413598</v>
      </c>
      <c r="G109" s="10">
        <f t="shared" si="9"/>
        <v>2152.7381067413598</v>
      </c>
    </row>
    <row r="110" spans="2:10" x14ac:dyDescent="0.25">
      <c r="B110" s="5">
        <f t="shared" si="10"/>
        <v>92</v>
      </c>
      <c r="C110" s="11">
        <f t="shared" si="7"/>
        <v>94718.572214177446</v>
      </c>
      <c r="D110" s="6">
        <f t="shared" si="8"/>
        <v>2199.3609511863424</v>
      </c>
      <c r="E110" s="14">
        <f t="shared" si="11"/>
        <v>2152.7381067413598</v>
      </c>
      <c r="F110" s="15">
        <f t="shared" si="12"/>
        <v>2248.0479653024295</v>
      </c>
      <c r="G110" s="10">
        <f t="shared" si="9"/>
        <v>2248.0479653024295</v>
      </c>
    </row>
    <row r="111" spans="2:10" x14ac:dyDescent="0.25">
      <c r="B111" s="5">
        <f t="shared" si="10"/>
        <v>93</v>
      </c>
      <c r="C111" s="11">
        <f t="shared" si="7"/>
        <v>98912.121672223206</v>
      </c>
      <c r="D111" s="6">
        <f t="shared" si="8"/>
        <v>2296.7349794185161</v>
      </c>
      <c r="E111" s="14">
        <f t="shared" si="11"/>
        <v>2248.0479653024295</v>
      </c>
      <c r="F111" s="15">
        <f t="shared" si="12"/>
        <v>2347.5775518046194</v>
      </c>
      <c r="G111" s="10">
        <f t="shared" si="9"/>
        <v>2347.5775518046194</v>
      </c>
    </row>
    <row r="112" spans="2:10" x14ac:dyDescent="0.25">
      <c r="B112" s="5">
        <f t="shared" si="10"/>
        <v>94</v>
      </c>
      <c r="C112" s="11">
        <f t="shared" si="7"/>
        <v>103291.3354265731</v>
      </c>
      <c r="D112" s="6">
        <f t="shared" si="8"/>
        <v>2398.4201241907226</v>
      </c>
      <c r="E112" s="14">
        <f t="shared" si="11"/>
        <v>2347.5775518046194</v>
      </c>
      <c r="F112" s="15">
        <f t="shared" si="12"/>
        <v>2451.5136895646979</v>
      </c>
      <c r="G112" s="10">
        <f t="shared" si="9"/>
        <v>2451.5136895646979</v>
      </c>
    </row>
    <row r="113" spans="2:7" x14ac:dyDescent="0.25">
      <c r="B113" s="5">
        <f t="shared" si="10"/>
        <v>95</v>
      </c>
      <c r="C113" s="11">
        <f t="shared" si="7"/>
        <v>107864.43353788622</v>
      </c>
      <c r="D113" s="6">
        <f t="shared" si="8"/>
        <v>2504.6072549386731</v>
      </c>
      <c r="E113" s="14">
        <f t="shared" si="11"/>
        <v>2451.5136895646979</v>
      </c>
      <c r="F113" s="15">
        <f t="shared" si="12"/>
        <v>2560.0514732743113</v>
      </c>
      <c r="G113" s="10">
        <f t="shared" si="9"/>
        <v>2560.0514732743113</v>
      </c>
    </row>
    <row r="114" spans="2:7" x14ac:dyDescent="0.25">
      <c r="B114" s="5">
        <f t="shared" si="10"/>
        <v>96</v>
      </c>
      <c r="C114" s="11">
        <f t="shared" ref="C114:C116" si="13">$B$6*POWER($B$12,B114)</f>
        <v>112639.99999999881</v>
      </c>
      <c r="D114" s="6">
        <f t="shared" si="8"/>
        <v>2615.4956916099495</v>
      </c>
      <c r="E114" s="14">
        <f t="shared" si="11"/>
        <v>2560.0514732743113</v>
      </c>
      <c r="F114" s="15">
        <f t="shared" si="12"/>
        <v>2673.394635205038</v>
      </c>
      <c r="G114" s="10">
        <f t="shared" si="9"/>
        <v>2673.394635205038</v>
      </c>
    </row>
    <row r="115" spans="2:7" x14ac:dyDescent="0.25">
      <c r="B115" s="5">
        <f t="shared" si="10"/>
        <v>97</v>
      </c>
      <c r="C115" s="11">
        <f t="shared" si="13"/>
        <v>117626.99885262264</v>
      </c>
      <c r="D115" s="6">
        <f t="shared" si="8"/>
        <v>2731.2935788001264</v>
      </c>
      <c r="E115" s="14">
        <f t="shared" si="11"/>
        <v>2673.394635205038</v>
      </c>
      <c r="F115" s="15">
        <f t="shared" si="12"/>
        <v>2791.7559276267211</v>
      </c>
      <c r="G115" s="10">
        <f t="shared" si="9"/>
        <v>2791.7559276267211</v>
      </c>
    </row>
    <row r="116" spans="2:7" x14ac:dyDescent="0.25">
      <c r="B116" s="5">
        <f t="shared" si="10"/>
        <v>98</v>
      </c>
      <c r="C116" s="11">
        <f t="shared" si="13"/>
        <v>122834.7910074133</v>
      </c>
      <c r="D116" s="6">
        <f t="shared" si="8"/>
        <v>2852.2182764533154</v>
      </c>
      <c r="E116" s="14">
        <f t="shared" si="11"/>
        <v>2791.7559276267211</v>
      </c>
      <c r="F116" s="15">
        <f t="shared" si="12"/>
        <v>1426.1091382266577</v>
      </c>
      <c r="G116" s="10">
        <f t="shared" si="9"/>
        <v>1426.1091382266577</v>
      </c>
    </row>
  </sheetData>
  <conditionalFormatting sqref="B18:F18">
    <cfRule type="expression" dxfId="15" priority="8">
      <formula>$B$18&lt;$B$9</formula>
    </cfRule>
  </conditionalFormatting>
  <conditionalFormatting sqref="B19:F46">
    <cfRule type="expression" dxfId="14" priority="7">
      <formula>$B19&lt;$B$9</formula>
    </cfRule>
  </conditionalFormatting>
  <conditionalFormatting sqref="B47:F75">
    <cfRule type="expression" dxfId="13" priority="6">
      <formula>$B47&lt;$B$9</formula>
    </cfRule>
  </conditionalFormatting>
  <conditionalFormatting sqref="B76:F81">
    <cfRule type="expression" dxfId="12" priority="5">
      <formula>$B76&lt;$B$9</formula>
    </cfRule>
  </conditionalFormatting>
  <conditionalFormatting sqref="B84:F99">
    <cfRule type="expression" dxfId="11" priority="3">
      <formula>$B84&lt;$B$9</formula>
    </cfRule>
  </conditionalFormatting>
  <conditionalFormatting sqref="B82:F83">
    <cfRule type="expression" dxfId="10" priority="4">
      <formula>$B82&lt;$B$9</formula>
    </cfRule>
  </conditionalFormatting>
  <conditionalFormatting sqref="B100:F107">
    <cfRule type="expression" dxfId="9" priority="2">
      <formula>$B100&lt;$B$9</formula>
    </cfRule>
  </conditionalFormatting>
  <conditionalFormatting sqref="B108:F116">
    <cfRule type="expression" dxfId="8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37 Bands (44K) (LoSplit)</vt:lpstr>
      <vt:lpstr>48 Bands (44K) (MidSplit)</vt:lpstr>
      <vt:lpstr>52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2021-08-12T04:13:20Z</dcterms:modified>
</cp:coreProperties>
</file>