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c71aa1123723e9/Desktop/GW BootCamp/"/>
    </mc:Choice>
  </mc:AlternateContent>
  <xr:revisionPtr revIDLastSave="498" documentId="13_ncr:1_{D754642E-E684-4F4D-953B-1821B0424A6E}" xr6:coauthVersionLast="46" xr6:coauthVersionMax="46" xr10:uidLastSave="{4076A2D4-05F4-4C37-8057-A792AE25EFB0}"/>
  <bookViews>
    <workbookView xWindow="-108" yWindow="-108" windowWidth="23256" windowHeight="12576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Category Statistics" sheetId="3" r:id="rId4"/>
    <sheet name="Subcategory Statistics" sheetId="4" r:id="rId5"/>
    <sheet name="Outcomes Based on Launch Date" sheetId="7" r:id="rId6"/>
    <sheet name="Edinburgh Research" sheetId="8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4" l="1"/>
  <c r="F13" i="14" s="1"/>
  <c r="E10" i="14"/>
  <c r="H10" i="14" s="1"/>
  <c r="E8" i="14"/>
  <c r="H8" i="14" s="1"/>
  <c r="E2" i="14"/>
  <c r="H2" i="14" s="1"/>
  <c r="E5" i="14"/>
  <c r="G5" i="14" s="1"/>
  <c r="E12" i="14"/>
  <c r="G12" i="14" s="1"/>
  <c r="E4" i="14"/>
  <c r="G4" i="14" s="1"/>
  <c r="E6" i="14"/>
  <c r="H6" i="14" s="1"/>
  <c r="E3" i="14"/>
  <c r="F3" i="14" s="1"/>
  <c r="E11" i="14"/>
  <c r="G11" i="14" s="1"/>
  <c r="E7" i="14"/>
  <c r="F7" i="14" s="1"/>
  <c r="E9" i="14"/>
  <c r="G9" i="14" s="1"/>
  <c r="F8" i="14" l="1"/>
  <c r="F2" i="14"/>
  <c r="G2" i="14"/>
  <c r="G8" i="14"/>
  <c r="F10" i="14"/>
  <c r="G10" i="14"/>
  <c r="H13" i="14"/>
  <c r="G13" i="14"/>
  <c r="G7" i="14"/>
  <c r="F6" i="14"/>
  <c r="F11" i="14"/>
  <c r="F9" i="14"/>
  <c r="G6" i="14"/>
  <c r="G3" i="14"/>
  <c r="F5" i="14"/>
  <c r="H5" i="14"/>
  <c r="F12" i="14"/>
  <c r="H7" i="14"/>
  <c r="H12" i="14"/>
  <c r="H11" i="14"/>
  <c r="H9" i="14"/>
  <c r="F4" i="14"/>
  <c r="H4" i="14"/>
  <c r="H3" i="14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<sst xmlns="http://schemas.openxmlformats.org/spreadsheetml/2006/main" count="33034" uniqueCount="8404">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</sst>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16-4378-8ACB-305BD5AC595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6-4378-8ACB-305BD5AC59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16-4378-8ACB-305BD5AC5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872848"/>
        <c:axId val="1947869520"/>
      </c:lineChart>
      <c:catAx>
        <c:axId val="194787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69520"/>
        <c:crosses val="autoZero"/>
        <c:auto val="1"/>
        <c:lblAlgn val="ctr"/>
        <c:lblOffset val="100"/>
        <c:noMultiLvlLbl val="0"/>
      </c:catAx>
      <c:valAx>
        <c:axId val="19478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7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9-4F57-AE1E-76B1C0BED3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9-4F57-AE1E-76B1C0BED3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9-4F57-AE1E-76B1C0BED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94032"/>
        <c:axId val="99397776"/>
      </c:lineChart>
      <c:catAx>
        <c:axId val="993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7776"/>
        <c:crosses val="autoZero"/>
        <c:auto val="1"/>
        <c:lblAlgn val="ctr"/>
        <c:lblOffset val="100"/>
        <c:noMultiLvlLbl val="0"/>
      </c:catAx>
      <c:valAx>
        <c:axId val="9939777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397428132134372"/>
          <c:y val="7.10004484478468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F-4DDE-9FE9-AA746403C1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F-4DDE-9FE9-AA746403C1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BF-4DDE-9FE9-AA746403C1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BF-4DDE-9FE9-AA746403C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1778831"/>
        <c:axId val="361780079"/>
      </c:barChart>
      <c:catAx>
        <c:axId val="36177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780079"/>
        <c:crosses val="autoZero"/>
        <c:auto val="1"/>
        <c:lblAlgn val="ctr"/>
        <c:lblOffset val="100"/>
        <c:noMultiLvlLbl val="0"/>
      </c:catAx>
      <c:valAx>
        <c:axId val="36178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7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3-47C4-986E-301ABD7543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3-47C4-986E-301ABD7543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3-47C4-986E-301ABD754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156223"/>
        <c:axId val="369159135"/>
      </c:barChart>
      <c:catAx>
        <c:axId val="36915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59135"/>
        <c:crosses val="autoZero"/>
        <c:auto val="1"/>
        <c:lblAlgn val="ctr"/>
        <c:lblOffset val="100"/>
        <c:noMultiLvlLbl val="0"/>
      </c:catAx>
      <c:valAx>
        <c:axId val="36915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5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Submission.xlsx]Outcomes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980568144416032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1A-40EB-B9C7-1B3E2D082E3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1A-40EB-B9C7-1B3E2D082E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1A-40EB-B9C7-1B3E2D082E3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1A-40EB-B9C7-1B3E2D082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389855"/>
        <c:axId val="538385279"/>
      </c:lineChart>
      <c:catAx>
        <c:axId val="53838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85279"/>
        <c:crosses val="autoZero"/>
        <c:auto val="1"/>
        <c:lblAlgn val="ctr"/>
        <c:lblOffset val="100"/>
        <c:noMultiLvlLbl val="0"/>
      </c:catAx>
      <c:valAx>
        <c:axId val="5383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8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518159</xdr:colOff>
      <xdr:row>2</xdr:row>
      <xdr:rowOff>155257</xdr:rowOff>
    </xdr:from>
    <xdr:to>
      <xdr:col>16</xdr:col>
      <xdr:colOff>381000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1633A-51F7-4AC1-BC5A-351362641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725804</xdr:colOff>
      <xdr:row>19</xdr:row>
      <xdr:rowOff>148589</xdr:rowOff>
    </xdr:from>
    <xdr:to>
      <xdr:col>10</xdr:col>
      <xdr:colOff>266699</xdr:colOff>
      <xdr:row>44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79150-8C8D-4043-850D-3902AACE2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110490</xdr:rowOff>
    </xdr:from>
    <xdr:to>
      <xdr:col>17</xdr:col>
      <xdr:colOff>342900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3B04B-0368-44CA-9B61-9B80C9996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2</xdr:row>
      <xdr:rowOff>64770</xdr:rowOff>
    </xdr:from>
    <xdr:to>
      <xdr:col>18</xdr:col>
      <xdr:colOff>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25DCA-FC84-4E9D-84D0-14145463B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2</xdr:row>
      <xdr:rowOff>68580</xdr:rowOff>
    </xdr:from>
    <xdr:to>
      <xdr:col>14</xdr:col>
      <xdr:colOff>579120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9EFD9-FF83-46C6-B67D-101BAA000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Bowen" refreshedDate="44302.679155324076" createdVersion="7" refreshedVersion="7" minRefreshableVersion="3" recordCount="4114" xr:uid="{0940934D-A3C4-4EAD-840F-88A71499D9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Bowen" refreshedDate="44302.713664814815" createdVersion="7" refreshedVersion="7" minRefreshableVersion="3" recordCount="4114" xr:uid="{44699FD5-7154-40E7-BED1-8C64DEE18F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Bowen" refreshedDate="44305.749632291663" createdVersion="7" refreshedVersion="7" minRefreshableVersion="3" recordCount="4114" xr:uid="{8AAEAEB7-9C6E-45B9-B65F-9B81001960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E53F7-57E2-4A53-8D10-97F8BE16FBC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AC207-DA5A-430B-9299-D142F1EC6E3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C303A-7CEE-46BD-8BAE-1D9938053BA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DB594-4AAC-4F6B-8085-FD079E37693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E31C6-5AF6-4695-8702-014D813D65B6}">
  <dimension ref="A1:E18"/>
  <sheetViews>
    <sheetView tabSelected="1" workbookViewId="0">
      <selection activeCell="B4" sqref="B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8383</v>
      </c>
      <c r="B2" t="s">
        <v>8384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CABED-A2C8-48C6-9920-ABB085BD1476}">
  <dimension ref="A1:I13"/>
  <sheetViews>
    <sheetView topLeftCell="A13" workbookViewId="0">
      <selection activeCell="H17" sqref="H17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x14ac:dyDescent="0.3">
      <c r="A1" t="s">
        <v>8379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9" x14ac:dyDescent="0.3">
      <c r="A2" t="s">
        <v>8392</v>
      </c>
      <c r="B2">
        <f>COUNTIFS(Kickstarter!$F$2:$F$4115, "successful", Kickstarter!$D$2:$D$4115, "&lt;1000", Kickstarter!$R$2:$R$4115, "plays")</f>
        <v>141</v>
      </c>
      <c r="C2">
        <f>COUNTIFS(Kickstarter!$F$2:$F$4115, "failed", Kickstarter!$D$2:$D$4115, "&lt;1000", Kickstarter!$R$2:$R$4115, "plays")</f>
        <v>45</v>
      </c>
      <c r="D2">
        <f>COUNTIFS(Kickstarter!$F$2:$F$4115, "canceled", Kickstarter!$D$2:$D$4115, "&lt;1000", Kickstarter!$R$2:$R$4115, "plays")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  <c r="I2" s="19"/>
    </row>
    <row r="3" spans="1:9" x14ac:dyDescent="0.3">
      <c r="A3" t="s">
        <v>8393</v>
      </c>
      <c r="B3">
        <f>COUNTIFS(Kickstarter!$F$2:$F$4115, "successful", Kickstarter!$D$2:$D$4115, "&gt;=1000",  Kickstarter!$D$2:$D$4115, "&lt;5000", Kickstarter!$R$2:$R$4115, "plays")</f>
        <v>388</v>
      </c>
      <c r="C3">
        <f>COUNTIFS(Kickstarter!$F$2:$F$4115, "failed", Kickstarter!$D$2:$D$4115, "&gt;=1000",  Kickstarter!$D$2:$D$4115, "&lt;5000", Kickstarter!$R$2:$R$4115, "plays")</f>
        <v>146</v>
      </c>
      <c r="D3">
        <f>COUNTIFS(Kickstarter!$F$2:$F$4115, "canceled", Kickstarter!$D$2:$D$4115, "&gt;=1000",  Kickstarter!$D$2:$D$4115, "&lt;5000", Kickstarter!$R$2:$R$4115, "plays")</f>
        <v>0</v>
      </c>
      <c r="E3">
        <f t="shared" ref="E3:E13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  <c r="I3" s="19"/>
    </row>
    <row r="4" spans="1:9" x14ac:dyDescent="0.3">
      <c r="A4" t="s">
        <v>8394</v>
      </c>
      <c r="B4">
        <f>COUNTIFS(Kickstarter!$F$2:$F$4115, "successful", Kickstarter!$D$2:$D$4115, "&gt;=5000",  Kickstarter!$D$2:$D$4115, "&lt;10000", Kickstarter!$R$2:$R$4115, "plays")</f>
        <v>93</v>
      </c>
      <c r="C4">
        <f>COUNTIFS(Kickstarter!$F$2:$F$4115, "failed", Kickstarter!$D$2:$D$4115, "&gt;=5000",  Kickstarter!$D$2:$D$4115, "&lt;10000", Kickstarter!$R$2:$R$4115, "plays")</f>
        <v>76</v>
      </c>
      <c r="D4">
        <f>COUNTIFS(Kickstarter!$F$2:$F$4115, "canceled", Kickstarter!$D$2:$D$4115, "&gt;=5000",  Kickstarter!$D$2:$D$4115, "&lt;10000", Kickstarter!$R$2:$R$4115, 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  <c r="I4" s="19"/>
    </row>
    <row r="5" spans="1:9" x14ac:dyDescent="0.3">
      <c r="A5" t="s">
        <v>8395</v>
      </c>
      <c r="B5">
        <f>COUNTIFS(Kickstarter!$F$2:$F$4115, "successful", Kickstarter!$D$2:$D$4115, "&gt;=10000",  Kickstarter!$D$2:$D$4115, "&lt;15000", Kickstarter!$R$2:$R$4115, "plays")</f>
        <v>39</v>
      </c>
      <c r="C5">
        <f>COUNTIFS(Kickstarter!$F$2:$F$4115, "failed", Kickstarter!$D$2:$D$4115, "&gt;=10000",  Kickstarter!$D$2:$D$4115, "&lt;15000", Kickstarter!$R$2:$R$4115, "plays")</f>
        <v>33</v>
      </c>
      <c r="D5">
        <f>COUNTIFS(Kickstarter!$F$2:$F$4115, "canceled", Kickstarter!$D$2:$D$4115, "&gt;=10000",  Kickstarter!$D$2:$D$4115, "&lt;15000", Kickstarter!$R$2:$R$4115, 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  <c r="I5" s="19"/>
    </row>
    <row r="6" spans="1:9" x14ac:dyDescent="0.3">
      <c r="A6" t="s">
        <v>8396</v>
      </c>
      <c r="B6">
        <f>COUNTIFS(Kickstarter!$F$2:$F$4115, "successful", Kickstarter!$D$2:$D$4115, "&gt;=15000",  Kickstarter!$D$2:$D$4115, "&lt;20000", Kickstarter!$R$2:$R$4115, "plays")</f>
        <v>12</v>
      </c>
      <c r="C6">
        <f>COUNTIFS(Kickstarter!$F$2:$F$4115, "failed", Kickstarter!$D$2:$D$4115, "&gt;=15000",  Kickstarter!$D$2:$D$4115, "&lt;20000", Kickstarter!$R$2:$R$4115, "plays")</f>
        <v>12</v>
      </c>
      <c r="D6">
        <f>COUNTIFS(Kickstarter!$F$2:$F$4115, "canceled", Kickstarter!$D$2:$D$4115, "&gt;=15000",  Kickstarter!$D$2:$D$4115, "&lt;20000", Kickstarter!$R$2:$R$4115, 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  <c r="I6" s="19"/>
    </row>
    <row r="7" spans="1:9" x14ac:dyDescent="0.3">
      <c r="A7" t="s">
        <v>8397</v>
      </c>
      <c r="B7">
        <f>COUNTIFS(Kickstarter!$F$2:$F$4115, "successful", Kickstarter!$D$2:$D$4115, "&gt;=20000",  Kickstarter!$D$2:$D$4115, "&lt;25000", Kickstarter!$R$2:$R$4115, "plays")</f>
        <v>9</v>
      </c>
      <c r="C7">
        <f>COUNTIFS(Kickstarter!$F$2:$F$4115, "failed", Kickstarter!$D$2:$D$4115, "&gt;=20000",  Kickstarter!$D$2:$D$4115, "&lt;25000", Kickstarter!$R$2:$R$4115, "plays")</f>
        <v>11</v>
      </c>
      <c r="D7">
        <f>COUNTIFS(Kickstarter!$F$2:$F$4115, "canceled", Kickstarter!$D$2:$D$4115, "&gt;=20000",  Kickstarter!$D$2:$D$4115, "&lt;25000", Kickstarter!$R$2:$R$4115, 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  <c r="I7" s="19"/>
    </row>
    <row r="8" spans="1:9" x14ac:dyDescent="0.3">
      <c r="A8" t="s">
        <v>8398</v>
      </c>
      <c r="B8">
        <f>COUNTIFS(Kickstarter!$F$2:$F$4115, "successful", Kickstarter!$D$2:$D$4115, "&gt;=25000",  Kickstarter!$D$2:$D$4115, "&lt;30000", Kickstarter!$R$2:$R$4115, "plays")</f>
        <v>1</v>
      </c>
      <c r="C8">
        <f>COUNTIFS(Kickstarter!$F$2:$F$4115, "failed", Kickstarter!$D$2:$D$4115, "&gt;=25000",  Kickstarter!$D$2:$D$4115, "&lt;30000", Kickstarter!$R$2:$R$4115, "plays")</f>
        <v>4</v>
      </c>
      <c r="D8">
        <f>COUNTIFS(Kickstarter!$F$2:$F$4115, "canceled", Kickstarter!$D$2:$D$4115, "&gt;=25000",  Kickstarter!$D$2:$D$4115, "&lt;30000", Kickstarter!$R$2:$R$4115, 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  <c r="I8" s="19"/>
    </row>
    <row r="9" spans="1:9" x14ac:dyDescent="0.3">
      <c r="A9" t="s">
        <v>8399</v>
      </c>
      <c r="B9">
        <f>COUNTIFS(Kickstarter!$F$2:$F$4115, "successful", Kickstarter!$D$2:$D$4115, "&gt;=30000",  Kickstarter!$D$2:$D$4115, "&lt;35000", Kickstarter!$R$2:$R$4115, "plays")</f>
        <v>3</v>
      </c>
      <c r="C9">
        <f>COUNTIFS(Kickstarter!$F$2:$F$4115, "failed", Kickstarter!$D$2:$D$4115, "&gt;=30000",  Kickstarter!$D$2:$D$4115, "&lt;35000", Kickstarter!$R$2:$R$4115, "plays")</f>
        <v>8</v>
      </c>
      <c r="D9">
        <f>COUNTIFS(Kickstarter!$F$2:$F$4115, "canceled", Kickstarter!$D$2:$D$4115, "&gt;=30000",  Kickstarter!$D$2:$D$4115, "&lt;35000", Kickstarter!$R$2:$R$4115, 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  <c r="I9" s="19"/>
    </row>
    <row r="10" spans="1:9" x14ac:dyDescent="0.3">
      <c r="A10" t="s">
        <v>8400</v>
      </c>
      <c r="B10">
        <f>COUNTIFS(Kickstarter!$F$2:$F$4115, "successful", Kickstarter!$D$2:$D$4115, "&gt;=35000",  Kickstarter!$D$2:$D$4115, "&lt;40000", Kickstarter!$R$2:$R$4115, "plays")</f>
        <v>4</v>
      </c>
      <c r="C10">
        <f>COUNTIFS(Kickstarter!$F$2:$F$4115, "failed", Kickstarter!$D$2:$D$4115, "&gt;=35000",  Kickstarter!$D$2:$D$4115, "&lt;40000", Kickstarter!$R$2:$R$4115, "plays")</f>
        <v>2</v>
      </c>
      <c r="D10">
        <f>COUNTIFS(Kickstarter!$F$2:$F$4115, "canceled", Kickstarter!$D$2:$D$4115, "&gt;=35000",  Kickstarter!$D$2:$D$4115, "&lt;40000", Kickstarter!$R$2:$R$4115, 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  <c r="I10" s="19"/>
    </row>
    <row r="11" spans="1:9" x14ac:dyDescent="0.3">
      <c r="A11" t="s">
        <v>8401</v>
      </c>
      <c r="B11">
        <f>COUNTIFS(Kickstarter!$F$2:$F$4115, "successful", Kickstarter!$D$2:$D$4115, "&gt;=40000",  Kickstarter!$D$2:$D$4115, "&lt;45000", Kickstarter!$R$2:$R$4115, "plays")</f>
        <v>2</v>
      </c>
      <c r="C11">
        <f>COUNTIFS(Kickstarter!$F$2:$F$4115, "failed", Kickstarter!$D$2:$D$4115, "&gt;=40000",  Kickstarter!$D$2:$D$4115, "&lt;45000", Kickstarter!$R$2:$R$4115, "plays")</f>
        <v>1</v>
      </c>
      <c r="D11">
        <f>COUNTIFS(Kickstarter!$F$2:$F$4115, "canceled", Kickstarter!$D$2:$D$4115, "&gt;=40000",  Kickstarter!$D$2:$D$4115, "&lt;45000", Kickstarter!$R$2:$R$4115, 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  <c r="I11" s="19"/>
    </row>
    <row r="12" spans="1:9" x14ac:dyDescent="0.3">
      <c r="A12" t="s">
        <v>8402</v>
      </c>
      <c r="B12">
        <f>COUNTIFS(Kickstarter!$F$2:$F$4115, "successful", Kickstarter!$D$2:$D$4115, "&gt;=45000",  Kickstarter!$D$2:$D$4115, "&lt;50000", Kickstarter!$R$2:$R$4115, "plays")</f>
        <v>0</v>
      </c>
      <c r="C12">
        <f>COUNTIFS(Kickstarter!$F$2:$F$4115, "failed", Kickstarter!$D$2:$D$4115, "&gt;=45000",  Kickstarter!$D$2:$D$4115, "&lt;50000", Kickstarter!$R$2:$R$4115, "plays")</f>
        <v>1</v>
      </c>
      <c r="D12">
        <f>COUNTIFS(Kickstarter!$F$2:$F$4115, "canceled", Kickstarter!$D$2:$D$4115, "&gt;=45000",  Kickstarter!$D$2:$D$4115, "&lt;50000", Kickstarter!$R$2:$R$4115, 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  <c r="I12" s="19"/>
    </row>
    <row r="13" spans="1:9" x14ac:dyDescent="0.3">
      <c r="A13" t="s">
        <v>8403</v>
      </c>
      <c r="B13">
        <f>COUNTIFS(Kickstarter!$F$2:$F$4115, "successful", Kickstarter!$D$2:$D$4115, "&gt;=50000", Kickstarter!$R$2:$R$4115, "plays")</f>
        <v>2</v>
      </c>
      <c r="C13">
        <f>COUNTIFS(Kickstarter!$F$2:$F$4115, "failed", Kickstarter!$D$2:$D$4115, "&gt;=50000", Kickstarter!$R$2:$R$4115, "plays")</f>
        <v>14</v>
      </c>
      <c r="D13">
        <f>COUNTIFS(Kickstarter!$F$2:$F$4115, "canceled", Kickstarter!$D$2:$D$4115, "&gt;=50000", Kickstarter!$R$2:$R$4115, "plays")</f>
        <v>0</v>
      </c>
      <c r="E13">
        <f t="shared" si="1"/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  <c r="I13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100" workbookViewId="0">
      <pane xSplit="3" ySplit="1" topLeftCell="D2843" activePane="bottomRight" state="frozen"/>
      <selection pane="topRight" activeCell="D1" sqref="D1"/>
      <selection pane="bottomLeft" activeCell="A2" sqref="A2"/>
      <selection pane="bottomRight" activeCell="F522" sqref="F52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  <c r="U1" s="15" t="s">
        <v>8383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ref="U2925:U2988" si="230">YEAR(S2925)</f>
        <v>2015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30"/>
        <v>2015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30"/>
        <v>2014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30"/>
        <v>2015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30"/>
        <v>2014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30"/>
        <v>2016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30"/>
        <v>2014</v>
      </c>
    </row>
    <row r="2932" spans="1:21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30"/>
        <v>2015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30"/>
        <v>2014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30"/>
        <v>2015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30"/>
        <v>2016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30"/>
        <v>2014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30"/>
        <v>2016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30"/>
        <v>2014</v>
      </c>
    </row>
    <row r="2939" spans="1:21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30"/>
        <v>2014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30"/>
        <v>2014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30"/>
        <v>2014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30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si="230"/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6">
        <f t="shared" si="233"/>
        <v>42567.531157407408</v>
      </c>
      <c r="T2948" s="16">
        <f t="shared" si="234"/>
        <v>42597.531157407408</v>
      </c>
      <c r="U2948">
        <f t="shared" si="230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0"/>
        <v>2015</v>
      </c>
    </row>
    <row r="2965" spans="1:21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0"/>
        <v>2015</v>
      </c>
    </row>
    <row r="2966" spans="1:21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0"/>
        <v>2014</v>
      </c>
    </row>
    <row r="2967" spans="1:21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0"/>
        <v>2015</v>
      </c>
    </row>
    <row r="2968" spans="1:21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0"/>
        <v>2015</v>
      </c>
    </row>
    <row r="2969" spans="1:21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0"/>
        <v>2015</v>
      </c>
    </row>
    <row r="2970" spans="1:21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0"/>
        <v>2016</v>
      </c>
    </row>
    <row r="2971" spans="1:21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0"/>
        <v>2015</v>
      </c>
    </row>
    <row r="2972" spans="1:21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0"/>
        <v>2014</v>
      </c>
    </row>
    <row r="2973" spans="1:21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0"/>
        <v>2014</v>
      </c>
    </row>
    <row r="2974" spans="1:21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0"/>
        <v>2016</v>
      </c>
    </row>
    <row r="2975" spans="1:21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0"/>
        <v>2015</v>
      </c>
    </row>
    <row r="2976" spans="1:21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0"/>
        <v>2014</v>
      </c>
    </row>
    <row r="2977" spans="1:21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0"/>
        <v>2014</v>
      </c>
    </row>
    <row r="2978" spans="1:21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0"/>
        <v>2016</v>
      </c>
    </row>
    <row r="2979" spans="1:21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0"/>
        <v>2015</v>
      </c>
    </row>
    <row r="2980" spans="1:21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0"/>
        <v>2014</v>
      </c>
    </row>
    <row r="2981" spans="1:21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0"/>
        <v>2014</v>
      </c>
    </row>
    <row r="2982" spans="1:21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0"/>
        <v>2015</v>
      </c>
    </row>
    <row r="2983" spans="1:21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0"/>
        <v>2015</v>
      </c>
    </row>
    <row r="2984" spans="1:21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0"/>
        <v>2016</v>
      </c>
    </row>
    <row r="2985" spans="1:21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0"/>
        <v>2014</v>
      </c>
    </row>
    <row r="2986" spans="1:21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0"/>
        <v>2016</v>
      </c>
    </row>
    <row r="2987" spans="1:21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0"/>
        <v>2016</v>
      </c>
    </row>
    <row r="2988" spans="1:21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0"/>
        <v>2016</v>
      </c>
    </row>
    <row r="2989" spans="1:21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6">
        <f t="shared" si="233"/>
        <v>42627.307303240741</v>
      </c>
      <c r="T2989" s="16">
        <f t="shared" si="234"/>
        <v>42656</v>
      </c>
      <c r="U2989">
        <f t="shared" ref="U2989:U3052" si="235">YEAR(S2989)</f>
        <v>2016</v>
      </c>
    </row>
    <row r="2990" spans="1:21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1" t="s">
        <v>8315</v>
      </c>
      <c r="R30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si="235"/>
        <v>2014</v>
      </c>
    </row>
    <row r="3012" spans="1:21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6">
        <f t="shared" si="238"/>
        <v>41996.832395833335</v>
      </c>
      <c r="T3012" s="16">
        <f t="shared" si="239"/>
        <v>42056.832395833335</v>
      </c>
      <c r="U3012">
        <f t="shared" si="235"/>
        <v>2014</v>
      </c>
    </row>
    <row r="3013" spans="1:21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6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6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6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6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6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6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6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6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6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6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6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6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6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6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6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6">
        <f t="shared" si="238"/>
        <v>42783.459398148145</v>
      </c>
      <c r="T3028" s="16">
        <f t="shared" si="239"/>
        <v>42797.459398148145</v>
      </c>
      <c r="U3028">
        <f t="shared" si="235"/>
        <v>2017</v>
      </c>
    </row>
    <row r="3029" spans="1:21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6">
        <f t="shared" si="238"/>
        <v>42053.704293981486</v>
      </c>
      <c r="T3029" s="16">
        <f t="shared" si="239"/>
        <v>42083.662627314814</v>
      </c>
      <c r="U3029">
        <f t="shared" si="235"/>
        <v>2015</v>
      </c>
    </row>
    <row r="3030" spans="1:21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6">
        <f t="shared" si="238"/>
        <v>42567.264178240745</v>
      </c>
      <c r="T3030" s="16">
        <f t="shared" si="239"/>
        <v>42597.264178240745</v>
      </c>
      <c r="U3030">
        <f t="shared" si="235"/>
        <v>2016</v>
      </c>
    </row>
    <row r="3031" spans="1:21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6">
        <f t="shared" si="238"/>
        <v>41932.708877314813</v>
      </c>
      <c r="T3031" s="16">
        <f t="shared" si="239"/>
        <v>41961.190972222219</v>
      </c>
      <c r="U3031">
        <f t="shared" si="235"/>
        <v>2014</v>
      </c>
    </row>
    <row r="3032" spans="1:21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6">
        <f t="shared" si="238"/>
        <v>42233.747349537036</v>
      </c>
      <c r="T3032" s="16">
        <f t="shared" si="239"/>
        <v>42263.747349537036</v>
      </c>
      <c r="U3032">
        <f t="shared" si="235"/>
        <v>2015</v>
      </c>
    </row>
    <row r="3033" spans="1:21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6">
        <f t="shared" si="238"/>
        <v>42597.882488425923</v>
      </c>
      <c r="T3033" s="16">
        <f t="shared" si="239"/>
        <v>42657.882488425923</v>
      </c>
      <c r="U3033">
        <f t="shared" si="235"/>
        <v>2016</v>
      </c>
    </row>
    <row r="3034" spans="1:21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6">
        <f t="shared" si="238"/>
        <v>42228.044664351852</v>
      </c>
      <c r="T3034" s="16">
        <f t="shared" si="239"/>
        <v>42258.044664351852</v>
      </c>
      <c r="U3034">
        <f t="shared" si="235"/>
        <v>2015</v>
      </c>
    </row>
    <row r="3035" spans="1:21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6">
        <f t="shared" si="238"/>
        <v>42570.110243055555</v>
      </c>
      <c r="T3035" s="16">
        <f t="shared" si="239"/>
        <v>42600.110243055555</v>
      </c>
      <c r="U3035">
        <f t="shared" si="235"/>
        <v>2016</v>
      </c>
    </row>
    <row r="3036" spans="1:21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6">
        <f t="shared" si="238"/>
        <v>42644.535358796296</v>
      </c>
      <c r="T3036" s="16">
        <f t="shared" si="239"/>
        <v>42675.165972222225</v>
      </c>
      <c r="U3036">
        <f t="shared" si="235"/>
        <v>2016</v>
      </c>
    </row>
    <row r="3037" spans="1:21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6">
        <f t="shared" si="238"/>
        <v>41368.560289351852</v>
      </c>
      <c r="T3037" s="16">
        <f t="shared" si="239"/>
        <v>41398.560289351852</v>
      </c>
      <c r="U3037">
        <f t="shared" si="235"/>
        <v>2013</v>
      </c>
    </row>
    <row r="3038" spans="1:21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6">
        <f t="shared" si="238"/>
        <v>41466.785231481481</v>
      </c>
      <c r="T3038" s="16">
        <f t="shared" si="239"/>
        <v>41502.499305555553</v>
      </c>
      <c r="U3038">
        <f t="shared" si="235"/>
        <v>2013</v>
      </c>
    </row>
    <row r="3039" spans="1:21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6">
        <f t="shared" si="238"/>
        <v>40378.893206018518</v>
      </c>
      <c r="T3039" s="16">
        <f t="shared" si="239"/>
        <v>40453.207638888889</v>
      </c>
      <c r="U3039">
        <f t="shared" si="235"/>
        <v>2010</v>
      </c>
    </row>
    <row r="3040" spans="1:21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6">
        <f t="shared" si="238"/>
        <v>42373.252280092594</v>
      </c>
      <c r="T3040" s="16">
        <f t="shared" si="239"/>
        <v>42433.252280092594</v>
      </c>
      <c r="U3040">
        <f t="shared" si="235"/>
        <v>2016</v>
      </c>
    </row>
    <row r="3041" spans="1:21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6">
        <f t="shared" si="238"/>
        <v>41610.794421296298</v>
      </c>
      <c r="T3041" s="16">
        <f t="shared" si="239"/>
        <v>41637.332638888889</v>
      </c>
      <c r="U3041">
        <f t="shared" si="235"/>
        <v>2013</v>
      </c>
    </row>
    <row r="3042" spans="1:21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6">
        <f t="shared" si="238"/>
        <v>42177.791909722218</v>
      </c>
      <c r="T3042" s="16">
        <f t="shared" si="239"/>
        <v>42181.958333333328</v>
      </c>
      <c r="U3042">
        <f t="shared" si="235"/>
        <v>2015</v>
      </c>
    </row>
    <row r="3043" spans="1:21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6">
        <f t="shared" si="238"/>
        <v>42359.868611111116</v>
      </c>
      <c r="T3043" s="16">
        <f t="shared" si="239"/>
        <v>42389.868611111116</v>
      </c>
      <c r="U3043">
        <f t="shared" si="235"/>
        <v>2015</v>
      </c>
    </row>
    <row r="3044" spans="1:21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6">
        <f t="shared" si="238"/>
        <v>42253.688043981485</v>
      </c>
      <c r="T3044" s="16">
        <f t="shared" si="239"/>
        <v>42283.688043981485</v>
      </c>
      <c r="U3044">
        <f t="shared" si="235"/>
        <v>2015</v>
      </c>
    </row>
    <row r="3045" spans="1:21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6">
        <f t="shared" si="238"/>
        <v>42083.070590277777</v>
      </c>
      <c r="T3045" s="16">
        <f t="shared" si="239"/>
        <v>42110.118055555555</v>
      </c>
      <c r="U3045">
        <f t="shared" si="235"/>
        <v>2015</v>
      </c>
    </row>
    <row r="3046" spans="1:21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6">
        <f t="shared" si="238"/>
        <v>42387.7268287037</v>
      </c>
      <c r="T3046" s="16">
        <f t="shared" si="239"/>
        <v>42402.7268287037</v>
      </c>
      <c r="U3046">
        <f t="shared" si="235"/>
        <v>2016</v>
      </c>
    </row>
    <row r="3047" spans="1:21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6">
        <f t="shared" si="238"/>
        <v>41843.155729166669</v>
      </c>
      <c r="T3047" s="16">
        <f t="shared" si="239"/>
        <v>41873.155729166669</v>
      </c>
      <c r="U3047">
        <f t="shared" si="235"/>
        <v>2014</v>
      </c>
    </row>
    <row r="3048" spans="1:21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6">
        <f t="shared" si="238"/>
        <v>41862.803078703706</v>
      </c>
      <c r="T3048" s="16">
        <f t="shared" si="239"/>
        <v>41892.202777777777</v>
      </c>
      <c r="U3048">
        <f t="shared" si="235"/>
        <v>2014</v>
      </c>
    </row>
    <row r="3049" spans="1:21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6">
        <f t="shared" si="238"/>
        <v>42443.989050925928</v>
      </c>
      <c r="T3049" s="16">
        <f t="shared" si="239"/>
        <v>42487.552777777775</v>
      </c>
      <c r="U3049">
        <f t="shared" si="235"/>
        <v>2016</v>
      </c>
    </row>
    <row r="3050" spans="1:21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6">
        <f t="shared" si="238"/>
        <v>41975.901180555549</v>
      </c>
      <c r="T3050" s="16">
        <f t="shared" si="239"/>
        <v>42004.890277777777</v>
      </c>
      <c r="U3050">
        <f t="shared" si="235"/>
        <v>2014</v>
      </c>
    </row>
    <row r="3051" spans="1:21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6">
        <f t="shared" si="238"/>
        <v>42139.014525462961</v>
      </c>
      <c r="T3051" s="16">
        <f t="shared" si="239"/>
        <v>42169.014525462961</v>
      </c>
      <c r="U3051">
        <f t="shared" si="235"/>
        <v>2015</v>
      </c>
    </row>
    <row r="3052" spans="1:21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6">
        <f t="shared" si="238"/>
        <v>42465.16851851852</v>
      </c>
      <c r="T3052" s="16">
        <f t="shared" si="239"/>
        <v>42495.16851851852</v>
      </c>
      <c r="U3052">
        <f t="shared" si="235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6">
        <f t="shared" si="238"/>
        <v>42744.416030092587</v>
      </c>
      <c r="T3053" s="16">
        <f t="shared" si="239"/>
        <v>42774.416030092587</v>
      </c>
      <c r="U3053">
        <f t="shared" ref="U3053:U3116" si="240">YEAR(S3053)</f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1" t="s">
        <v>8315</v>
      </c>
      <c r="R3074" t="s">
        <v>8355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6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si="240"/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6">
        <f t="shared" si="243"/>
        <v>42409.571284722217</v>
      </c>
      <c r="T3076" s="16">
        <f t="shared" si="244"/>
        <v>42439.571284722217</v>
      </c>
      <c r="U3076">
        <f t="shared" si="240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6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6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6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6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6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6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6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6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6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6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6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6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6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6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6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6">
        <f t="shared" si="243"/>
        <v>42065.818807870368</v>
      </c>
      <c r="T3092" s="16">
        <f t="shared" si="244"/>
        <v>42125.777141203704</v>
      </c>
      <c r="U3092">
        <f t="shared" si="240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6">
        <f t="shared" si="243"/>
        <v>42566.948414351849</v>
      </c>
      <c r="T3093" s="16">
        <f t="shared" si="244"/>
        <v>42596.948414351849</v>
      </c>
      <c r="U3093">
        <f t="shared" si="240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6">
        <f t="shared" si="243"/>
        <v>42255.619351851856</v>
      </c>
      <c r="T3094" s="16">
        <f t="shared" si="244"/>
        <v>42292.916666666672</v>
      </c>
      <c r="U3094">
        <f t="shared" si="240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6">
        <f t="shared" si="243"/>
        <v>41760.909039351849</v>
      </c>
      <c r="T3095" s="16">
        <f t="shared" si="244"/>
        <v>41791.165972222225</v>
      </c>
      <c r="U3095">
        <f t="shared" si="240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6">
        <f t="shared" si="243"/>
        <v>42207.795787037037</v>
      </c>
      <c r="T3096" s="16">
        <f t="shared" si="244"/>
        <v>42267.795787037037</v>
      </c>
      <c r="U3096">
        <f t="shared" si="240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6">
        <f t="shared" si="243"/>
        <v>42523.025231481486</v>
      </c>
      <c r="T3097" s="16">
        <f t="shared" si="244"/>
        <v>42583.025231481486</v>
      </c>
      <c r="U3097">
        <f t="shared" si="240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6">
        <f t="shared" si="243"/>
        <v>42114.825532407413</v>
      </c>
      <c r="T3098" s="16">
        <f t="shared" si="244"/>
        <v>42144.825532407413</v>
      </c>
      <c r="U3098">
        <f t="shared" si="240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6">
        <f t="shared" si="243"/>
        <v>42629.503483796296</v>
      </c>
      <c r="T3099" s="16">
        <f t="shared" si="244"/>
        <v>42650.583333333328</v>
      </c>
      <c r="U3099">
        <f t="shared" si="240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6">
        <f t="shared" si="243"/>
        <v>42359.792233796295</v>
      </c>
      <c r="T3100" s="16">
        <f t="shared" si="244"/>
        <v>42408.01180555555</v>
      </c>
      <c r="U3100">
        <f t="shared" si="240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6">
        <f t="shared" si="243"/>
        <v>42382.189710648148</v>
      </c>
      <c r="T3101" s="16">
        <f t="shared" si="244"/>
        <v>42412.189710648148</v>
      </c>
      <c r="U3101">
        <f t="shared" si="240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6">
        <f t="shared" si="243"/>
        <v>41902.622395833336</v>
      </c>
      <c r="T3102" s="16">
        <f t="shared" si="244"/>
        <v>41932.622395833336</v>
      </c>
      <c r="U3102">
        <f t="shared" si="240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6">
        <f t="shared" si="243"/>
        <v>42171.383530092593</v>
      </c>
      <c r="T3103" s="16">
        <f t="shared" si="244"/>
        <v>42201.330555555556</v>
      </c>
      <c r="U3103">
        <f t="shared" si="240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6">
        <f t="shared" si="243"/>
        <v>42555.340486111112</v>
      </c>
      <c r="T3104" s="16">
        <f t="shared" si="244"/>
        <v>42605.340486111112</v>
      </c>
      <c r="U3104">
        <f t="shared" si="240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6">
        <f t="shared" si="243"/>
        <v>42107.156319444446</v>
      </c>
      <c r="T3105" s="16">
        <f t="shared" si="244"/>
        <v>42167.156319444446</v>
      </c>
      <c r="U3105">
        <f t="shared" si="240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6">
        <f t="shared" si="243"/>
        <v>42006.908692129626</v>
      </c>
      <c r="T3106" s="16">
        <f t="shared" si="244"/>
        <v>42038.083333333328</v>
      </c>
      <c r="U3106">
        <f t="shared" si="240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6">
        <f t="shared" si="243"/>
        <v>41876.718935185185</v>
      </c>
      <c r="T3107" s="16">
        <f t="shared" si="244"/>
        <v>41931.208333333336</v>
      </c>
      <c r="U3107">
        <f t="shared" si="240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6">
        <f t="shared" si="243"/>
        <v>42241.429120370376</v>
      </c>
      <c r="T3108" s="16">
        <f t="shared" si="244"/>
        <v>42263.916666666672</v>
      </c>
      <c r="U3108">
        <f t="shared" si="240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6">
        <f t="shared" si="243"/>
        <v>42128.814247685179</v>
      </c>
      <c r="T3109" s="16">
        <f t="shared" si="244"/>
        <v>42135.814247685179</v>
      </c>
      <c r="U3109">
        <f t="shared" si="240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6">
        <f t="shared" si="243"/>
        <v>42062.680486111116</v>
      </c>
      <c r="T3110" s="16">
        <f t="shared" si="244"/>
        <v>42122.638819444444</v>
      </c>
      <c r="U3110">
        <f t="shared" si="240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6">
        <f t="shared" si="243"/>
        <v>41844.125115740739</v>
      </c>
      <c r="T3111" s="16">
        <f t="shared" si="244"/>
        <v>41879.125115740739</v>
      </c>
      <c r="U3111">
        <f t="shared" si="240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6">
        <f t="shared" si="243"/>
        <v>42745.031469907408</v>
      </c>
      <c r="T3112" s="16">
        <f t="shared" si="244"/>
        <v>42785.031469907408</v>
      </c>
      <c r="U3112">
        <f t="shared" si="240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6">
        <f t="shared" si="243"/>
        <v>41885.595138888886</v>
      </c>
      <c r="T3113" s="16">
        <f t="shared" si="244"/>
        <v>41916.595138888886</v>
      </c>
      <c r="U3113">
        <f t="shared" si="240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6">
        <f t="shared" si="243"/>
        <v>42615.121921296297</v>
      </c>
      <c r="T3114" s="16">
        <f t="shared" si="244"/>
        <v>42675.121921296297</v>
      </c>
      <c r="U3114">
        <f t="shared" si="240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6">
        <f t="shared" si="243"/>
        <v>42081.731273148151</v>
      </c>
      <c r="T3115" s="16">
        <f t="shared" si="244"/>
        <v>42111.731273148151</v>
      </c>
      <c r="U3115">
        <f t="shared" si="240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6">
        <f t="shared" si="243"/>
        <v>41843.632523148146</v>
      </c>
      <c r="T3116" s="16">
        <f t="shared" si="244"/>
        <v>41903.632523148146</v>
      </c>
      <c r="U3116">
        <f t="shared" si="240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6">
        <f t="shared" si="243"/>
        <v>42496.447071759263</v>
      </c>
      <c r="T3117" s="16">
        <f t="shared" si="244"/>
        <v>42526.447071759263</v>
      </c>
      <c r="U3117">
        <f t="shared" ref="U3117:U3180" si="245">YEAR(S3117)</f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1" t="s">
        <v>8315</v>
      </c>
      <c r="R3138" t="s">
        <v>8316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6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si="245"/>
        <v>2017</v>
      </c>
    </row>
    <row r="3140" spans="1:21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6">
        <f t="shared" si="248"/>
        <v>42809.645914351851</v>
      </c>
      <c r="T3140" s="16">
        <f t="shared" si="249"/>
        <v>42828.645914351851</v>
      </c>
      <c r="U3140">
        <f t="shared" si="245"/>
        <v>2017</v>
      </c>
    </row>
    <row r="3141" spans="1:21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6">
        <f t="shared" si="248"/>
        <v>42785.270370370374</v>
      </c>
      <c r="T3141" s="16">
        <f t="shared" si="249"/>
        <v>42819.189583333333</v>
      </c>
      <c r="U3141">
        <f t="shared" si="245"/>
        <v>2017</v>
      </c>
    </row>
    <row r="3142" spans="1:21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6">
        <f t="shared" si="248"/>
        <v>42802.718784722223</v>
      </c>
      <c r="T3142" s="16">
        <f t="shared" si="249"/>
        <v>42832.677118055552</v>
      </c>
      <c r="U3142">
        <f t="shared" si="245"/>
        <v>2017</v>
      </c>
    </row>
    <row r="3143" spans="1:21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6">
        <f t="shared" si="248"/>
        <v>42800.753333333334</v>
      </c>
      <c r="T3143" s="16">
        <f t="shared" si="249"/>
        <v>42841.833333333328</v>
      </c>
      <c r="U3143">
        <f t="shared" si="245"/>
        <v>2017</v>
      </c>
    </row>
    <row r="3144" spans="1:21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6">
        <f t="shared" si="248"/>
        <v>42783.513182870374</v>
      </c>
      <c r="T3144" s="16">
        <f t="shared" si="249"/>
        <v>42813.471516203703</v>
      </c>
      <c r="U3144">
        <f t="shared" si="245"/>
        <v>2017</v>
      </c>
    </row>
    <row r="3145" spans="1:21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6">
        <f t="shared" si="248"/>
        <v>42808.358287037037</v>
      </c>
      <c r="T3145" s="16">
        <f t="shared" si="249"/>
        <v>42834.358287037037</v>
      </c>
      <c r="U3145">
        <f t="shared" si="245"/>
        <v>2017</v>
      </c>
    </row>
    <row r="3146" spans="1:21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6">
        <f t="shared" si="248"/>
        <v>42796.538275462968</v>
      </c>
      <c r="T3146" s="16">
        <f t="shared" si="249"/>
        <v>42813.25</v>
      </c>
      <c r="U3146">
        <f t="shared" si="245"/>
        <v>2017</v>
      </c>
    </row>
    <row r="3147" spans="1:21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6">
        <f t="shared" si="248"/>
        <v>42762.040902777779</v>
      </c>
      <c r="T3147" s="16">
        <f t="shared" si="249"/>
        <v>42821.999236111107</v>
      </c>
      <c r="U3147">
        <f t="shared" si="245"/>
        <v>2017</v>
      </c>
    </row>
    <row r="3148" spans="1:21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6">
        <f t="shared" si="248"/>
        <v>42796.682476851856</v>
      </c>
      <c r="T3148" s="16">
        <f t="shared" si="249"/>
        <v>42841.640810185185</v>
      </c>
      <c r="U3148">
        <f t="shared" si="245"/>
        <v>2017</v>
      </c>
    </row>
    <row r="3149" spans="1:21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6">
        <f t="shared" si="248"/>
        <v>41909.969386574077</v>
      </c>
      <c r="T3149" s="16">
        <f t="shared" si="249"/>
        <v>41950.011053240742</v>
      </c>
      <c r="U3149">
        <f t="shared" si="245"/>
        <v>2014</v>
      </c>
    </row>
    <row r="3150" spans="1:21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6">
        <f t="shared" si="248"/>
        <v>41891.665324074071</v>
      </c>
      <c r="T3150" s="16">
        <f t="shared" si="249"/>
        <v>41913.166666666664</v>
      </c>
      <c r="U3150">
        <f t="shared" si="245"/>
        <v>2014</v>
      </c>
    </row>
    <row r="3151" spans="1:21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6">
        <f t="shared" si="248"/>
        <v>41226.017361111109</v>
      </c>
      <c r="T3151" s="16">
        <f t="shared" si="249"/>
        <v>41250.083333333336</v>
      </c>
      <c r="U3151">
        <f t="shared" si="245"/>
        <v>2012</v>
      </c>
    </row>
    <row r="3152" spans="1:21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6">
        <f t="shared" si="248"/>
        <v>40478.263923611114</v>
      </c>
      <c r="T3152" s="16">
        <f t="shared" si="249"/>
        <v>40568.166666666664</v>
      </c>
      <c r="U3152">
        <f t="shared" si="245"/>
        <v>2010</v>
      </c>
    </row>
    <row r="3153" spans="1:21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6">
        <f t="shared" si="248"/>
        <v>41862.83997685185</v>
      </c>
      <c r="T3153" s="16">
        <f t="shared" si="249"/>
        <v>41892.83997685185</v>
      </c>
      <c r="U3153">
        <f t="shared" si="245"/>
        <v>2014</v>
      </c>
    </row>
    <row r="3154" spans="1:21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6">
        <f t="shared" si="248"/>
        <v>41550.867673611108</v>
      </c>
      <c r="T3154" s="16">
        <f t="shared" si="249"/>
        <v>41580.867673611108</v>
      </c>
      <c r="U3154">
        <f t="shared" si="245"/>
        <v>2013</v>
      </c>
    </row>
    <row r="3155" spans="1:21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6">
        <f t="shared" si="248"/>
        <v>40633.154363425929</v>
      </c>
      <c r="T3155" s="16">
        <f t="shared" si="249"/>
        <v>40664.207638888889</v>
      </c>
      <c r="U3155">
        <f t="shared" si="245"/>
        <v>2011</v>
      </c>
    </row>
    <row r="3156" spans="1:21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6">
        <f t="shared" si="248"/>
        <v>40970.875671296293</v>
      </c>
      <c r="T3156" s="16">
        <f t="shared" si="249"/>
        <v>41000.834004629629</v>
      </c>
      <c r="U3156">
        <f t="shared" si="245"/>
        <v>2012</v>
      </c>
    </row>
    <row r="3157" spans="1:21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6">
        <f t="shared" si="248"/>
        <v>41233.499131944445</v>
      </c>
      <c r="T3157" s="16">
        <f t="shared" si="249"/>
        <v>41263.499131944445</v>
      </c>
      <c r="U3157">
        <f t="shared" si="245"/>
        <v>2012</v>
      </c>
    </row>
    <row r="3158" spans="1:21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6">
        <f t="shared" si="248"/>
        <v>41026.953055555554</v>
      </c>
      <c r="T3158" s="16">
        <f t="shared" si="249"/>
        <v>41061.953055555554</v>
      </c>
      <c r="U3158">
        <f t="shared" si="245"/>
        <v>2012</v>
      </c>
    </row>
    <row r="3159" spans="1:21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6">
        <f t="shared" si="248"/>
        <v>41829.788252314815</v>
      </c>
      <c r="T3159" s="16">
        <f t="shared" si="249"/>
        <v>41839.208333333336</v>
      </c>
      <c r="U3159">
        <f t="shared" si="245"/>
        <v>2014</v>
      </c>
    </row>
    <row r="3160" spans="1:21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6">
        <f t="shared" si="248"/>
        <v>41447.839722222219</v>
      </c>
      <c r="T3160" s="16">
        <f t="shared" si="249"/>
        <v>41477.839722222219</v>
      </c>
      <c r="U3160">
        <f t="shared" si="245"/>
        <v>2013</v>
      </c>
    </row>
    <row r="3161" spans="1:21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6">
        <f t="shared" si="248"/>
        <v>40884.066678240742</v>
      </c>
      <c r="T3161" s="16">
        <f t="shared" si="249"/>
        <v>40926.958333333336</v>
      </c>
      <c r="U3161">
        <f t="shared" si="245"/>
        <v>2011</v>
      </c>
    </row>
    <row r="3162" spans="1:21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6">
        <f t="shared" si="248"/>
        <v>41841.26489583333</v>
      </c>
      <c r="T3162" s="16">
        <f t="shared" si="249"/>
        <v>41864.207638888889</v>
      </c>
      <c r="U3162">
        <f t="shared" si="245"/>
        <v>2014</v>
      </c>
    </row>
    <row r="3163" spans="1:21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6">
        <f t="shared" si="248"/>
        <v>41897.536134259259</v>
      </c>
      <c r="T3163" s="16">
        <f t="shared" si="249"/>
        <v>41927.536134259259</v>
      </c>
      <c r="U3163">
        <f t="shared" si="245"/>
        <v>2014</v>
      </c>
    </row>
    <row r="3164" spans="1:21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6">
        <f t="shared" si="248"/>
        <v>41799.685902777775</v>
      </c>
      <c r="T3164" s="16">
        <f t="shared" si="249"/>
        <v>41827.083333333336</v>
      </c>
      <c r="U3164">
        <f t="shared" si="245"/>
        <v>2014</v>
      </c>
    </row>
    <row r="3165" spans="1:21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6">
        <f t="shared" si="248"/>
        <v>41775.753761574073</v>
      </c>
      <c r="T3165" s="16">
        <f t="shared" si="249"/>
        <v>41805.753761574073</v>
      </c>
      <c r="U3165">
        <f t="shared" si="245"/>
        <v>2014</v>
      </c>
    </row>
    <row r="3166" spans="1:21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6">
        <f t="shared" si="248"/>
        <v>41766.80572916667</v>
      </c>
      <c r="T3166" s="16">
        <f t="shared" si="249"/>
        <v>41799.80572916667</v>
      </c>
      <c r="U3166">
        <f t="shared" si="245"/>
        <v>2014</v>
      </c>
    </row>
    <row r="3167" spans="1:21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6">
        <f t="shared" si="248"/>
        <v>40644.159259259257</v>
      </c>
      <c r="T3167" s="16">
        <f t="shared" si="249"/>
        <v>40666.165972222225</v>
      </c>
      <c r="U3167">
        <f t="shared" si="245"/>
        <v>2011</v>
      </c>
    </row>
    <row r="3168" spans="1:21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6">
        <f t="shared" si="248"/>
        <v>41940.69158564815</v>
      </c>
      <c r="T3168" s="16">
        <f t="shared" si="249"/>
        <v>41969.332638888889</v>
      </c>
      <c r="U3168">
        <f t="shared" si="245"/>
        <v>2014</v>
      </c>
    </row>
    <row r="3169" spans="1:21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6">
        <f t="shared" si="248"/>
        <v>41839.175706018519</v>
      </c>
      <c r="T3169" s="16">
        <f t="shared" si="249"/>
        <v>41853.175706018519</v>
      </c>
      <c r="U3169">
        <f t="shared" si="245"/>
        <v>2014</v>
      </c>
    </row>
    <row r="3170" spans="1:21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6">
        <f t="shared" si="248"/>
        <v>41772.105937500004</v>
      </c>
      <c r="T3170" s="16">
        <f t="shared" si="249"/>
        <v>41803.916666666664</v>
      </c>
      <c r="U3170">
        <f t="shared" si="245"/>
        <v>2014</v>
      </c>
    </row>
    <row r="3171" spans="1:21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6">
        <f t="shared" si="248"/>
        <v>41591.737974537034</v>
      </c>
      <c r="T3171" s="16">
        <f t="shared" si="249"/>
        <v>41621.207638888889</v>
      </c>
      <c r="U3171">
        <f t="shared" si="245"/>
        <v>2013</v>
      </c>
    </row>
    <row r="3172" spans="1:21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6">
        <f t="shared" si="248"/>
        <v>41789.080370370371</v>
      </c>
      <c r="T3172" s="16">
        <f t="shared" si="249"/>
        <v>41822.166666666664</v>
      </c>
      <c r="U3172">
        <f t="shared" si="245"/>
        <v>2014</v>
      </c>
    </row>
    <row r="3173" spans="1:21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6">
        <f t="shared" si="248"/>
        <v>42466.608310185184</v>
      </c>
      <c r="T3173" s="16">
        <f t="shared" si="249"/>
        <v>42496.608310185184</v>
      </c>
      <c r="U3173">
        <f t="shared" si="245"/>
        <v>2016</v>
      </c>
    </row>
    <row r="3174" spans="1:21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6">
        <f t="shared" si="248"/>
        <v>40923.729953703703</v>
      </c>
      <c r="T3174" s="16">
        <f t="shared" si="249"/>
        <v>40953.729953703703</v>
      </c>
      <c r="U3174">
        <f t="shared" si="245"/>
        <v>2012</v>
      </c>
    </row>
    <row r="3175" spans="1:21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6">
        <f t="shared" si="248"/>
        <v>41878.878379629627</v>
      </c>
      <c r="T3175" s="16">
        <f t="shared" si="249"/>
        <v>41908.878379629627</v>
      </c>
      <c r="U3175">
        <f t="shared" si="245"/>
        <v>2014</v>
      </c>
    </row>
    <row r="3176" spans="1:21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6">
        <f t="shared" si="248"/>
        <v>41862.864675925928</v>
      </c>
      <c r="T3176" s="16">
        <f t="shared" si="249"/>
        <v>41876.864675925928</v>
      </c>
      <c r="U3176">
        <f t="shared" si="245"/>
        <v>2014</v>
      </c>
    </row>
    <row r="3177" spans="1:21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6">
        <f t="shared" si="248"/>
        <v>40531.886886574073</v>
      </c>
      <c r="T3177" s="16">
        <f t="shared" si="249"/>
        <v>40591.886886574073</v>
      </c>
      <c r="U3177">
        <f t="shared" si="245"/>
        <v>2010</v>
      </c>
    </row>
    <row r="3178" spans="1:21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6">
        <f t="shared" si="248"/>
        <v>41477.930914351848</v>
      </c>
      <c r="T3178" s="16">
        <f t="shared" si="249"/>
        <v>41504.625</v>
      </c>
      <c r="U3178">
        <f t="shared" si="245"/>
        <v>2013</v>
      </c>
    </row>
    <row r="3179" spans="1:21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6">
        <f t="shared" si="248"/>
        <v>41781.666770833333</v>
      </c>
      <c r="T3179" s="16">
        <f t="shared" si="249"/>
        <v>41811.666770833333</v>
      </c>
      <c r="U3179">
        <f t="shared" si="245"/>
        <v>2014</v>
      </c>
    </row>
    <row r="3180" spans="1:21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6">
        <f t="shared" si="248"/>
        <v>41806.605034722219</v>
      </c>
      <c r="T3180" s="16">
        <f t="shared" si="249"/>
        <v>41836.605034722219</v>
      </c>
      <c r="U3180">
        <f t="shared" si="245"/>
        <v>2014</v>
      </c>
    </row>
    <row r="3181" spans="1:21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6">
        <f t="shared" si="248"/>
        <v>41375.702210648145</v>
      </c>
      <c r="T3181" s="16">
        <f t="shared" si="249"/>
        <v>41400.702210648145</v>
      </c>
      <c r="U3181">
        <f t="shared" ref="U3181:U3244" si="250">YEAR(S3181)</f>
        <v>2013</v>
      </c>
    </row>
    <row r="3182" spans="1:21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1" t="s">
        <v>8315</v>
      </c>
      <c r="R3202" t="s">
        <v>8357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6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si="250"/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6">
        <f t="shared" si="253"/>
        <v>42293.853541666671</v>
      </c>
      <c r="T3204" s="16">
        <f t="shared" si="254"/>
        <v>42352.249305555553</v>
      </c>
      <c r="U3204">
        <f t="shared" si="250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6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6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6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6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6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6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6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6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6">
        <f t="shared" si="253"/>
        <v>41834.586574074077</v>
      </c>
      <c r="T3213" s="16">
        <f t="shared" si="254"/>
        <v>41866.083333333336</v>
      </c>
      <c r="U3213">
        <f t="shared" si="250"/>
        <v>2014</v>
      </c>
    </row>
    <row r="3214" spans="1:21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6">
        <f t="shared" si="253"/>
        <v>41829.795729166668</v>
      </c>
      <c r="T3214" s="16">
        <f t="shared" si="254"/>
        <v>41859.795729166668</v>
      </c>
      <c r="U3214">
        <f t="shared" si="250"/>
        <v>2014</v>
      </c>
    </row>
    <row r="3215" spans="1:21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6">
        <f t="shared" si="253"/>
        <v>42171.763414351852</v>
      </c>
      <c r="T3215" s="16">
        <f t="shared" si="254"/>
        <v>42211.763414351852</v>
      </c>
      <c r="U3215">
        <f t="shared" si="250"/>
        <v>2015</v>
      </c>
    </row>
    <row r="3216" spans="1:21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6">
        <f t="shared" si="253"/>
        <v>42337.792511574073</v>
      </c>
      <c r="T3216" s="16">
        <f t="shared" si="254"/>
        <v>42374.996527777781</v>
      </c>
      <c r="U3216">
        <f t="shared" si="250"/>
        <v>2015</v>
      </c>
    </row>
    <row r="3217" spans="1:21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6">
        <f t="shared" si="253"/>
        <v>42219.665173611109</v>
      </c>
      <c r="T3217" s="16">
        <f t="shared" si="254"/>
        <v>42257.165972222225</v>
      </c>
      <c r="U3217">
        <f t="shared" si="250"/>
        <v>2015</v>
      </c>
    </row>
    <row r="3218" spans="1:21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6">
        <f t="shared" si="253"/>
        <v>42165.462627314817</v>
      </c>
      <c r="T3218" s="16">
        <f t="shared" si="254"/>
        <v>42196.604166666672</v>
      </c>
      <c r="U3218">
        <f t="shared" si="250"/>
        <v>2015</v>
      </c>
    </row>
    <row r="3219" spans="1:21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6">
        <f t="shared" si="253"/>
        <v>42648.546111111107</v>
      </c>
      <c r="T3219" s="16">
        <f t="shared" si="254"/>
        <v>42678.546111111107</v>
      </c>
      <c r="U3219">
        <f t="shared" si="250"/>
        <v>2016</v>
      </c>
    </row>
    <row r="3220" spans="1:21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6">
        <f t="shared" si="253"/>
        <v>41971.002152777779</v>
      </c>
      <c r="T3220" s="16">
        <f t="shared" si="254"/>
        <v>42004</v>
      </c>
      <c r="U3220">
        <f t="shared" si="250"/>
        <v>2014</v>
      </c>
    </row>
    <row r="3221" spans="1:21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6">
        <f t="shared" si="253"/>
        <v>42050.983182870375</v>
      </c>
      <c r="T3221" s="16">
        <f t="shared" si="254"/>
        <v>42085.941516203704</v>
      </c>
      <c r="U3221">
        <f t="shared" si="250"/>
        <v>2015</v>
      </c>
    </row>
    <row r="3222" spans="1:21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6">
        <f t="shared" si="253"/>
        <v>42772.833379629628</v>
      </c>
      <c r="T3222" s="16">
        <f t="shared" si="254"/>
        <v>42806.875</v>
      </c>
      <c r="U3222">
        <f t="shared" si="250"/>
        <v>2017</v>
      </c>
    </row>
    <row r="3223" spans="1:21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6">
        <f t="shared" si="253"/>
        <v>42155.696793981479</v>
      </c>
      <c r="T3223" s="16">
        <f t="shared" si="254"/>
        <v>42190.696793981479</v>
      </c>
      <c r="U3223">
        <f t="shared" si="250"/>
        <v>2015</v>
      </c>
    </row>
    <row r="3224" spans="1:21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6">
        <f t="shared" si="253"/>
        <v>42270.582141203704</v>
      </c>
      <c r="T3224" s="16">
        <f t="shared" si="254"/>
        <v>42301.895138888889</v>
      </c>
      <c r="U3224">
        <f t="shared" si="250"/>
        <v>2015</v>
      </c>
    </row>
    <row r="3225" spans="1:21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6">
        <f t="shared" si="253"/>
        <v>42206.835370370376</v>
      </c>
      <c r="T3225" s="16">
        <f t="shared" si="254"/>
        <v>42236.835370370376</v>
      </c>
      <c r="U3225">
        <f t="shared" si="250"/>
        <v>2015</v>
      </c>
    </row>
    <row r="3226" spans="1:21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6">
        <f t="shared" si="253"/>
        <v>42697.850844907407</v>
      </c>
      <c r="T3226" s="16">
        <f t="shared" si="254"/>
        <v>42745.208333333328</v>
      </c>
      <c r="U3226">
        <f t="shared" si="250"/>
        <v>2016</v>
      </c>
    </row>
    <row r="3227" spans="1:21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6">
        <f t="shared" si="253"/>
        <v>42503.559467592597</v>
      </c>
      <c r="T3227" s="16">
        <f t="shared" si="254"/>
        <v>42524.875</v>
      </c>
      <c r="U3227">
        <f t="shared" si="250"/>
        <v>2016</v>
      </c>
    </row>
    <row r="3228" spans="1:21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6">
        <f t="shared" si="253"/>
        <v>42277.583472222221</v>
      </c>
      <c r="T3228" s="16">
        <f t="shared" si="254"/>
        <v>42307.583472222221</v>
      </c>
      <c r="U3228">
        <f t="shared" si="250"/>
        <v>2015</v>
      </c>
    </row>
    <row r="3229" spans="1:21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6">
        <f t="shared" si="253"/>
        <v>42722.882361111115</v>
      </c>
      <c r="T3229" s="16">
        <f t="shared" si="254"/>
        <v>42752.882361111115</v>
      </c>
      <c r="U3229">
        <f t="shared" si="250"/>
        <v>2016</v>
      </c>
    </row>
    <row r="3230" spans="1:21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6">
        <f t="shared" si="253"/>
        <v>42323.70930555556</v>
      </c>
      <c r="T3230" s="16">
        <f t="shared" si="254"/>
        <v>42355.207638888889</v>
      </c>
      <c r="U3230">
        <f t="shared" si="250"/>
        <v>2015</v>
      </c>
    </row>
    <row r="3231" spans="1:21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6">
        <f t="shared" si="253"/>
        <v>41933.291643518518</v>
      </c>
      <c r="T3231" s="16">
        <f t="shared" si="254"/>
        <v>41963.333310185189</v>
      </c>
      <c r="U3231">
        <f t="shared" si="250"/>
        <v>2014</v>
      </c>
    </row>
    <row r="3232" spans="1:21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6">
        <f t="shared" si="253"/>
        <v>41898.168125000004</v>
      </c>
      <c r="T3232" s="16">
        <f t="shared" si="254"/>
        <v>41913.165972222225</v>
      </c>
      <c r="U3232">
        <f t="shared" si="250"/>
        <v>2014</v>
      </c>
    </row>
    <row r="3233" spans="1:21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6">
        <f t="shared" si="253"/>
        <v>42446.943831018521</v>
      </c>
      <c r="T3233" s="16">
        <f t="shared" si="254"/>
        <v>42476.943831018521</v>
      </c>
      <c r="U3233">
        <f t="shared" si="250"/>
        <v>2016</v>
      </c>
    </row>
    <row r="3234" spans="1:21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6">
        <f t="shared" si="253"/>
        <v>42463.81385416667</v>
      </c>
      <c r="T3234" s="16">
        <f t="shared" si="254"/>
        <v>42494.165972222225</v>
      </c>
      <c r="U3234">
        <f t="shared" si="250"/>
        <v>2016</v>
      </c>
    </row>
    <row r="3235" spans="1:21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6">
        <f t="shared" si="253"/>
        <v>42766.805034722223</v>
      </c>
      <c r="T3235" s="16">
        <f t="shared" si="254"/>
        <v>42796.805034722223</v>
      </c>
      <c r="U3235">
        <f t="shared" si="250"/>
        <v>2017</v>
      </c>
    </row>
    <row r="3236" spans="1:21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6">
        <f t="shared" si="253"/>
        <v>42734.789444444439</v>
      </c>
      <c r="T3236" s="16">
        <f t="shared" si="254"/>
        <v>42767.979861111111</v>
      </c>
      <c r="U3236">
        <f t="shared" si="250"/>
        <v>2016</v>
      </c>
    </row>
    <row r="3237" spans="1:21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6">
        <f t="shared" si="253"/>
        <v>42522.347812499997</v>
      </c>
      <c r="T3237" s="16">
        <f t="shared" si="254"/>
        <v>42552.347812499997</v>
      </c>
      <c r="U3237">
        <f t="shared" si="250"/>
        <v>2016</v>
      </c>
    </row>
    <row r="3238" spans="1:21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6">
        <f t="shared" si="253"/>
        <v>42702.917048611111</v>
      </c>
      <c r="T3238" s="16">
        <f t="shared" si="254"/>
        <v>42732.917048611111</v>
      </c>
      <c r="U3238">
        <f t="shared" si="250"/>
        <v>2016</v>
      </c>
    </row>
    <row r="3239" spans="1:21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6">
        <f t="shared" si="253"/>
        <v>42252.474351851852</v>
      </c>
      <c r="T3239" s="16">
        <f t="shared" si="254"/>
        <v>42276.165972222225</v>
      </c>
      <c r="U3239">
        <f t="shared" si="250"/>
        <v>2015</v>
      </c>
    </row>
    <row r="3240" spans="1:21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6">
        <f t="shared" si="253"/>
        <v>42156.510393518518</v>
      </c>
      <c r="T3240" s="16">
        <f t="shared" si="254"/>
        <v>42186.510393518518</v>
      </c>
      <c r="U3240">
        <f t="shared" si="250"/>
        <v>2015</v>
      </c>
    </row>
    <row r="3241" spans="1:21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6">
        <f t="shared" si="253"/>
        <v>42278.089039351849</v>
      </c>
      <c r="T3241" s="16">
        <f t="shared" si="254"/>
        <v>42302.999305555553</v>
      </c>
      <c r="U3241">
        <f t="shared" si="250"/>
        <v>2015</v>
      </c>
    </row>
    <row r="3242" spans="1:21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6">
        <f t="shared" si="253"/>
        <v>42754.693842592591</v>
      </c>
      <c r="T3242" s="16">
        <f t="shared" si="254"/>
        <v>42782.958333333328</v>
      </c>
      <c r="U3242">
        <f t="shared" si="250"/>
        <v>2017</v>
      </c>
    </row>
    <row r="3243" spans="1:21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6">
        <f t="shared" si="253"/>
        <v>41893.324884259258</v>
      </c>
      <c r="T3243" s="16">
        <f t="shared" si="254"/>
        <v>41926.290972222225</v>
      </c>
      <c r="U3243">
        <f t="shared" si="250"/>
        <v>2014</v>
      </c>
    </row>
    <row r="3244" spans="1:21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6">
        <f t="shared" si="253"/>
        <v>41871.755694444444</v>
      </c>
      <c r="T3244" s="16">
        <f t="shared" si="254"/>
        <v>41901.755694444444</v>
      </c>
      <c r="U3244">
        <f t="shared" si="250"/>
        <v>2014</v>
      </c>
    </row>
    <row r="3245" spans="1:21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6">
        <f t="shared" si="253"/>
        <v>42262.096782407403</v>
      </c>
      <c r="T3245" s="16">
        <f t="shared" si="254"/>
        <v>42286</v>
      </c>
      <c r="U3245">
        <f t="shared" ref="U3245:U3308" si="255">YEAR(S3245)</f>
        <v>2015</v>
      </c>
    </row>
    <row r="3246" spans="1:21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1" t="s">
        <v>8315</v>
      </c>
      <c r="R3266" t="s">
        <v>8316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6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si="255"/>
        <v>2015</v>
      </c>
    </row>
    <row r="3268" spans="1:21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6">
        <f t="shared" si="258"/>
        <v>42136.536134259266</v>
      </c>
      <c r="T3268" s="16">
        <f t="shared" si="259"/>
        <v>42167.875</v>
      </c>
      <c r="U3268">
        <f t="shared" si="255"/>
        <v>2015</v>
      </c>
    </row>
    <row r="3269" spans="1:21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6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6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6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6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6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6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6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6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6">
        <f t="shared" si="258"/>
        <v>42017.88045138889</v>
      </c>
      <c r="T3277" s="16">
        <f t="shared" si="259"/>
        <v>42044.1875</v>
      </c>
      <c r="U3277">
        <f t="shared" si="255"/>
        <v>2015</v>
      </c>
    </row>
    <row r="3278" spans="1:21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6">
        <f t="shared" si="258"/>
        <v>42426.949988425928</v>
      </c>
      <c r="T3278" s="16">
        <f t="shared" si="259"/>
        <v>42461.165972222225</v>
      </c>
      <c r="U3278">
        <f t="shared" si="255"/>
        <v>2016</v>
      </c>
    </row>
    <row r="3279" spans="1:21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6">
        <f t="shared" si="258"/>
        <v>41931.682939814818</v>
      </c>
      <c r="T3279" s="16">
        <f t="shared" si="259"/>
        <v>41961.724606481483</v>
      </c>
      <c r="U3279">
        <f t="shared" si="255"/>
        <v>2014</v>
      </c>
    </row>
    <row r="3280" spans="1:21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6">
        <f t="shared" si="258"/>
        <v>42124.848414351851</v>
      </c>
      <c r="T3280" s="16">
        <f t="shared" si="259"/>
        <v>42154.848414351851</v>
      </c>
      <c r="U3280">
        <f t="shared" si="255"/>
        <v>2015</v>
      </c>
    </row>
    <row r="3281" spans="1:21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6">
        <f t="shared" si="258"/>
        <v>42431.102534722217</v>
      </c>
      <c r="T3281" s="16">
        <f t="shared" si="259"/>
        <v>42461.06086805556</v>
      </c>
      <c r="U3281">
        <f t="shared" si="255"/>
        <v>2016</v>
      </c>
    </row>
    <row r="3282" spans="1:21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6">
        <f t="shared" si="258"/>
        <v>42121.756921296299</v>
      </c>
      <c r="T3282" s="16">
        <f t="shared" si="259"/>
        <v>42156.208333333328</v>
      </c>
      <c r="U3282">
        <f t="shared" si="255"/>
        <v>2015</v>
      </c>
    </row>
    <row r="3283" spans="1:21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6">
        <f t="shared" si="258"/>
        <v>42219.019733796296</v>
      </c>
      <c r="T3283" s="16">
        <f t="shared" si="259"/>
        <v>42249.019733796296</v>
      </c>
      <c r="U3283">
        <f t="shared" si="255"/>
        <v>2015</v>
      </c>
    </row>
    <row r="3284" spans="1:21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6">
        <f t="shared" si="258"/>
        <v>42445.19430555556</v>
      </c>
      <c r="T3284" s="16">
        <f t="shared" si="259"/>
        <v>42489.19430555556</v>
      </c>
      <c r="U3284">
        <f t="shared" si="255"/>
        <v>2016</v>
      </c>
    </row>
    <row r="3285" spans="1:21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6">
        <f t="shared" si="258"/>
        <v>42379.74418981481</v>
      </c>
      <c r="T3285" s="16">
        <f t="shared" si="259"/>
        <v>42410.875</v>
      </c>
      <c r="U3285">
        <f t="shared" si="255"/>
        <v>2016</v>
      </c>
    </row>
    <row r="3286" spans="1:21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6">
        <f t="shared" si="258"/>
        <v>42380.884872685187</v>
      </c>
      <c r="T3286" s="16">
        <f t="shared" si="259"/>
        <v>42398.249305555553</v>
      </c>
      <c r="U3286">
        <f t="shared" si="255"/>
        <v>2016</v>
      </c>
    </row>
    <row r="3287" spans="1:21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6">
        <f t="shared" si="258"/>
        <v>42762.942430555559</v>
      </c>
      <c r="T3287" s="16">
        <f t="shared" si="259"/>
        <v>42794.208333333328</v>
      </c>
      <c r="U3287">
        <f t="shared" si="255"/>
        <v>2017</v>
      </c>
    </row>
    <row r="3288" spans="1:21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6">
        <f t="shared" si="258"/>
        <v>42567.840069444443</v>
      </c>
      <c r="T3288" s="16">
        <f t="shared" si="259"/>
        <v>42597.840069444443</v>
      </c>
      <c r="U3288">
        <f t="shared" si="255"/>
        <v>2016</v>
      </c>
    </row>
    <row r="3289" spans="1:21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6">
        <f t="shared" si="258"/>
        <v>42311.750324074077</v>
      </c>
      <c r="T3289" s="16">
        <f t="shared" si="259"/>
        <v>42336.750324074077</v>
      </c>
      <c r="U3289">
        <f t="shared" si="255"/>
        <v>2015</v>
      </c>
    </row>
    <row r="3290" spans="1:21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6">
        <f t="shared" si="258"/>
        <v>42505.774479166663</v>
      </c>
      <c r="T3290" s="16">
        <f t="shared" si="259"/>
        <v>42541.958333333328</v>
      </c>
      <c r="U3290">
        <f t="shared" si="255"/>
        <v>2016</v>
      </c>
    </row>
    <row r="3291" spans="1:21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6">
        <f t="shared" si="258"/>
        <v>42758.368078703701</v>
      </c>
      <c r="T3291" s="16">
        <f t="shared" si="259"/>
        <v>42786.368078703701</v>
      </c>
      <c r="U3291">
        <f t="shared" si="255"/>
        <v>2017</v>
      </c>
    </row>
    <row r="3292" spans="1:21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6">
        <f t="shared" si="258"/>
        <v>42775.51494212963</v>
      </c>
      <c r="T3292" s="16">
        <f t="shared" si="259"/>
        <v>42805.51494212963</v>
      </c>
      <c r="U3292">
        <f t="shared" si="255"/>
        <v>2017</v>
      </c>
    </row>
    <row r="3293" spans="1:21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6">
        <f t="shared" si="258"/>
        <v>42232.702546296292</v>
      </c>
      <c r="T3293" s="16">
        <f t="shared" si="259"/>
        <v>42264.165972222225</v>
      </c>
      <c r="U3293">
        <f t="shared" si="255"/>
        <v>2015</v>
      </c>
    </row>
    <row r="3294" spans="1:21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6">
        <f t="shared" si="258"/>
        <v>42282.770231481481</v>
      </c>
      <c r="T3294" s="16">
        <f t="shared" si="259"/>
        <v>42342.811898148153</v>
      </c>
      <c r="U3294">
        <f t="shared" si="255"/>
        <v>2015</v>
      </c>
    </row>
    <row r="3295" spans="1:21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6">
        <f t="shared" si="258"/>
        <v>42768.425370370373</v>
      </c>
      <c r="T3295" s="16">
        <f t="shared" si="259"/>
        <v>42798.425370370373</v>
      </c>
      <c r="U3295">
        <f t="shared" si="255"/>
        <v>2017</v>
      </c>
    </row>
    <row r="3296" spans="1:21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6">
        <f t="shared" si="258"/>
        <v>42141.541134259256</v>
      </c>
      <c r="T3296" s="16">
        <f t="shared" si="259"/>
        <v>42171.541134259256</v>
      </c>
      <c r="U3296">
        <f t="shared" si="255"/>
        <v>2015</v>
      </c>
    </row>
    <row r="3297" spans="1:21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6">
        <f t="shared" si="258"/>
        <v>42609.442465277782</v>
      </c>
      <c r="T3297" s="16">
        <f t="shared" si="259"/>
        <v>42639.442465277782</v>
      </c>
      <c r="U3297">
        <f t="shared" si="255"/>
        <v>2016</v>
      </c>
    </row>
    <row r="3298" spans="1:21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6">
        <f t="shared" si="258"/>
        <v>42309.756620370375</v>
      </c>
      <c r="T3298" s="16">
        <f t="shared" si="259"/>
        <v>42330.916666666672</v>
      </c>
      <c r="U3298">
        <f t="shared" si="255"/>
        <v>2015</v>
      </c>
    </row>
    <row r="3299" spans="1:21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6">
        <f t="shared" si="258"/>
        <v>42193.771481481483</v>
      </c>
      <c r="T3299" s="16">
        <f t="shared" si="259"/>
        <v>42212.957638888889</v>
      </c>
      <c r="U3299">
        <f t="shared" si="255"/>
        <v>2015</v>
      </c>
    </row>
    <row r="3300" spans="1:21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6">
        <f t="shared" si="258"/>
        <v>42239.957962962959</v>
      </c>
      <c r="T3300" s="16">
        <f t="shared" si="259"/>
        <v>42260</v>
      </c>
      <c r="U3300">
        <f t="shared" si="255"/>
        <v>2015</v>
      </c>
    </row>
    <row r="3301" spans="1:21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6">
        <f t="shared" si="258"/>
        <v>42261.917395833334</v>
      </c>
      <c r="T3301" s="16">
        <f t="shared" si="259"/>
        <v>42291.917395833334</v>
      </c>
      <c r="U3301">
        <f t="shared" si="255"/>
        <v>2015</v>
      </c>
    </row>
    <row r="3302" spans="1:21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6">
        <f t="shared" si="258"/>
        <v>42102.743773148148</v>
      </c>
      <c r="T3302" s="16">
        <f t="shared" si="259"/>
        <v>42123.743773148148</v>
      </c>
      <c r="U3302">
        <f t="shared" si="255"/>
        <v>2015</v>
      </c>
    </row>
    <row r="3303" spans="1:21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6">
        <f t="shared" si="258"/>
        <v>42538.73583333334</v>
      </c>
      <c r="T3303" s="16">
        <f t="shared" si="259"/>
        <v>42583.290972222225</v>
      </c>
      <c r="U3303">
        <f t="shared" si="255"/>
        <v>2016</v>
      </c>
    </row>
    <row r="3304" spans="1:21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6">
        <f t="shared" si="258"/>
        <v>42681.35157407407</v>
      </c>
      <c r="T3304" s="16">
        <f t="shared" si="259"/>
        <v>42711.35157407407</v>
      </c>
      <c r="U3304">
        <f t="shared" si="255"/>
        <v>2016</v>
      </c>
    </row>
    <row r="3305" spans="1:21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6">
        <f t="shared" si="258"/>
        <v>42056.65143518518</v>
      </c>
      <c r="T3305" s="16">
        <f t="shared" si="259"/>
        <v>42091.609768518523</v>
      </c>
      <c r="U3305">
        <f t="shared" si="255"/>
        <v>2015</v>
      </c>
    </row>
    <row r="3306" spans="1:21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6">
        <f t="shared" si="258"/>
        <v>42696.624444444446</v>
      </c>
      <c r="T3306" s="16">
        <f t="shared" si="259"/>
        <v>42726.624444444446</v>
      </c>
      <c r="U3306">
        <f t="shared" si="255"/>
        <v>2016</v>
      </c>
    </row>
    <row r="3307" spans="1:21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6">
        <f t="shared" si="258"/>
        <v>42186.855879629627</v>
      </c>
      <c r="T3307" s="16">
        <f t="shared" si="259"/>
        <v>42216.855879629627</v>
      </c>
      <c r="U3307">
        <f t="shared" si="255"/>
        <v>2015</v>
      </c>
    </row>
    <row r="3308" spans="1:21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6">
        <f t="shared" si="258"/>
        <v>42493.219236111108</v>
      </c>
      <c r="T3308" s="16">
        <f t="shared" si="259"/>
        <v>42531.125</v>
      </c>
      <c r="U3308">
        <f t="shared" si="255"/>
        <v>2016</v>
      </c>
    </row>
    <row r="3309" spans="1:21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6">
        <f t="shared" si="258"/>
        <v>42475.057164351849</v>
      </c>
      <c r="T3309" s="16">
        <f t="shared" si="259"/>
        <v>42505.057164351849</v>
      </c>
      <c r="U3309">
        <f t="shared" ref="U3309:U3372" si="260">YEAR(S3309)</f>
        <v>2016</v>
      </c>
    </row>
    <row r="3310" spans="1:21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1" t="s">
        <v>8315</v>
      </c>
      <c r="R3330" t="s">
        <v>8316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6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si="260"/>
        <v>2014</v>
      </c>
    </row>
    <row r="3332" spans="1:21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6">
        <f t="shared" si="263"/>
        <v>42065.887361111112</v>
      </c>
      <c r="T3332" s="16">
        <f t="shared" si="264"/>
        <v>42095.845694444448</v>
      </c>
      <c r="U3332">
        <f t="shared" si="260"/>
        <v>2015</v>
      </c>
    </row>
    <row r="3333" spans="1:21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6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6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6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6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6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6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6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6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6">
        <f t="shared" si="263"/>
        <v>42549.665717592594</v>
      </c>
      <c r="T3341" s="16">
        <f t="shared" si="264"/>
        <v>42579.665717592594</v>
      </c>
      <c r="U3341">
        <f t="shared" si="260"/>
        <v>2016</v>
      </c>
    </row>
    <row r="3342" spans="1:21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6">
        <f t="shared" si="263"/>
        <v>42685.974004629628</v>
      </c>
      <c r="T3342" s="16">
        <f t="shared" si="264"/>
        <v>42710.974004629628</v>
      </c>
      <c r="U3342">
        <f t="shared" si="260"/>
        <v>2016</v>
      </c>
    </row>
    <row r="3343" spans="1:21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6">
        <f t="shared" si="263"/>
        <v>42510.798854166671</v>
      </c>
      <c r="T3343" s="16">
        <f t="shared" si="264"/>
        <v>42533.708333333328</v>
      </c>
      <c r="U3343">
        <f t="shared" si="260"/>
        <v>2016</v>
      </c>
    </row>
    <row r="3344" spans="1:21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6">
        <f t="shared" si="263"/>
        <v>42062.296412037031</v>
      </c>
      <c r="T3344" s="16">
        <f t="shared" si="264"/>
        <v>42095.207638888889</v>
      </c>
      <c r="U3344">
        <f t="shared" si="260"/>
        <v>2015</v>
      </c>
    </row>
    <row r="3345" spans="1:21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6">
        <f t="shared" si="263"/>
        <v>42452.916481481487</v>
      </c>
      <c r="T3345" s="16">
        <f t="shared" si="264"/>
        <v>42473.554166666669</v>
      </c>
      <c r="U3345">
        <f t="shared" si="260"/>
        <v>2016</v>
      </c>
    </row>
    <row r="3346" spans="1:21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6">
        <f t="shared" si="263"/>
        <v>41851.200150462959</v>
      </c>
      <c r="T3346" s="16">
        <f t="shared" si="264"/>
        <v>41881.200150462959</v>
      </c>
      <c r="U3346">
        <f t="shared" si="260"/>
        <v>2014</v>
      </c>
    </row>
    <row r="3347" spans="1:21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6">
        <f t="shared" si="263"/>
        <v>42053.106111111112</v>
      </c>
      <c r="T3347" s="16">
        <f t="shared" si="264"/>
        <v>42112.025694444441</v>
      </c>
      <c r="U3347">
        <f t="shared" si="260"/>
        <v>2015</v>
      </c>
    </row>
    <row r="3348" spans="1:21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6">
        <f t="shared" si="263"/>
        <v>42054.024421296301</v>
      </c>
      <c r="T3348" s="16">
        <f t="shared" si="264"/>
        <v>42061.024421296301</v>
      </c>
      <c r="U3348">
        <f t="shared" si="260"/>
        <v>2015</v>
      </c>
    </row>
    <row r="3349" spans="1:21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6">
        <f t="shared" si="263"/>
        <v>42484.551550925928</v>
      </c>
      <c r="T3349" s="16">
        <f t="shared" si="264"/>
        <v>42498.875</v>
      </c>
      <c r="U3349">
        <f t="shared" si="260"/>
        <v>2016</v>
      </c>
    </row>
    <row r="3350" spans="1:21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6">
        <f t="shared" si="263"/>
        <v>42466.558796296296</v>
      </c>
      <c r="T3350" s="16">
        <f t="shared" si="264"/>
        <v>42490.165972222225</v>
      </c>
      <c r="U3350">
        <f t="shared" si="260"/>
        <v>2016</v>
      </c>
    </row>
    <row r="3351" spans="1:21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6">
        <f t="shared" si="263"/>
        <v>42513.110787037032</v>
      </c>
      <c r="T3351" s="16">
        <f t="shared" si="264"/>
        <v>42534.708333333328</v>
      </c>
      <c r="U3351">
        <f t="shared" si="260"/>
        <v>2016</v>
      </c>
    </row>
    <row r="3352" spans="1:21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6">
        <f t="shared" si="263"/>
        <v>42302.701516203699</v>
      </c>
      <c r="T3352" s="16">
        <f t="shared" si="264"/>
        <v>42337.958333333328</v>
      </c>
      <c r="U3352">
        <f t="shared" si="260"/>
        <v>2015</v>
      </c>
    </row>
    <row r="3353" spans="1:21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6">
        <f t="shared" si="263"/>
        <v>41806.395428240743</v>
      </c>
      <c r="T3353" s="16">
        <f t="shared" si="264"/>
        <v>41843.458333333336</v>
      </c>
      <c r="U3353">
        <f t="shared" si="260"/>
        <v>2014</v>
      </c>
    </row>
    <row r="3354" spans="1:21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6">
        <f t="shared" si="263"/>
        <v>42495.992800925931</v>
      </c>
      <c r="T3354" s="16">
        <f t="shared" si="264"/>
        <v>42552.958333333328</v>
      </c>
      <c r="U3354">
        <f t="shared" si="260"/>
        <v>2016</v>
      </c>
    </row>
    <row r="3355" spans="1:21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6">
        <f t="shared" si="263"/>
        <v>42479.432291666672</v>
      </c>
      <c r="T3355" s="16">
        <f t="shared" si="264"/>
        <v>42492.958333333328</v>
      </c>
      <c r="U3355">
        <f t="shared" si="260"/>
        <v>2016</v>
      </c>
    </row>
    <row r="3356" spans="1:21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6">
        <f t="shared" si="263"/>
        <v>42270.7269212963</v>
      </c>
      <c r="T3356" s="16">
        <f t="shared" si="264"/>
        <v>42306.167361111111</v>
      </c>
      <c r="U3356">
        <f t="shared" si="260"/>
        <v>2015</v>
      </c>
    </row>
    <row r="3357" spans="1:21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6">
        <f t="shared" si="263"/>
        <v>42489.619525462964</v>
      </c>
      <c r="T3357" s="16">
        <f t="shared" si="264"/>
        <v>42500.470138888893</v>
      </c>
      <c r="U3357">
        <f t="shared" si="260"/>
        <v>2016</v>
      </c>
    </row>
    <row r="3358" spans="1:21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6">
        <f t="shared" si="263"/>
        <v>42536.815648148149</v>
      </c>
      <c r="T3358" s="16">
        <f t="shared" si="264"/>
        <v>42566.815648148149</v>
      </c>
      <c r="U3358">
        <f t="shared" si="260"/>
        <v>2016</v>
      </c>
    </row>
    <row r="3359" spans="1:21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6">
        <f t="shared" si="263"/>
        <v>41822.417939814812</v>
      </c>
      <c r="T3359" s="16">
        <f t="shared" si="264"/>
        <v>41852.417939814812</v>
      </c>
      <c r="U3359">
        <f t="shared" si="260"/>
        <v>2014</v>
      </c>
    </row>
    <row r="3360" spans="1:21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6">
        <f t="shared" si="263"/>
        <v>41932.311099537037</v>
      </c>
      <c r="T3360" s="16">
        <f t="shared" si="264"/>
        <v>41962.352766203709</v>
      </c>
      <c r="U3360">
        <f t="shared" si="260"/>
        <v>2014</v>
      </c>
    </row>
    <row r="3361" spans="1:21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6">
        <f t="shared" si="263"/>
        <v>42746.057106481487</v>
      </c>
      <c r="T3361" s="16">
        <f t="shared" si="264"/>
        <v>42791.057106481487</v>
      </c>
      <c r="U3361">
        <f t="shared" si="260"/>
        <v>2017</v>
      </c>
    </row>
    <row r="3362" spans="1:21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6">
        <f t="shared" si="263"/>
        <v>42697.082673611112</v>
      </c>
      <c r="T3362" s="16">
        <f t="shared" si="264"/>
        <v>42718.665972222225</v>
      </c>
      <c r="U3362">
        <f t="shared" si="260"/>
        <v>2016</v>
      </c>
    </row>
    <row r="3363" spans="1:21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6">
        <f t="shared" si="263"/>
        <v>41866.025347222225</v>
      </c>
      <c r="T3363" s="16">
        <f t="shared" si="264"/>
        <v>41883.665972222225</v>
      </c>
      <c r="U3363">
        <f t="shared" si="260"/>
        <v>2014</v>
      </c>
    </row>
    <row r="3364" spans="1:21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6">
        <f t="shared" si="263"/>
        <v>42056.091631944444</v>
      </c>
      <c r="T3364" s="16">
        <f t="shared" si="264"/>
        <v>42070.204861111109</v>
      </c>
      <c r="U3364">
        <f t="shared" si="260"/>
        <v>2015</v>
      </c>
    </row>
    <row r="3365" spans="1:21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6">
        <f t="shared" si="263"/>
        <v>41851.771354166667</v>
      </c>
      <c r="T3365" s="16">
        <f t="shared" si="264"/>
        <v>41870.666666666664</v>
      </c>
      <c r="U3365">
        <f t="shared" si="260"/>
        <v>2014</v>
      </c>
    </row>
    <row r="3366" spans="1:21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6">
        <f t="shared" si="263"/>
        <v>42422.977418981478</v>
      </c>
      <c r="T3366" s="16">
        <f t="shared" si="264"/>
        <v>42444.875</v>
      </c>
      <c r="U3366">
        <f t="shared" si="260"/>
        <v>2016</v>
      </c>
    </row>
    <row r="3367" spans="1:21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6">
        <f t="shared" si="263"/>
        <v>42321.101759259262</v>
      </c>
      <c r="T3367" s="16">
        <f t="shared" si="264"/>
        <v>42351.101759259262</v>
      </c>
      <c r="U3367">
        <f t="shared" si="260"/>
        <v>2015</v>
      </c>
    </row>
    <row r="3368" spans="1:21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6">
        <f t="shared" si="263"/>
        <v>42107.067557870367</v>
      </c>
      <c r="T3368" s="16">
        <f t="shared" si="264"/>
        <v>42137.067557870367</v>
      </c>
      <c r="U3368">
        <f t="shared" si="260"/>
        <v>2015</v>
      </c>
    </row>
    <row r="3369" spans="1:21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6">
        <f t="shared" si="263"/>
        <v>42192.933958333335</v>
      </c>
      <c r="T3369" s="16">
        <f t="shared" si="264"/>
        <v>42217.933958333335</v>
      </c>
      <c r="U3369">
        <f t="shared" si="260"/>
        <v>2015</v>
      </c>
    </row>
    <row r="3370" spans="1:21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6">
        <f t="shared" si="263"/>
        <v>41969.199756944443</v>
      </c>
      <c r="T3370" s="16">
        <f t="shared" si="264"/>
        <v>42005.208333333328</v>
      </c>
      <c r="U3370">
        <f t="shared" si="260"/>
        <v>2014</v>
      </c>
    </row>
    <row r="3371" spans="1:21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6">
        <f t="shared" si="263"/>
        <v>42690.041435185187</v>
      </c>
      <c r="T3371" s="16">
        <f t="shared" si="264"/>
        <v>42750.041435185187</v>
      </c>
      <c r="U3371">
        <f t="shared" si="260"/>
        <v>2016</v>
      </c>
    </row>
    <row r="3372" spans="1:21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6">
        <f t="shared" si="263"/>
        <v>42690.334317129629</v>
      </c>
      <c r="T3372" s="16">
        <f t="shared" si="264"/>
        <v>42721.333333333328</v>
      </c>
      <c r="U3372">
        <f t="shared" si="260"/>
        <v>2016</v>
      </c>
    </row>
    <row r="3373" spans="1:21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6">
        <f t="shared" si="263"/>
        <v>42312.874594907407</v>
      </c>
      <c r="T3373" s="16">
        <f t="shared" si="264"/>
        <v>42340.874594907407</v>
      </c>
      <c r="U3373">
        <f t="shared" ref="U3373:U3436" si="265">YEAR(S3373)</f>
        <v>2015</v>
      </c>
    </row>
    <row r="3374" spans="1:21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1" t="s">
        <v>8315</v>
      </c>
      <c r="R3394" t="s">
        <v>8316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6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si="265"/>
        <v>2014</v>
      </c>
    </row>
    <row r="3396" spans="1:21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6">
        <f t="shared" si="268"/>
        <v>41817.59542824074</v>
      </c>
      <c r="T3396" s="16">
        <f t="shared" si="269"/>
        <v>41847.59542824074</v>
      </c>
      <c r="U3396">
        <f t="shared" si="265"/>
        <v>2014</v>
      </c>
    </row>
    <row r="3397" spans="1:21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6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6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6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6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6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6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6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6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6">
        <f t="shared" si="268"/>
        <v>42150.462083333332</v>
      </c>
      <c r="T3405" s="16">
        <f t="shared" si="269"/>
        <v>42180.462083333332</v>
      </c>
      <c r="U3405">
        <f t="shared" si="265"/>
        <v>2015</v>
      </c>
    </row>
    <row r="3406" spans="1:21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6">
        <f t="shared" si="268"/>
        <v>42152.503495370373</v>
      </c>
      <c r="T3406" s="16">
        <f t="shared" si="269"/>
        <v>42172.503495370373</v>
      </c>
      <c r="U3406">
        <f t="shared" si="265"/>
        <v>2015</v>
      </c>
    </row>
    <row r="3407" spans="1:21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6">
        <f t="shared" si="268"/>
        <v>42410.017199074078</v>
      </c>
      <c r="T3407" s="16">
        <f t="shared" si="269"/>
        <v>42430.999305555553</v>
      </c>
      <c r="U3407">
        <f t="shared" si="265"/>
        <v>2016</v>
      </c>
    </row>
    <row r="3408" spans="1:21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6">
        <f t="shared" si="268"/>
        <v>41791.492777777778</v>
      </c>
      <c r="T3408" s="16">
        <f t="shared" si="269"/>
        <v>41836.492777777778</v>
      </c>
      <c r="U3408">
        <f t="shared" si="265"/>
        <v>2014</v>
      </c>
    </row>
    <row r="3409" spans="1:21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6">
        <f t="shared" si="268"/>
        <v>41796.422326388885</v>
      </c>
      <c r="T3409" s="16">
        <f t="shared" si="269"/>
        <v>41826.422326388885</v>
      </c>
      <c r="U3409">
        <f t="shared" si="265"/>
        <v>2014</v>
      </c>
    </row>
    <row r="3410" spans="1:21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6">
        <f t="shared" si="268"/>
        <v>41808.991944444446</v>
      </c>
      <c r="T3410" s="16">
        <f t="shared" si="269"/>
        <v>41838.991944444446</v>
      </c>
      <c r="U3410">
        <f t="shared" si="265"/>
        <v>2014</v>
      </c>
    </row>
    <row r="3411" spans="1:21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6">
        <f t="shared" si="268"/>
        <v>42544.814328703709</v>
      </c>
      <c r="T3411" s="16">
        <f t="shared" si="269"/>
        <v>42582.873611111107</v>
      </c>
      <c r="U3411">
        <f t="shared" si="265"/>
        <v>2016</v>
      </c>
    </row>
    <row r="3412" spans="1:21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6">
        <f t="shared" si="268"/>
        <v>42500.041550925926</v>
      </c>
      <c r="T3412" s="16">
        <f t="shared" si="269"/>
        <v>42527.291666666672</v>
      </c>
      <c r="U3412">
        <f t="shared" si="265"/>
        <v>2016</v>
      </c>
    </row>
    <row r="3413" spans="1:21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6">
        <f t="shared" si="268"/>
        <v>42265.022824074069</v>
      </c>
      <c r="T3413" s="16">
        <f t="shared" si="269"/>
        <v>42285.022824074069</v>
      </c>
      <c r="U3413">
        <f t="shared" si="265"/>
        <v>2015</v>
      </c>
    </row>
    <row r="3414" spans="1:21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6">
        <f t="shared" si="268"/>
        <v>41879.959050925929</v>
      </c>
      <c r="T3414" s="16">
        <f t="shared" si="269"/>
        <v>41909.959050925929</v>
      </c>
      <c r="U3414">
        <f t="shared" si="265"/>
        <v>2014</v>
      </c>
    </row>
    <row r="3415" spans="1:21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6">
        <f t="shared" si="268"/>
        <v>42053.733078703706</v>
      </c>
      <c r="T3415" s="16">
        <f t="shared" si="269"/>
        <v>42063.207638888889</v>
      </c>
      <c r="U3415">
        <f t="shared" si="265"/>
        <v>2015</v>
      </c>
    </row>
    <row r="3416" spans="1:21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6">
        <f t="shared" si="268"/>
        <v>42675.832465277781</v>
      </c>
      <c r="T3416" s="16">
        <f t="shared" si="269"/>
        <v>42705.332638888889</v>
      </c>
      <c r="U3416">
        <f t="shared" si="265"/>
        <v>2016</v>
      </c>
    </row>
    <row r="3417" spans="1:21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6">
        <f t="shared" si="268"/>
        <v>42467.144166666665</v>
      </c>
      <c r="T3417" s="16">
        <f t="shared" si="269"/>
        <v>42477.979166666672</v>
      </c>
      <c r="U3417">
        <f t="shared" si="265"/>
        <v>2016</v>
      </c>
    </row>
    <row r="3418" spans="1:21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6">
        <f t="shared" si="268"/>
        <v>42089.412557870368</v>
      </c>
      <c r="T3418" s="16">
        <f t="shared" si="269"/>
        <v>42117.770833333328</v>
      </c>
      <c r="U3418">
        <f t="shared" si="265"/>
        <v>2015</v>
      </c>
    </row>
    <row r="3419" spans="1:21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6">
        <f t="shared" si="268"/>
        <v>41894.91375</v>
      </c>
      <c r="T3419" s="16">
        <f t="shared" si="269"/>
        <v>41938.029861111114</v>
      </c>
      <c r="U3419">
        <f t="shared" si="265"/>
        <v>2014</v>
      </c>
    </row>
    <row r="3420" spans="1:21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6">
        <f t="shared" si="268"/>
        <v>41752.83457175926</v>
      </c>
      <c r="T3420" s="16">
        <f t="shared" si="269"/>
        <v>41782.83457175926</v>
      </c>
      <c r="U3420">
        <f t="shared" si="265"/>
        <v>2014</v>
      </c>
    </row>
    <row r="3421" spans="1:21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6">
        <f t="shared" si="268"/>
        <v>42448.821585648147</v>
      </c>
      <c r="T3421" s="16">
        <f t="shared" si="269"/>
        <v>42466.895833333328</v>
      </c>
      <c r="U3421">
        <f t="shared" si="265"/>
        <v>2016</v>
      </c>
    </row>
    <row r="3422" spans="1:21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6">
        <f t="shared" si="268"/>
        <v>42405.090300925927</v>
      </c>
      <c r="T3422" s="16">
        <f t="shared" si="269"/>
        <v>42414</v>
      </c>
      <c r="U3422">
        <f t="shared" si="265"/>
        <v>2016</v>
      </c>
    </row>
    <row r="3423" spans="1:21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6">
        <f t="shared" si="268"/>
        <v>42037.791238425925</v>
      </c>
      <c r="T3423" s="16">
        <f t="shared" si="269"/>
        <v>42067.791238425925</v>
      </c>
      <c r="U3423">
        <f t="shared" si="265"/>
        <v>2015</v>
      </c>
    </row>
    <row r="3424" spans="1:21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6">
        <f t="shared" si="268"/>
        <v>42323.562222222223</v>
      </c>
      <c r="T3424" s="16">
        <f t="shared" si="269"/>
        <v>42352</v>
      </c>
      <c r="U3424">
        <f t="shared" si="265"/>
        <v>2015</v>
      </c>
    </row>
    <row r="3425" spans="1:21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6">
        <f t="shared" si="268"/>
        <v>42088.911354166667</v>
      </c>
      <c r="T3425" s="16">
        <f t="shared" si="269"/>
        <v>42118.911354166667</v>
      </c>
      <c r="U3425">
        <f t="shared" si="265"/>
        <v>2015</v>
      </c>
    </row>
    <row r="3426" spans="1:21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6">
        <f t="shared" si="268"/>
        <v>42018.676898148144</v>
      </c>
      <c r="T3426" s="16">
        <f t="shared" si="269"/>
        <v>42040.290972222225</v>
      </c>
      <c r="U3426">
        <f t="shared" si="265"/>
        <v>2015</v>
      </c>
    </row>
    <row r="3427" spans="1:21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6">
        <f t="shared" si="268"/>
        <v>41884.617314814815</v>
      </c>
      <c r="T3427" s="16">
        <f t="shared" si="269"/>
        <v>41916.617314814815</v>
      </c>
      <c r="U3427">
        <f t="shared" si="265"/>
        <v>2014</v>
      </c>
    </row>
    <row r="3428" spans="1:21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6">
        <f t="shared" si="268"/>
        <v>41884.056747685187</v>
      </c>
      <c r="T3428" s="16">
        <f t="shared" si="269"/>
        <v>41903.083333333336</v>
      </c>
      <c r="U3428">
        <f t="shared" si="265"/>
        <v>2014</v>
      </c>
    </row>
    <row r="3429" spans="1:21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6">
        <f t="shared" si="268"/>
        <v>41792.645277777774</v>
      </c>
      <c r="T3429" s="16">
        <f t="shared" si="269"/>
        <v>41822.645277777774</v>
      </c>
      <c r="U3429">
        <f t="shared" si="265"/>
        <v>2014</v>
      </c>
    </row>
    <row r="3430" spans="1:21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6">
        <f t="shared" si="268"/>
        <v>42038.720451388886</v>
      </c>
      <c r="T3430" s="16">
        <f t="shared" si="269"/>
        <v>42063.708333333328</v>
      </c>
      <c r="U3430">
        <f t="shared" si="265"/>
        <v>2015</v>
      </c>
    </row>
    <row r="3431" spans="1:21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6">
        <f t="shared" si="268"/>
        <v>42662.021539351852</v>
      </c>
      <c r="T3431" s="16">
        <f t="shared" si="269"/>
        <v>42676.021539351852</v>
      </c>
      <c r="U3431">
        <f t="shared" si="265"/>
        <v>2016</v>
      </c>
    </row>
    <row r="3432" spans="1:21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6">
        <f t="shared" si="268"/>
        <v>41820.945613425924</v>
      </c>
      <c r="T3432" s="16">
        <f t="shared" si="269"/>
        <v>41850.945613425924</v>
      </c>
      <c r="U3432">
        <f t="shared" si="265"/>
        <v>2014</v>
      </c>
    </row>
    <row r="3433" spans="1:21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6">
        <f t="shared" si="268"/>
        <v>41839.730937500004</v>
      </c>
      <c r="T3433" s="16">
        <f t="shared" si="269"/>
        <v>41869.730937500004</v>
      </c>
      <c r="U3433">
        <f t="shared" si="265"/>
        <v>2014</v>
      </c>
    </row>
    <row r="3434" spans="1:21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6">
        <f t="shared" si="268"/>
        <v>42380.581180555557</v>
      </c>
      <c r="T3434" s="16">
        <f t="shared" si="269"/>
        <v>42405.916666666672</v>
      </c>
      <c r="U3434">
        <f t="shared" si="265"/>
        <v>2016</v>
      </c>
    </row>
    <row r="3435" spans="1:21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6">
        <f t="shared" si="268"/>
        <v>41776.063136574077</v>
      </c>
      <c r="T3435" s="16">
        <f t="shared" si="269"/>
        <v>41807.125</v>
      </c>
      <c r="U3435">
        <f t="shared" si="265"/>
        <v>2014</v>
      </c>
    </row>
    <row r="3436" spans="1:21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6">
        <f t="shared" si="268"/>
        <v>41800.380428240744</v>
      </c>
      <c r="T3436" s="16">
        <f t="shared" si="269"/>
        <v>41830.380428240744</v>
      </c>
      <c r="U3436">
        <f t="shared" si="265"/>
        <v>2014</v>
      </c>
    </row>
    <row r="3437" spans="1:21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6">
        <f t="shared" si="268"/>
        <v>42572.61681712963</v>
      </c>
      <c r="T3437" s="16">
        <f t="shared" si="269"/>
        <v>42589.125</v>
      </c>
      <c r="U3437">
        <f t="shared" ref="U3437:U3500" si="270">YEAR(S3437)</f>
        <v>2016</v>
      </c>
    </row>
    <row r="3438" spans="1:21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1" t="s">
        <v>8315</v>
      </c>
      <c r="R3458" t="s">
        <v>8316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6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si="270"/>
        <v>2015</v>
      </c>
    </row>
    <row r="3460" spans="1:21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6">
        <f t="shared" si="273"/>
        <v>42011.202581018515</v>
      </c>
      <c r="T3460" s="16">
        <f t="shared" si="274"/>
        <v>42038.185416666667</v>
      </c>
      <c r="U3460">
        <f t="shared" si="270"/>
        <v>2015</v>
      </c>
    </row>
    <row r="3461" spans="1:21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6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6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6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6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6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6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6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6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6">
        <f t="shared" si="273"/>
        <v>42053.671666666662</v>
      </c>
      <c r="T3469" s="16">
        <f t="shared" si="274"/>
        <v>42083.630000000005</v>
      </c>
      <c r="U3469">
        <f t="shared" si="270"/>
        <v>2015</v>
      </c>
    </row>
    <row r="3470" spans="1:21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6">
        <f t="shared" si="273"/>
        <v>42605.765381944439</v>
      </c>
      <c r="T3470" s="16">
        <f t="shared" si="274"/>
        <v>42634.125</v>
      </c>
      <c r="U3470">
        <f t="shared" si="270"/>
        <v>2016</v>
      </c>
    </row>
    <row r="3471" spans="1:21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6">
        <f t="shared" si="273"/>
        <v>42458.641724537039</v>
      </c>
      <c r="T3471" s="16">
        <f t="shared" si="274"/>
        <v>42488.641724537039</v>
      </c>
      <c r="U3471">
        <f t="shared" si="270"/>
        <v>2016</v>
      </c>
    </row>
    <row r="3472" spans="1:21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6">
        <f t="shared" si="273"/>
        <v>42529.022013888884</v>
      </c>
      <c r="T3472" s="16">
        <f t="shared" si="274"/>
        <v>42566.901388888888</v>
      </c>
      <c r="U3472">
        <f t="shared" si="270"/>
        <v>2016</v>
      </c>
    </row>
    <row r="3473" spans="1:21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6">
        <f t="shared" si="273"/>
        <v>41841.820486111108</v>
      </c>
      <c r="T3473" s="16">
        <f t="shared" si="274"/>
        <v>41882.833333333336</v>
      </c>
      <c r="U3473">
        <f t="shared" si="270"/>
        <v>2014</v>
      </c>
    </row>
    <row r="3474" spans="1:21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6">
        <f t="shared" si="273"/>
        <v>41928.170497685183</v>
      </c>
      <c r="T3474" s="16">
        <f t="shared" si="274"/>
        <v>41949.249305555553</v>
      </c>
      <c r="U3474">
        <f t="shared" si="270"/>
        <v>2014</v>
      </c>
    </row>
    <row r="3475" spans="1:21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6">
        <f t="shared" si="273"/>
        <v>42062.834444444445</v>
      </c>
      <c r="T3475" s="16">
        <f t="shared" si="274"/>
        <v>42083.852083333331</v>
      </c>
      <c r="U3475">
        <f t="shared" si="270"/>
        <v>2015</v>
      </c>
    </row>
    <row r="3476" spans="1:21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6">
        <f t="shared" si="273"/>
        <v>42541.501516203702</v>
      </c>
      <c r="T3476" s="16">
        <f t="shared" si="274"/>
        <v>42571.501516203702</v>
      </c>
      <c r="U3476">
        <f t="shared" si="270"/>
        <v>2016</v>
      </c>
    </row>
    <row r="3477" spans="1:21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6">
        <f t="shared" si="273"/>
        <v>41918.880833333329</v>
      </c>
      <c r="T3477" s="16">
        <f t="shared" si="274"/>
        <v>41946</v>
      </c>
      <c r="U3477">
        <f t="shared" si="270"/>
        <v>2014</v>
      </c>
    </row>
    <row r="3478" spans="1:21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6">
        <f t="shared" si="273"/>
        <v>41921.279976851853</v>
      </c>
      <c r="T3478" s="16">
        <f t="shared" si="274"/>
        <v>41939.125</v>
      </c>
      <c r="U3478">
        <f t="shared" si="270"/>
        <v>2014</v>
      </c>
    </row>
    <row r="3479" spans="1:21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6">
        <f t="shared" si="273"/>
        <v>42128.736608796295</v>
      </c>
      <c r="T3479" s="16">
        <f t="shared" si="274"/>
        <v>42141.125</v>
      </c>
      <c r="U3479">
        <f t="shared" si="270"/>
        <v>2015</v>
      </c>
    </row>
    <row r="3480" spans="1:21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6">
        <f t="shared" si="273"/>
        <v>42053.916921296302</v>
      </c>
      <c r="T3480" s="16">
        <f t="shared" si="274"/>
        <v>42079.875</v>
      </c>
      <c r="U3480">
        <f t="shared" si="270"/>
        <v>2015</v>
      </c>
    </row>
    <row r="3481" spans="1:21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6">
        <f t="shared" si="273"/>
        <v>41781.855092592588</v>
      </c>
      <c r="T3481" s="16">
        <f t="shared" si="274"/>
        <v>41811.855092592588</v>
      </c>
      <c r="U3481">
        <f t="shared" si="270"/>
        <v>2014</v>
      </c>
    </row>
    <row r="3482" spans="1:21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6">
        <f t="shared" si="273"/>
        <v>42171.317442129628</v>
      </c>
      <c r="T3482" s="16">
        <f t="shared" si="274"/>
        <v>42195.875</v>
      </c>
      <c r="U3482">
        <f t="shared" si="270"/>
        <v>2015</v>
      </c>
    </row>
    <row r="3483" spans="1:21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6">
        <f t="shared" si="273"/>
        <v>41989.24754629629</v>
      </c>
      <c r="T3483" s="16">
        <f t="shared" si="274"/>
        <v>42006.24754629629</v>
      </c>
      <c r="U3483">
        <f t="shared" si="270"/>
        <v>2014</v>
      </c>
    </row>
    <row r="3484" spans="1:21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6">
        <f t="shared" si="273"/>
        <v>41796.771597222221</v>
      </c>
      <c r="T3484" s="16">
        <f t="shared" si="274"/>
        <v>41826.771597222221</v>
      </c>
      <c r="U3484">
        <f t="shared" si="270"/>
        <v>2014</v>
      </c>
    </row>
    <row r="3485" spans="1:21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6">
        <f t="shared" si="273"/>
        <v>41793.668761574074</v>
      </c>
      <c r="T3485" s="16">
        <f t="shared" si="274"/>
        <v>41823.668761574074</v>
      </c>
      <c r="U3485">
        <f t="shared" si="270"/>
        <v>2014</v>
      </c>
    </row>
    <row r="3486" spans="1:21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6">
        <f t="shared" si="273"/>
        <v>42506.760405092587</v>
      </c>
      <c r="T3486" s="16">
        <f t="shared" si="274"/>
        <v>42536.760405092587</v>
      </c>
      <c r="U3486">
        <f t="shared" si="270"/>
        <v>2016</v>
      </c>
    </row>
    <row r="3487" spans="1:21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6">
        <f t="shared" si="273"/>
        <v>42372.693055555559</v>
      </c>
      <c r="T3487" s="16">
        <f t="shared" si="274"/>
        <v>42402.693055555559</v>
      </c>
      <c r="U3487">
        <f t="shared" si="270"/>
        <v>2016</v>
      </c>
    </row>
    <row r="3488" spans="1:21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6">
        <f t="shared" si="273"/>
        <v>42126.87501157407</v>
      </c>
      <c r="T3488" s="16">
        <f t="shared" si="274"/>
        <v>42158.290972222225</v>
      </c>
      <c r="U3488">
        <f t="shared" si="270"/>
        <v>2015</v>
      </c>
    </row>
    <row r="3489" spans="1:21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6">
        <f t="shared" si="273"/>
        <v>42149.940416666665</v>
      </c>
      <c r="T3489" s="16">
        <f t="shared" si="274"/>
        <v>42179.940416666665</v>
      </c>
      <c r="U3489">
        <f t="shared" si="270"/>
        <v>2015</v>
      </c>
    </row>
    <row r="3490" spans="1:21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6">
        <f t="shared" si="273"/>
        <v>42087.768055555556</v>
      </c>
      <c r="T3490" s="16">
        <f t="shared" si="274"/>
        <v>42111.666666666672</v>
      </c>
      <c r="U3490">
        <f t="shared" si="270"/>
        <v>2015</v>
      </c>
    </row>
    <row r="3491" spans="1:21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6">
        <f t="shared" si="273"/>
        <v>41753.635775462964</v>
      </c>
      <c r="T3491" s="16">
        <f t="shared" si="274"/>
        <v>41783.875</v>
      </c>
      <c r="U3491">
        <f t="shared" si="270"/>
        <v>2014</v>
      </c>
    </row>
    <row r="3492" spans="1:21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6">
        <f t="shared" si="273"/>
        <v>42443.802361111113</v>
      </c>
      <c r="T3492" s="16">
        <f t="shared" si="274"/>
        <v>42473.802361111113</v>
      </c>
      <c r="U3492">
        <f t="shared" si="270"/>
        <v>2016</v>
      </c>
    </row>
    <row r="3493" spans="1:21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6">
        <f t="shared" si="273"/>
        <v>42121.249814814815</v>
      </c>
      <c r="T3493" s="16">
        <f t="shared" si="274"/>
        <v>42142.249814814815</v>
      </c>
      <c r="U3493">
        <f t="shared" si="270"/>
        <v>2015</v>
      </c>
    </row>
    <row r="3494" spans="1:21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6">
        <f t="shared" si="273"/>
        <v>42268.009224537032</v>
      </c>
      <c r="T3494" s="16">
        <f t="shared" si="274"/>
        <v>42303.009224537032</v>
      </c>
      <c r="U3494">
        <f t="shared" si="270"/>
        <v>2015</v>
      </c>
    </row>
    <row r="3495" spans="1:21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6">
        <f t="shared" si="273"/>
        <v>41848.866157407407</v>
      </c>
      <c r="T3495" s="16">
        <f t="shared" si="274"/>
        <v>41868.21597222222</v>
      </c>
      <c r="U3495">
        <f t="shared" si="270"/>
        <v>2014</v>
      </c>
    </row>
    <row r="3496" spans="1:21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6">
        <f t="shared" si="273"/>
        <v>42689.214988425927</v>
      </c>
      <c r="T3496" s="16">
        <f t="shared" si="274"/>
        <v>42700.25</v>
      </c>
      <c r="U3496">
        <f t="shared" si="270"/>
        <v>2016</v>
      </c>
    </row>
    <row r="3497" spans="1:21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6">
        <f t="shared" si="273"/>
        <v>41915.762835648151</v>
      </c>
      <c r="T3497" s="16">
        <f t="shared" si="274"/>
        <v>41944.720833333333</v>
      </c>
      <c r="U3497">
        <f t="shared" si="270"/>
        <v>2014</v>
      </c>
    </row>
    <row r="3498" spans="1:21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6">
        <f t="shared" si="273"/>
        <v>42584.846828703703</v>
      </c>
      <c r="T3498" s="16">
        <f t="shared" si="274"/>
        <v>42624.846828703703</v>
      </c>
      <c r="U3498">
        <f t="shared" si="270"/>
        <v>2016</v>
      </c>
    </row>
    <row r="3499" spans="1:21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6">
        <f t="shared" si="273"/>
        <v>42511.741944444439</v>
      </c>
      <c r="T3499" s="16">
        <f t="shared" si="274"/>
        <v>42523.916666666672</v>
      </c>
      <c r="U3499">
        <f t="shared" si="270"/>
        <v>2016</v>
      </c>
    </row>
    <row r="3500" spans="1:21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6">
        <f t="shared" si="273"/>
        <v>42459.15861111111</v>
      </c>
      <c r="T3500" s="16">
        <f t="shared" si="274"/>
        <v>42518.905555555553</v>
      </c>
      <c r="U3500">
        <f t="shared" si="270"/>
        <v>2016</v>
      </c>
    </row>
    <row r="3501" spans="1:21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6">
        <f t="shared" si="273"/>
        <v>42132.036168981482</v>
      </c>
      <c r="T3501" s="16">
        <f t="shared" si="274"/>
        <v>42186.290972222225</v>
      </c>
      <c r="U3501">
        <f t="shared" ref="U3501:U3564" si="275">YEAR(S3501)</f>
        <v>2015</v>
      </c>
    </row>
    <row r="3502" spans="1:21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1" t="s">
        <v>8315</v>
      </c>
      <c r="R3522" t="s">
        <v>8316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6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si="275"/>
        <v>2014</v>
      </c>
    </row>
    <row r="3524" spans="1:21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6">
        <f t="shared" si="278"/>
        <v>42234.789884259255</v>
      </c>
      <c r="T3524" s="16">
        <f t="shared" si="279"/>
        <v>42262.420833333337</v>
      </c>
      <c r="U3524">
        <f t="shared" si="275"/>
        <v>2015</v>
      </c>
    </row>
    <row r="3525" spans="1:21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6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6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6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6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6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6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6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6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6">
        <f t="shared" si="278"/>
        <v>42521.654328703706</v>
      </c>
      <c r="T3533" s="16">
        <f t="shared" si="279"/>
        <v>42551.654328703706</v>
      </c>
      <c r="U3533">
        <f t="shared" si="275"/>
        <v>2016</v>
      </c>
    </row>
    <row r="3534" spans="1:21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6">
        <f t="shared" si="278"/>
        <v>41884.599849537037</v>
      </c>
      <c r="T3534" s="16">
        <f t="shared" si="279"/>
        <v>41900.165972222225</v>
      </c>
      <c r="U3534">
        <f t="shared" si="275"/>
        <v>2014</v>
      </c>
    </row>
    <row r="3535" spans="1:21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6">
        <f t="shared" si="278"/>
        <v>42289.761192129634</v>
      </c>
      <c r="T3535" s="16">
        <f t="shared" si="279"/>
        <v>42319.802858796291</v>
      </c>
      <c r="U3535">
        <f t="shared" si="275"/>
        <v>2015</v>
      </c>
    </row>
    <row r="3536" spans="1:21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6">
        <f t="shared" si="278"/>
        <v>42243.6252662037</v>
      </c>
      <c r="T3536" s="16">
        <f t="shared" si="279"/>
        <v>42278.6252662037</v>
      </c>
      <c r="U3536">
        <f t="shared" si="275"/>
        <v>2015</v>
      </c>
    </row>
    <row r="3537" spans="1:21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6">
        <f t="shared" si="278"/>
        <v>42248.640162037031</v>
      </c>
      <c r="T3537" s="16">
        <f t="shared" si="279"/>
        <v>42279.75</v>
      </c>
      <c r="U3537">
        <f t="shared" si="275"/>
        <v>2015</v>
      </c>
    </row>
    <row r="3538" spans="1:21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6">
        <f t="shared" si="278"/>
        <v>42328.727141203708</v>
      </c>
      <c r="T3538" s="16">
        <f t="shared" si="279"/>
        <v>42358.499305555553</v>
      </c>
      <c r="U3538">
        <f t="shared" si="275"/>
        <v>2015</v>
      </c>
    </row>
    <row r="3539" spans="1:21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6">
        <f t="shared" si="278"/>
        <v>41923.354351851849</v>
      </c>
      <c r="T3539" s="16">
        <f t="shared" si="279"/>
        <v>41960.332638888889</v>
      </c>
      <c r="U3539">
        <f t="shared" si="275"/>
        <v>2014</v>
      </c>
    </row>
    <row r="3540" spans="1:21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6">
        <f t="shared" si="278"/>
        <v>42571.420601851853</v>
      </c>
      <c r="T3540" s="16">
        <f t="shared" si="279"/>
        <v>42599.420601851853</v>
      </c>
      <c r="U3540">
        <f t="shared" si="275"/>
        <v>2016</v>
      </c>
    </row>
    <row r="3541" spans="1:21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6">
        <f t="shared" si="278"/>
        <v>42600.756041666667</v>
      </c>
      <c r="T3541" s="16">
        <f t="shared" si="279"/>
        <v>42621.756041666667</v>
      </c>
      <c r="U3541">
        <f t="shared" si="275"/>
        <v>2016</v>
      </c>
    </row>
    <row r="3542" spans="1:21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6">
        <f t="shared" si="278"/>
        <v>42517.003368055557</v>
      </c>
      <c r="T3542" s="16">
        <f t="shared" si="279"/>
        <v>42547.003368055557</v>
      </c>
      <c r="U3542">
        <f t="shared" si="275"/>
        <v>2016</v>
      </c>
    </row>
    <row r="3543" spans="1:21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6">
        <f t="shared" si="278"/>
        <v>42222.730034722219</v>
      </c>
      <c r="T3543" s="16">
        <f t="shared" si="279"/>
        <v>42247.730034722219</v>
      </c>
      <c r="U3543">
        <f t="shared" si="275"/>
        <v>2015</v>
      </c>
    </row>
    <row r="3544" spans="1:21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6">
        <f t="shared" si="278"/>
        <v>41829.599791666667</v>
      </c>
      <c r="T3544" s="16">
        <f t="shared" si="279"/>
        <v>41889.599791666667</v>
      </c>
      <c r="U3544">
        <f t="shared" si="275"/>
        <v>2014</v>
      </c>
    </row>
    <row r="3545" spans="1:21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6">
        <f t="shared" si="278"/>
        <v>42150.755312499998</v>
      </c>
      <c r="T3545" s="16">
        <f t="shared" si="279"/>
        <v>42180.755312499998</v>
      </c>
      <c r="U3545">
        <f t="shared" si="275"/>
        <v>2015</v>
      </c>
    </row>
    <row r="3546" spans="1:21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6">
        <f t="shared" si="278"/>
        <v>42040.831678240742</v>
      </c>
      <c r="T3546" s="16">
        <f t="shared" si="279"/>
        <v>42070.831678240742</v>
      </c>
      <c r="U3546">
        <f t="shared" si="275"/>
        <v>2015</v>
      </c>
    </row>
    <row r="3547" spans="1:21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6">
        <f t="shared" si="278"/>
        <v>42075.807395833333</v>
      </c>
      <c r="T3547" s="16">
        <f t="shared" si="279"/>
        <v>42105.807395833333</v>
      </c>
      <c r="U3547">
        <f t="shared" si="275"/>
        <v>2015</v>
      </c>
    </row>
    <row r="3548" spans="1:21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6">
        <f t="shared" si="278"/>
        <v>42073.660694444443</v>
      </c>
      <c r="T3548" s="16">
        <f t="shared" si="279"/>
        <v>42095.165972222225</v>
      </c>
      <c r="U3548">
        <f t="shared" si="275"/>
        <v>2015</v>
      </c>
    </row>
    <row r="3549" spans="1:21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6">
        <f t="shared" si="278"/>
        <v>42480.078715277778</v>
      </c>
      <c r="T3549" s="16">
        <f t="shared" si="279"/>
        <v>42504.165972222225</v>
      </c>
      <c r="U3549">
        <f t="shared" si="275"/>
        <v>2016</v>
      </c>
    </row>
    <row r="3550" spans="1:21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6">
        <f t="shared" si="278"/>
        <v>42411.942291666666</v>
      </c>
      <c r="T3550" s="16">
        <f t="shared" si="279"/>
        <v>42434.041666666672</v>
      </c>
      <c r="U3550">
        <f t="shared" si="275"/>
        <v>2016</v>
      </c>
    </row>
    <row r="3551" spans="1:21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6">
        <f t="shared" si="278"/>
        <v>42223.394363425927</v>
      </c>
      <c r="T3551" s="16">
        <f t="shared" si="279"/>
        <v>42251.394363425927</v>
      </c>
      <c r="U3551">
        <f t="shared" si="275"/>
        <v>2015</v>
      </c>
    </row>
    <row r="3552" spans="1:21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6">
        <f t="shared" si="278"/>
        <v>42462.893495370372</v>
      </c>
      <c r="T3552" s="16">
        <f t="shared" si="279"/>
        <v>42492.893495370372</v>
      </c>
      <c r="U3552">
        <f t="shared" si="275"/>
        <v>2016</v>
      </c>
    </row>
    <row r="3553" spans="1:21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6">
        <f t="shared" si="278"/>
        <v>41753.515856481477</v>
      </c>
      <c r="T3553" s="16">
        <f t="shared" si="279"/>
        <v>41781.921527777777</v>
      </c>
      <c r="U3553">
        <f t="shared" si="275"/>
        <v>2014</v>
      </c>
    </row>
    <row r="3554" spans="1:21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6">
        <f t="shared" si="278"/>
        <v>41788.587083333332</v>
      </c>
      <c r="T3554" s="16">
        <f t="shared" si="279"/>
        <v>41818.587083333332</v>
      </c>
      <c r="U3554">
        <f t="shared" si="275"/>
        <v>2014</v>
      </c>
    </row>
    <row r="3555" spans="1:21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6">
        <f t="shared" si="278"/>
        <v>42196.028703703705</v>
      </c>
      <c r="T3555" s="16">
        <f t="shared" si="279"/>
        <v>42228</v>
      </c>
      <c r="U3555">
        <f t="shared" si="275"/>
        <v>2015</v>
      </c>
    </row>
    <row r="3556" spans="1:21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6">
        <f t="shared" si="278"/>
        <v>42016.050451388888</v>
      </c>
      <c r="T3556" s="16">
        <f t="shared" si="279"/>
        <v>42046.708333333328</v>
      </c>
      <c r="U3556">
        <f t="shared" si="275"/>
        <v>2015</v>
      </c>
    </row>
    <row r="3557" spans="1:21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6">
        <f t="shared" si="278"/>
        <v>42661.442060185189</v>
      </c>
      <c r="T3557" s="16">
        <f t="shared" si="279"/>
        <v>42691.483726851846</v>
      </c>
      <c r="U3557">
        <f t="shared" si="275"/>
        <v>2016</v>
      </c>
    </row>
    <row r="3558" spans="1:21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6">
        <f t="shared" si="278"/>
        <v>41808.649583333332</v>
      </c>
      <c r="T3558" s="16">
        <f t="shared" si="279"/>
        <v>41868.649583333332</v>
      </c>
      <c r="U3558">
        <f t="shared" si="275"/>
        <v>2014</v>
      </c>
    </row>
    <row r="3559" spans="1:21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6">
        <f t="shared" si="278"/>
        <v>41730.276747685188</v>
      </c>
      <c r="T3559" s="16">
        <f t="shared" si="279"/>
        <v>41764.276747685188</v>
      </c>
      <c r="U3559">
        <f t="shared" si="275"/>
        <v>2014</v>
      </c>
    </row>
    <row r="3560" spans="1:21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6">
        <f t="shared" si="278"/>
        <v>42139.816840277781</v>
      </c>
      <c r="T3560" s="16">
        <f t="shared" si="279"/>
        <v>42181.875</v>
      </c>
      <c r="U3560">
        <f t="shared" si="275"/>
        <v>2015</v>
      </c>
    </row>
    <row r="3561" spans="1:21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6">
        <f t="shared" si="278"/>
        <v>42194.096157407403</v>
      </c>
      <c r="T3561" s="16">
        <f t="shared" si="279"/>
        <v>42216.373611111107</v>
      </c>
      <c r="U3561">
        <f t="shared" si="275"/>
        <v>2015</v>
      </c>
    </row>
    <row r="3562" spans="1:21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6">
        <f t="shared" si="278"/>
        <v>42115.889652777783</v>
      </c>
      <c r="T3562" s="16">
        <f t="shared" si="279"/>
        <v>42151.114583333328</v>
      </c>
      <c r="U3562">
        <f t="shared" si="275"/>
        <v>2015</v>
      </c>
    </row>
    <row r="3563" spans="1:21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6">
        <f t="shared" si="278"/>
        <v>42203.680300925931</v>
      </c>
      <c r="T3563" s="16">
        <f t="shared" si="279"/>
        <v>42221.774999999994</v>
      </c>
      <c r="U3563">
        <f t="shared" si="275"/>
        <v>2015</v>
      </c>
    </row>
    <row r="3564" spans="1:21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6">
        <f t="shared" si="278"/>
        <v>42433.761886574073</v>
      </c>
      <c r="T3564" s="16">
        <f t="shared" si="279"/>
        <v>42442.916666666672</v>
      </c>
      <c r="U3564">
        <f t="shared" si="275"/>
        <v>2016</v>
      </c>
    </row>
    <row r="3565" spans="1:21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6">
        <f t="shared" si="278"/>
        <v>42555.671944444446</v>
      </c>
      <c r="T3565" s="16">
        <f t="shared" si="279"/>
        <v>42583.791666666672</v>
      </c>
      <c r="U3565">
        <f t="shared" ref="U3565:U3628" si="280">YEAR(S3565)</f>
        <v>2016</v>
      </c>
    </row>
    <row r="3566" spans="1:21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1" t="s">
        <v>8315</v>
      </c>
      <c r="R3586" t="s">
        <v>8316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6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si="280"/>
        <v>2014</v>
      </c>
    </row>
    <row r="3588" spans="1:21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6">
        <f t="shared" si="283"/>
        <v>42576.697569444441</v>
      </c>
      <c r="T3588" s="16">
        <f t="shared" si="284"/>
        <v>42636.697569444441</v>
      </c>
      <c r="U3588">
        <f t="shared" si="280"/>
        <v>2016</v>
      </c>
    </row>
    <row r="3589" spans="1:21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6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6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6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6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6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6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6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6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6">
        <f t="shared" si="283"/>
        <v>42050.008368055554</v>
      </c>
      <c r="T3597" s="16">
        <f t="shared" si="284"/>
        <v>42076.290972222225</v>
      </c>
      <c r="U3597">
        <f t="shared" si="280"/>
        <v>2015</v>
      </c>
    </row>
    <row r="3598" spans="1:21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6">
        <f t="shared" si="283"/>
        <v>41856.715069444443</v>
      </c>
      <c r="T3598" s="16">
        <f t="shared" si="284"/>
        <v>41877.715069444443</v>
      </c>
      <c r="U3598">
        <f t="shared" si="280"/>
        <v>2014</v>
      </c>
    </row>
    <row r="3599" spans="1:21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6">
        <f t="shared" si="283"/>
        <v>42417.585532407407</v>
      </c>
      <c r="T3599" s="16">
        <f t="shared" si="284"/>
        <v>42432.249305555553</v>
      </c>
      <c r="U3599">
        <f t="shared" si="280"/>
        <v>2016</v>
      </c>
    </row>
    <row r="3600" spans="1:21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6">
        <f t="shared" si="283"/>
        <v>41866.79886574074</v>
      </c>
      <c r="T3600" s="16">
        <f t="shared" si="284"/>
        <v>41885.207638888889</v>
      </c>
      <c r="U3600">
        <f t="shared" si="280"/>
        <v>2014</v>
      </c>
    </row>
    <row r="3601" spans="1:21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6">
        <f t="shared" si="283"/>
        <v>42220.79487268519</v>
      </c>
      <c r="T3601" s="16">
        <f t="shared" si="284"/>
        <v>42246</v>
      </c>
      <c r="U3601">
        <f t="shared" si="280"/>
        <v>2015</v>
      </c>
    </row>
    <row r="3602" spans="1:21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6">
        <f t="shared" si="283"/>
        <v>42628.849120370374</v>
      </c>
      <c r="T3602" s="16">
        <f t="shared" si="284"/>
        <v>42656.849120370374</v>
      </c>
      <c r="U3602">
        <f t="shared" si="280"/>
        <v>2016</v>
      </c>
    </row>
    <row r="3603" spans="1:21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6">
        <f t="shared" si="283"/>
        <v>41990.99863425926</v>
      </c>
      <c r="T3603" s="16">
        <f t="shared" si="284"/>
        <v>42020.99863425926</v>
      </c>
      <c r="U3603">
        <f t="shared" si="280"/>
        <v>2014</v>
      </c>
    </row>
    <row r="3604" spans="1:21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6">
        <f t="shared" si="283"/>
        <v>42447.894432870366</v>
      </c>
      <c r="T3604" s="16">
        <f t="shared" si="284"/>
        <v>42507.894432870366</v>
      </c>
      <c r="U3604">
        <f t="shared" si="280"/>
        <v>2016</v>
      </c>
    </row>
    <row r="3605" spans="1:21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6">
        <f t="shared" si="283"/>
        <v>42283.864351851851</v>
      </c>
      <c r="T3605" s="16">
        <f t="shared" si="284"/>
        <v>42313.906018518523</v>
      </c>
      <c r="U3605">
        <f t="shared" si="280"/>
        <v>2015</v>
      </c>
    </row>
    <row r="3606" spans="1:21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6">
        <f t="shared" si="283"/>
        <v>42483.015694444446</v>
      </c>
      <c r="T3606" s="16">
        <f t="shared" si="284"/>
        <v>42489.290972222225</v>
      </c>
      <c r="U3606">
        <f t="shared" si="280"/>
        <v>2016</v>
      </c>
    </row>
    <row r="3607" spans="1:21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6">
        <f t="shared" si="283"/>
        <v>42383.793124999997</v>
      </c>
      <c r="T3607" s="16">
        <f t="shared" si="284"/>
        <v>42413.793124999997</v>
      </c>
      <c r="U3607">
        <f t="shared" si="280"/>
        <v>2016</v>
      </c>
    </row>
    <row r="3608" spans="1:21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6">
        <f t="shared" si="283"/>
        <v>42566.604826388888</v>
      </c>
      <c r="T3608" s="16">
        <f t="shared" si="284"/>
        <v>42596.604826388888</v>
      </c>
      <c r="U3608">
        <f t="shared" si="280"/>
        <v>2016</v>
      </c>
    </row>
    <row r="3609" spans="1:21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6">
        <f t="shared" si="283"/>
        <v>42338.963912037041</v>
      </c>
      <c r="T3609" s="16">
        <f t="shared" si="284"/>
        <v>42353</v>
      </c>
      <c r="U3609">
        <f t="shared" si="280"/>
        <v>2015</v>
      </c>
    </row>
    <row r="3610" spans="1:21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6">
        <f t="shared" si="283"/>
        <v>42506.709375000006</v>
      </c>
      <c r="T3610" s="16">
        <f t="shared" si="284"/>
        <v>42538.583333333328</v>
      </c>
      <c r="U3610">
        <f t="shared" si="280"/>
        <v>2016</v>
      </c>
    </row>
    <row r="3611" spans="1:21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6">
        <f t="shared" si="283"/>
        <v>42429.991724537031</v>
      </c>
      <c r="T3611" s="16">
        <f t="shared" si="284"/>
        <v>42459.950057870374</v>
      </c>
      <c r="U3611">
        <f t="shared" si="280"/>
        <v>2016</v>
      </c>
    </row>
    <row r="3612" spans="1:21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6">
        <f t="shared" si="283"/>
        <v>42203.432129629626</v>
      </c>
      <c r="T3612" s="16">
        <f t="shared" si="284"/>
        <v>42233.432129629626</v>
      </c>
      <c r="U3612">
        <f t="shared" si="280"/>
        <v>2015</v>
      </c>
    </row>
    <row r="3613" spans="1:21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6">
        <f t="shared" si="283"/>
        <v>42072.370381944449</v>
      </c>
      <c r="T3613" s="16">
        <f t="shared" si="284"/>
        <v>42102.370381944449</v>
      </c>
      <c r="U3613">
        <f t="shared" si="280"/>
        <v>2015</v>
      </c>
    </row>
    <row r="3614" spans="1:21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6">
        <f t="shared" si="283"/>
        <v>41789.726979166669</v>
      </c>
      <c r="T3614" s="16">
        <f t="shared" si="284"/>
        <v>41799.726979166669</v>
      </c>
      <c r="U3614">
        <f t="shared" si="280"/>
        <v>2014</v>
      </c>
    </row>
    <row r="3615" spans="1:21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6">
        <f t="shared" si="283"/>
        <v>41788.58997685185</v>
      </c>
      <c r="T3615" s="16">
        <f t="shared" si="284"/>
        <v>41818.58997685185</v>
      </c>
      <c r="U3615">
        <f t="shared" si="280"/>
        <v>2014</v>
      </c>
    </row>
    <row r="3616" spans="1:21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6">
        <f t="shared" si="283"/>
        <v>42144.041851851856</v>
      </c>
      <c r="T3616" s="16">
        <f t="shared" si="284"/>
        <v>42174.041851851856</v>
      </c>
      <c r="U3616">
        <f t="shared" si="280"/>
        <v>2015</v>
      </c>
    </row>
    <row r="3617" spans="1:21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6">
        <f t="shared" si="283"/>
        <v>42318.593703703707</v>
      </c>
      <c r="T3617" s="16">
        <f t="shared" si="284"/>
        <v>42348.593703703707</v>
      </c>
      <c r="U3617">
        <f t="shared" si="280"/>
        <v>2015</v>
      </c>
    </row>
    <row r="3618" spans="1:21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6">
        <f t="shared" si="283"/>
        <v>42052.949814814812</v>
      </c>
      <c r="T3618" s="16">
        <f t="shared" si="284"/>
        <v>42082.908148148148</v>
      </c>
      <c r="U3618">
        <f t="shared" si="280"/>
        <v>2015</v>
      </c>
    </row>
    <row r="3619" spans="1:21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6">
        <f t="shared" si="283"/>
        <v>42779.610289351855</v>
      </c>
      <c r="T3619" s="16">
        <f t="shared" si="284"/>
        <v>42794</v>
      </c>
      <c r="U3619">
        <f t="shared" si="280"/>
        <v>2017</v>
      </c>
    </row>
    <row r="3620" spans="1:21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6">
        <f t="shared" si="283"/>
        <v>42128.627893518518</v>
      </c>
      <c r="T3620" s="16">
        <f t="shared" si="284"/>
        <v>42158.627893518518</v>
      </c>
      <c r="U3620">
        <f t="shared" si="280"/>
        <v>2015</v>
      </c>
    </row>
    <row r="3621" spans="1:21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6">
        <f t="shared" si="283"/>
        <v>42661.132245370376</v>
      </c>
      <c r="T3621" s="16">
        <f t="shared" si="284"/>
        <v>42693.916666666672</v>
      </c>
      <c r="U3621">
        <f t="shared" si="280"/>
        <v>2016</v>
      </c>
    </row>
    <row r="3622" spans="1:21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6">
        <f t="shared" si="283"/>
        <v>42037.938206018516</v>
      </c>
      <c r="T3622" s="16">
        <f t="shared" si="284"/>
        <v>42068.166666666672</v>
      </c>
      <c r="U3622">
        <f t="shared" si="280"/>
        <v>2015</v>
      </c>
    </row>
    <row r="3623" spans="1:21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6">
        <f t="shared" si="283"/>
        <v>42619.935694444444</v>
      </c>
      <c r="T3623" s="16">
        <f t="shared" si="284"/>
        <v>42643.875</v>
      </c>
      <c r="U3623">
        <f t="shared" si="280"/>
        <v>2016</v>
      </c>
    </row>
    <row r="3624" spans="1:21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6">
        <f t="shared" si="283"/>
        <v>41877.221886574072</v>
      </c>
      <c r="T3624" s="16">
        <f t="shared" si="284"/>
        <v>41910.140972222223</v>
      </c>
      <c r="U3624">
        <f t="shared" si="280"/>
        <v>2014</v>
      </c>
    </row>
    <row r="3625" spans="1:21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6">
        <f t="shared" si="283"/>
        <v>41828.736921296295</v>
      </c>
      <c r="T3625" s="16">
        <f t="shared" si="284"/>
        <v>41846.291666666664</v>
      </c>
      <c r="U3625">
        <f t="shared" si="280"/>
        <v>2014</v>
      </c>
    </row>
    <row r="3626" spans="1:21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6">
        <f t="shared" si="283"/>
        <v>42545.774189814809</v>
      </c>
      <c r="T3626" s="16">
        <f t="shared" si="284"/>
        <v>42605.774189814809</v>
      </c>
      <c r="U3626">
        <f t="shared" si="280"/>
        <v>2016</v>
      </c>
    </row>
    <row r="3627" spans="1:21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6">
        <f t="shared" si="283"/>
        <v>42157.652511574073</v>
      </c>
      <c r="T3627" s="16">
        <f t="shared" si="284"/>
        <v>42187.652511574073</v>
      </c>
      <c r="U3627">
        <f t="shared" si="280"/>
        <v>2015</v>
      </c>
    </row>
    <row r="3628" spans="1:21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6">
        <f t="shared" si="283"/>
        <v>41846.667326388888</v>
      </c>
      <c r="T3628" s="16">
        <f t="shared" si="284"/>
        <v>41867.667326388888</v>
      </c>
      <c r="U3628">
        <f t="shared" si="280"/>
        <v>2014</v>
      </c>
    </row>
    <row r="3629" spans="1:21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6">
        <f t="shared" si="283"/>
        <v>42460.741747685184</v>
      </c>
      <c r="T3629" s="16">
        <f t="shared" si="284"/>
        <v>42511.165972222225</v>
      </c>
      <c r="U3629">
        <f t="shared" ref="U3629:U3692" si="285">YEAR(S3629)</f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1" t="s">
        <v>8315</v>
      </c>
      <c r="R3650" t="s">
        <v>8316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6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si="285"/>
        <v>2014</v>
      </c>
    </row>
    <row r="3652" spans="1:21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6">
        <f t="shared" si="288"/>
        <v>42381.478981481487</v>
      </c>
      <c r="T3652" s="16">
        <f t="shared" si="289"/>
        <v>42402.478981481487</v>
      </c>
      <c r="U3652">
        <f t="shared" si="285"/>
        <v>2016</v>
      </c>
    </row>
    <row r="3653" spans="1:21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6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6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6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6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6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6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6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6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6">
        <f t="shared" si="288"/>
        <v>42055.277199074073</v>
      </c>
      <c r="T3661" s="16">
        <f t="shared" si="289"/>
        <v>42082.610416666663</v>
      </c>
      <c r="U3661">
        <f t="shared" si="285"/>
        <v>2015</v>
      </c>
    </row>
    <row r="3662" spans="1:21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6">
        <f t="shared" si="288"/>
        <v>41971.881076388891</v>
      </c>
      <c r="T3662" s="16">
        <f t="shared" si="289"/>
        <v>41996.881076388891</v>
      </c>
      <c r="U3662">
        <f t="shared" si="285"/>
        <v>2014</v>
      </c>
    </row>
    <row r="3663" spans="1:21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6">
        <f t="shared" si="288"/>
        <v>42447.896666666667</v>
      </c>
      <c r="T3663" s="16">
        <f t="shared" si="289"/>
        <v>42470.166666666672</v>
      </c>
      <c r="U3663">
        <f t="shared" si="285"/>
        <v>2016</v>
      </c>
    </row>
    <row r="3664" spans="1:21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6">
        <f t="shared" si="288"/>
        <v>42064.220069444447</v>
      </c>
      <c r="T3664" s="16">
        <f t="shared" si="289"/>
        <v>42094.178402777776</v>
      </c>
      <c r="U3664">
        <f t="shared" si="285"/>
        <v>2015</v>
      </c>
    </row>
    <row r="3665" spans="1:21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6">
        <f t="shared" si="288"/>
        <v>42665.451736111107</v>
      </c>
      <c r="T3665" s="16">
        <f t="shared" si="289"/>
        <v>42725.493402777778</v>
      </c>
      <c r="U3665">
        <f t="shared" si="285"/>
        <v>2016</v>
      </c>
    </row>
    <row r="3666" spans="1:21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6">
        <f t="shared" si="288"/>
        <v>42523.248715277776</v>
      </c>
      <c r="T3666" s="16">
        <f t="shared" si="289"/>
        <v>42537.248715277776</v>
      </c>
      <c r="U3666">
        <f t="shared" si="285"/>
        <v>2016</v>
      </c>
    </row>
    <row r="3667" spans="1:21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6">
        <f t="shared" si="288"/>
        <v>42294.808124999996</v>
      </c>
      <c r="T3667" s="16">
        <f t="shared" si="289"/>
        <v>42305.829166666663</v>
      </c>
      <c r="U3667">
        <f t="shared" si="285"/>
        <v>2015</v>
      </c>
    </row>
    <row r="3668" spans="1:21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6">
        <f t="shared" si="288"/>
        <v>41822.90488425926</v>
      </c>
      <c r="T3668" s="16">
        <f t="shared" si="289"/>
        <v>41844.291666666664</v>
      </c>
      <c r="U3668">
        <f t="shared" si="285"/>
        <v>2014</v>
      </c>
    </row>
    <row r="3669" spans="1:21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6">
        <f t="shared" si="288"/>
        <v>42173.970127314817</v>
      </c>
      <c r="T3669" s="16">
        <f t="shared" si="289"/>
        <v>42203.970127314817</v>
      </c>
      <c r="U3669">
        <f t="shared" si="285"/>
        <v>2015</v>
      </c>
    </row>
    <row r="3670" spans="1:21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6">
        <f t="shared" si="288"/>
        <v>42185.556157407409</v>
      </c>
      <c r="T3670" s="16">
        <f t="shared" si="289"/>
        <v>42208.772916666669</v>
      </c>
      <c r="U3670">
        <f t="shared" si="285"/>
        <v>2015</v>
      </c>
    </row>
    <row r="3671" spans="1:21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6">
        <f t="shared" si="288"/>
        <v>42136.675196759257</v>
      </c>
      <c r="T3671" s="16">
        <f t="shared" si="289"/>
        <v>42166.675196759257</v>
      </c>
      <c r="U3671">
        <f t="shared" si="285"/>
        <v>2015</v>
      </c>
    </row>
    <row r="3672" spans="1:21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6">
        <f t="shared" si="288"/>
        <v>42142.514016203699</v>
      </c>
      <c r="T3672" s="16">
        <f t="shared" si="289"/>
        <v>42155.958333333328</v>
      </c>
      <c r="U3672">
        <f t="shared" si="285"/>
        <v>2015</v>
      </c>
    </row>
    <row r="3673" spans="1:21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6">
        <f t="shared" si="288"/>
        <v>41820.62809027778</v>
      </c>
      <c r="T3673" s="16">
        <f t="shared" si="289"/>
        <v>41841.165972222225</v>
      </c>
      <c r="U3673">
        <f t="shared" si="285"/>
        <v>2014</v>
      </c>
    </row>
    <row r="3674" spans="1:21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6">
        <f t="shared" si="288"/>
        <v>41878.946574074071</v>
      </c>
      <c r="T3674" s="16">
        <f t="shared" si="289"/>
        <v>41908.946574074071</v>
      </c>
      <c r="U3674">
        <f t="shared" si="285"/>
        <v>2014</v>
      </c>
    </row>
    <row r="3675" spans="1:21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6">
        <f t="shared" si="288"/>
        <v>41914.295104166667</v>
      </c>
      <c r="T3675" s="16">
        <f t="shared" si="289"/>
        <v>41948.536111111112</v>
      </c>
      <c r="U3675">
        <f t="shared" si="285"/>
        <v>2014</v>
      </c>
    </row>
    <row r="3676" spans="1:21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6">
        <f t="shared" si="288"/>
        <v>42556.873020833329</v>
      </c>
      <c r="T3676" s="16">
        <f t="shared" si="289"/>
        <v>42616.873020833329</v>
      </c>
      <c r="U3676">
        <f t="shared" si="285"/>
        <v>2016</v>
      </c>
    </row>
    <row r="3677" spans="1:21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6">
        <f t="shared" si="288"/>
        <v>42493.597013888888</v>
      </c>
      <c r="T3677" s="16">
        <f t="shared" si="289"/>
        <v>42505.958333333328</v>
      </c>
      <c r="U3677">
        <f t="shared" si="285"/>
        <v>2016</v>
      </c>
    </row>
    <row r="3678" spans="1:21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6">
        <f t="shared" si="288"/>
        <v>41876.815787037034</v>
      </c>
      <c r="T3678" s="16">
        <f t="shared" si="289"/>
        <v>41894.815787037034</v>
      </c>
      <c r="U3678">
        <f t="shared" si="285"/>
        <v>2014</v>
      </c>
    </row>
    <row r="3679" spans="1:21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6">
        <f t="shared" si="288"/>
        <v>41802.574282407404</v>
      </c>
      <c r="T3679" s="16">
        <f t="shared" si="289"/>
        <v>41823.165972222225</v>
      </c>
      <c r="U3679">
        <f t="shared" si="285"/>
        <v>2014</v>
      </c>
    </row>
    <row r="3680" spans="1:21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6">
        <f t="shared" si="288"/>
        <v>42120.531226851846</v>
      </c>
      <c r="T3680" s="16">
        <f t="shared" si="289"/>
        <v>42155.531226851846</v>
      </c>
      <c r="U3680">
        <f t="shared" si="285"/>
        <v>2015</v>
      </c>
    </row>
    <row r="3681" spans="1:21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6">
        <f t="shared" si="288"/>
        <v>41786.761354166665</v>
      </c>
      <c r="T3681" s="16">
        <f t="shared" si="289"/>
        <v>41821.207638888889</v>
      </c>
      <c r="U3681">
        <f t="shared" si="285"/>
        <v>2014</v>
      </c>
    </row>
    <row r="3682" spans="1:21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6">
        <f t="shared" si="288"/>
        <v>42627.454097222217</v>
      </c>
      <c r="T3682" s="16">
        <f t="shared" si="289"/>
        <v>42648.454097222217</v>
      </c>
      <c r="U3682">
        <f t="shared" si="285"/>
        <v>2016</v>
      </c>
    </row>
    <row r="3683" spans="1:21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6">
        <f t="shared" si="288"/>
        <v>42374.651504629626</v>
      </c>
      <c r="T3683" s="16">
        <f t="shared" si="289"/>
        <v>42384.651504629626</v>
      </c>
      <c r="U3683">
        <f t="shared" si="285"/>
        <v>2016</v>
      </c>
    </row>
    <row r="3684" spans="1:21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6">
        <f t="shared" si="288"/>
        <v>41772.685393518521</v>
      </c>
      <c r="T3684" s="16">
        <f t="shared" si="289"/>
        <v>41806.290972222225</v>
      </c>
      <c r="U3684">
        <f t="shared" si="285"/>
        <v>2014</v>
      </c>
    </row>
    <row r="3685" spans="1:21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6">
        <f t="shared" si="288"/>
        <v>42633.116851851853</v>
      </c>
      <c r="T3685" s="16">
        <f t="shared" si="289"/>
        <v>42663.116851851853</v>
      </c>
      <c r="U3685">
        <f t="shared" si="285"/>
        <v>2016</v>
      </c>
    </row>
    <row r="3686" spans="1:21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6">
        <f t="shared" si="288"/>
        <v>42219.180393518516</v>
      </c>
      <c r="T3686" s="16">
        <f t="shared" si="289"/>
        <v>42249.180393518516</v>
      </c>
      <c r="U3686">
        <f t="shared" si="285"/>
        <v>2015</v>
      </c>
    </row>
    <row r="3687" spans="1:21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6">
        <f t="shared" si="288"/>
        <v>41753.593275462961</v>
      </c>
      <c r="T3687" s="16">
        <f t="shared" si="289"/>
        <v>41778.875</v>
      </c>
      <c r="U3687">
        <f t="shared" si="285"/>
        <v>2014</v>
      </c>
    </row>
    <row r="3688" spans="1:21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6">
        <f t="shared" si="288"/>
        <v>42230.662731481483</v>
      </c>
      <c r="T3688" s="16">
        <f t="shared" si="289"/>
        <v>42245.165972222225</v>
      </c>
      <c r="U3688">
        <f t="shared" si="285"/>
        <v>2015</v>
      </c>
    </row>
    <row r="3689" spans="1:21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6">
        <f t="shared" si="288"/>
        <v>41787.218229166669</v>
      </c>
      <c r="T3689" s="16">
        <f t="shared" si="289"/>
        <v>41817.218229166669</v>
      </c>
      <c r="U3689">
        <f t="shared" si="285"/>
        <v>2014</v>
      </c>
    </row>
    <row r="3690" spans="1:21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6">
        <f t="shared" si="288"/>
        <v>41829.787083333329</v>
      </c>
      <c r="T3690" s="16">
        <f t="shared" si="289"/>
        <v>41859.787083333329</v>
      </c>
      <c r="U3690">
        <f t="shared" si="285"/>
        <v>2014</v>
      </c>
    </row>
    <row r="3691" spans="1:21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6">
        <f t="shared" si="288"/>
        <v>42147.826840277776</v>
      </c>
      <c r="T3691" s="16">
        <f t="shared" si="289"/>
        <v>42176.934027777781</v>
      </c>
      <c r="U3691">
        <f t="shared" si="285"/>
        <v>2015</v>
      </c>
    </row>
    <row r="3692" spans="1:21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6">
        <f t="shared" si="288"/>
        <v>41940.598182870373</v>
      </c>
      <c r="T3692" s="16">
        <f t="shared" si="289"/>
        <v>41970.639849537038</v>
      </c>
      <c r="U3692">
        <f t="shared" si="285"/>
        <v>2014</v>
      </c>
    </row>
    <row r="3693" spans="1:21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6">
        <f t="shared" si="288"/>
        <v>42020.700567129628</v>
      </c>
      <c r="T3693" s="16">
        <f t="shared" si="289"/>
        <v>42065.207638888889</v>
      </c>
      <c r="U3693">
        <f t="shared" ref="U3693:U3756" si="290">YEAR(S3693)</f>
        <v>2015</v>
      </c>
    </row>
    <row r="3694" spans="1:21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1" t="s">
        <v>8315</v>
      </c>
      <c r="R3714" t="s">
        <v>8316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6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si="290"/>
        <v>2016</v>
      </c>
    </row>
    <row r="3716" spans="1:21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6">
        <f t="shared" si="293"/>
        <v>42118.556331018524</v>
      </c>
      <c r="T3716" s="16">
        <f t="shared" si="294"/>
        <v>42150.165972222225</v>
      </c>
      <c r="U3716">
        <f t="shared" si="290"/>
        <v>2015</v>
      </c>
    </row>
    <row r="3717" spans="1:21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6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6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6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6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6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6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6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6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6">
        <f t="shared" si="293"/>
        <v>41943.753032407411</v>
      </c>
      <c r="T3725" s="16">
        <f t="shared" si="294"/>
        <v>41973.794699074075</v>
      </c>
      <c r="U3725">
        <f t="shared" si="290"/>
        <v>2014</v>
      </c>
    </row>
    <row r="3726" spans="1:21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6">
        <f t="shared" si="293"/>
        <v>42465.491435185191</v>
      </c>
      <c r="T3726" s="16">
        <f t="shared" si="294"/>
        <v>42494.958333333328</v>
      </c>
      <c r="U3726">
        <f t="shared" si="290"/>
        <v>2016</v>
      </c>
    </row>
    <row r="3727" spans="1:21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6">
        <f t="shared" si="293"/>
        <v>42401.945219907408</v>
      </c>
      <c r="T3727" s="16">
        <f t="shared" si="294"/>
        <v>42418.895833333328</v>
      </c>
      <c r="U3727">
        <f t="shared" si="290"/>
        <v>2016</v>
      </c>
    </row>
    <row r="3728" spans="1:21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6">
        <f t="shared" si="293"/>
        <v>42462.140868055561</v>
      </c>
      <c r="T3728" s="16">
        <f t="shared" si="294"/>
        <v>42489.875</v>
      </c>
      <c r="U3728">
        <f t="shared" si="290"/>
        <v>2016</v>
      </c>
    </row>
    <row r="3729" spans="1:21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6">
        <f t="shared" si="293"/>
        <v>42632.348310185189</v>
      </c>
      <c r="T3729" s="16">
        <f t="shared" si="294"/>
        <v>42663.204861111109</v>
      </c>
      <c r="U3729">
        <f t="shared" si="290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6">
        <f t="shared" si="293"/>
        <v>42205.171018518522</v>
      </c>
      <c r="T3730" s="16">
        <f t="shared" si="294"/>
        <v>42235.171018518522</v>
      </c>
      <c r="U3730">
        <f t="shared" si="290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6">
        <f t="shared" si="293"/>
        <v>42041.205000000002</v>
      </c>
      <c r="T3731" s="16">
        <f t="shared" si="294"/>
        <v>42086.16333333333</v>
      </c>
      <c r="U3731">
        <f t="shared" si="290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6">
        <f t="shared" si="293"/>
        <v>42203.677766203706</v>
      </c>
      <c r="T3732" s="16">
        <f t="shared" si="294"/>
        <v>42233.677766203706</v>
      </c>
      <c r="U3732">
        <f t="shared" si="290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6">
        <f t="shared" si="293"/>
        <v>41983.752847222218</v>
      </c>
      <c r="T3733" s="16">
        <f t="shared" si="294"/>
        <v>42014.140972222223</v>
      </c>
      <c r="U3733">
        <f t="shared" si="290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6">
        <f t="shared" si="293"/>
        <v>41968.677465277782</v>
      </c>
      <c r="T3734" s="16">
        <f t="shared" si="294"/>
        <v>42028.5</v>
      </c>
      <c r="U3734">
        <f t="shared" si="290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6">
        <f t="shared" si="293"/>
        <v>42103.024398148147</v>
      </c>
      <c r="T3735" s="16">
        <f t="shared" si="294"/>
        <v>42112.9375</v>
      </c>
      <c r="U3735">
        <f t="shared" si="290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6">
        <f t="shared" si="293"/>
        <v>42089.901574074072</v>
      </c>
      <c r="T3736" s="16">
        <f t="shared" si="294"/>
        <v>42149.901574074072</v>
      </c>
      <c r="U3736">
        <f t="shared" si="290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6">
        <f t="shared" si="293"/>
        <v>42122.693159722221</v>
      </c>
      <c r="T3737" s="16">
        <f t="shared" si="294"/>
        <v>42152.693159722221</v>
      </c>
      <c r="U3737">
        <f t="shared" si="290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6">
        <f t="shared" si="293"/>
        <v>42048.711724537032</v>
      </c>
      <c r="T3738" s="16">
        <f t="shared" si="294"/>
        <v>42086.75</v>
      </c>
      <c r="U3738">
        <f t="shared" si="290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6">
        <f t="shared" si="293"/>
        <v>42297.691006944442</v>
      </c>
      <c r="T3739" s="16">
        <f t="shared" si="294"/>
        <v>42320.290972222225</v>
      </c>
      <c r="U3739">
        <f t="shared" si="290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6">
        <f t="shared" si="293"/>
        <v>41813.938715277778</v>
      </c>
      <c r="T3740" s="16">
        <f t="shared" si="294"/>
        <v>41835.916666666664</v>
      </c>
      <c r="U3740">
        <f t="shared" si="290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6">
        <f t="shared" si="293"/>
        <v>42548.449861111112</v>
      </c>
      <c r="T3741" s="16">
        <f t="shared" si="294"/>
        <v>42568.449861111112</v>
      </c>
      <c r="U3741">
        <f t="shared" si="290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6">
        <f t="shared" si="293"/>
        <v>41833.089756944442</v>
      </c>
      <c r="T3742" s="16">
        <f t="shared" si="294"/>
        <v>41863.079143518517</v>
      </c>
      <c r="U3742">
        <f t="shared" si="290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6">
        <f t="shared" si="293"/>
        <v>42325.920717592591</v>
      </c>
      <c r="T3743" s="16">
        <f t="shared" si="294"/>
        <v>42355.920717592591</v>
      </c>
      <c r="U3743">
        <f t="shared" si="290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6">
        <f t="shared" si="293"/>
        <v>41858.214629629627</v>
      </c>
      <c r="T3744" s="16">
        <f t="shared" si="294"/>
        <v>41888.214629629627</v>
      </c>
      <c r="U3744">
        <f t="shared" si="290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6">
        <f t="shared" si="293"/>
        <v>41793.710231481484</v>
      </c>
      <c r="T3745" s="16">
        <f t="shared" si="294"/>
        <v>41823.710231481484</v>
      </c>
      <c r="U3745">
        <f t="shared" si="290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6">
        <f t="shared" si="293"/>
        <v>41793.814259259263</v>
      </c>
      <c r="T3746" s="16">
        <f t="shared" si="294"/>
        <v>41825.165972222225</v>
      </c>
      <c r="U3746">
        <f t="shared" si="290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6">
        <f t="shared" si="293"/>
        <v>41831.697939814818</v>
      </c>
      <c r="T3747" s="16">
        <f t="shared" si="294"/>
        <v>41861.697939814818</v>
      </c>
      <c r="U3747">
        <f t="shared" si="290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6">
        <f t="shared" si="293"/>
        <v>42621.389340277776</v>
      </c>
      <c r="T3748" s="16">
        <f t="shared" si="294"/>
        <v>42651.389340277776</v>
      </c>
      <c r="U3748">
        <f t="shared" si="290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6">
        <f t="shared" si="293"/>
        <v>42164.299722222218</v>
      </c>
      <c r="T3749" s="16">
        <f t="shared" si="294"/>
        <v>42190.957638888889</v>
      </c>
      <c r="U3749">
        <f t="shared" si="290"/>
        <v>2015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6">
        <f t="shared" si="293"/>
        <v>42395.706435185188</v>
      </c>
      <c r="T3750" s="16">
        <f t="shared" si="294"/>
        <v>42416.249305555553</v>
      </c>
      <c r="U3750">
        <f t="shared" si="290"/>
        <v>2016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6">
        <f t="shared" si="293"/>
        <v>42458.127175925925</v>
      </c>
      <c r="T3751" s="16">
        <f t="shared" si="294"/>
        <v>42489.165972222225</v>
      </c>
      <c r="U3751">
        <f t="shared" si="290"/>
        <v>2016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6">
        <f t="shared" si="293"/>
        <v>42016.981574074074</v>
      </c>
      <c r="T3752" s="16">
        <f t="shared" si="294"/>
        <v>42045.332638888889</v>
      </c>
      <c r="U3752">
        <f t="shared" si="290"/>
        <v>2015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6">
        <f t="shared" si="293"/>
        <v>42403.035567129627</v>
      </c>
      <c r="T3753" s="16">
        <f t="shared" si="294"/>
        <v>42462.993900462956</v>
      </c>
      <c r="U3753">
        <f t="shared" si="290"/>
        <v>2016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6">
        <f t="shared" si="293"/>
        <v>42619.802488425921</v>
      </c>
      <c r="T3754" s="16">
        <f t="shared" si="294"/>
        <v>42659.875</v>
      </c>
      <c r="U3754">
        <f t="shared" si="290"/>
        <v>2016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6">
        <f t="shared" si="293"/>
        <v>42128.824074074073</v>
      </c>
      <c r="T3755" s="16">
        <f t="shared" si="294"/>
        <v>42158</v>
      </c>
      <c r="U3755">
        <f t="shared" si="290"/>
        <v>2015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6">
        <f t="shared" si="293"/>
        <v>41808.881215277775</v>
      </c>
      <c r="T3756" s="16">
        <f t="shared" si="294"/>
        <v>41846.207638888889</v>
      </c>
      <c r="U3756">
        <f t="shared" si="290"/>
        <v>2014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6">
        <f t="shared" si="293"/>
        <v>42445.866979166662</v>
      </c>
      <c r="T3757" s="16">
        <f t="shared" si="294"/>
        <v>42475.866979166662</v>
      </c>
      <c r="U3757">
        <f t="shared" ref="U3757:U3820" si="295">YEAR(S3757)</f>
        <v>2016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57.6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1" t="s">
        <v>8315</v>
      </c>
      <c r="R3778" t="s">
        <v>8357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6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si="295"/>
        <v>2014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6">
        <f t="shared" si="298"/>
        <v>41989.819212962961</v>
      </c>
      <c r="T3780" s="16">
        <f t="shared" si="299"/>
        <v>42049.819212962961</v>
      </c>
      <c r="U3780">
        <f t="shared" si="295"/>
        <v>2014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6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6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6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6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6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6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6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6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6">
        <f t="shared" si="298"/>
        <v>42167.534791666665</v>
      </c>
      <c r="T3789" s="16">
        <f t="shared" si="299"/>
        <v>42196.165972222225</v>
      </c>
      <c r="U3789">
        <f t="shared" si="295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6">
        <f t="shared" si="298"/>
        <v>42333.695821759262</v>
      </c>
      <c r="T3790" s="16">
        <f t="shared" si="299"/>
        <v>42361.679166666669</v>
      </c>
      <c r="U3790">
        <f t="shared" si="295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6">
        <f t="shared" si="298"/>
        <v>42138.798819444448</v>
      </c>
      <c r="T3791" s="16">
        <f t="shared" si="299"/>
        <v>42170.798819444448</v>
      </c>
      <c r="U3791">
        <f t="shared" si="295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6">
        <f t="shared" si="298"/>
        <v>42666.666932870372</v>
      </c>
      <c r="T3792" s="16">
        <f t="shared" si="299"/>
        <v>42696.708599537036</v>
      </c>
      <c r="U3792">
        <f t="shared" si="295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6">
        <f t="shared" si="298"/>
        <v>41766.692037037035</v>
      </c>
      <c r="T3793" s="16">
        <f t="shared" si="299"/>
        <v>41826.692037037035</v>
      </c>
      <c r="U3793">
        <f t="shared" si="295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6">
        <f t="shared" si="298"/>
        <v>42170.447013888886</v>
      </c>
      <c r="T3794" s="16">
        <f t="shared" si="299"/>
        <v>42200.447013888886</v>
      </c>
      <c r="U3794">
        <f t="shared" si="295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6">
        <f t="shared" si="298"/>
        <v>41968.938993055555</v>
      </c>
      <c r="T3795" s="16">
        <f t="shared" si="299"/>
        <v>41989.938993055555</v>
      </c>
      <c r="U3795">
        <f t="shared" si="295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6">
        <f t="shared" si="298"/>
        <v>42132.58048611111</v>
      </c>
      <c r="T3796" s="16">
        <f t="shared" si="299"/>
        <v>42162.58048611111</v>
      </c>
      <c r="U3796">
        <f t="shared" si="295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6">
        <f t="shared" si="298"/>
        <v>42201.436226851853</v>
      </c>
      <c r="T3797" s="16">
        <f t="shared" si="299"/>
        <v>42244.9375</v>
      </c>
      <c r="U3797">
        <f t="shared" si="295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6">
        <f t="shared" si="298"/>
        <v>42689.029583333337</v>
      </c>
      <c r="T3798" s="16">
        <f t="shared" si="299"/>
        <v>42749.029583333337</v>
      </c>
      <c r="U3798">
        <f t="shared" si="295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6">
        <f t="shared" si="298"/>
        <v>42084.881539351853</v>
      </c>
      <c r="T3799" s="16">
        <f t="shared" si="299"/>
        <v>42114.881539351853</v>
      </c>
      <c r="U3799">
        <f t="shared" si="295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6">
        <f t="shared" si="298"/>
        <v>41831.722777777781</v>
      </c>
      <c r="T3800" s="16">
        <f t="shared" si="299"/>
        <v>41861.722777777781</v>
      </c>
      <c r="U3800">
        <f t="shared" si="295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6">
        <f t="shared" si="298"/>
        <v>42410.93105324074</v>
      </c>
      <c r="T3801" s="16">
        <f t="shared" si="299"/>
        <v>42440.93105324074</v>
      </c>
      <c r="U3801">
        <f t="shared" si="295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6">
        <f t="shared" si="298"/>
        <v>41982.737071759257</v>
      </c>
      <c r="T3802" s="16">
        <f t="shared" si="299"/>
        <v>42015.207638888889</v>
      </c>
      <c r="U3802">
        <f t="shared" si="295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6">
        <f t="shared" si="298"/>
        <v>41975.676111111112</v>
      </c>
      <c r="T3803" s="16">
        <f t="shared" si="299"/>
        <v>42006.676111111112</v>
      </c>
      <c r="U3803">
        <f t="shared" si="295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6">
        <f t="shared" si="298"/>
        <v>42269.126226851848</v>
      </c>
      <c r="T3804" s="16">
        <f t="shared" si="299"/>
        <v>42299.126226851848</v>
      </c>
      <c r="U3804">
        <f t="shared" si="295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6">
        <f t="shared" si="298"/>
        <v>42403.971851851849</v>
      </c>
      <c r="T3805" s="16">
        <f t="shared" si="299"/>
        <v>42433.971851851849</v>
      </c>
      <c r="U3805">
        <f t="shared" si="295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6">
        <f t="shared" si="298"/>
        <v>42527.00953703704</v>
      </c>
      <c r="T3806" s="16">
        <f t="shared" si="299"/>
        <v>42582.291666666672</v>
      </c>
      <c r="U3806">
        <f t="shared" si="295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6">
        <f t="shared" si="298"/>
        <v>41849.887037037035</v>
      </c>
      <c r="T3807" s="16">
        <f t="shared" si="299"/>
        <v>41909.887037037035</v>
      </c>
      <c r="U3807">
        <f t="shared" si="295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6">
        <f t="shared" si="298"/>
        <v>41799.259039351848</v>
      </c>
      <c r="T3808" s="16">
        <f t="shared" si="299"/>
        <v>41819.259039351848</v>
      </c>
      <c r="U3808">
        <f t="shared" si="295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6">
        <f t="shared" si="298"/>
        <v>42090.909016203703</v>
      </c>
      <c r="T3809" s="16">
        <f t="shared" si="299"/>
        <v>42097.909016203703</v>
      </c>
      <c r="U3809">
        <f t="shared" si="295"/>
        <v>2015</v>
      </c>
    </row>
    <row r="3810" spans="1:21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6">
        <f t="shared" si="298"/>
        <v>42059.453923611116</v>
      </c>
      <c r="T3810" s="16">
        <f t="shared" si="299"/>
        <v>42119.412256944444</v>
      </c>
      <c r="U3810">
        <f t="shared" si="295"/>
        <v>2015</v>
      </c>
    </row>
    <row r="3811" spans="1:21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6">
        <f t="shared" si="298"/>
        <v>41800.526701388888</v>
      </c>
      <c r="T3811" s="16">
        <f t="shared" si="299"/>
        <v>41850.958333333336</v>
      </c>
      <c r="U3811">
        <f t="shared" si="295"/>
        <v>2014</v>
      </c>
    </row>
    <row r="3812" spans="1:21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6">
        <f t="shared" si="298"/>
        <v>42054.849050925928</v>
      </c>
      <c r="T3812" s="16">
        <f t="shared" si="299"/>
        <v>42084.807384259257</v>
      </c>
      <c r="U3812">
        <f t="shared" si="295"/>
        <v>2015</v>
      </c>
    </row>
    <row r="3813" spans="1:21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6">
        <f t="shared" si="298"/>
        <v>42487.62700231481</v>
      </c>
      <c r="T3813" s="16">
        <f t="shared" si="299"/>
        <v>42521.458333333328</v>
      </c>
      <c r="U3813">
        <f t="shared" si="295"/>
        <v>2016</v>
      </c>
    </row>
    <row r="3814" spans="1:21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6">
        <f t="shared" si="298"/>
        <v>42109.751250000001</v>
      </c>
      <c r="T3814" s="16">
        <f t="shared" si="299"/>
        <v>42156.165972222225</v>
      </c>
      <c r="U3814">
        <f t="shared" si="295"/>
        <v>2015</v>
      </c>
    </row>
    <row r="3815" spans="1:21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6">
        <f t="shared" si="298"/>
        <v>42497.275706018518</v>
      </c>
      <c r="T3815" s="16">
        <f t="shared" si="299"/>
        <v>42535.904861111107</v>
      </c>
      <c r="U3815">
        <f t="shared" si="295"/>
        <v>2016</v>
      </c>
    </row>
    <row r="3816" spans="1:21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6">
        <f t="shared" si="298"/>
        <v>42058.904074074075</v>
      </c>
      <c r="T3816" s="16">
        <f t="shared" si="299"/>
        <v>42095.165972222225</v>
      </c>
      <c r="U3816">
        <f t="shared" si="295"/>
        <v>2015</v>
      </c>
    </row>
    <row r="3817" spans="1:21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6">
        <f t="shared" si="298"/>
        <v>42207.259918981479</v>
      </c>
      <c r="T3817" s="16">
        <f t="shared" si="299"/>
        <v>42236.958333333328</v>
      </c>
      <c r="U3817">
        <f t="shared" si="295"/>
        <v>2015</v>
      </c>
    </row>
    <row r="3818" spans="1:21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6">
        <f t="shared" si="298"/>
        <v>41807.690081018518</v>
      </c>
      <c r="T3818" s="16">
        <f t="shared" si="299"/>
        <v>41837.690081018518</v>
      </c>
      <c r="U3818">
        <f t="shared" si="295"/>
        <v>2014</v>
      </c>
    </row>
    <row r="3819" spans="1:21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6">
        <f t="shared" si="298"/>
        <v>42284.69694444444</v>
      </c>
      <c r="T3819" s="16">
        <f t="shared" si="299"/>
        <v>42301.165972222225</v>
      </c>
      <c r="U3819">
        <f t="shared" si="295"/>
        <v>2015</v>
      </c>
    </row>
    <row r="3820" spans="1:21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6">
        <f t="shared" si="298"/>
        <v>42045.84238425926</v>
      </c>
      <c r="T3820" s="16">
        <f t="shared" si="299"/>
        <v>42075.800717592589</v>
      </c>
      <c r="U3820">
        <f t="shared" si="295"/>
        <v>2015</v>
      </c>
    </row>
    <row r="3821" spans="1:21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6">
        <f t="shared" si="298"/>
        <v>42184.209537037037</v>
      </c>
      <c r="T3821" s="16">
        <f t="shared" si="299"/>
        <v>42202.876388888893</v>
      </c>
      <c r="U3821">
        <f t="shared" ref="U3821:U3884" si="300">YEAR(S3821)</f>
        <v>2015</v>
      </c>
    </row>
    <row r="3822" spans="1:21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1" t="s">
        <v>8315</v>
      </c>
      <c r="R3842" t="s">
        <v>8316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6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si="300"/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6">
        <f t="shared" si="303"/>
        <v>41740.493657407409</v>
      </c>
      <c r="T3844" s="16">
        <f t="shared" si="304"/>
        <v>41770.493657407409</v>
      </c>
      <c r="U3844">
        <f t="shared" si="300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6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6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6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6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6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6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6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6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6">
        <f t="shared" si="303"/>
        <v>42172.439571759256</v>
      </c>
      <c r="T3853" s="16">
        <f t="shared" si="304"/>
        <v>42202.439571759256</v>
      </c>
      <c r="U3853">
        <f t="shared" si="300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6">
        <f t="shared" si="303"/>
        <v>42065.190694444449</v>
      </c>
      <c r="T3854" s="16">
        <f t="shared" si="304"/>
        <v>42090.149027777778</v>
      </c>
      <c r="U3854">
        <f t="shared" si="300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6">
        <f t="shared" si="303"/>
        <v>41848.84002314815</v>
      </c>
      <c r="T3855" s="16">
        <f t="shared" si="304"/>
        <v>41883.84002314815</v>
      </c>
      <c r="U3855">
        <f t="shared" si="300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6">
        <f t="shared" si="303"/>
        <v>42103.884930555556</v>
      </c>
      <c r="T3856" s="16">
        <f t="shared" si="304"/>
        <v>42133.884930555556</v>
      </c>
      <c r="U3856">
        <f t="shared" si="300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6">
        <f t="shared" si="303"/>
        <v>42059.970729166671</v>
      </c>
      <c r="T3857" s="16">
        <f t="shared" si="304"/>
        <v>42089.929062499999</v>
      </c>
      <c r="U3857">
        <f t="shared" si="300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6">
        <f t="shared" si="303"/>
        <v>42041.743090277778</v>
      </c>
      <c r="T3858" s="16">
        <f t="shared" si="304"/>
        <v>42071.701423611114</v>
      </c>
      <c r="U3858">
        <f t="shared" si="300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6">
        <f t="shared" si="303"/>
        <v>41829.73715277778</v>
      </c>
      <c r="T3859" s="16">
        <f t="shared" si="304"/>
        <v>41852.716666666667</v>
      </c>
      <c r="U3859">
        <f t="shared" si="300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6">
        <f t="shared" si="303"/>
        <v>42128.431064814817</v>
      </c>
      <c r="T3860" s="16">
        <f t="shared" si="304"/>
        <v>42146.875</v>
      </c>
      <c r="U3860">
        <f t="shared" si="300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6">
        <f t="shared" si="303"/>
        <v>41789.893599537041</v>
      </c>
      <c r="T3861" s="16">
        <f t="shared" si="304"/>
        <v>41815.875</v>
      </c>
      <c r="U3861">
        <f t="shared" si="300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6">
        <f t="shared" si="303"/>
        <v>41833.660995370366</v>
      </c>
      <c r="T3862" s="16">
        <f t="shared" si="304"/>
        <v>41863.660995370366</v>
      </c>
      <c r="U3862">
        <f t="shared" si="300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6">
        <f t="shared" si="303"/>
        <v>41914.590011574073</v>
      </c>
      <c r="T3863" s="16">
        <f t="shared" si="304"/>
        <v>41955.907638888893</v>
      </c>
      <c r="U3863">
        <f t="shared" si="300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6">
        <f t="shared" si="303"/>
        <v>42611.261064814811</v>
      </c>
      <c r="T3864" s="16">
        <f t="shared" si="304"/>
        <v>42625.707638888889</v>
      </c>
      <c r="U3864">
        <f t="shared" si="300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6">
        <f t="shared" si="303"/>
        <v>42253.633159722223</v>
      </c>
      <c r="T3865" s="16">
        <f t="shared" si="304"/>
        <v>42313.674826388888</v>
      </c>
      <c r="U3865">
        <f t="shared" si="300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6">
        <f t="shared" si="303"/>
        <v>42295.891828703709</v>
      </c>
      <c r="T3866" s="16">
        <f t="shared" si="304"/>
        <v>42325.933495370366</v>
      </c>
      <c r="U3866">
        <f t="shared" si="300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6">
        <f t="shared" si="303"/>
        <v>41841.651597222226</v>
      </c>
      <c r="T3867" s="16">
        <f t="shared" si="304"/>
        <v>41881.229166666664</v>
      </c>
      <c r="U3867">
        <f t="shared" si="300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6">
        <f t="shared" si="303"/>
        <v>42402.947002314817</v>
      </c>
      <c r="T3868" s="16">
        <f t="shared" si="304"/>
        <v>42452.145138888889</v>
      </c>
      <c r="U3868">
        <f t="shared" si="300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6">
        <f t="shared" si="303"/>
        <v>42509.814108796301</v>
      </c>
      <c r="T3869" s="16">
        <f t="shared" si="304"/>
        <v>42539.814108796301</v>
      </c>
      <c r="U3869">
        <f t="shared" si="300"/>
        <v>2016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6">
        <f t="shared" si="303"/>
        <v>41865.659780092588</v>
      </c>
      <c r="T3870" s="16">
        <f t="shared" si="304"/>
        <v>41890.659780092588</v>
      </c>
      <c r="U3870">
        <f t="shared" si="300"/>
        <v>2014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6">
        <f t="shared" si="303"/>
        <v>42047.724444444444</v>
      </c>
      <c r="T3871" s="16">
        <f t="shared" si="304"/>
        <v>42077.132638888885</v>
      </c>
      <c r="U3871">
        <f t="shared" si="300"/>
        <v>2015</v>
      </c>
    </row>
    <row r="3872" spans="1:21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6">
        <f t="shared" si="303"/>
        <v>41793.17219907407</v>
      </c>
      <c r="T3872" s="16">
        <f t="shared" si="304"/>
        <v>41823.17219907407</v>
      </c>
      <c r="U3872">
        <f t="shared" si="300"/>
        <v>2014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6">
        <f t="shared" si="303"/>
        <v>42763.780671296292</v>
      </c>
      <c r="T3873" s="16">
        <f t="shared" si="304"/>
        <v>42823.739004629635</v>
      </c>
      <c r="U3873">
        <f t="shared" si="300"/>
        <v>2017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6">
        <f t="shared" si="303"/>
        <v>42180.145787037036</v>
      </c>
      <c r="T3874" s="16">
        <f t="shared" si="304"/>
        <v>42230.145787037036</v>
      </c>
      <c r="U3874">
        <f t="shared" si="300"/>
        <v>2015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6">
        <f t="shared" si="303"/>
        <v>42255.696006944447</v>
      </c>
      <c r="T3875" s="16">
        <f t="shared" si="304"/>
        <v>42285.696006944447</v>
      </c>
      <c r="U3875">
        <f t="shared" si="300"/>
        <v>2015</v>
      </c>
    </row>
    <row r="3876" spans="1:21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6">
        <f t="shared" si="303"/>
        <v>42007.016458333332</v>
      </c>
      <c r="T3876" s="16">
        <f t="shared" si="304"/>
        <v>42028.041666666672</v>
      </c>
      <c r="U3876">
        <f t="shared" si="300"/>
        <v>2015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6">
        <f t="shared" si="303"/>
        <v>42615.346817129626</v>
      </c>
      <c r="T3877" s="16">
        <f t="shared" si="304"/>
        <v>42616.416666666672</v>
      </c>
      <c r="U3877">
        <f t="shared" si="300"/>
        <v>2016</v>
      </c>
    </row>
    <row r="3878" spans="1:21" ht="57.6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6">
        <f t="shared" si="303"/>
        <v>42372.624166666668</v>
      </c>
      <c r="T3878" s="16">
        <f t="shared" si="304"/>
        <v>42402.624166666668</v>
      </c>
      <c r="U3878">
        <f t="shared" si="300"/>
        <v>2016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6">
        <f t="shared" si="303"/>
        <v>42682.67768518519</v>
      </c>
      <c r="T3879" s="16">
        <f t="shared" si="304"/>
        <v>42712.67768518519</v>
      </c>
      <c r="U3879">
        <f t="shared" si="300"/>
        <v>2016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6">
        <f t="shared" si="303"/>
        <v>42154.818819444445</v>
      </c>
      <c r="T3880" s="16">
        <f t="shared" si="304"/>
        <v>42185.165972222225</v>
      </c>
      <c r="U3880">
        <f t="shared" si="300"/>
        <v>2015</v>
      </c>
    </row>
    <row r="3881" spans="1:21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6">
        <f t="shared" si="303"/>
        <v>41999.861064814817</v>
      </c>
      <c r="T3881" s="16">
        <f t="shared" si="304"/>
        <v>42029.861064814817</v>
      </c>
      <c r="U3881">
        <f t="shared" si="300"/>
        <v>2014</v>
      </c>
    </row>
    <row r="3882" spans="1:21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6">
        <f t="shared" si="303"/>
        <v>41815.815046296295</v>
      </c>
      <c r="T3882" s="16">
        <f t="shared" si="304"/>
        <v>41850.958333333336</v>
      </c>
      <c r="U3882">
        <f t="shared" si="300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6">
        <f t="shared" si="303"/>
        <v>42756.018506944441</v>
      </c>
      <c r="T3883" s="16">
        <f t="shared" si="304"/>
        <v>42786.018506944441</v>
      </c>
      <c r="U3883">
        <f t="shared" si="300"/>
        <v>2017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6">
        <f t="shared" si="303"/>
        <v>42373.983449074076</v>
      </c>
      <c r="T3884" s="16">
        <f t="shared" si="304"/>
        <v>42400.960416666669</v>
      </c>
      <c r="U3884">
        <f t="shared" si="300"/>
        <v>2016</v>
      </c>
    </row>
    <row r="3885" spans="1:21" ht="57.6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6">
        <f t="shared" si="303"/>
        <v>41854.602650462963</v>
      </c>
      <c r="T3885" s="16">
        <f t="shared" si="304"/>
        <v>41884.602650462963</v>
      </c>
      <c r="U3885">
        <f t="shared" ref="U3885:U3948" si="305">YEAR(S3885)</f>
        <v>2014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1" t="s">
        <v>8315</v>
      </c>
      <c r="R3906" t="s">
        <v>8316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6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si="305"/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6">
        <f t="shared" si="308"/>
        <v>42143.917743055557</v>
      </c>
      <c r="T3908" s="16">
        <f t="shared" si="309"/>
        <v>42181.559027777781</v>
      </c>
      <c r="U3908">
        <f t="shared" si="305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6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6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6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6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6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6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6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6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6">
        <f t="shared" si="308"/>
        <v>42492.98505787037</v>
      </c>
      <c r="T3917" s="16">
        <f t="shared" si="309"/>
        <v>42522.98505787037</v>
      </c>
      <c r="U3917">
        <f t="shared" si="305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6">
        <f t="shared" si="308"/>
        <v>42494.471666666665</v>
      </c>
      <c r="T3918" s="16">
        <f t="shared" si="309"/>
        <v>42524.471666666665</v>
      </c>
      <c r="U3918">
        <f t="shared" si="305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6">
        <f t="shared" si="308"/>
        <v>41863.527326388888</v>
      </c>
      <c r="T3919" s="16">
        <f t="shared" si="309"/>
        <v>41893.527326388888</v>
      </c>
      <c r="U3919">
        <f t="shared" si="305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6">
        <f t="shared" si="308"/>
        <v>41843.664618055554</v>
      </c>
      <c r="T3920" s="16">
        <f t="shared" si="309"/>
        <v>41855.666666666664</v>
      </c>
      <c r="U3920">
        <f t="shared" si="305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6">
        <f t="shared" si="308"/>
        <v>42358.684872685189</v>
      </c>
      <c r="T3921" s="16">
        <f t="shared" si="309"/>
        <v>42387</v>
      </c>
      <c r="U3921">
        <f t="shared" si="305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6">
        <f t="shared" si="308"/>
        <v>42657.38726851852</v>
      </c>
      <c r="T3922" s="16">
        <f t="shared" si="309"/>
        <v>42687.428935185191</v>
      </c>
      <c r="U3922">
        <f t="shared" si="305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6">
        <f t="shared" si="308"/>
        <v>41926.542303240742</v>
      </c>
      <c r="T3923" s="16">
        <f t="shared" si="309"/>
        <v>41938.75</v>
      </c>
      <c r="U3923">
        <f t="shared" si="305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6">
        <f t="shared" si="308"/>
        <v>42020.768634259264</v>
      </c>
      <c r="T3924" s="16">
        <f t="shared" si="309"/>
        <v>42065.958333333328</v>
      </c>
      <c r="U3924">
        <f t="shared" si="305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6">
        <f t="shared" si="308"/>
        <v>42075.979988425926</v>
      </c>
      <c r="T3925" s="16">
        <f t="shared" si="309"/>
        <v>42103.979988425926</v>
      </c>
      <c r="U3925">
        <f t="shared" si="305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6">
        <f t="shared" si="308"/>
        <v>41786.959745370368</v>
      </c>
      <c r="T3926" s="16">
        <f t="shared" si="309"/>
        <v>41816.959745370368</v>
      </c>
      <c r="U3926">
        <f t="shared" si="305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6">
        <f t="shared" si="308"/>
        <v>41820.870821759258</v>
      </c>
      <c r="T3927" s="16">
        <f t="shared" si="309"/>
        <v>41850.870821759258</v>
      </c>
      <c r="U3927">
        <f t="shared" si="305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6">
        <f t="shared" si="308"/>
        <v>41970.085046296299</v>
      </c>
      <c r="T3928" s="16">
        <f t="shared" si="309"/>
        <v>42000.085046296299</v>
      </c>
      <c r="U3928">
        <f t="shared" si="305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6">
        <f t="shared" si="308"/>
        <v>41830.267407407409</v>
      </c>
      <c r="T3929" s="16">
        <f t="shared" si="309"/>
        <v>41860.267407407409</v>
      </c>
      <c r="U3929">
        <f t="shared" si="305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6">
        <f t="shared" si="308"/>
        <v>42265.683182870373</v>
      </c>
      <c r="T3930" s="16">
        <f t="shared" si="309"/>
        <v>42293.207638888889</v>
      </c>
      <c r="U3930">
        <f t="shared" si="305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6">
        <f t="shared" si="308"/>
        <v>42601.827141203699</v>
      </c>
      <c r="T3931" s="16">
        <f t="shared" si="309"/>
        <v>42631.827141203699</v>
      </c>
      <c r="U3931">
        <f t="shared" si="305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6">
        <f t="shared" si="308"/>
        <v>42433.338749999995</v>
      </c>
      <c r="T3932" s="16">
        <f t="shared" si="309"/>
        <v>42461.25</v>
      </c>
      <c r="U3932">
        <f t="shared" si="305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6">
        <f t="shared" si="308"/>
        <v>42228.151701388888</v>
      </c>
      <c r="T3933" s="16">
        <f t="shared" si="309"/>
        <v>42253.151701388888</v>
      </c>
      <c r="U3933">
        <f t="shared" si="305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6">
        <f t="shared" si="308"/>
        <v>42415.168564814812</v>
      </c>
      <c r="T3934" s="16">
        <f t="shared" si="309"/>
        <v>42445.126898148148</v>
      </c>
      <c r="U3934">
        <f t="shared" si="305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6">
        <f t="shared" si="308"/>
        <v>42538.968310185184</v>
      </c>
      <c r="T3935" s="16">
        <f t="shared" si="309"/>
        <v>42568.029861111107</v>
      </c>
      <c r="U3935">
        <f t="shared" si="305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6">
        <f t="shared" si="308"/>
        <v>42233.671747685185</v>
      </c>
      <c r="T3936" s="16">
        <f t="shared" si="309"/>
        <v>42278.541666666672</v>
      </c>
      <c r="U3936">
        <f t="shared" si="305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6">
        <f t="shared" si="308"/>
        <v>42221.656782407401</v>
      </c>
      <c r="T3937" s="16">
        <f t="shared" si="309"/>
        <v>42281.656782407401</v>
      </c>
      <c r="U3937">
        <f t="shared" si="305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6">
        <f t="shared" si="308"/>
        <v>42675.262962962966</v>
      </c>
      <c r="T3938" s="16">
        <f t="shared" si="309"/>
        <v>42705.304629629631</v>
      </c>
      <c r="U3938">
        <f t="shared" si="305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6">
        <f t="shared" si="308"/>
        <v>42534.631481481483</v>
      </c>
      <c r="T3939" s="16">
        <f t="shared" si="309"/>
        <v>42562.631481481483</v>
      </c>
      <c r="U3939">
        <f t="shared" si="305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6">
        <f t="shared" si="308"/>
        <v>42151.905717592599</v>
      </c>
      <c r="T3940" s="16">
        <f t="shared" si="309"/>
        <v>42182.905717592599</v>
      </c>
      <c r="U3940">
        <f t="shared" si="305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6">
        <f t="shared" si="308"/>
        <v>41915.400219907409</v>
      </c>
      <c r="T3941" s="16">
        <f t="shared" si="309"/>
        <v>41919.1875</v>
      </c>
      <c r="U3941">
        <f t="shared" si="305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6">
        <f t="shared" si="308"/>
        <v>41961.492488425924</v>
      </c>
      <c r="T3942" s="16">
        <f t="shared" si="309"/>
        <v>42006.492488425924</v>
      </c>
      <c r="U3942">
        <f t="shared" si="305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6">
        <f t="shared" si="308"/>
        <v>41940.587233796294</v>
      </c>
      <c r="T3943" s="16">
        <f t="shared" si="309"/>
        <v>41968.041666666672</v>
      </c>
      <c r="U3943">
        <f t="shared" si="305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6">
        <f t="shared" si="308"/>
        <v>42111.904097222221</v>
      </c>
      <c r="T3944" s="16">
        <f t="shared" si="309"/>
        <v>42171.904097222221</v>
      </c>
      <c r="U3944">
        <f t="shared" si="305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6">
        <f t="shared" si="308"/>
        <v>42279.778564814813</v>
      </c>
      <c r="T3945" s="16">
        <f t="shared" si="309"/>
        <v>42310.701388888891</v>
      </c>
      <c r="U3945">
        <f t="shared" si="305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6">
        <f t="shared" si="308"/>
        <v>42213.662905092591</v>
      </c>
      <c r="T3946" s="16">
        <f t="shared" si="309"/>
        <v>42243.662905092591</v>
      </c>
      <c r="U3946">
        <f t="shared" si="305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6">
        <f t="shared" si="308"/>
        <v>42109.801712962959</v>
      </c>
      <c r="T3947" s="16">
        <f t="shared" si="309"/>
        <v>42139.801712962959</v>
      </c>
      <c r="U3947">
        <f t="shared" si="305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6">
        <f t="shared" si="308"/>
        <v>42031.833587962959</v>
      </c>
      <c r="T3948" s="16">
        <f t="shared" si="309"/>
        <v>42063.333333333328</v>
      </c>
      <c r="U3948">
        <f t="shared" si="305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6">
        <f t="shared" si="308"/>
        <v>42615.142870370371</v>
      </c>
      <c r="T3949" s="16">
        <f t="shared" si="309"/>
        <v>42645.142870370371</v>
      </c>
      <c r="U3949">
        <f t="shared" ref="U3949:U4012" si="310">YEAR(S3949)</f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1" t="s">
        <v>8315</v>
      </c>
      <c r="R3970" t="s">
        <v>8316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6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si="310"/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6">
        <f t="shared" si="313"/>
        <v>42447.863553240735</v>
      </c>
      <c r="T3972" s="16">
        <f t="shared" si="314"/>
        <v>42477.863553240735</v>
      </c>
      <c r="U3972">
        <f t="shared" si="310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6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6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6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6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6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6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6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6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6">
        <f t="shared" si="313"/>
        <v>42069.903437500005</v>
      </c>
      <c r="T3981" s="16">
        <f t="shared" si="314"/>
        <v>42092.833333333328</v>
      </c>
      <c r="U3981">
        <f t="shared" si="310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6">
        <f t="shared" si="313"/>
        <v>41795.598923611113</v>
      </c>
      <c r="T3982" s="16">
        <f t="shared" si="314"/>
        <v>41825.598923611113</v>
      </c>
      <c r="U3982">
        <f t="shared" si="310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6">
        <f t="shared" si="313"/>
        <v>42508.179965277777</v>
      </c>
      <c r="T3983" s="16">
        <f t="shared" si="314"/>
        <v>42568.179965277777</v>
      </c>
      <c r="U3983">
        <f t="shared" si="310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6">
        <f t="shared" si="313"/>
        <v>42132.809953703705</v>
      </c>
      <c r="T3984" s="16">
        <f t="shared" si="314"/>
        <v>42192.809953703705</v>
      </c>
      <c r="U3984">
        <f t="shared" si="310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6">
        <f t="shared" si="313"/>
        <v>41747.86986111111</v>
      </c>
      <c r="T3985" s="16">
        <f t="shared" si="314"/>
        <v>41779.290972222225</v>
      </c>
      <c r="U3985">
        <f t="shared" si="310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6">
        <f t="shared" si="313"/>
        <v>41920.963472222218</v>
      </c>
      <c r="T3986" s="16">
        <f t="shared" si="314"/>
        <v>41951</v>
      </c>
      <c r="U3986">
        <f t="shared" si="310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6">
        <f t="shared" si="313"/>
        <v>42399.707407407404</v>
      </c>
      <c r="T3987" s="16">
        <f t="shared" si="314"/>
        <v>42420.878472222219</v>
      </c>
      <c r="U3987">
        <f t="shared" si="310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6">
        <f t="shared" si="313"/>
        <v>42467.548541666663</v>
      </c>
      <c r="T3988" s="16">
        <f t="shared" si="314"/>
        <v>42496.544444444444</v>
      </c>
      <c r="U3988">
        <f t="shared" si="310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6">
        <f t="shared" si="313"/>
        <v>41765.92465277778</v>
      </c>
      <c r="T3989" s="16">
        <f t="shared" si="314"/>
        <v>41775.92465277778</v>
      </c>
      <c r="U3989">
        <f t="shared" si="310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6">
        <f t="shared" si="313"/>
        <v>42230.08116898148</v>
      </c>
      <c r="T3990" s="16">
        <f t="shared" si="314"/>
        <v>42245.08116898148</v>
      </c>
      <c r="U3990">
        <f t="shared" si="310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6">
        <f t="shared" si="313"/>
        <v>42286.749780092592</v>
      </c>
      <c r="T3991" s="16">
        <f t="shared" si="314"/>
        <v>42316.791446759264</v>
      </c>
      <c r="U3991">
        <f t="shared" si="310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6">
        <f t="shared" si="313"/>
        <v>42401.672372685185</v>
      </c>
      <c r="T3992" s="16">
        <f t="shared" si="314"/>
        <v>42431.672372685185</v>
      </c>
      <c r="U3992">
        <f t="shared" si="310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6">
        <f t="shared" si="313"/>
        <v>42125.644467592589</v>
      </c>
      <c r="T3993" s="16">
        <f t="shared" si="314"/>
        <v>42155.644467592589</v>
      </c>
      <c r="U3993">
        <f t="shared" si="310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6">
        <f t="shared" si="313"/>
        <v>42289.94049768518</v>
      </c>
      <c r="T3994" s="16">
        <f t="shared" si="314"/>
        <v>42349.982164351852</v>
      </c>
      <c r="U3994">
        <f t="shared" si="310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6">
        <f t="shared" si="313"/>
        <v>42107.864722222221</v>
      </c>
      <c r="T3995" s="16">
        <f t="shared" si="314"/>
        <v>42137.864722222221</v>
      </c>
      <c r="U3995">
        <f t="shared" si="310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6">
        <f t="shared" si="313"/>
        <v>41809.389930555553</v>
      </c>
      <c r="T3996" s="16">
        <f t="shared" si="314"/>
        <v>41839.389930555553</v>
      </c>
      <c r="U3996">
        <f t="shared" si="310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6">
        <f t="shared" si="313"/>
        <v>42019.683761574073</v>
      </c>
      <c r="T3997" s="16">
        <f t="shared" si="314"/>
        <v>42049.477083333331</v>
      </c>
      <c r="U3997">
        <f t="shared" si="310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6">
        <f t="shared" si="313"/>
        <v>41950.26694444444</v>
      </c>
      <c r="T3998" s="16">
        <f t="shared" si="314"/>
        <v>41963.669444444444</v>
      </c>
      <c r="U3998">
        <f t="shared" si="310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6">
        <f t="shared" si="313"/>
        <v>42069.391446759255</v>
      </c>
      <c r="T3999" s="16">
        <f t="shared" si="314"/>
        <v>42099.349780092598</v>
      </c>
      <c r="U3999">
        <f t="shared" si="310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6">
        <f t="shared" si="313"/>
        <v>42061.963263888887</v>
      </c>
      <c r="T4000" s="16">
        <f t="shared" si="314"/>
        <v>42091.921597222223</v>
      </c>
      <c r="U4000">
        <f t="shared" si="310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6">
        <f t="shared" si="313"/>
        <v>41842.828680555554</v>
      </c>
      <c r="T4001" s="16">
        <f t="shared" si="314"/>
        <v>41882.827650462961</v>
      </c>
      <c r="U4001">
        <f t="shared" si="310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6">
        <f t="shared" si="313"/>
        <v>42437.64534722222</v>
      </c>
      <c r="T4002" s="16">
        <f t="shared" si="314"/>
        <v>42497.603680555556</v>
      </c>
      <c r="U4002">
        <f t="shared" si="310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6">
        <f t="shared" si="313"/>
        <v>42775.964212962965</v>
      </c>
      <c r="T4003" s="16">
        <f t="shared" si="314"/>
        <v>42795.791666666672</v>
      </c>
      <c r="U4003">
        <f t="shared" si="310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6">
        <f t="shared" si="313"/>
        <v>41879.043530092589</v>
      </c>
      <c r="T4004" s="16">
        <f t="shared" si="314"/>
        <v>41909.043530092589</v>
      </c>
      <c r="U4004">
        <f t="shared" si="310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6">
        <f t="shared" si="313"/>
        <v>42020.587349537032</v>
      </c>
      <c r="T4005" s="16">
        <f t="shared" si="314"/>
        <v>42050.587349537032</v>
      </c>
      <c r="U4005">
        <f t="shared" si="310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6">
        <f t="shared" si="313"/>
        <v>41890.16269675926</v>
      </c>
      <c r="T4006" s="16">
        <f t="shared" si="314"/>
        <v>41920.16269675926</v>
      </c>
      <c r="U4006">
        <f t="shared" si="310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6">
        <f t="shared" si="313"/>
        <v>41872.807696759257</v>
      </c>
      <c r="T4007" s="16">
        <f t="shared" si="314"/>
        <v>41932.807696759257</v>
      </c>
      <c r="U4007">
        <f t="shared" si="310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6">
        <f t="shared" si="313"/>
        <v>42391.772997685184</v>
      </c>
      <c r="T4008" s="16">
        <f t="shared" si="314"/>
        <v>42416.772997685184</v>
      </c>
      <c r="U4008">
        <f t="shared" si="310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6">
        <f t="shared" si="313"/>
        <v>41848.772928240738</v>
      </c>
      <c r="T4009" s="16">
        <f t="shared" si="314"/>
        <v>41877.686111111114</v>
      </c>
      <c r="U4009">
        <f t="shared" si="310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6">
        <f t="shared" si="313"/>
        <v>42177.964201388888</v>
      </c>
      <c r="T4010" s="16">
        <f t="shared" si="314"/>
        <v>42207.964201388888</v>
      </c>
      <c r="U4010">
        <f t="shared" si="310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6">
        <f t="shared" si="313"/>
        <v>41851.700925925928</v>
      </c>
      <c r="T4011" s="16">
        <f t="shared" si="314"/>
        <v>41891.700925925928</v>
      </c>
      <c r="U4011">
        <f t="shared" si="310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6">
        <f t="shared" si="313"/>
        <v>41921.770439814813</v>
      </c>
      <c r="T4012" s="16">
        <f t="shared" si="314"/>
        <v>41938.770439814813</v>
      </c>
      <c r="U4012">
        <f t="shared" si="310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6">
        <f t="shared" si="313"/>
        <v>42002.54488425926</v>
      </c>
      <c r="T4013" s="16">
        <f t="shared" si="314"/>
        <v>42032.54488425926</v>
      </c>
      <c r="U4013">
        <f t="shared" ref="U4013:U4076" si="315">YEAR(S4013)</f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1" t="s">
        <v>8315</v>
      </c>
      <c r="R4034" t="s">
        <v>8316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6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si="315"/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6">
        <f t="shared" si="318"/>
        <v>42067.947337962964</v>
      </c>
      <c r="T4036" s="16">
        <f t="shared" si="319"/>
        <v>42097.905671296292</v>
      </c>
      <c r="U4036">
        <f t="shared" si="315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6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6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6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6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6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6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6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6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6">
        <f t="shared" si="318"/>
        <v>41948.957465277781</v>
      </c>
      <c r="T4045" s="16">
        <f t="shared" si="319"/>
        <v>41963.957465277781</v>
      </c>
      <c r="U4045">
        <f t="shared" si="315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6">
        <f t="shared" si="318"/>
        <v>42074.219699074078</v>
      </c>
      <c r="T4046" s="16">
        <f t="shared" si="319"/>
        <v>42104.208333333328</v>
      </c>
      <c r="U4046">
        <f t="shared" si="315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6">
        <f t="shared" si="318"/>
        <v>41842.201261574075</v>
      </c>
      <c r="T4047" s="16">
        <f t="shared" si="319"/>
        <v>41872.201261574075</v>
      </c>
      <c r="U4047">
        <f t="shared" si="315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6">
        <f t="shared" si="318"/>
        <v>41904.650578703702</v>
      </c>
      <c r="T4048" s="16">
        <f t="shared" si="319"/>
        <v>41934.650578703702</v>
      </c>
      <c r="U4048">
        <f t="shared" si="315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6">
        <f t="shared" si="318"/>
        <v>41991.022488425922</v>
      </c>
      <c r="T4049" s="16">
        <f t="shared" si="319"/>
        <v>42015.041666666672</v>
      </c>
      <c r="U4049">
        <f t="shared" si="315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6">
        <f t="shared" si="318"/>
        <v>42436.509108796294</v>
      </c>
      <c r="T4050" s="16">
        <f t="shared" si="319"/>
        <v>42471.467442129629</v>
      </c>
      <c r="U4050">
        <f t="shared" si="315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6">
        <f t="shared" si="318"/>
        <v>42169.958506944444</v>
      </c>
      <c r="T4051" s="16">
        <f t="shared" si="319"/>
        <v>42199.958506944444</v>
      </c>
      <c r="U4051">
        <f t="shared" si="315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6">
        <f t="shared" si="318"/>
        <v>41905.636469907404</v>
      </c>
      <c r="T4052" s="16">
        <f t="shared" si="319"/>
        <v>41935.636469907404</v>
      </c>
      <c r="U4052">
        <f t="shared" si="315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6">
        <f t="shared" si="318"/>
        <v>41761.810150462967</v>
      </c>
      <c r="T4053" s="16">
        <f t="shared" si="319"/>
        <v>41768.286805555559</v>
      </c>
      <c r="U4053">
        <f t="shared" si="315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6">
        <f t="shared" si="318"/>
        <v>41865.878657407404</v>
      </c>
      <c r="T4054" s="16">
        <f t="shared" si="319"/>
        <v>41925.878657407404</v>
      </c>
      <c r="U4054">
        <f t="shared" si="315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6">
        <f t="shared" si="318"/>
        <v>41928.690138888887</v>
      </c>
      <c r="T4055" s="16">
        <f t="shared" si="319"/>
        <v>41958.833333333328</v>
      </c>
      <c r="U4055">
        <f t="shared" si="315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6">
        <f t="shared" si="318"/>
        <v>42613.841261574074</v>
      </c>
      <c r="T4056" s="16">
        <f t="shared" si="319"/>
        <v>42644.166666666672</v>
      </c>
      <c r="U4056">
        <f t="shared" si="315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6">
        <f t="shared" si="318"/>
        <v>41779.648506944446</v>
      </c>
      <c r="T4057" s="16">
        <f t="shared" si="319"/>
        <v>41809.648506944446</v>
      </c>
      <c r="U4057">
        <f t="shared" si="315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6">
        <f t="shared" si="318"/>
        <v>42534.933321759265</v>
      </c>
      <c r="T4058" s="16">
        <f t="shared" si="319"/>
        <v>42554.832638888889</v>
      </c>
      <c r="U4058">
        <f t="shared" si="315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6">
        <f t="shared" si="318"/>
        <v>42310.968518518523</v>
      </c>
      <c r="T4059" s="16">
        <f t="shared" si="319"/>
        <v>42333.958333333328</v>
      </c>
      <c r="U4059">
        <f t="shared" si="315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6">
        <f t="shared" si="318"/>
        <v>42446.060694444444</v>
      </c>
      <c r="T4060" s="16">
        <f t="shared" si="319"/>
        <v>42461.165972222225</v>
      </c>
      <c r="U4060">
        <f t="shared" si="315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6">
        <f t="shared" si="318"/>
        <v>41866.640648148146</v>
      </c>
      <c r="T4061" s="16">
        <f t="shared" si="319"/>
        <v>41898.125</v>
      </c>
      <c r="U4061">
        <f t="shared" si="315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6">
        <f t="shared" si="318"/>
        <v>41779.695092592592</v>
      </c>
      <c r="T4062" s="16">
        <f t="shared" si="319"/>
        <v>41813.666666666664</v>
      </c>
      <c r="U4062">
        <f t="shared" si="315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6">
        <f t="shared" si="318"/>
        <v>42421.141469907408</v>
      </c>
      <c r="T4063" s="16">
        <f t="shared" si="319"/>
        <v>42481.099803240737</v>
      </c>
      <c r="U4063">
        <f t="shared" si="315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6">
        <f t="shared" si="318"/>
        <v>42523.739212962959</v>
      </c>
      <c r="T4064" s="16">
        <f t="shared" si="319"/>
        <v>42553.739212962959</v>
      </c>
      <c r="U4064">
        <f t="shared" si="315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6">
        <f t="shared" si="318"/>
        <v>41787.681527777779</v>
      </c>
      <c r="T4065" s="16">
        <f t="shared" si="319"/>
        <v>41817.681527777779</v>
      </c>
      <c r="U4065">
        <f t="shared" si="315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6">
        <f t="shared" si="318"/>
        <v>42093.588263888887</v>
      </c>
      <c r="T4066" s="16">
        <f t="shared" si="319"/>
        <v>42123.588263888887</v>
      </c>
      <c r="U4066">
        <f t="shared" si="315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6">
        <f t="shared" si="318"/>
        <v>41833.951516203706</v>
      </c>
      <c r="T4067" s="16">
        <f t="shared" si="319"/>
        <v>41863.951516203706</v>
      </c>
      <c r="U4067">
        <f t="shared" si="315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6">
        <f t="shared" si="318"/>
        <v>42479.039212962962</v>
      </c>
      <c r="T4068" s="16">
        <f t="shared" si="319"/>
        <v>42509.039212962962</v>
      </c>
      <c r="U4068">
        <f t="shared" si="315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6">
        <f t="shared" si="318"/>
        <v>42235.117476851854</v>
      </c>
      <c r="T4069" s="16">
        <f t="shared" si="319"/>
        <v>42275.117476851854</v>
      </c>
      <c r="U4069">
        <f t="shared" si="315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6">
        <f t="shared" si="318"/>
        <v>42718.963599537034</v>
      </c>
      <c r="T4070" s="16">
        <f t="shared" si="319"/>
        <v>42748.961805555555</v>
      </c>
      <c r="U4070">
        <f t="shared" si="315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6">
        <f t="shared" si="318"/>
        <v>42022.661527777775</v>
      </c>
      <c r="T4071" s="16">
        <f t="shared" si="319"/>
        <v>42063.5</v>
      </c>
      <c r="U4071">
        <f t="shared" si="315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6">
        <f t="shared" si="318"/>
        <v>42031.666898148149</v>
      </c>
      <c r="T4072" s="16">
        <f t="shared" si="319"/>
        <v>42064.125</v>
      </c>
      <c r="U4072">
        <f t="shared" si="315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6">
        <f t="shared" si="318"/>
        <v>42700.804756944446</v>
      </c>
      <c r="T4073" s="16">
        <f t="shared" si="319"/>
        <v>42730.804756944446</v>
      </c>
      <c r="U4073">
        <f t="shared" si="315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6">
        <f t="shared" si="318"/>
        <v>41812.77443287037</v>
      </c>
      <c r="T4074" s="16">
        <f t="shared" si="319"/>
        <v>41872.77443287037</v>
      </c>
      <c r="U4074">
        <f t="shared" si="315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6">
        <f t="shared" si="318"/>
        <v>42078.34520833334</v>
      </c>
      <c r="T4075" s="16">
        <f t="shared" si="319"/>
        <v>42133.166666666672</v>
      </c>
      <c r="U4075">
        <f t="shared" si="315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6">
        <f t="shared" si="318"/>
        <v>42283.552951388891</v>
      </c>
      <c r="T4076" s="16">
        <f t="shared" si="319"/>
        <v>42313.594618055555</v>
      </c>
      <c r="U4076">
        <f t="shared" si="315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6">
        <f t="shared" si="318"/>
        <v>41779.045937499999</v>
      </c>
      <c r="T4077" s="16">
        <f t="shared" si="319"/>
        <v>41820.727777777778</v>
      </c>
      <c r="U4077">
        <f t="shared" ref="U4077:U4115" si="320">YEAR(S4077)</f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1" t="s">
        <v>8315</v>
      </c>
      <c r="R4098" t="s">
        <v>8316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6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si="320"/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6">
        <f t="shared" si="323"/>
        <v>42495.722187499996</v>
      </c>
      <c r="T4100" s="16">
        <f t="shared" si="324"/>
        <v>42525.722187499996</v>
      </c>
      <c r="U4100">
        <f t="shared" si="320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6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6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6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6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6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6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6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6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6">
        <f t="shared" si="323"/>
        <v>41883.916678240741</v>
      </c>
      <c r="T4109" s="16">
        <f t="shared" si="324"/>
        <v>41906.916678240741</v>
      </c>
      <c r="U4109">
        <f t="shared" si="320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6">
        <f t="shared" si="323"/>
        <v>42767.031678240746</v>
      </c>
      <c r="T4110" s="16">
        <f t="shared" si="324"/>
        <v>42797.208333333328</v>
      </c>
      <c r="U4110">
        <f t="shared" si="320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6">
        <f t="shared" si="323"/>
        <v>42307.539398148147</v>
      </c>
      <c r="T4111" s="16">
        <f t="shared" si="324"/>
        <v>42337.581064814818</v>
      </c>
      <c r="U4111">
        <f t="shared" si="320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6">
        <f t="shared" si="323"/>
        <v>42512.626747685179</v>
      </c>
      <c r="T4112" s="16">
        <f t="shared" si="324"/>
        <v>42572.626747685179</v>
      </c>
      <c r="U4112">
        <f t="shared" si="320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6">
        <f t="shared" si="323"/>
        <v>42029.135879629626</v>
      </c>
      <c r="T4113" s="16">
        <f t="shared" si="324"/>
        <v>42059.135879629626</v>
      </c>
      <c r="U4113">
        <f t="shared" si="320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6">
        <f t="shared" si="323"/>
        <v>42400.946597222224</v>
      </c>
      <c r="T4114" s="16">
        <f t="shared" si="324"/>
        <v>42428</v>
      </c>
      <c r="U4114">
        <f t="shared" si="320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6">
        <f t="shared" si="323"/>
        <v>42358.573182870372</v>
      </c>
      <c r="T4115" s="16">
        <f t="shared" si="324"/>
        <v>42377.273611111115</v>
      </c>
      <c r="U4115">
        <f t="shared" si="320"/>
        <v>2015</v>
      </c>
    </row>
  </sheetData>
  <autoFilter ref="A1:T4115" xr:uid="{27711147-0A28-4B29-B136-12DED705313B}">
    <filterColumn colId="5">
      <filters>
        <filter val="failed"/>
      </filters>
    </filterColumn>
    <filterColumn colId="16">
      <filters>
        <filter val="theater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D31C8-72C7-41F1-ACD3-B5476F0B9315}">
  <dimension ref="A1:F6"/>
  <sheetViews>
    <sheetView workbookViewId="0">
      <selection activeCell="A5" sqref="A5"/>
      <pivotSelection pane="bottomRight" showHeader="1" active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3">
      <c r="A6" s="13" t="s">
        <v>8361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5F8C0-6C8C-444B-919E-EA6C16778E2D}">
  <dimension ref="A1:E7"/>
  <sheetViews>
    <sheetView workbookViewId="0">
      <selection activeCell="F33" sqref="F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6B8-E46A-4042-80D4-130B26521F5F}">
  <dimension ref="A2:F18"/>
  <sheetViews>
    <sheetView workbookViewId="0">
      <selection activeCell="A10" sqref="A10:XFD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0B345-FBC4-4478-AD14-C4EF8D0DC813}">
  <dimension ref="A1:F6"/>
  <sheetViews>
    <sheetView workbookViewId="0">
      <selection activeCell="F3" sqref="F3"/>
    </sheetView>
  </sheetViews>
  <sheetFormatPr defaultRowHeight="14.4" x14ac:dyDescent="0.3"/>
  <cols>
    <col min="1" max="1" width="30.5546875" bestFit="1" customWidth="1"/>
    <col min="2" max="2" width="106.33203125" bestFit="1" customWidth="1"/>
  </cols>
  <sheetData>
    <row r="1" spans="1:6" x14ac:dyDescent="0.3">
      <c r="A1" t="s">
        <v>8378</v>
      </c>
      <c r="B1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x14ac:dyDescent="0.3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Bowen</cp:lastModifiedBy>
  <dcterms:created xsi:type="dcterms:W3CDTF">2017-04-20T15:17:24Z</dcterms:created>
  <dcterms:modified xsi:type="dcterms:W3CDTF">2021-04-24T22:50:50Z</dcterms:modified>
</cp:coreProperties>
</file>