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codeName="ThisWorkbook"/>
  <xr:revisionPtr revIDLastSave="342" documentId="8_{281B7E56-ED8A-4BFC-B33C-8ED0E2FBF4A4}" xr6:coauthVersionLast="47" xr6:coauthVersionMax="47" xr10:uidLastSave="{04A64414-B5E6-4557-B3B8-B216D16EA833}"/>
  <bookViews>
    <workbookView xWindow="-98" yWindow="-98" windowWidth="22695" windowHeight="14476" xr2:uid="{00000000-000D-0000-FFFF-FFFF00000000}"/>
  </bookViews>
  <sheets>
    <sheet name="Projektplan" sheetId="11" r:id="rId1"/>
    <sheet name="Info" sheetId="12" r:id="rId2"/>
  </sheets>
  <definedNames>
    <definedName name="Anzeigewoche">Projektplan!$F$4</definedName>
    <definedName name="Heute" localSheetId="0">TODAY()</definedName>
    <definedName name="_xlnm.Print_Titles" localSheetId="0">Projektplan!$4:$6</definedName>
    <definedName name="Projektanfang">Projektplan!$F$3</definedName>
    <definedName name="task_end" localSheetId="0">Projektplan!$G1</definedName>
    <definedName name="task_progress" localSheetId="0">Projektplan!$D1</definedName>
    <definedName name="task_start" localSheetId="0">Projektplan!$F1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2" i="11" l="1"/>
  <c r="F22" i="11"/>
  <c r="G16" i="11"/>
  <c r="G13" i="11"/>
  <c r="F10" i="11"/>
  <c r="G11" i="11"/>
  <c r="F11" i="11"/>
  <c r="F9" i="11"/>
  <c r="G9" i="11"/>
  <c r="E41" i="11"/>
  <c r="F35" i="11"/>
  <c r="G35" i="11" s="1"/>
  <c r="F37" i="11" s="1"/>
  <c r="F40" i="11"/>
  <c r="G40" i="11" s="1"/>
  <c r="F13" i="11"/>
  <c r="F16" i="11" s="1"/>
  <c r="I7" i="11"/>
  <c r="G24" i="11" l="1"/>
  <c r="G25" i="11" s="1"/>
  <c r="G26" i="11" s="1"/>
  <c r="G28" i="11" s="1"/>
  <c r="G29" i="11" s="1"/>
  <c r="G30" i="11" s="1"/>
  <c r="G31" i="11" s="1"/>
  <c r="G32" i="11" s="1"/>
  <c r="G33" i="11" s="1"/>
  <c r="G34" i="11" s="1"/>
  <c r="F38" i="11"/>
  <c r="G37" i="11"/>
  <c r="F17" i="11"/>
  <c r="G17" i="11" s="1"/>
  <c r="F21" i="11" s="1"/>
  <c r="F15" i="11"/>
  <c r="G15" i="11" s="1"/>
  <c r="F14" i="11"/>
  <c r="J5" i="11"/>
  <c r="J6" i="11" s="1"/>
  <c r="I41" i="11"/>
  <c r="I36" i="11"/>
  <c r="I19" i="11"/>
  <c r="I12" i="11"/>
  <c r="G14" i="11" l="1"/>
  <c r="F18" i="11"/>
  <c r="G18" i="11" s="1"/>
  <c r="G21" i="11"/>
  <c r="G23" i="11" s="1"/>
  <c r="F24" i="11" s="1"/>
  <c r="F25" i="11" s="1"/>
  <c r="F26" i="11" s="1"/>
  <c r="F28" i="11" s="1"/>
  <c r="F29" i="11" s="1"/>
  <c r="F30" i="11" s="1"/>
  <c r="F31" i="11" s="1"/>
  <c r="F32" i="11" s="1"/>
  <c r="F33" i="11" s="1"/>
  <c r="F34" i="11" s="1"/>
  <c r="F23" i="11"/>
  <c r="G38" i="11"/>
  <c r="F39" i="11"/>
  <c r="G39" i="11" s="1"/>
  <c r="I37" i="11"/>
  <c r="I13" i="11"/>
  <c r="I16" i="11" l="1"/>
  <c r="I21" i="11"/>
  <c r="K5" i="11"/>
  <c r="J4" i="11"/>
  <c r="L5" i="11" l="1"/>
  <c r="K6" i="11"/>
  <c r="I25" i="11"/>
  <c r="M5" i="11" l="1"/>
  <c r="L6" i="11"/>
  <c r="I28" i="11"/>
  <c r="I26" i="11"/>
  <c r="N5" i="11" l="1"/>
  <c r="M6" i="11"/>
  <c r="O5" i="11" l="1"/>
  <c r="N6" i="11"/>
  <c r="P5" i="11" l="1"/>
  <c r="O6" i="11"/>
  <c r="Q5" i="11" l="1"/>
  <c r="P6" i="11"/>
  <c r="Q6" i="11" l="1"/>
  <c r="Q4" i="11"/>
  <c r="R5" i="11"/>
  <c r="S5" i="11" l="1"/>
  <c r="R6" i="11"/>
  <c r="T5" i="11" l="1"/>
  <c r="S6" i="11"/>
  <c r="U5" i="11" l="1"/>
  <c r="T6" i="11"/>
  <c r="V5" i="11" l="1"/>
  <c r="U6" i="11"/>
  <c r="W5" i="11" l="1"/>
  <c r="V6" i="11"/>
  <c r="X5" i="11" l="1"/>
  <c r="W6" i="11"/>
  <c r="X6" i="11" l="1"/>
  <c r="X4" i="11"/>
  <c r="Y5" i="11"/>
  <c r="Z5" i="11" l="1"/>
  <c r="Y6" i="11"/>
  <c r="AA5" i="11" l="1"/>
  <c r="Z6" i="11"/>
  <c r="AB5" i="11" l="1"/>
  <c r="AA6" i="11"/>
  <c r="AC5" i="11" l="1"/>
  <c r="AB6" i="11"/>
  <c r="AD5" i="11" l="1"/>
  <c r="AC6" i="11"/>
  <c r="AE5" i="11" l="1"/>
  <c r="AD6" i="11"/>
  <c r="AE6" i="11" l="1"/>
  <c r="AF5" i="11"/>
  <c r="AE4" i="11"/>
  <c r="AG5" i="11" l="1"/>
  <c r="AF6" i="11"/>
  <c r="AH5" i="11" l="1"/>
  <c r="AG6" i="11"/>
  <c r="AI5" i="11" l="1"/>
  <c r="AH6" i="11"/>
  <c r="AJ5" i="11" l="1"/>
  <c r="AI6" i="11"/>
  <c r="AK5" i="11" l="1"/>
  <c r="AJ6" i="11"/>
  <c r="AK6" i="11" l="1"/>
  <c r="AL5" i="11"/>
  <c r="AM5" i="11" l="1"/>
  <c r="AL6" i="11"/>
  <c r="AL4" i="11"/>
  <c r="AN5" i="11" l="1"/>
  <c r="AM6" i="11"/>
  <c r="AO5" i="11" l="1"/>
  <c r="AN6" i="11"/>
  <c r="AP5" i="11" l="1"/>
  <c r="AO6" i="11"/>
  <c r="AQ5" i="11" l="1"/>
  <c r="AP6" i="11"/>
  <c r="AR5" i="11" l="1"/>
  <c r="AQ6" i="11"/>
  <c r="AR6" i="11" l="1"/>
  <c r="AS5" i="11"/>
  <c r="AT5" i="11" l="1"/>
  <c r="AS6" i="11"/>
  <c r="AS4" i="11"/>
  <c r="AT6" i="11" l="1"/>
  <c r="AU5" i="11"/>
  <c r="AU6" i="11" l="1"/>
  <c r="AV5" i="11"/>
  <c r="AV6" i="11" l="1"/>
  <c r="AW5" i="11"/>
  <c r="AW6" i="11" l="1"/>
  <c r="AX5" i="11"/>
  <c r="AX6" i="11" l="1"/>
  <c r="AY5" i="11"/>
  <c r="AZ5" i="11" l="1"/>
  <c r="AY6" i="11"/>
  <c r="AZ6" i="11" l="1"/>
  <c r="BA5" i="11"/>
  <c r="AZ4" i="11"/>
  <c r="BA6" i="11" l="1"/>
  <c r="BB5" i="11"/>
  <c r="BB6" i="11" l="1"/>
  <c r="BC5" i="11"/>
  <c r="BC6" i="11" l="1"/>
  <c r="BD5" i="11"/>
  <c r="BD6" i="11" l="1"/>
  <c r="BE5" i="11"/>
  <c r="BE6" i="11" l="1"/>
  <c r="BF5" i="11"/>
  <c r="BF6" i="11" l="1"/>
  <c r="BG5" i="11"/>
  <c r="BG6" i="11" l="1"/>
  <c r="BH5" i="11"/>
  <c r="BG4" i="11"/>
  <c r="BH6" i="11" l="1"/>
  <c r="BI5" i="11"/>
  <c r="BI6" i="11" l="1"/>
  <c r="BJ5" i="11"/>
  <c r="BJ6" i="11" l="1"/>
  <c r="BK5" i="11"/>
  <c r="BK6" i="11" l="1"/>
  <c r="BL5" i="11"/>
  <c r="BL6" i="11" l="1"/>
  <c r="BM5" i="11"/>
  <c r="BM6" i="11" s="1"/>
</calcChain>
</file>

<file path=xl/sharedStrings.xml><?xml version="1.0" encoding="utf-8"?>
<sst xmlns="http://schemas.openxmlformats.org/spreadsheetml/2006/main" count="101" uniqueCount="77">
  <si>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</si>
  <si>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</si>
  <si>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</si>
  <si>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Patricia Gribi</t>
  </si>
  <si>
    <t>Project start:</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</si>
  <si>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</si>
  <si>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Displayweek:</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</si>
  <si>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</si>
  <si>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</si>
  <si>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Task</t>
  </si>
  <si>
    <t>Person</t>
  </si>
  <si>
    <t>Progress</t>
  </si>
  <si>
    <t>START</t>
  </si>
  <si>
    <t>END</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</si>
  <si>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</si>
  <si>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</si>
  <si>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</si>
  <si>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</si>
  <si>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Patricia</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</si>
  <si>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</si>
  <si>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</si>
  <si>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Data visualisations and descriptions</t>
  </si>
  <si>
    <t>Titelblock für Beispielphase</t>
  </si>
  <si>
    <t>Dies ist eine leere Zeile.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</si>
  <si>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</si>
  <si>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</si>
  <si>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</si>
  <si>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</si>
  <si>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</si>
  <si>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</si>
  <si>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</si>
  <si>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</si>
  <si>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</si>
  <si>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</si>
  <si>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</si>
  <si>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</si>
  <si>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</si>
  <si>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</si>
  <si>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</si>
  <si>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Hours spent</t>
  </si>
  <si>
    <t>Total hours spent</t>
  </si>
  <si>
    <t>Phase 1: Proposal &amp; Data Download</t>
  </si>
  <si>
    <t>Formulate research question &amp; hypothesis</t>
  </si>
  <si>
    <t>Literature research proposal</t>
  </si>
  <si>
    <t>Download dataset</t>
  </si>
  <si>
    <t>Writing proposal</t>
  </si>
  <si>
    <t>Installation of Zotero</t>
  </si>
  <si>
    <t>Phase 3: Finalising Thesis</t>
  </si>
  <si>
    <t>Phase 2: Modelling &amp; Thesis Writing</t>
  </si>
  <si>
    <t>Patricia, Prof. Benjamin Stocker</t>
  </si>
  <si>
    <t>Modelling</t>
  </si>
  <si>
    <t>Writing</t>
  </si>
  <si>
    <t>Presentation</t>
  </si>
  <si>
    <t>Meetings</t>
  </si>
  <si>
    <t>Revision: Layout/structure, corrections</t>
  </si>
  <si>
    <t>Submission</t>
  </si>
  <si>
    <t>Check by supervisor</t>
  </si>
  <si>
    <t>Prof. Benjamin 
Stocker</t>
  </si>
  <si>
    <t>Appendices</t>
  </si>
  <si>
    <t>Bachelor-Thesis: Trends in Seasonal Water Deficits</t>
  </si>
  <si>
    <t>Derivation of simulated cumulative water deficit (CWD) time series across the globe</t>
  </si>
  <si>
    <t>Familiarize with the cwd-algorithm</t>
  </si>
  <si>
    <t>Model cwd time-series for one grid-point</t>
  </si>
  <si>
    <t>Model cwd time-series for the globe</t>
  </si>
  <si>
    <t>Identification and display of trends</t>
  </si>
  <si>
    <t>Literature research &amp; review</t>
  </si>
  <si>
    <t>Abstract</t>
  </si>
  <si>
    <t>Introduction</t>
  </si>
  <si>
    <t>Methodology</t>
  </si>
  <si>
    <t>Results</t>
  </si>
  <si>
    <t>Discussion</t>
  </si>
  <si>
    <t>Conclusion</t>
  </si>
  <si>
    <t>Colloquium</t>
  </si>
  <si>
    <t>Protocols</t>
  </si>
  <si>
    <t>setup project on github</t>
  </si>
  <si>
    <t>Thesis-Meetings</t>
  </si>
  <si>
    <t>Familiarize with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</si>
</sst>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 mmm\ yyyy"/>
    <numFmt numFmtId="171"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bgColor indexed="64"/>
      </patternFill>
    </fill>
    <fill>
      <patternFill patternType="solid">
        <fgColor theme="0"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11" applyNumberFormat="0" applyAlignment="0" applyProtection="0"/>
    <xf numFmtId="0" fontId="27" fillId="15" borderId="12" applyNumberFormat="0" applyAlignment="0" applyProtection="0"/>
    <xf numFmtId="0" fontId="28" fillId="15" borderId="11" applyNumberFormat="0" applyAlignment="0" applyProtection="0"/>
    <xf numFmtId="0" fontId="29" fillId="0" borderId="13" applyNumberFormat="0" applyFill="0" applyAlignment="0" applyProtection="0"/>
    <xf numFmtId="0" fontId="30" fillId="16" borderId="14" applyNumberFormat="0" applyAlignment="0" applyProtection="0"/>
    <xf numFmtId="0" fontId="31" fillId="0" borderId="0" applyNumberFormat="0" applyFill="0" applyBorder="0" applyAlignment="0" applyProtection="0"/>
    <xf numFmtId="0" fontId="7" fillId="17"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8"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8"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8"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8"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8"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7" fillId="2" borderId="2" xfId="10" applyFill="1">
      <alignment horizontal="center" vertical="center"/>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7" fillId="3" borderId="2" xfId="10"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8" borderId="2" xfId="10" applyFill="1">
      <alignment horizontal="center" vertical="center"/>
    </xf>
    <xf numFmtId="168" fontId="7" fillId="0" borderId="2" xfId="10">
      <alignment horizontal="center" vertical="center"/>
    </xf>
    <xf numFmtId="171" fontId="9" fillId="5" borderId="6" xfId="0" applyNumberFormat="1" applyFont="1" applyFill="1" applyBorder="1" applyAlignment="1">
      <alignment horizontal="center" vertical="center"/>
    </xf>
    <xf numFmtId="171" fontId="9" fillId="5" borderId="0" xfId="0" applyNumberFormat="1" applyFont="1" applyFill="1" applyAlignment="1">
      <alignment horizontal="center" vertical="center"/>
    </xf>
    <xf numFmtId="171" fontId="9" fillId="5" borderId="7" xfId="0" applyNumberFormat="1" applyFont="1" applyFill="1" applyBorder="1" applyAlignment="1">
      <alignment horizontal="center" vertical="center"/>
    </xf>
    <xf numFmtId="0" fontId="7" fillId="8" borderId="2" xfId="12" applyFill="1" applyAlignment="1">
      <alignment horizontal="left" vertical="center" wrapText="1" indent="2"/>
    </xf>
    <xf numFmtId="2" fontId="2" fillId="0" borderId="0" xfId="0" applyNumberFormat="1" applyFont="1"/>
    <xf numFmtId="2" fontId="0" fillId="0" borderId="0" xfId="0" applyNumberFormat="1"/>
    <xf numFmtId="2" fontId="7" fillId="0" borderId="7" xfId="8" applyNumberFormat="1" applyBorder="1">
      <alignment horizontal="right" indent="1"/>
    </xf>
    <xf numFmtId="2" fontId="0" fillId="0" borderId="10" xfId="0" applyNumberFormat="1" applyBorder="1"/>
    <xf numFmtId="2" fontId="6" fillId="10" borderId="1" xfId="0" applyNumberFormat="1" applyFont="1" applyFill="1" applyBorder="1" applyAlignment="1">
      <alignment horizontal="center" vertical="center" wrapText="1"/>
    </xf>
    <xf numFmtId="0" fontId="5" fillId="0" borderId="2" xfId="12" applyFont="1">
      <alignment horizontal="left" vertical="center" indent="2"/>
    </xf>
    <xf numFmtId="168" fontId="7" fillId="5" borderId="2" xfId="10" applyFill="1">
      <alignment horizontal="center" vertical="center"/>
    </xf>
    <xf numFmtId="9" fontId="4" fillId="5" borderId="2" xfId="2" applyFont="1" applyFill="1" applyBorder="1" applyAlignment="1">
      <alignment horizontal="center" vertical="center"/>
    </xf>
    <xf numFmtId="0" fontId="0" fillId="5" borderId="9" xfId="0" applyFill="1" applyBorder="1" applyAlignment="1">
      <alignment vertical="center"/>
    </xf>
    <xf numFmtId="0" fontId="5" fillId="42" borderId="2" xfId="0" applyFont="1" applyFill="1" applyBorder="1" applyAlignment="1">
      <alignment horizontal="left" vertical="center" indent="1"/>
    </xf>
    <xf numFmtId="0" fontId="7" fillId="42" borderId="2" xfId="11" applyFill="1">
      <alignment horizontal="center" vertical="center"/>
    </xf>
    <xf numFmtId="9" fontId="4" fillId="42" borderId="2" xfId="2" applyFont="1" applyFill="1" applyBorder="1" applyAlignment="1">
      <alignment horizontal="center" vertical="center"/>
    </xf>
    <xf numFmtId="168" fontId="7" fillId="42" borderId="2" xfId="10" applyFill="1">
      <alignment horizontal="center" vertical="center"/>
    </xf>
    <xf numFmtId="0" fontId="7" fillId="8" borderId="2" xfId="11" applyFill="1" applyAlignment="1">
      <alignment horizontal="center" vertical="center" wrapText="1"/>
    </xf>
    <xf numFmtId="0" fontId="0" fillId="5" borderId="0" xfId="0" applyFill="1" applyAlignment="1">
      <alignment horizontal="center" wrapText="1"/>
    </xf>
    <xf numFmtId="0" fontId="0" fillId="42" borderId="2" xfId="0" applyFill="1" applyBorder="1" applyAlignment="1">
      <alignment horizontal="center" vertical="center"/>
    </xf>
    <xf numFmtId="0" fontId="7" fillId="5" borderId="2" xfId="11" applyFill="1">
      <alignment horizontal="center" vertical="center"/>
    </xf>
    <xf numFmtId="0" fontId="7" fillId="43" borderId="2" xfId="11" applyFill="1">
      <alignment horizontal="center" vertical="center"/>
    </xf>
    <xf numFmtId="0" fontId="5" fillId="44" borderId="2" xfId="0" applyFont="1" applyFill="1" applyBorder="1" applyAlignment="1">
      <alignment horizontal="left" vertical="center" indent="1"/>
    </xf>
    <xf numFmtId="0" fontId="0" fillId="44" borderId="0" xfId="0" applyFill="1" applyAlignment="1">
      <alignment horizontal="center" wrapText="1"/>
    </xf>
    <xf numFmtId="9" fontId="4" fillId="44" borderId="2" xfId="2" applyFont="1" applyFill="1" applyBorder="1" applyAlignment="1">
      <alignment horizontal="center" vertical="center"/>
    </xf>
    <xf numFmtId="0" fontId="7" fillId="44" borderId="2" xfId="11" applyFill="1">
      <alignment horizontal="center" vertical="center"/>
    </xf>
    <xf numFmtId="168" fontId="7" fillId="44" borderId="2" xfId="10" applyFill="1">
      <alignment horizontal="center" vertical="center"/>
    </xf>
    <xf numFmtId="0" fontId="0" fillId="5" borderId="2" xfId="0" applyFill="1" applyBorder="1" applyAlignment="1">
      <alignment horizontal="left" vertical="center" indent="1"/>
    </xf>
    <xf numFmtId="0" fontId="7" fillId="0" borderId="0" xfId="8">
      <alignment horizontal="right" indent="1"/>
    </xf>
    <xf numFmtId="0" fontId="7" fillId="0" borderId="7" xfId="8" applyBorder="1">
      <alignment horizontal="right" indent="1"/>
    </xf>
    <xf numFmtId="170" fontId="0" fillId="5" borderId="4" xfId="0" applyNumberFormat="1" applyFill="1" applyBorder="1" applyAlignment="1">
      <alignment horizontal="left" vertical="center" wrapText="1" indent="1"/>
    </xf>
    <xf numFmtId="170" fontId="0" fillId="5" borderId="1" xfId="0" applyNumberFormat="1" applyFill="1" applyBorder="1" applyAlignment="1">
      <alignment horizontal="left" vertical="center" wrapText="1" indent="1"/>
    </xf>
    <xf numFmtId="170" fontId="0" fillId="5" borderId="5" xfId="0" applyNumberFormat="1" applyFill="1" applyBorder="1" applyAlignment="1">
      <alignment horizontal="left" vertical="center" wrapText="1" indent="1"/>
    </xf>
    <xf numFmtId="169" fontId="7"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6391D789-272B-4DD2-9BF3-2CDCF610FA4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8EB8A09A-C31C-40A3-B2C1-9449520178B8}"/>
    <cellStyle name="Title" xfId="5" builtinId="15" customBuiltin="1"/>
    <cellStyle name="Total" xfId="29" builtinId="25" customBuiltin="1"/>
    <cellStyle name="Warning Text" xfId="26" builtinId="11" customBuiltin="1"/>
    <cellStyle name="zAusgebl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1"/>
  <sheetViews>
    <sheetView showGridLines="0" tabSelected="1" showRuler="0" zoomScaleNormal="100" zoomScalePageLayoutView="70" workbookViewId="0">
      <pane ySplit="6" topLeftCell="A9" activePane="bottomLeft" state="frozen"/>
      <selection pane="bottomLeft" activeCell="G21" sqref="G21"/>
    </sheetView>
  </sheetViews>
  <sheetFormatPr defaultColWidth="9.1328125" defaultRowHeight="30" customHeight="1" x14ac:dyDescent="0.45"/>
  <cols>
    <col min="1" max="1" width="2.73046875" style="34" customWidth="1"/>
    <col min="2" max="2" width="36.3984375" customWidth="1"/>
    <col min="3" max="3" width="14.9296875" customWidth="1"/>
    <col min="4" max="4" width="10.73046875" customWidth="1"/>
    <col min="5" max="5" width="10.73046875" style="68" customWidth="1"/>
    <col min="6" max="6" width="10.3984375" style="5" customWidth="1"/>
    <col min="7" max="7" width="10.3984375" customWidth="1"/>
    <col min="8" max="8" width="2.73046875" customWidth="1"/>
    <col min="9" max="9" width="6.1328125" hidden="1" customWidth="1"/>
    <col min="10" max="65" width="2.59765625" customWidth="1"/>
    <col min="70" max="71" width="10.265625"/>
  </cols>
  <sheetData>
    <row r="1" spans="1:65" ht="30" customHeight="1" x14ac:dyDescent="0.85">
      <c r="A1" s="35" t="s">
        <v>0</v>
      </c>
      <c r="B1" s="37" t="s">
        <v>59</v>
      </c>
      <c r="C1" s="1"/>
      <c r="D1" s="2"/>
      <c r="E1" s="67"/>
      <c r="F1" s="4"/>
      <c r="G1" s="23"/>
      <c r="I1" s="2"/>
      <c r="J1" s="50"/>
    </row>
    <row r="2" spans="1:65" ht="30" customHeight="1" x14ac:dyDescent="0.55000000000000004">
      <c r="A2" s="34" t="s">
        <v>1</v>
      </c>
      <c r="B2" s="38" t="s">
        <v>60</v>
      </c>
      <c r="J2" s="51"/>
    </row>
    <row r="3" spans="1:65" ht="30" customHeight="1" x14ac:dyDescent="0.45">
      <c r="A3" s="34" t="s">
        <v>2</v>
      </c>
      <c r="B3" s="39" t="s">
        <v>3</v>
      </c>
      <c r="C3" s="91" t="s">
        <v>4</v>
      </c>
      <c r="D3" s="92"/>
      <c r="E3" s="69"/>
      <c r="F3" s="96">
        <v>45344</v>
      </c>
      <c r="G3" s="96"/>
    </row>
    <row r="4" spans="1:65" ht="30" customHeight="1" x14ac:dyDescent="0.45">
      <c r="A4" s="35" t="s">
        <v>5</v>
      </c>
      <c r="C4" s="91" t="s">
        <v>6</v>
      </c>
      <c r="D4" s="92"/>
      <c r="E4" s="69"/>
      <c r="F4" s="6">
        <v>1</v>
      </c>
      <c r="J4" s="93">
        <f>J5</f>
        <v>45341</v>
      </c>
      <c r="K4" s="94"/>
      <c r="L4" s="94"/>
      <c r="M4" s="94"/>
      <c r="N4" s="94"/>
      <c r="O4" s="94"/>
      <c r="P4" s="95"/>
      <c r="Q4" s="93">
        <f>Q5</f>
        <v>45348</v>
      </c>
      <c r="R4" s="94"/>
      <c r="S4" s="94"/>
      <c r="T4" s="94"/>
      <c r="U4" s="94"/>
      <c r="V4" s="94"/>
      <c r="W4" s="95"/>
      <c r="X4" s="93">
        <f>X5</f>
        <v>45355</v>
      </c>
      <c r="Y4" s="94"/>
      <c r="Z4" s="94"/>
      <c r="AA4" s="94"/>
      <c r="AB4" s="94"/>
      <c r="AC4" s="94"/>
      <c r="AD4" s="95"/>
      <c r="AE4" s="93">
        <f>AE5</f>
        <v>45362</v>
      </c>
      <c r="AF4" s="94"/>
      <c r="AG4" s="94"/>
      <c r="AH4" s="94"/>
      <c r="AI4" s="94"/>
      <c r="AJ4" s="94"/>
      <c r="AK4" s="95"/>
      <c r="AL4" s="93">
        <f>AL5</f>
        <v>45369</v>
      </c>
      <c r="AM4" s="94"/>
      <c r="AN4" s="94"/>
      <c r="AO4" s="94"/>
      <c r="AP4" s="94"/>
      <c r="AQ4" s="94"/>
      <c r="AR4" s="95"/>
      <c r="AS4" s="93">
        <f>AS5</f>
        <v>45376</v>
      </c>
      <c r="AT4" s="94"/>
      <c r="AU4" s="94"/>
      <c r="AV4" s="94"/>
      <c r="AW4" s="94"/>
      <c r="AX4" s="94"/>
      <c r="AY4" s="95"/>
      <c r="AZ4" s="93">
        <f>AZ5</f>
        <v>45383</v>
      </c>
      <c r="BA4" s="94"/>
      <c r="BB4" s="94"/>
      <c r="BC4" s="94"/>
      <c r="BD4" s="94"/>
      <c r="BE4" s="94"/>
      <c r="BF4" s="95"/>
      <c r="BG4" s="93">
        <f>BG5</f>
        <v>45390</v>
      </c>
      <c r="BH4" s="94"/>
      <c r="BI4" s="94"/>
      <c r="BJ4" s="94"/>
      <c r="BK4" s="94"/>
      <c r="BL4" s="94"/>
      <c r="BM4" s="95"/>
    </row>
    <row r="5" spans="1:65" ht="15" customHeight="1" x14ac:dyDescent="0.45">
      <c r="A5" s="35" t="s">
        <v>7</v>
      </c>
      <c r="B5" s="49"/>
      <c r="C5" s="49"/>
      <c r="D5" s="49"/>
      <c r="E5" s="70"/>
      <c r="F5" s="49"/>
      <c r="G5" s="49"/>
      <c r="H5" s="49"/>
      <c r="J5" s="63">
        <f>Projektanfang-WEEKDAY(Projektanfang,1)+2+7*(Anzeigewoche-1)</f>
        <v>45341</v>
      </c>
      <c r="K5" s="64">
        <f>J5+1</f>
        <v>45342</v>
      </c>
      <c r="L5" s="64">
        <f t="shared" ref="L5:AY5" si="0">K5+1</f>
        <v>45343</v>
      </c>
      <c r="M5" s="64">
        <f t="shared" si="0"/>
        <v>45344</v>
      </c>
      <c r="N5" s="64">
        <f t="shared" si="0"/>
        <v>45345</v>
      </c>
      <c r="O5" s="64">
        <f t="shared" si="0"/>
        <v>45346</v>
      </c>
      <c r="P5" s="65">
        <f t="shared" si="0"/>
        <v>45347</v>
      </c>
      <c r="Q5" s="63">
        <f>P5+1</f>
        <v>45348</v>
      </c>
      <c r="R5" s="64">
        <f>Q5+1</f>
        <v>45349</v>
      </c>
      <c r="S5" s="64">
        <f t="shared" si="0"/>
        <v>45350</v>
      </c>
      <c r="T5" s="64">
        <f t="shared" si="0"/>
        <v>45351</v>
      </c>
      <c r="U5" s="64">
        <f t="shared" si="0"/>
        <v>45352</v>
      </c>
      <c r="V5" s="64">
        <f t="shared" si="0"/>
        <v>45353</v>
      </c>
      <c r="W5" s="65">
        <f t="shared" si="0"/>
        <v>45354</v>
      </c>
      <c r="X5" s="63">
        <f>W5+1</f>
        <v>45355</v>
      </c>
      <c r="Y5" s="64">
        <f>X5+1</f>
        <v>45356</v>
      </c>
      <c r="Z5" s="64">
        <f t="shared" si="0"/>
        <v>45357</v>
      </c>
      <c r="AA5" s="64">
        <f t="shared" si="0"/>
        <v>45358</v>
      </c>
      <c r="AB5" s="64">
        <f t="shared" si="0"/>
        <v>45359</v>
      </c>
      <c r="AC5" s="64">
        <f t="shared" si="0"/>
        <v>45360</v>
      </c>
      <c r="AD5" s="65">
        <f t="shared" si="0"/>
        <v>45361</v>
      </c>
      <c r="AE5" s="63">
        <f>AD5+1</f>
        <v>45362</v>
      </c>
      <c r="AF5" s="64">
        <f>AE5+1</f>
        <v>45363</v>
      </c>
      <c r="AG5" s="64">
        <f t="shared" si="0"/>
        <v>45364</v>
      </c>
      <c r="AH5" s="64">
        <f t="shared" si="0"/>
        <v>45365</v>
      </c>
      <c r="AI5" s="64">
        <f t="shared" si="0"/>
        <v>45366</v>
      </c>
      <c r="AJ5" s="64">
        <f t="shared" si="0"/>
        <v>45367</v>
      </c>
      <c r="AK5" s="65">
        <f t="shared" si="0"/>
        <v>45368</v>
      </c>
      <c r="AL5" s="63">
        <f>AK5+1</f>
        <v>45369</v>
      </c>
      <c r="AM5" s="64">
        <f>AL5+1</f>
        <v>45370</v>
      </c>
      <c r="AN5" s="64">
        <f t="shared" si="0"/>
        <v>45371</v>
      </c>
      <c r="AO5" s="64">
        <f t="shared" si="0"/>
        <v>45372</v>
      </c>
      <c r="AP5" s="64">
        <f t="shared" si="0"/>
        <v>45373</v>
      </c>
      <c r="AQ5" s="64">
        <f t="shared" si="0"/>
        <v>45374</v>
      </c>
      <c r="AR5" s="65">
        <f t="shared" si="0"/>
        <v>45375</v>
      </c>
      <c r="AS5" s="63">
        <f>AR5+1</f>
        <v>45376</v>
      </c>
      <c r="AT5" s="64">
        <f>AS5+1</f>
        <v>45377</v>
      </c>
      <c r="AU5" s="64">
        <f t="shared" si="0"/>
        <v>45378</v>
      </c>
      <c r="AV5" s="64">
        <f t="shared" si="0"/>
        <v>45379</v>
      </c>
      <c r="AW5" s="64">
        <f t="shared" si="0"/>
        <v>45380</v>
      </c>
      <c r="AX5" s="64">
        <f t="shared" si="0"/>
        <v>45381</v>
      </c>
      <c r="AY5" s="65">
        <f t="shared" si="0"/>
        <v>45382</v>
      </c>
      <c r="AZ5" s="63">
        <f>AY5+1</f>
        <v>45383</v>
      </c>
      <c r="BA5" s="64">
        <f>AZ5+1</f>
        <v>45384</v>
      </c>
      <c r="BB5" s="64">
        <f t="shared" ref="BB5:BF5" si="1">BA5+1</f>
        <v>45385</v>
      </c>
      <c r="BC5" s="64">
        <f t="shared" si="1"/>
        <v>45386</v>
      </c>
      <c r="BD5" s="64">
        <f t="shared" si="1"/>
        <v>45387</v>
      </c>
      <c r="BE5" s="64">
        <f t="shared" si="1"/>
        <v>45388</v>
      </c>
      <c r="BF5" s="65">
        <f t="shared" si="1"/>
        <v>45389</v>
      </c>
      <c r="BG5" s="63">
        <f>BF5+1</f>
        <v>45390</v>
      </c>
      <c r="BH5" s="64">
        <f>BG5+1</f>
        <v>45391</v>
      </c>
      <c r="BI5" s="64">
        <f t="shared" ref="BI5:BM5" si="2">BH5+1</f>
        <v>45392</v>
      </c>
      <c r="BJ5" s="64">
        <f t="shared" si="2"/>
        <v>45393</v>
      </c>
      <c r="BK5" s="64">
        <f t="shared" si="2"/>
        <v>45394</v>
      </c>
      <c r="BL5" s="64">
        <f t="shared" si="2"/>
        <v>45395</v>
      </c>
      <c r="BM5" s="65">
        <f t="shared" si="2"/>
        <v>45396</v>
      </c>
    </row>
    <row r="6" spans="1:65" ht="30" customHeight="1" thickBot="1" x14ac:dyDescent="0.5">
      <c r="A6" s="35" t="s">
        <v>8</v>
      </c>
      <c r="B6" s="7" t="s">
        <v>9</v>
      </c>
      <c r="C6" s="8" t="s">
        <v>10</v>
      </c>
      <c r="D6" s="8" t="s">
        <v>11</v>
      </c>
      <c r="E6" s="71" t="s">
        <v>39</v>
      </c>
      <c r="F6" s="8" t="s">
        <v>12</v>
      </c>
      <c r="G6" s="8" t="s">
        <v>13</v>
      </c>
      <c r="H6" s="8"/>
      <c r="I6" s="8" t="s">
        <v>14</v>
      </c>
      <c r="J6" s="9" t="str">
        <f t="shared" ref="J6:AO6" si="3">LEFT(TEXT(J5,"TTTT"),1)</f>
        <v>M</v>
      </c>
      <c r="K6" s="9" t="str">
        <f t="shared" si="3"/>
        <v>D</v>
      </c>
      <c r="L6" s="9" t="str">
        <f t="shared" si="3"/>
        <v>M</v>
      </c>
      <c r="M6" s="9" t="str">
        <f t="shared" si="3"/>
        <v>D</v>
      </c>
      <c r="N6" s="9" t="str">
        <f t="shared" si="3"/>
        <v>F</v>
      </c>
      <c r="O6" s="9" t="str">
        <f t="shared" si="3"/>
        <v>S</v>
      </c>
      <c r="P6" s="9" t="str">
        <f t="shared" si="3"/>
        <v>S</v>
      </c>
      <c r="Q6" s="9" t="str">
        <f t="shared" si="3"/>
        <v>M</v>
      </c>
      <c r="R6" s="9" t="str">
        <f t="shared" si="3"/>
        <v>D</v>
      </c>
      <c r="S6" s="9" t="str">
        <f t="shared" si="3"/>
        <v>M</v>
      </c>
      <c r="T6" s="9" t="str">
        <f t="shared" si="3"/>
        <v>D</v>
      </c>
      <c r="U6" s="9" t="str">
        <f t="shared" si="3"/>
        <v>F</v>
      </c>
      <c r="V6" s="9" t="str">
        <f t="shared" si="3"/>
        <v>S</v>
      </c>
      <c r="W6" s="9" t="str">
        <f t="shared" si="3"/>
        <v>S</v>
      </c>
      <c r="X6" s="9" t="str">
        <f t="shared" si="3"/>
        <v>M</v>
      </c>
      <c r="Y6" s="9" t="str">
        <f t="shared" si="3"/>
        <v>D</v>
      </c>
      <c r="Z6" s="9" t="str">
        <f t="shared" si="3"/>
        <v>M</v>
      </c>
      <c r="AA6" s="9" t="str">
        <f t="shared" si="3"/>
        <v>D</v>
      </c>
      <c r="AB6" s="9" t="str">
        <f t="shared" si="3"/>
        <v>F</v>
      </c>
      <c r="AC6" s="9" t="str">
        <f t="shared" si="3"/>
        <v>S</v>
      </c>
      <c r="AD6" s="9" t="str">
        <f t="shared" si="3"/>
        <v>S</v>
      </c>
      <c r="AE6" s="9" t="str">
        <f t="shared" si="3"/>
        <v>M</v>
      </c>
      <c r="AF6" s="9" t="str">
        <f t="shared" si="3"/>
        <v>D</v>
      </c>
      <c r="AG6" s="9" t="str">
        <f t="shared" si="3"/>
        <v>M</v>
      </c>
      <c r="AH6" s="9" t="str">
        <f t="shared" si="3"/>
        <v>D</v>
      </c>
      <c r="AI6" s="9" t="str">
        <f t="shared" si="3"/>
        <v>F</v>
      </c>
      <c r="AJ6" s="9" t="str">
        <f t="shared" si="3"/>
        <v>S</v>
      </c>
      <c r="AK6" s="9" t="str">
        <f t="shared" si="3"/>
        <v>S</v>
      </c>
      <c r="AL6" s="9" t="str">
        <f t="shared" si="3"/>
        <v>M</v>
      </c>
      <c r="AM6" s="9" t="str">
        <f t="shared" si="3"/>
        <v>D</v>
      </c>
      <c r="AN6" s="9" t="str">
        <f t="shared" si="3"/>
        <v>M</v>
      </c>
      <c r="AO6" s="9" t="str">
        <f t="shared" si="3"/>
        <v>D</v>
      </c>
      <c r="AP6" s="9" t="str">
        <f t="shared" ref="AP6:BM6" si="4">LEFT(TEXT(AP5,"TTTT"),1)</f>
        <v>F</v>
      </c>
      <c r="AQ6" s="9" t="str">
        <f t="shared" si="4"/>
        <v>S</v>
      </c>
      <c r="AR6" s="9" t="str">
        <f t="shared" si="4"/>
        <v>S</v>
      </c>
      <c r="AS6" s="9" t="str">
        <f t="shared" si="4"/>
        <v>M</v>
      </c>
      <c r="AT6" s="9" t="str">
        <f t="shared" si="4"/>
        <v>D</v>
      </c>
      <c r="AU6" s="9" t="str">
        <f t="shared" si="4"/>
        <v>M</v>
      </c>
      <c r="AV6" s="9" t="str">
        <f t="shared" si="4"/>
        <v>D</v>
      </c>
      <c r="AW6" s="9" t="str">
        <f t="shared" si="4"/>
        <v>F</v>
      </c>
      <c r="AX6" s="9" t="str">
        <f t="shared" si="4"/>
        <v>S</v>
      </c>
      <c r="AY6" s="9" t="str">
        <f t="shared" si="4"/>
        <v>S</v>
      </c>
      <c r="AZ6" s="9" t="str">
        <f t="shared" si="4"/>
        <v>M</v>
      </c>
      <c r="BA6" s="9" t="str">
        <f t="shared" si="4"/>
        <v>D</v>
      </c>
      <c r="BB6" s="9" t="str">
        <f t="shared" si="4"/>
        <v>M</v>
      </c>
      <c r="BC6" s="9" t="str">
        <f t="shared" si="4"/>
        <v>D</v>
      </c>
      <c r="BD6" s="9" t="str">
        <f t="shared" si="4"/>
        <v>F</v>
      </c>
      <c r="BE6" s="9" t="str">
        <f t="shared" si="4"/>
        <v>S</v>
      </c>
      <c r="BF6" s="9" t="str">
        <f t="shared" si="4"/>
        <v>S</v>
      </c>
      <c r="BG6" s="9" t="str">
        <f t="shared" si="4"/>
        <v>M</v>
      </c>
      <c r="BH6" s="9" t="str">
        <f t="shared" si="4"/>
        <v>D</v>
      </c>
      <c r="BI6" s="9" t="str">
        <f t="shared" si="4"/>
        <v>M</v>
      </c>
      <c r="BJ6" s="9" t="str">
        <f t="shared" si="4"/>
        <v>D</v>
      </c>
      <c r="BK6" s="9" t="str">
        <f t="shared" si="4"/>
        <v>F</v>
      </c>
      <c r="BL6" s="9" t="str">
        <f t="shared" si="4"/>
        <v>S</v>
      </c>
      <c r="BM6" s="9" t="str">
        <f t="shared" si="4"/>
        <v>S</v>
      </c>
    </row>
    <row r="7" spans="1:65" ht="30" hidden="1" customHeight="1" thickBot="1" x14ac:dyDescent="0.5">
      <c r="A7" s="34" t="s">
        <v>15</v>
      </c>
      <c r="C7" s="36"/>
      <c r="F7"/>
      <c r="I7" t="str">
        <f>IF(OR(ISBLANK(task_start),ISBLANK(task_end)),"",task_end-task_start+1)</f>
        <v/>
      </c>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row>
    <row r="8" spans="1:65" ht="30" customHeight="1" thickBot="1" x14ac:dyDescent="0.5">
      <c r="B8" s="85" t="s">
        <v>53</v>
      </c>
      <c r="C8" s="86"/>
      <c r="D8" s="87"/>
      <c r="E8" s="88"/>
      <c r="F8" s="89"/>
      <c r="G8" s="89"/>
      <c r="J8" s="21"/>
      <c r="K8" s="21"/>
      <c r="L8" s="21"/>
      <c r="M8" s="75"/>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row>
    <row r="9" spans="1:65" ht="30" customHeight="1" thickBot="1" x14ac:dyDescent="0.5">
      <c r="B9" s="90" t="s">
        <v>75</v>
      </c>
      <c r="C9" s="81" t="s">
        <v>49</v>
      </c>
      <c r="D9" s="74">
        <v>1</v>
      </c>
      <c r="E9" s="83">
        <v>2</v>
      </c>
      <c r="F9" s="73">
        <f>Projektanfang</f>
        <v>45344</v>
      </c>
      <c r="G9" s="73">
        <f>Projektanfang</f>
        <v>45344</v>
      </c>
      <c r="J9" s="21"/>
      <c r="K9" s="21"/>
      <c r="L9" s="21"/>
      <c r="M9" s="75"/>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row>
    <row r="10" spans="1:65" ht="30" customHeight="1" thickBot="1" x14ac:dyDescent="0.5">
      <c r="B10" s="90" t="s">
        <v>72</v>
      </c>
      <c r="C10" s="81" t="s">
        <v>18</v>
      </c>
      <c r="D10" s="74"/>
      <c r="E10" s="83">
        <v>1.5</v>
      </c>
      <c r="F10" s="73">
        <f>Projektanfang+6</f>
        <v>45350</v>
      </c>
      <c r="G10" s="73">
        <v>45441</v>
      </c>
      <c r="J10" s="21"/>
      <c r="K10" s="21"/>
      <c r="L10" s="21"/>
      <c r="M10" s="75"/>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row>
    <row r="11" spans="1:65" ht="30" customHeight="1" thickBot="1" x14ac:dyDescent="0.5">
      <c r="B11" s="90" t="s">
        <v>73</v>
      </c>
      <c r="C11" s="81" t="s">
        <v>18</v>
      </c>
      <c r="D11" s="74">
        <v>0.05</v>
      </c>
      <c r="E11" s="83">
        <v>1.75</v>
      </c>
      <c r="F11" s="73">
        <f>Projektanfang</f>
        <v>45344</v>
      </c>
      <c r="G11" s="73">
        <f>F40</f>
        <v>45478</v>
      </c>
      <c r="J11" s="21"/>
      <c r="K11" s="21"/>
      <c r="L11" s="21"/>
      <c r="M11" s="75"/>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row>
    <row r="12" spans="1:65" s="3" customFormat="1" ht="30" customHeight="1" thickBot="1" x14ac:dyDescent="0.5">
      <c r="A12" s="35" t="s">
        <v>16</v>
      </c>
      <c r="B12" s="12" t="s">
        <v>41</v>
      </c>
      <c r="C12" s="40"/>
      <c r="D12" s="13"/>
      <c r="E12" s="40"/>
      <c r="F12" s="53"/>
      <c r="G12" s="54"/>
      <c r="H12" s="11"/>
      <c r="I12" s="11" t="str">
        <f t="shared" ref="I12:I41" si="5">IF(OR(ISBLANK(task_start),ISBLANK(task_end)),"",task_end-task_start+1)</f>
        <v/>
      </c>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row>
    <row r="13" spans="1:65" s="3" customFormat="1" ht="30" customHeight="1" thickBot="1" x14ac:dyDescent="0.5">
      <c r="A13" s="35" t="s">
        <v>17</v>
      </c>
      <c r="B13" s="47" t="s">
        <v>44</v>
      </c>
      <c r="C13" s="41" t="s">
        <v>18</v>
      </c>
      <c r="D13" s="14">
        <v>1</v>
      </c>
      <c r="E13" s="41">
        <v>4.5</v>
      </c>
      <c r="F13" s="55">
        <f>Projektanfang</f>
        <v>45344</v>
      </c>
      <c r="G13" s="55">
        <f>F13+19</f>
        <v>45363</v>
      </c>
      <c r="H13" s="11"/>
      <c r="I13" s="11">
        <f t="shared" si="5"/>
        <v>20</v>
      </c>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row>
    <row r="14" spans="1:65" s="3" customFormat="1" ht="30" customHeight="1" thickBot="1" x14ac:dyDescent="0.5">
      <c r="A14" s="35"/>
      <c r="B14" s="47" t="s">
        <v>43</v>
      </c>
      <c r="C14" s="41" t="s">
        <v>18</v>
      </c>
      <c r="D14" s="14">
        <v>0.8</v>
      </c>
      <c r="E14" s="41">
        <v>4.5</v>
      </c>
      <c r="F14" s="55">
        <f>F13</f>
        <v>45344</v>
      </c>
      <c r="G14" s="55">
        <f>F14+19</f>
        <v>45363</v>
      </c>
      <c r="H14" s="11"/>
      <c r="I14" s="1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row>
    <row r="15" spans="1:65" s="3" customFormat="1" ht="30" customHeight="1" thickBot="1" x14ac:dyDescent="0.5">
      <c r="A15" s="35"/>
      <c r="B15" s="47" t="s">
        <v>42</v>
      </c>
      <c r="C15" s="41" t="s">
        <v>18</v>
      </c>
      <c r="D15" s="14">
        <v>1</v>
      </c>
      <c r="E15" s="41">
        <v>0.25</v>
      </c>
      <c r="F15" s="55">
        <f>F13</f>
        <v>45344</v>
      </c>
      <c r="G15" s="55">
        <f>F15+19</f>
        <v>45363</v>
      </c>
      <c r="H15" s="11"/>
      <c r="I15" s="1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row>
    <row r="16" spans="1:65" s="3" customFormat="1" ht="30" customHeight="1" thickBot="1" x14ac:dyDescent="0.5">
      <c r="A16" s="35" t="s">
        <v>19</v>
      </c>
      <c r="B16" s="47" t="s">
        <v>45</v>
      </c>
      <c r="C16" s="41" t="s">
        <v>18</v>
      </c>
      <c r="D16" s="14">
        <v>0.8</v>
      </c>
      <c r="E16" s="41">
        <v>7</v>
      </c>
      <c r="F16" s="55">
        <f>F13</f>
        <v>45344</v>
      </c>
      <c r="G16" s="55">
        <f>F16+19</f>
        <v>45363</v>
      </c>
      <c r="H16" s="11"/>
      <c r="I16" s="11">
        <f t="shared" si="5"/>
        <v>20</v>
      </c>
      <c r="J16" s="21"/>
      <c r="K16" s="21"/>
      <c r="L16" s="21"/>
      <c r="M16" s="21"/>
      <c r="N16" s="21"/>
      <c r="O16" s="21"/>
      <c r="P16" s="21"/>
      <c r="Q16" s="21"/>
      <c r="R16" s="21"/>
      <c r="S16" s="21"/>
      <c r="T16" s="21"/>
      <c r="U16" s="21"/>
      <c r="V16" s="22"/>
      <c r="W16" s="22"/>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row>
    <row r="17" spans="1:65" s="3" customFormat="1" ht="30" customHeight="1" thickBot="1" x14ac:dyDescent="0.5">
      <c r="A17" s="35"/>
      <c r="B17" s="47" t="s">
        <v>46</v>
      </c>
      <c r="C17" s="41" t="s">
        <v>18</v>
      </c>
      <c r="D17" s="14">
        <v>1</v>
      </c>
      <c r="E17" s="41">
        <v>0.25</v>
      </c>
      <c r="F17" s="55">
        <f>F13</f>
        <v>45344</v>
      </c>
      <c r="G17" s="55">
        <f t="shared" ref="G17:G18" si="6">F17+12</f>
        <v>45356</v>
      </c>
      <c r="H17" s="11"/>
      <c r="I17" s="11"/>
      <c r="J17" s="21"/>
      <c r="K17" s="21"/>
      <c r="L17" s="21"/>
      <c r="M17" s="21"/>
      <c r="N17" s="21"/>
      <c r="O17" s="21"/>
      <c r="P17" s="21"/>
      <c r="Q17" s="21"/>
      <c r="R17" s="21"/>
      <c r="S17" s="21"/>
      <c r="T17" s="21"/>
      <c r="U17" s="21"/>
      <c r="V17" s="22"/>
      <c r="W17" s="22"/>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row>
    <row r="18" spans="1:65" s="3" customFormat="1" ht="30" customHeight="1" thickBot="1" x14ac:dyDescent="0.5">
      <c r="A18" s="35"/>
      <c r="B18" s="47" t="s">
        <v>74</v>
      </c>
      <c r="C18" s="41" t="s">
        <v>18</v>
      </c>
      <c r="D18" s="14">
        <v>1</v>
      </c>
      <c r="E18" s="41">
        <v>0.25</v>
      </c>
      <c r="F18" s="55">
        <f>F14</f>
        <v>45344</v>
      </c>
      <c r="G18" s="55">
        <f t="shared" si="6"/>
        <v>45356</v>
      </c>
      <c r="H18" s="11"/>
      <c r="I18" s="11"/>
      <c r="J18" s="21"/>
      <c r="K18" s="21"/>
      <c r="L18" s="21"/>
      <c r="M18" s="21"/>
      <c r="N18" s="21"/>
      <c r="O18" s="21"/>
      <c r="P18" s="21"/>
      <c r="Q18" s="21"/>
      <c r="R18" s="21"/>
      <c r="S18" s="21"/>
      <c r="T18" s="21"/>
      <c r="U18" s="21"/>
      <c r="V18" s="22"/>
      <c r="W18" s="22"/>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row>
    <row r="19" spans="1:65" s="3" customFormat="1" ht="30" customHeight="1" thickBot="1" x14ac:dyDescent="0.5">
      <c r="A19" s="35" t="s">
        <v>20</v>
      </c>
      <c r="B19" s="15" t="s">
        <v>48</v>
      </c>
      <c r="C19" s="42"/>
      <c r="D19" s="16"/>
      <c r="E19" s="42"/>
      <c r="F19" s="56"/>
      <c r="G19" s="57"/>
      <c r="H19" s="11"/>
      <c r="I19" s="11" t="str">
        <f t="shared" si="5"/>
        <v/>
      </c>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row>
    <row r="20" spans="1:65" s="3" customFormat="1" ht="30" customHeight="1" thickBot="1" x14ac:dyDescent="0.5">
      <c r="A20" s="35"/>
      <c r="B20" s="15" t="s">
        <v>50</v>
      </c>
      <c r="C20" s="42"/>
      <c r="D20" s="16"/>
      <c r="E20" s="42"/>
      <c r="F20" s="56"/>
      <c r="G20" s="57"/>
      <c r="H20" s="11"/>
      <c r="I20" s="1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row>
    <row r="21" spans="1:65" s="3" customFormat="1" ht="30" customHeight="1" thickBot="1" x14ac:dyDescent="0.5">
      <c r="A21" s="35"/>
      <c r="B21" s="48" t="s">
        <v>61</v>
      </c>
      <c r="C21" s="43" t="s">
        <v>18</v>
      </c>
      <c r="D21" s="17">
        <v>0</v>
      </c>
      <c r="E21" s="43"/>
      <c r="F21" s="58">
        <f>G17+1</f>
        <v>45357</v>
      </c>
      <c r="G21" s="58">
        <f>F21+7</f>
        <v>45364</v>
      </c>
      <c r="H21" s="11"/>
      <c r="I21" s="11">
        <f t="shared" si="5"/>
        <v>8</v>
      </c>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row>
    <row r="22" spans="1:65" s="3" customFormat="1" ht="30" customHeight="1" thickBot="1" x14ac:dyDescent="0.5">
      <c r="A22" s="35"/>
      <c r="B22" s="48" t="s">
        <v>76</v>
      </c>
      <c r="C22" s="43" t="s">
        <v>18</v>
      </c>
      <c r="D22" s="17">
        <v>0.1</v>
      </c>
      <c r="E22" s="43">
        <v>3.5</v>
      </c>
      <c r="F22" s="58">
        <f>F21</f>
        <v>45357</v>
      </c>
      <c r="G22" s="58">
        <f>G21</f>
        <v>45364</v>
      </c>
      <c r="H22" s="11"/>
      <c r="I22" s="1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row>
    <row r="23" spans="1:65" s="3" customFormat="1" ht="30" customHeight="1" thickBot="1" x14ac:dyDescent="0.5">
      <c r="A23" s="35"/>
      <c r="B23" s="48" t="s">
        <v>62</v>
      </c>
      <c r="C23" s="43" t="s">
        <v>18</v>
      </c>
      <c r="D23" s="17">
        <v>0</v>
      </c>
      <c r="E23" s="43"/>
      <c r="F23" s="58">
        <f>F21</f>
        <v>45357</v>
      </c>
      <c r="G23" s="58">
        <f>G21</f>
        <v>45364</v>
      </c>
      <c r="H23" s="11"/>
      <c r="I23" s="1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row>
    <row r="24" spans="1:65" s="3" customFormat="1" ht="30" customHeight="1" thickBot="1" x14ac:dyDescent="0.5">
      <c r="A24" s="35"/>
      <c r="B24" s="48" t="s">
        <v>63</v>
      </c>
      <c r="C24" s="43" t="s">
        <v>18</v>
      </c>
      <c r="D24" s="17">
        <v>0</v>
      </c>
      <c r="E24" s="43"/>
      <c r="F24" s="58">
        <f>G23</f>
        <v>45364</v>
      </c>
      <c r="G24" s="58">
        <f>F35-1</f>
        <v>45459</v>
      </c>
      <c r="H24" s="11"/>
      <c r="I24" s="1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row>
    <row r="25" spans="1:65" s="3" customFormat="1" ht="30" customHeight="1" thickBot="1" x14ac:dyDescent="0.5">
      <c r="A25" s="34"/>
      <c r="B25" s="48" t="s">
        <v>21</v>
      </c>
      <c r="C25" s="43" t="s">
        <v>18</v>
      </c>
      <c r="D25" s="17">
        <v>0</v>
      </c>
      <c r="E25" s="43"/>
      <c r="F25" s="58">
        <f>F24</f>
        <v>45364</v>
      </c>
      <c r="G25" s="58">
        <f>G24</f>
        <v>45459</v>
      </c>
      <c r="H25" s="11"/>
      <c r="I25" s="11">
        <f t="shared" si="5"/>
        <v>96</v>
      </c>
      <c r="J25" s="21"/>
      <c r="K25" s="21"/>
      <c r="L25" s="21"/>
      <c r="M25" s="21"/>
      <c r="N25" s="21"/>
      <c r="O25" s="21"/>
      <c r="P25" s="21"/>
      <c r="Q25" s="21"/>
      <c r="R25" s="21"/>
      <c r="S25" s="21"/>
      <c r="T25" s="21"/>
      <c r="U25" s="21"/>
      <c r="V25" s="22"/>
      <c r="W25" s="22"/>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row>
    <row r="26" spans="1:65" s="3" customFormat="1" ht="30" customHeight="1" thickBot="1" x14ac:dyDescent="0.5">
      <c r="A26" s="34"/>
      <c r="B26" s="48" t="s">
        <v>64</v>
      </c>
      <c r="C26" s="43" t="s">
        <v>18</v>
      </c>
      <c r="D26" s="17">
        <v>0</v>
      </c>
      <c r="E26" s="43"/>
      <c r="F26" s="58">
        <f>F25</f>
        <v>45364</v>
      </c>
      <c r="G26" s="58">
        <f>G25</f>
        <v>45459</v>
      </c>
      <c r="H26" s="11"/>
      <c r="I26" s="11">
        <f t="shared" si="5"/>
        <v>96</v>
      </c>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row>
    <row r="27" spans="1:65" s="3" customFormat="1" ht="30" customHeight="1" thickBot="1" x14ac:dyDescent="0.5">
      <c r="A27" s="34"/>
      <c r="B27" s="15" t="s">
        <v>51</v>
      </c>
      <c r="C27" s="15"/>
      <c r="D27" s="15"/>
      <c r="E27" s="42"/>
      <c r="F27" s="15"/>
      <c r="G27" s="15"/>
      <c r="H27" s="11"/>
      <c r="I27" s="1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row>
    <row r="28" spans="1:65" s="3" customFormat="1" ht="30" customHeight="1" thickBot="1" x14ac:dyDescent="0.5">
      <c r="A28" s="34"/>
      <c r="B28" s="48" t="s">
        <v>65</v>
      </c>
      <c r="C28" s="43" t="s">
        <v>18</v>
      </c>
      <c r="D28" s="17">
        <v>0</v>
      </c>
      <c r="E28" s="43"/>
      <c r="F28" s="58">
        <f>F26</f>
        <v>45364</v>
      </c>
      <c r="G28" s="58">
        <f>G26</f>
        <v>45459</v>
      </c>
      <c r="H28" s="11"/>
      <c r="I28" s="11">
        <f t="shared" si="5"/>
        <v>96</v>
      </c>
      <c r="J28" s="21"/>
      <c r="K28" s="21"/>
      <c r="L28" s="21"/>
      <c r="M28" s="21"/>
      <c r="N28" s="21"/>
      <c r="O28" s="21"/>
      <c r="P28" s="21"/>
      <c r="Q28" s="21"/>
      <c r="R28" s="21"/>
      <c r="S28" s="21"/>
      <c r="T28" s="21"/>
      <c r="U28" s="21"/>
      <c r="V28" s="21"/>
      <c r="W28" s="21"/>
      <c r="X28" s="21"/>
      <c r="Y28" s="21"/>
      <c r="Z28" s="22"/>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row>
    <row r="29" spans="1:65" s="3" customFormat="1" ht="30" customHeight="1" thickBot="1" x14ac:dyDescent="0.5">
      <c r="A29" s="34"/>
      <c r="B29" s="48" t="s">
        <v>66</v>
      </c>
      <c r="C29" s="43" t="s">
        <v>18</v>
      </c>
      <c r="D29" s="17">
        <v>0</v>
      </c>
      <c r="E29" s="43"/>
      <c r="F29" s="58">
        <f>F28</f>
        <v>45364</v>
      </c>
      <c r="G29" s="58">
        <f>G28</f>
        <v>45459</v>
      </c>
      <c r="H29" s="11"/>
      <c r="I29" s="11"/>
      <c r="J29" s="21"/>
      <c r="K29" s="21"/>
      <c r="L29" s="21"/>
      <c r="M29" s="21"/>
      <c r="N29" s="21"/>
      <c r="O29" s="21"/>
      <c r="P29" s="21"/>
      <c r="Q29" s="21"/>
      <c r="R29" s="21"/>
      <c r="S29" s="21"/>
      <c r="T29" s="21"/>
      <c r="U29" s="21"/>
      <c r="V29" s="21"/>
      <c r="W29" s="21"/>
      <c r="X29" s="21"/>
      <c r="Y29" s="21"/>
      <c r="Z29" s="22"/>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row>
    <row r="30" spans="1:65" s="3" customFormat="1" ht="30" customHeight="1" thickBot="1" x14ac:dyDescent="0.5">
      <c r="A30" s="34"/>
      <c r="B30" s="48" t="s">
        <v>67</v>
      </c>
      <c r="C30" s="43" t="s">
        <v>18</v>
      </c>
      <c r="D30" s="17">
        <v>0</v>
      </c>
      <c r="E30" s="43"/>
      <c r="F30" s="58">
        <f t="shared" ref="F30:F34" si="7">F29</f>
        <v>45364</v>
      </c>
      <c r="G30" s="58">
        <f t="shared" ref="G30:G34" si="8">G29</f>
        <v>45459</v>
      </c>
      <c r="H30" s="11"/>
      <c r="I30" s="11"/>
      <c r="J30" s="21"/>
      <c r="K30" s="21"/>
      <c r="L30" s="21"/>
      <c r="M30" s="21"/>
      <c r="N30" s="21"/>
      <c r="O30" s="21"/>
      <c r="P30" s="21"/>
      <c r="Q30" s="21"/>
      <c r="R30" s="21"/>
      <c r="S30" s="21"/>
      <c r="T30" s="21"/>
      <c r="U30" s="21"/>
      <c r="V30" s="21"/>
      <c r="W30" s="21"/>
      <c r="X30" s="21"/>
      <c r="Y30" s="21"/>
      <c r="Z30" s="22"/>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row>
    <row r="31" spans="1:65" s="3" customFormat="1" ht="30" customHeight="1" thickBot="1" x14ac:dyDescent="0.5">
      <c r="A31" s="34"/>
      <c r="B31" s="48" t="s">
        <v>68</v>
      </c>
      <c r="C31" s="43" t="s">
        <v>18</v>
      </c>
      <c r="D31" s="17">
        <v>0</v>
      </c>
      <c r="E31" s="43"/>
      <c r="F31" s="58">
        <f t="shared" si="7"/>
        <v>45364</v>
      </c>
      <c r="G31" s="58">
        <f t="shared" si="8"/>
        <v>45459</v>
      </c>
      <c r="H31" s="11"/>
      <c r="I31" s="11"/>
      <c r="J31" s="21"/>
      <c r="K31" s="21"/>
      <c r="L31" s="21"/>
      <c r="M31" s="21"/>
      <c r="N31" s="21"/>
      <c r="O31" s="21"/>
      <c r="P31" s="21"/>
      <c r="Q31" s="21"/>
      <c r="R31" s="21"/>
      <c r="S31" s="21"/>
      <c r="T31" s="21"/>
      <c r="U31" s="21"/>
      <c r="V31" s="21"/>
      <c r="W31" s="21"/>
      <c r="X31" s="21"/>
      <c r="Y31" s="21"/>
      <c r="Z31" s="22"/>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row>
    <row r="32" spans="1:65" s="3" customFormat="1" ht="30" customHeight="1" thickBot="1" x14ac:dyDescent="0.5">
      <c r="A32" s="34"/>
      <c r="B32" s="48" t="s">
        <v>69</v>
      </c>
      <c r="C32" s="43" t="s">
        <v>18</v>
      </c>
      <c r="D32" s="17">
        <v>0</v>
      </c>
      <c r="E32" s="43"/>
      <c r="F32" s="58">
        <f t="shared" si="7"/>
        <v>45364</v>
      </c>
      <c r="G32" s="58">
        <f t="shared" si="8"/>
        <v>45459</v>
      </c>
      <c r="H32" s="11"/>
      <c r="I32" s="11"/>
      <c r="J32" s="21"/>
      <c r="K32" s="21"/>
      <c r="L32" s="21"/>
      <c r="M32" s="21"/>
      <c r="N32" s="21"/>
      <c r="O32" s="21"/>
      <c r="P32" s="21"/>
      <c r="Q32" s="21"/>
      <c r="R32" s="21"/>
      <c r="S32" s="21"/>
      <c r="T32" s="21"/>
      <c r="U32" s="21"/>
      <c r="V32" s="21"/>
      <c r="W32" s="21"/>
      <c r="X32" s="21"/>
      <c r="Y32" s="21"/>
      <c r="Z32" s="22"/>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row>
    <row r="33" spans="1:65" s="3" customFormat="1" ht="30" customHeight="1" thickBot="1" x14ac:dyDescent="0.5">
      <c r="A33" s="34"/>
      <c r="B33" s="48" t="s">
        <v>70</v>
      </c>
      <c r="C33" s="43" t="s">
        <v>18</v>
      </c>
      <c r="D33" s="17">
        <v>0</v>
      </c>
      <c r="E33" s="43"/>
      <c r="F33" s="58">
        <f t="shared" si="7"/>
        <v>45364</v>
      </c>
      <c r="G33" s="58">
        <f t="shared" si="8"/>
        <v>45459</v>
      </c>
      <c r="H33" s="11"/>
      <c r="I33" s="11"/>
      <c r="J33" s="21"/>
      <c r="K33" s="21"/>
      <c r="L33" s="21"/>
      <c r="M33" s="21"/>
      <c r="N33" s="21"/>
      <c r="O33" s="21"/>
      <c r="P33" s="21"/>
      <c r="Q33" s="21"/>
      <c r="R33" s="21"/>
      <c r="S33" s="21"/>
      <c r="T33" s="21"/>
      <c r="U33" s="21"/>
      <c r="V33" s="21"/>
      <c r="W33" s="21"/>
      <c r="X33" s="21"/>
      <c r="Y33" s="21"/>
      <c r="Z33" s="22"/>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row>
    <row r="34" spans="1:65" s="3" customFormat="1" ht="30" customHeight="1" thickBot="1" x14ac:dyDescent="0.5">
      <c r="A34" s="34"/>
      <c r="B34" s="48" t="s">
        <v>71</v>
      </c>
      <c r="C34" s="43" t="s">
        <v>18</v>
      </c>
      <c r="D34" s="17">
        <v>0</v>
      </c>
      <c r="E34" s="43"/>
      <c r="F34" s="58">
        <f t="shared" si="7"/>
        <v>45364</v>
      </c>
      <c r="G34" s="58">
        <f t="shared" si="8"/>
        <v>45459</v>
      </c>
      <c r="H34" s="11"/>
      <c r="I34" s="11"/>
      <c r="J34" s="21"/>
      <c r="K34" s="21"/>
      <c r="L34" s="21"/>
      <c r="M34" s="21"/>
      <c r="N34" s="21"/>
      <c r="O34" s="21"/>
      <c r="P34" s="21"/>
      <c r="Q34" s="21"/>
      <c r="R34" s="21"/>
      <c r="S34" s="21"/>
      <c r="T34" s="21"/>
      <c r="U34" s="21"/>
      <c r="V34" s="21"/>
      <c r="W34" s="21"/>
      <c r="X34" s="21"/>
      <c r="Y34" s="21"/>
      <c r="Z34" s="22"/>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row>
    <row r="35" spans="1:65" s="3" customFormat="1" ht="30" customHeight="1" thickBot="1" x14ac:dyDescent="0.5">
      <c r="A35" s="34"/>
      <c r="B35" s="76" t="s">
        <v>52</v>
      </c>
      <c r="C35" s="82" t="s">
        <v>18</v>
      </c>
      <c r="D35" s="78">
        <v>0</v>
      </c>
      <c r="E35" s="77"/>
      <c r="F35" s="79">
        <f>Projektanfang+116</f>
        <v>45460</v>
      </c>
      <c r="G35" s="79">
        <f>F35+4</f>
        <v>45464</v>
      </c>
      <c r="H35" s="11"/>
      <c r="I35" s="1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row>
    <row r="36" spans="1:65" s="3" customFormat="1" ht="30" customHeight="1" thickBot="1" x14ac:dyDescent="0.5">
      <c r="A36" s="34" t="s">
        <v>22</v>
      </c>
      <c r="B36" s="18" t="s">
        <v>47</v>
      </c>
      <c r="C36" s="44"/>
      <c r="D36" s="19"/>
      <c r="E36" s="44"/>
      <c r="F36" s="59"/>
      <c r="G36" s="60"/>
      <c r="H36" s="11"/>
      <c r="I36" s="11" t="str">
        <f t="shared" si="5"/>
        <v/>
      </c>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row>
    <row r="37" spans="1:65" s="3" customFormat="1" ht="30" customHeight="1" thickBot="1" x14ac:dyDescent="0.5">
      <c r="A37" s="34"/>
      <c r="B37" s="66" t="s">
        <v>58</v>
      </c>
      <c r="C37" s="45" t="s">
        <v>18</v>
      </c>
      <c r="D37" s="20">
        <v>0</v>
      </c>
      <c r="E37" s="45">
        <v>0</v>
      </c>
      <c r="F37" s="61">
        <f>G35+1</f>
        <v>45465</v>
      </c>
      <c r="G37" s="61">
        <f>F37+13</f>
        <v>45478</v>
      </c>
      <c r="H37" s="11"/>
      <c r="I37" s="11">
        <f t="shared" si="5"/>
        <v>14</v>
      </c>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row>
    <row r="38" spans="1:65" s="3" customFormat="1" ht="30" customHeight="1" thickBot="1" x14ac:dyDescent="0.5">
      <c r="A38" s="34"/>
      <c r="B38" s="66" t="s">
        <v>54</v>
      </c>
      <c r="C38" s="45" t="s">
        <v>18</v>
      </c>
      <c r="D38" s="20">
        <v>0</v>
      </c>
      <c r="E38" s="45"/>
      <c r="F38" s="61">
        <f>F37</f>
        <v>45465</v>
      </c>
      <c r="G38" s="61">
        <f t="shared" ref="G38:G39" si="9">F38+13</f>
        <v>45478</v>
      </c>
      <c r="H38" s="11"/>
      <c r="I38" s="1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row>
    <row r="39" spans="1:65" s="3" customFormat="1" ht="30" customHeight="1" thickBot="1" x14ac:dyDescent="0.5">
      <c r="A39" s="34"/>
      <c r="B39" s="66" t="s">
        <v>56</v>
      </c>
      <c r="C39" s="80" t="s">
        <v>57</v>
      </c>
      <c r="D39" s="20">
        <v>0</v>
      </c>
      <c r="E39" s="45"/>
      <c r="F39" s="61">
        <f>F38</f>
        <v>45465</v>
      </c>
      <c r="G39" s="61">
        <f t="shared" si="9"/>
        <v>45478</v>
      </c>
      <c r="H39" s="11"/>
      <c r="I39" s="1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row>
    <row r="40" spans="1:65" s="3" customFormat="1" ht="30" customHeight="1" thickBot="1" x14ac:dyDescent="0.5">
      <c r="A40" s="34"/>
      <c r="B40" s="66" t="s">
        <v>55</v>
      </c>
      <c r="C40" s="45" t="s">
        <v>18</v>
      </c>
      <c r="D40" s="20">
        <v>0</v>
      </c>
      <c r="E40" s="45"/>
      <c r="F40" s="61">
        <f>Projektanfang+134</f>
        <v>45478</v>
      </c>
      <c r="G40" s="61">
        <f>F40</f>
        <v>45478</v>
      </c>
      <c r="H40" s="11"/>
      <c r="I40" s="1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row>
    <row r="41" spans="1:65" s="3" customFormat="1" ht="30" customHeight="1" thickBot="1" x14ac:dyDescent="0.5">
      <c r="A41" s="34" t="s">
        <v>23</v>
      </c>
      <c r="B41" s="72" t="s">
        <v>40</v>
      </c>
      <c r="C41" s="46"/>
      <c r="D41" s="10"/>
      <c r="E41" s="84">
        <f>SUM(E8:E40)</f>
        <v>25.5</v>
      </c>
      <c r="F41" s="62"/>
      <c r="G41" s="62"/>
      <c r="H41" s="11"/>
      <c r="I41" s="11" t="str">
        <f t="shared" si="5"/>
        <v/>
      </c>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row>
  </sheetData>
  <mergeCells count="11">
    <mergeCell ref="BG4:BM4"/>
    <mergeCell ref="F3:G3"/>
    <mergeCell ref="J4:P4"/>
    <mergeCell ref="Q4:W4"/>
    <mergeCell ref="X4:AD4"/>
    <mergeCell ref="AE4:AK4"/>
    <mergeCell ref="C3:D3"/>
    <mergeCell ref="C4:D4"/>
    <mergeCell ref="AL4:AR4"/>
    <mergeCell ref="AS4:AY4"/>
    <mergeCell ref="AZ4:BF4"/>
  </mergeCells>
  <conditionalFormatting sqref="D7:E7 D28:D41 D8:D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41">
    <cfRule type="expression" dxfId="2" priority="33">
      <formula>AND(TODAY()&gt;=J$5,TODAY()&lt;K$5)</formula>
    </cfRule>
  </conditionalFormatting>
  <conditionalFormatting sqref="J7:BM41">
    <cfRule type="expression" dxfId="1" priority="27">
      <formula>AND(task_start&lt;=J$5,ROUNDDOWN((task_end-task_start+1)*task_progress,0)+task_start-1&gt;=J$5)</formula>
    </cfRule>
    <cfRule type="expression" dxfId="0" priority="28" stopIfTrue="1">
      <formula>AND(task_end&gt;=J$5,task_start&lt;K$5)</formula>
    </cfRule>
  </conditionalFormatting>
  <dataValidations disablePrompts="1" count="1">
    <dataValidation type="whole" operator="greaterThanOrEqual" allowBlank="1" showInputMessage="1" promptTitle="Woche anzeigen" prompt="Das Ändern dieser Zahl bewirkt ein Scrollen in der Gantt-Diagrammansich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D7:E7 D28:D41 D8:D26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24" customWidth="1"/>
    <col min="2" max="16384" width="9.1328125" style="2"/>
  </cols>
  <sheetData>
    <row r="1" spans="1:2" ht="46.5" customHeight="1" x14ac:dyDescent="0.4"/>
    <row r="2" spans="1:2" s="26" customFormat="1" ht="15.75" x14ac:dyDescent="0.45">
      <c r="A2" s="25" t="s">
        <v>24</v>
      </c>
      <c r="B2" s="25"/>
    </row>
    <row r="3" spans="1:2" s="30" customFormat="1" ht="27" customHeight="1" x14ac:dyDescent="0.45">
      <c r="A3" s="52" t="s">
        <v>25</v>
      </c>
      <c r="B3" s="31"/>
    </row>
    <row r="4" spans="1:2" s="27" customFormat="1" ht="25.5" x14ac:dyDescent="0.75">
      <c r="A4" s="28" t="s">
        <v>26</v>
      </c>
    </row>
    <row r="5" spans="1:2" ht="74.099999999999994" customHeight="1" x14ac:dyDescent="0.4">
      <c r="A5" s="29" t="s">
        <v>27</v>
      </c>
    </row>
    <row r="6" spans="1:2" ht="26.25" customHeight="1" x14ac:dyDescent="0.4">
      <c r="A6" s="28" t="s">
        <v>28</v>
      </c>
    </row>
    <row r="7" spans="1:2" s="24" customFormat="1" ht="204.95" customHeight="1" x14ac:dyDescent="0.45">
      <c r="A7" s="33" t="s">
        <v>29</v>
      </c>
    </row>
    <row r="8" spans="1:2" s="27" customFormat="1" ht="25.5" x14ac:dyDescent="0.75">
      <c r="A8" s="28" t="s">
        <v>30</v>
      </c>
    </row>
    <row r="9" spans="1:2" ht="71.25" x14ac:dyDescent="0.4">
      <c r="A9" s="29" t="s">
        <v>31</v>
      </c>
    </row>
    <row r="10" spans="1:2" s="24" customFormat="1" ht="27.95" customHeight="1" x14ac:dyDescent="0.45">
      <c r="A10" s="32" t="s">
        <v>32</v>
      </c>
    </row>
    <row r="11" spans="1:2" s="27" customFormat="1" ht="25.5" x14ac:dyDescent="0.75">
      <c r="A11" s="28" t="s">
        <v>33</v>
      </c>
    </row>
    <row r="12" spans="1:2" ht="28.5" x14ac:dyDescent="0.4">
      <c r="A12" s="29" t="s">
        <v>34</v>
      </c>
    </row>
    <row r="13" spans="1:2" s="24" customFormat="1" ht="27.95" customHeight="1" x14ac:dyDescent="0.45">
      <c r="A13" s="32" t="s">
        <v>35</v>
      </c>
    </row>
    <row r="14" spans="1:2" s="27" customFormat="1" ht="25.5" x14ac:dyDescent="0.75">
      <c r="A14" s="28" t="s">
        <v>36</v>
      </c>
    </row>
    <row r="15" spans="1:2" ht="75" customHeight="1" x14ac:dyDescent="0.4">
      <c r="A15" s="29" t="s">
        <v>37</v>
      </c>
    </row>
    <row r="16" spans="1:2" ht="71.25" x14ac:dyDescent="0.4">
      <c r="A16" s="29"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Projektplan</vt:lpstr>
      <vt:lpstr>Info</vt:lpstr>
      <vt:lpstr>Anzeigewoche</vt:lpstr>
      <vt:lpstr>Projektplan!Print_Titles</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2023-10-30T12:20:02Z</dcterms:created>
  <dcterms:modified xsi:type="dcterms:W3CDTF">2024-03-14T15:47:33Z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