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Dn+5PsCsGvuTli3t0yR+d/7k/Qw=="/>
    </ext>
  </extLst>
</workbook>
</file>

<file path=xl/sharedStrings.xml><?xml version="1.0" encoding="utf-8"?>
<sst xmlns="http://schemas.openxmlformats.org/spreadsheetml/2006/main" count="83" uniqueCount="54">
  <si>
    <t xml:space="preserve">UNIVERSIDAD NACIONAL DE COLOMBIA </t>
  </si>
  <si>
    <t xml:space="preserve">FINANZAS AVANZADAS </t>
  </si>
  <si>
    <t>TALLER No. 2</t>
  </si>
  <si>
    <t>HOY</t>
  </si>
  <si>
    <t>NACIMIENTO</t>
  </si>
  <si>
    <t>EDAD HIJO (AÑOS)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</si>
  <si>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</si>
  <si>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</si>
  <si>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</si>
  <si>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</si>
  <si>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</si>
  <si>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</si>
  <si>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</si>
  <si>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</si>
  <si>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</si>
  <si>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</si>
  <si>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año 11</t>
  </si>
  <si>
    <t>año 12</t>
  </si>
  <si>
    <t>año 13</t>
  </si>
  <si>
    <t>año 14</t>
  </si>
  <si>
    <t>año 15</t>
  </si>
  <si>
    <t>año 16</t>
  </si>
  <si>
    <t>año 17</t>
  </si>
  <si>
    <t>año 18</t>
  </si>
  <si>
    <t>año 19</t>
  </si>
  <si>
    <t>año 20</t>
  </si>
  <si>
    <t>año 21</t>
  </si>
  <si>
    <t>año 22</t>
  </si>
  <si>
    <t>año 23</t>
  </si>
  <si>
    <t>año 24</t>
  </si>
  <si>
    <t>Cumpleaños</t>
  </si>
  <si>
    <t>VALOR MATRICULA ($)</t>
  </si>
  <si>
    <t>semestral</t>
  </si>
  <si>
    <t>incremento</t>
  </si>
  <si>
    <t>VALOR AHORRO ($)</t>
  </si>
  <si>
    <t>anual</t>
  </si>
  <si>
    <t>interes semestral</t>
  </si>
  <si>
    <t>interes</t>
  </si>
  <si>
    <t>ANUALIDAD</t>
  </si>
  <si>
    <t>EVALUACION FINANCIERA DE PROYECTOS</t>
  </si>
  <si>
    <t>Métodos</t>
  </si>
  <si>
    <t>Periodo de recuperación</t>
  </si>
  <si>
    <t>Rendimiento sobre Activos  ROA</t>
  </si>
  <si>
    <t>Valor Presente Neto VPN</t>
  </si>
  <si>
    <t>Tasa interna de Retorno TIR</t>
  </si>
  <si>
    <t>Tasa Interna de Retorno Modificada  TIRM</t>
  </si>
  <si>
    <t>Ejemplo</t>
  </si>
  <si>
    <t>FLUJOS DE EFECTIVO</t>
  </si>
  <si>
    <t>AÑOS</t>
  </si>
  <si>
    <t>A</t>
  </si>
  <si>
    <t>B</t>
  </si>
  <si>
    <t>C</t>
  </si>
  <si>
    <t>D</t>
  </si>
  <si>
    <t>COSTO DE 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</si>
</sst>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$&quot;\ * #,##0.00_-;\-&quot;$&quot;\ * #,##0.00_-;_-&quot;$&quot;\ * &quot;-&quot;??_-;_-@"/>
    <numFmt numFmtId="165" formatCode="0.0%"/>
    <numFmt numFmtId="166" formatCode="&quot;$&quot;\ #,##0.00;[Red]\-&quot;$&quot;\ #,##0.00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000000"/>
      </left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Border="1" applyFont="1"/>
    <xf borderId="0" fillId="0" fontId="2" numFmtId="0" xfId="0" applyFont="1"/>
    <xf borderId="2" fillId="2" fontId="2" numFmtId="0" xfId="0" applyBorder="1" applyFill="1" applyFont="1"/>
    <xf borderId="3" fillId="2" fontId="2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3" fillId="0" fontId="2" numFmtId="0" xfId="0" applyAlignment="1" applyBorder="1" applyFont="1">
      <alignment horizontal="center"/>
    </xf>
    <xf borderId="0" fillId="0" fontId="4" numFmtId="0" xfId="0" applyFont="1"/>
    <xf borderId="0" fillId="0" fontId="2" numFmtId="164" xfId="0" applyFont="1" applyNumberFormat="1"/>
    <xf borderId="0" fillId="0" fontId="2" numFmtId="0" xfId="0" applyAlignment="1" applyFont="1">
      <alignment horizontal="left"/>
    </xf>
    <xf borderId="6" fillId="3" fontId="2" numFmtId="164" xfId="0" applyBorder="1" applyFill="1" applyFont="1" applyNumberFormat="1"/>
    <xf borderId="7" fillId="0" fontId="2" numFmtId="0" xfId="0" applyBorder="1" applyFont="1"/>
    <xf borderId="3" fillId="0" fontId="2" numFmtId="0" xfId="0" applyBorder="1" applyFont="1"/>
    <xf borderId="8" fillId="0" fontId="1" numFmtId="164" xfId="0" applyBorder="1" applyFont="1" applyNumberFormat="1"/>
    <xf borderId="8" fillId="0" fontId="2" numFmtId="164" xfId="0" applyBorder="1" applyFont="1" applyNumberFormat="1"/>
    <xf borderId="7" fillId="0" fontId="2" numFmtId="165" xfId="0" applyAlignment="1" applyBorder="1" applyFont="1" applyNumberFormat="1">
      <alignment horizontal="center"/>
    </xf>
    <xf borderId="9" fillId="0" fontId="2" numFmtId="0" xfId="0" applyBorder="1" applyFont="1"/>
    <xf borderId="0" fillId="0" fontId="2" numFmtId="166" xfId="0" applyFont="1" applyNumberFormat="1"/>
    <xf borderId="7" fillId="4" fontId="2" numFmtId="164" xfId="0" applyBorder="1" applyFill="1" applyFont="1" applyNumberFormat="1"/>
    <xf borderId="10" fillId="0" fontId="2" numFmtId="164" xfId="0" applyBorder="1" applyFont="1" applyNumberFormat="1"/>
    <xf borderId="3" fillId="0" fontId="2" numFmtId="0" xfId="0" applyAlignment="1" applyBorder="1" applyFont="1">
      <alignment horizontal="left"/>
    </xf>
    <xf borderId="11" fillId="0" fontId="3" numFmtId="0" xfId="0" applyBorder="1" applyFont="1"/>
    <xf borderId="7" fillId="0" fontId="2" numFmtId="10" xfId="0" applyAlignment="1" applyBorder="1" applyFont="1" applyNumberFormat="1">
      <alignment horizontal="center"/>
    </xf>
    <xf borderId="12" fillId="0" fontId="2" numFmtId="0" xfId="0" applyBorder="1" applyFont="1"/>
    <xf borderId="2" fillId="4" fontId="1" numFmtId="0" xfId="0" applyBorder="1" applyFont="1"/>
    <xf borderId="13" fillId="4" fontId="1" numFmtId="166" xfId="0" applyBorder="1" applyFont="1" applyNumberFormat="1"/>
    <xf borderId="0" fillId="0" fontId="2" numFmtId="0" xfId="0" applyAlignment="1" applyFont="1">
      <alignment horizontal="center"/>
    </xf>
    <xf borderId="2" fillId="3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2" fillId="3" fontId="2" numFmtId="0" xfId="0" applyBorder="1" applyFont="1"/>
    <xf borderId="7" fillId="0" fontId="2" numFmtId="0" xfId="0" applyAlignment="1" applyBorder="1" applyFont="1">
      <alignment horizontal="center"/>
    </xf>
    <xf borderId="7" fillId="0" fontId="2" numFmtId="10" xfId="0" applyBorder="1" applyFont="1" applyNumberFormat="1"/>
    <xf borderId="7" fillId="3" fontId="2" numFmtId="10" xfId="0" applyBorder="1" applyFont="1" applyNumberFormat="1"/>
    <xf borderId="7" fillId="0" fontId="2" numFmtId="9" xfId="0" applyAlignment="1" applyBorder="1" applyFont="1" applyNumberFormat="1">
      <alignment horizontal="center"/>
    </xf>
    <xf borderId="7" fillId="0" fontId="2" numFmtId="164" xfId="0" applyBorder="1" applyFont="1" applyNumberFormat="1"/>
    <xf borderId="7" fillId="3" fontId="2" numFmtId="164" xfId="0" applyBorder="1" applyFont="1" applyNumberFormat="1"/>
    <xf borderId="7" fillId="0" fontId="2" numFmtId="9" xfId="0" applyBorder="1" applyFont="1" applyNumberFormat="1"/>
    <xf borderId="0" fillId="0" fontId="2" numFmtId="9" xfId="0" applyFont="1" applyNumberFormat="1"/>
    <xf borderId="7" fillId="3" fontId="2" numFmtId="10" xfId="0" applyAlignment="1" applyBorder="1" applyFont="1" applyNumberFormat="1">
      <alignment horizontal="center"/>
    </xf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781050</xdr:colOff>
      <xdr:row>74</xdr:row>
      <xdr:rowOff>57150</xdr:rowOff>
    </xdr:from>
    <xdr:ext cx="3562350" cy="695325"/>
    <xdr:sp>
      <xdr:nvSpPr>
        <xdr:cNvPr id="3" name="Shape 3"/>
        <xdr:cNvSpPr txBox="1"/>
      </xdr:nvSpPr>
      <xdr:spPr>
        <a:xfrm>
          <a:off x="3565577" y="3433719"/>
          <a:ext cx="3560847" cy="692562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16" width="9.38"/>
    <col customWidth="1" min="17" max="36" width="13.5"/>
    <col customWidth="1" min="37" max="38" width="14.5"/>
    <col customWidth="1" min="39" max="45" width="13.5"/>
    <col customWidth="1" min="46" max="50" width="9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P4" s="2" t="s">
        <v>3</v>
      </c>
    </row>
    <row r="5">
      <c r="B5" s="2" t="s">
        <v>4</v>
      </c>
      <c r="Q5" s="3"/>
      <c r="R5" s="4"/>
    </row>
    <row r="6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3"/>
      <c r="R6" s="4"/>
    </row>
    <row r="7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3"/>
      <c r="R7" s="4"/>
    </row>
    <row r="8">
      <c r="A8" s="1" t="s">
        <v>5</v>
      </c>
      <c r="C8" s="6" t="s">
        <v>6</v>
      </c>
      <c r="D8" s="7"/>
      <c r="E8" s="6" t="s">
        <v>7</v>
      </c>
      <c r="F8" s="7"/>
      <c r="G8" s="6" t="s">
        <v>8</v>
      </c>
      <c r="H8" s="7"/>
      <c r="I8" s="6" t="s">
        <v>9</v>
      </c>
      <c r="J8" s="7"/>
      <c r="K8" s="6" t="s">
        <v>10</v>
      </c>
      <c r="L8" s="7"/>
      <c r="M8" s="6" t="s">
        <v>11</v>
      </c>
      <c r="N8" s="7"/>
      <c r="O8" s="6" t="s">
        <v>12</v>
      </c>
      <c r="P8" s="8"/>
      <c r="Q8" s="9" t="s">
        <v>13</v>
      </c>
      <c r="R8" s="7"/>
      <c r="S8" s="9" t="s">
        <v>14</v>
      </c>
      <c r="T8" s="7"/>
      <c r="U8" s="9" t="s">
        <v>15</v>
      </c>
      <c r="V8" s="7"/>
      <c r="W8" s="9" t="s">
        <v>16</v>
      </c>
      <c r="X8" s="7"/>
      <c r="Y8" s="9" t="s">
        <v>17</v>
      </c>
      <c r="Z8" s="7"/>
      <c r="AA8" s="9" t="s">
        <v>18</v>
      </c>
      <c r="AB8" s="7"/>
      <c r="AC8" s="9" t="s">
        <v>19</v>
      </c>
      <c r="AD8" s="7"/>
      <c r="AE8" s="9" t="s">
        <v>20</v>
      </c>
      <c r="AF8" s="7"/>
      <c r="AG8" s="9" t="s">
        <v>21</v>
      </c>
      <c r="AH8" s="7"/>
      <c r="AI8" s="9" t="s">
        <v>22</v>
      </c>
      <c r="AJ8" s="7"/>
      <c r="AK8" s="9" t="s">
        <v>23</v>
      </c>
      <c r="AL8" s="7"/>
      <c r="AM8" s="9" t="s">
        <v>24</v>
      </c>
      <c r="AN8" s="7"/>
      <c r="AO8" s="9" t="s">
        <v>25</v>
      </c>
      <c r="AP8" s="7"/>
      <c r="AQ8" s="9" t="s">
        <v>26</v>
      </c>
      <c r="AR8" s="7"/>
      <c r="AS8" s="9" t="s">
        <v>27</v>
      </c>
      <c r="AT8" s="7"/>
      <c r="AU8" s="9" t="s">
        <v>28</v>
      </c>
      <c r="AV8" s="7"/>
      <c r="AW8" s="9" t="s">
        <v>29</v>
      </c>
      <c r="AX8" s="7"/>
    </row>
    <row r="9">
      <c r="A9" s="1" t="s">
        <v>30</v>
      </c>
      <c r="C9" s="5"/>
      <c r="D9" s="5">
        <v>1.0</v>
      </c>
      <c r="E9" s="5"/>
      <c r="F9" s="5">
        <v>2.0</v>
      </c>
      <c r="G9" s="5"/>
      <c r="H9" s="5">
        <v>3.0</v>
      </c>
      <c r="I9" s="5"/>
      <c r="J9" s="5">
        <v>4.0</v>
      </c>
      <c r="K9" s="5"/>
      <c r="L9" s="5">
        <v>5.0</v>
      </c>
      <c r="M9" s="5"/>
      <c r="N9" s="5">
        <v>6.0</v>
      </c>
      <c r="O9" s="5"/>
      <c r="P9" s="5">
        <v>7.0</v>
      </c>
      <c r="Q9" s="3"/>
      <c r="R9" s="4">
        <v>8.0</v>
      </c>
      <c r="T9" s="10">
        <v>9.0</v>
      </c>
      <c r="V9" s="10">
        <v>10.0</v>
      </c>
      <c r="X9" s="10">
        <v>11.0</v>
      </c>
      <c r="Z9" s="10">
        <v>12.0</v>
      </c>
      <c r="AB9" s="10">
        <v>13.0</v>
      </c>
      <c r="AD9" s="10">
        <v>14.0</v>
      </c>
      <c r="AF9" s="10">
        <v>15.0</v>
      </c>
      <c r="AH9" s="10">
        <v>16.0</v>
      </c>
      <c r="AJ9" s="10">
        <v>17.0</v>
      </c>
      <c r="AL9" s="10">
        <v>18.0</v>
      </c>
      <c r="AN9" s="10">
        <v>19.0</v>
      </c>
      <c r="AP9" s="10">
        <v>20.0</v>
      </c>
      <c r="AR9" s="10">
        <v>21.0</v>
      </c>
      <c r="AT9" s="10">
        <v>22.0</v>
      </c>
      <c r="AV9" s="10">
        <v>23.0</v>
      </c>
      <c r="AX9" s="10">
        <v>24.0</v>
      </c>
    </row>
    <row r="10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3"/>
      <c r="R10" s="4"/>
    </row>
    <row r="11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4"/>
      <c r="R11" s="4"/>
    </row>
    <row r="12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4"/>
      <c r="R12" s="4"/>
    </row>
    <row r="13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4"/>
      <c r="R13" s="4"/>
    </row>
    <row r="14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4"/>
      <c r="R14" s="4"/>
    </row>
    <row r="1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4"/>
      <c r="R15" s="11">
        <f>Q17*(1+B18)</f>
        <v>4124000</v>
      </c>
      <c r="S15" s="11">
        <f t="shared" ref="S15:AL15" si="1">R15*(1+$B$18)</f>
        <v>4251844</v>
      </c>
      <c r="T15" s="11">
        <f t="shared" si="1"/>
        <v>4383651.164</v>
      </c>
      <c r="U15" s="11">
        <f t="shared" si="1"/>
        <v>4519544.35</v>
      </c>
      <c r="V15" s="11">
        <f t="shared" si="1"/>
        <v>4659650.225</v>
      </c>
      <c r="W15" s="11">
        <f t="shared" si="1"/>
        <v>4804099.382</v>
      </c>
      <c r="X15" s="11">
        <f t="shared" si="1"/>
        <v>4953026.463</v>
      </c>
      <c r="Y15" s="11">
        <f t="shared" si="1"/>
        <v>5106570.283</v>
      </c>
      <c r="Z15" s="11">
        <f t="shared" si="1"/>
        <v>5264873.962</v>
      </c>
      <c r="AA15" s="11">
        <f t="shared" si="1"/>
        <v>5428085.055</v>
      </c>
      <c r="AB15" s="11">
        <f t="shared" si="1"/>
        <v>5596355.691</v>
      </c>
      <c r="AC15" s="11">
        <f t="shared" si="1"/>
        <v>5769842.718</v>
      </c>
      <c r="AD15" s="11">
        <f t="shared" si="1"/>
        <v>5948707.842</v>
      </c>
      <c r="AE15" s="11">
        <f t="shared" si="1"/>
        <v>6133117.785</v>
      </c>
      <c r="AF15" s="11">
        <f t="shared" si="1"/>
        <v>6323244.437</v>
      </c>
      <c r="AG15" s="11">
        <f t="shared" si="1"/>
        <v>6519265.014</v>
      </c>
      <c r="AH15" s="11">
        <f t="shared" si="1"/>
        <v>6721362.229</v>
      </c>
      <c r="AI15" s="11">
        <f t="shared" si="1"/>
        <v>6929724.459</v>
      </c>
      <c r="AJ15" s="11">
        <f t="shared" si="1"/>
        <v>7144545.917</v>
      </c>
      <c r="AK15" s="11">
        <f t="shared" si="1"/>
        <v>7366026.84</v>
      </c>
      <c r="AL15" s="11">
        <f t="shared" si="1"/>
        <v>7594373.672</v>
      </c>
    </row>
    <row r="16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12">
        <v>0.0</v>
      </c>
      <c r="R16" s="12">
        <v>1.0</v>
      </c>
      <c r="S16" s="12">
        <v>2.0</v>
      </c>
      <c r="T16" s="12">
        <v>3.0</v>
      </c>
      <c r="U16" s="12">
        <v>4.0</v>
      </c>
      <c r="V16" s="12">
        <v>5.0</v>
      </c>
      <c r="W16" s="12">
        <v>6.0</v>
      </c>
      <c r="X16" s="12">
        <v>7.0</v>
      </c>
      <c r="Y16" s="12">
        <v>8.0</v>
      </c>
      <c r="Z16" s="12">
        <v>9.0</v>
      </c>
      <c r="AA16" s="12">
        <v>10.0</v>
      </c>
      <c r="AB16" s="12">
        <v>11.0</v>
      </c>
      <c r="AC16" s="12">
        <v>12.0</v>
      </c>
      <c r="AD16" s="12">
        <v>13.0</v>
      </c>
      <c r="AE16" s="12">
        <v>14.0</v>
      </c>
      <c r="AF16" s="12">
        <v>15.0</v>
      </c>
      <c r="AG16" s="12">
        <v>16.0</v>
      </c>
      <c r="AH16" s="12">
        <v>17.0</v>
      </c>
      <c r="AI16" s="12">
        <v>18.0</v>
      </c>
      <c r="AJ16" s="12">
        <v>19.0</v>
      </c>
      <c r="AK16" s="12">
        <v>20.0</v>
      </c>
      <c r="AL16" s="12">
        <v>21.0</v>
      </c>
      <c r="AM16" s="12">
        <v>22.0</v>
      </c>
      <c r="AN16" s="12">
        <v>23.0</v>
      </c>
      <c r="AO16" s="12">
        <v>24.0</v>
      </c>
      <c r="AP16" s="12">
        <v>25.0</v>
      </c>
      <c r="AQ16" s="12">
        <v>26.0</v>
      </c>
      <c r="AR16" s="12">
        <v>27.0</v>
      </c>
      <c r="AS16" s="12">
        <v>28.0</v>
      </c>
    </row>
    <row r="17">
      <c r="A17" s="1" t="s">
        <v>31</v>
      </c>
      <c r="B17" s="10" t="s">
        <v>32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13">
        <v>4000000.0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5"/>
      <c r="AL17" s="16">
        <f>Q17*(1+B18)^21</f>
        <v>7594373.672</v>
      </c>
      <c r="AM17" s="17">
        <f t="shared" ref="AM17:AS17" si="2">AL17*(1+$B$18)</f>
        <v>7829799.256</v>
      </c>
      <c r="AN17" s="17">
        <f t="shared" si="2"/>
        <v>8072523.033</v>
      </c>
      <c r="AO17" s="17">
        <f t="shared" si="2"/>
        <v>8322771.247</v>
      </c>
      <c r="AP17" s="17">
        <f t="shared" si="2"/>
        <v>8580777.156</v>
      </c>
      <c r="AQ17" s="17">
        <f t="shared" si="2"/>
        <v>8846781.248</v>
      </c>
      <c r="AR17" s="17">
        <f t="shared" si="2"/>
        <v>9121031.466</v>
      </c>
      <c r="AS17" s="17">
        <f t="shared" si="2"/>
        <v>9403783.442</v>
      </c>
    </row>
    <row r="18">
      <c r="A18" s="10" t="s">
        <v>33</v>
      </c>
      <c r="B18" s="18">
        <v>0.031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3"/>
      <c r="R18" s="3"/>
      <c r="S18" s="3"/>
      <c r="T18" s="3"/>
      <c r="U18" s="3"/>
      <c r="V18" s="3"/>
      <c r="W18" s="3"/>
      <c r="X18" s="3"/>
      <c r="Y18" s="3"/>
      <c r="AL18" s="19"/>
      <c r="AM18" s="19"/>
      <c r="AN18" s="19"/>
      <c r="AO18" s="19"/>
      <c r="AP18" s="19"/>
      <c r="AQ18" s="19"/>
      <c r="AR18" s="19"/>
      <c r="AS18" s="19"/>
    </row>
    <row r="19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3"/>
      <c r="R19" s="3"/>
      <c r="S19" s="3"/>
      <c r="T19" s="3"/>
      <c r="U19" s="3"/>
      <c r="V19" s="3"/>
      <c r="W19" s="3"/>
      <c r="X19" s="3"/>
      <c r="Y19" s="3"/>
      <c r="AL19" s="19"/>
      <c r="AM19" s="19"/>
      <c r="AN19" s="19"/>
      <c r="AO19" s="19"/>
      <c r="AP19" s="19"/>
      <c r="AQ19" s="19"/>
      <c r="AR19" s="19"/>
      <c r="AS19" s="19"/>
    </row>
    <row r="20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3"/>
      <c r="R20" s="3"/>
      <c r="S20" s="3"/>
      <c r="T20" s="3"/>
      <c r="U20" s="3"/>
      <c r="V20" s="3"/>
      <c r="W20" s="3"/>
      <c r="X20" s="3"/>
      <c r="Y20" s="3"/>
      <c r="AL20" s="19"/>
      <c r="AM20" s="19"/>
      <c r="AN20" s="19"/>
      <c r="AO20" s="19"/>
      <c r="AP20" s="19"/>
      <c r="AQ20" s="19"/>
      <c r="AR20" s="19"/>
      <c r="AS20" s="19"/>
    </row>
    <row r="21" ht="15.75" customHeight="1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3"/>
      <c r="R21" s="3"/>
      <c r="S21" s="3"/>
      <c r="T21" s="3"/>
      <c r="U21" s="3"/>
      <c r="V21" s="3"/>
      <c r="W21" s="3"/>
      <c r="X21" s="3"/>
      <c r="Y21" s="3"/>
      <c r="AK21" s="20">
        <f t="array" ref="AK21">NPV(AO25,AL17:AS17)</f>
        <v>56284703.93</v>
      </c>
      <c r="AL21" s="19"/>
      <c r="AM21" s="19"/>
      <c r="AN21" s="19"/>
      <c r="AO21" s="19"/>
      <c r="AP21" s="19"/>
      <c r="AQ21" s="19"/>
      <c r="AR21" s="19"/>
      <c r="AS21" s="19"/>
    </row>
    <row r="22" ht="15.75" customHeight="1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3"/>
      <c r="R22" s="3"/>
      <c r="S22" s="3"/>
      <c r="T22" s="3"/>
      <c r="U22" s="3"/>
      <c r="V22" s="3"/>
      <c r="W22" s="3"/>
      <c r="X22" s="3"/>
      <c r="Y22" s="3"/>
      <c r="AL22" s="19"/>
      <c r="AM22" s="19"/>
      <c r="AN22" s="19"/>
      <c r="AO22" s="19"/>
      <c r="AP22" s="19"/>
      <c r="AQ22" s="19"/>
      <c r="AR22" s="19"/>
      <c r="AS22" s="19"/>
    </row>
    <row r="23" ht="15.75" customHeight="1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AL23" s="19"/>
      <c r="AM23" s="19"/>
      <c r="AN23" s="19"/>
      <c r="AO23" s="19"/>
      <c r="AP23" s="19"/>
      <c r="AQ23" s="19"/>
      <c r="AR23" s="19"/>
      <c r="AS23" s="19"/>
    </row>
    <row r="24" ht="15.75" customHeight="1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AK24" s="21">
        <f>AL24/(1+AO25)</f>
        <v>56284703.93</v>
      </c>
      <c r="AL24" s="22">
        <f t="array" ref="AL24">AL17+NPV(AO25,AM17:AS17)</f>
        <v>58628023.74</v>
      </c>
      <c r="AM24" s="4"/>
      <c r="AN24" s="19"/>
      <c r="AO24" s="19"/>
      <c r="AP24" s="19"/>
      <c r="AQ24" s="19"/>
      <c r="AR24" s="19"/>
      <c r="AS24" s="19"/>
    </row>
    <row r="25" ht="15.75" customHeight="1">
      <c r="A25" s="1" t="s">
        <v>34</v>
      </c>
      <c r="B25" s="10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S25" s="23">
        <v>1.0</v>
      </c>
      <c r="T25" s="24"/>
      <c r="U25" s="23">
        <v>2.0</v>
      </c>
      <c r="V25" s="7"/>
      <c r="W25" s="23">
        <v>3.0</v>
      </c>
      <c r="X25" s="24"/>
      <c r="Y25" s="23">
        <v>4.0</v>
      </c>
      <c r="Z25" s="24"/>
      <c r="AA25" s="23">
        <v>5.0</v>
      </c>
      <c r="AB25" s="24"/>
      <c r="AC25" s="23">
        <v>6.0</v>
      </c>
      <c r="AD25" s="24"/>
      <c r="AE25" s="23">
        <v>7.0</v>
      </c>
      <c r="AF25" s="24"/>
      <c r="AG25" s="23">
        <v>8.0</v>
      </c>
      <c r="AH25" s="24"/>
      <c r="AI25" s="23">
        <v>9.0</v>
      </c>
      <c r="AJ25" s="7"/>
      <c r="AK25" s="12">
        <v>10.0</v>
      </c>
      <c r="AN25" s="10" t="s">
        <v>36</v>
      </c>
      <c r="AO25" s="25">
        <f>((1+B26)^(1/2))-1</f>
        <v>0.0416333328</v>
      </c>
    </row>
    <row r="26" ht="15.75" customHeight="1">
      <c r="A26" s="10" t="s">
        <v>37</v>
      </c>
      <c r="B26" s="18">
        <v>0.085</v>
      </c>
      <c r="S26" s="3"/>
      <c r="T26" s="4"/>
      <c r="U26" s="3"/>
      <c r="V26" s="4"/>
      <c r="W26" s="3"/>
      <c r="X26" s="4"/>
      <c r="Y26" s="3"/>
      <c r="Z26" s="4"/>
      <c r="AA26" s="3"/>
      <c r="AB26" s="4"/>
      <c r="AC26" s="3"/>
      <c r="AD26" s="4"/>
      <c r="AE26" s="3"/>
      <c r="AF26" s="4"/>
      <c r="AG26" s="3"/>
      <c r="AH26" s="4"/>
      <c r="AI26" s="3"/>
      <c r="AJ26" s="26"/>
      <c r="AL26" s="4"/>
    </row>
    <row r="27" ht="15.75" customHeight="1">
      <c r="S27" s="3"/>
      <c r="T27" s="4"/>
      <c r="U27" s="3"/>
      <c r="V27" s="4"/>
      <c r="W27" s="3"/>
      <c r="X27" s="4"/>
      <c r="Y27" s="3"/>
      <c r="Z27" s="4"/>
      <c r="AA27" s="3"/>
      <c r="AB27" s="4"/>
      <c r="AC27" s="3"/>
      <c r="AD27" s="4"/>
      <c r="AE27" s="3"/>
      <c r="AF27" s="4"/>
      <c r="AG27" s="3"/>
      <c r="AH27" s="4"/>
      <c r="AI27" s="3"/>
      <c r="AJ27" s="26"/>
      <c r="AL27" s="4"/>
    </row>
    <row r="28" ht="15.75" customHeight="1">
      <c r="S28" s="3"/>
      <c r="T28" s="4"/>
      <c r="U28" s="3"/>
      <c r="V28" s="4"/>
      <c r="W28" s="3"/>
      <c r="X28" s="4"/>
      <c r="Y28" s="3"/>
      <c r="Z28" s="4"/>
      <c r="AA28" s="3"/>
      <c r="AB28" s="4"/>
      <c r="AC28" s="3"/>
      <c r="AD28" s="4"/>
      <c r="AE28" s="3"/>
      <c r="AF28" s="4"/>
      <c r="AG28" s="3"/>
      <c r="AH28" s="4"/>
      <c r="AI28" s="3"/>
      <c r="AJ28" s="26"/>
    </row>
    <row r="29" ht="15.75" customHeight="1">
      <c r="S29" s="3"/>
      <c r="T29" s="4"/>
      <c r="U29" s="3"/>
      <c r="V29" s="4"/>
      <c r="W29" s="3"/>
      <c r="X29" s="4"/>
      <c r="Y29" s="3"/>
      <c r="Z29" s="4"/>
      <c r="AA29" s="3"/>
      <c r="AB29" s="4"/>
      <c r="AC29" s="3"/>
      <c r="AD29" s="4"/>
      <c r="AE29" s="3"/>
      <c r="AF29" s="4"/>
      <c r="AG29" s="3"/>
      <c r="AH29" s="4"/>
      <c r="AI29" s="3"/>
      <c r="AJ29" s="26"/>
    </row>
    <row r="30" ht="15.75" customHeight="1"/>
    <row r="31" ht="15.75" customHeight="1">
      <c r="X31" s="27" t="s">
        <v>38</v>
      </c>
      <c r="Y31" s="28">
        <f>PMT(B26,10,0,AK24)</f>
        <v>-3794022.725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>
      <c r="A39" s="1" t="s">
        <v>39</v>
      </c>
    </row>
    <row r="40" ht="15.75" customHeight="1"/>
    <row r="41" ht="15.75" customHeight="1">
      <c r="A41" s="10" t="s">
        <v>40</v>
      </c>
    </row>
    <row r="42" ht="15.75" customHeight="1"/>
    <row r="43" ht="15.75" customHeight="1">
      <c r="A43" s="29">
        <v>1.0</v>
      </c>
      <c r="B43" s="10" t="s">
        <v>41</v>
      </c>
    </row>
    <row r="44" ht="15.75" customHeight="1">
      <c r="A44" s="29">
        <v>2.0</v>
      </c>
      <c r="B44" s="10" t="s">
        <v>42</v>
      </c>
    </row>
    <row r="45" ht="15.75" customHeight="1">
      <c r="A45" s="29">
        <v>3.0</v>
      </c>
      <c r="B45" s="10" t="s">
        <v>43</v>
      </c>
    </row>
    <row r="46" ht="15.75" customHeight="1">
      <c r="A46" s="29">
        <v>4.0</v>
      </c>
      <c r="B46" s="10" t="s">
        <v>44</v>
      </c>
    </row>
    <row r="47" ht="15.75" customHeight="1"/>
    <row r="48" ht="15.75" customHeight="1">
      <c r="A48" s="29">
        <v>5.0</v>
      </c>
      <c r="B48" s="10" t="s">
        <v>45</v>
      </c>
    </row>
    <row r="49" ht="15.75" customHeight="1"/>
    <row r="50" ht="15.75" customHeight="1"/>
    <row r="51" ht="15.75" customHeight="1"/>
    <row r="52" ht="15.75" customHeight="1">
      <c r="A52" s="10" t="s">
        <v>46</v>
      </c>
    </row>
    <row r="53" ht="15.75" customHeight="1">
      <c r="B53" s="29" t="s">
        <v>47</v>
      </c>
    </row>
    <row r="54" ht="15.75" customHeight="1">
      <c r="A54" s="29" t="s">
        <v>48</v>
      </c>
      <c r="B54" s="2" t="s">
        <v>49</v>
      </c>
      <c r="C54" s="2" t="s">
        <v>50</v>
      </c>
      <c r="D54" s="2" t="s">
        <v>51</v>
      </c>
      <c r="E54" s="2" t="s">
        <v>52</v>
      </c>
    </row>
    <row r="55" ht="15.75" customHeight="1">
      <c r="A55" s="29">
        <v>0.0</v>
      </c>
      <c r="B55" s="11">
        <v>-1500.0</v>
      </c>
      <c r="C55" s="11">
        <v>-1500.0</v>
      </c>
      <c r="D55" s="11">
        <v>-1500.0</v>
      </c>
      <c r="E55" s="11">
        <v>-1500.0</v>
      </c>
    </row>
    <row r="56" ht="15.75" customHeight="1">
      <c r="A56" s="29">
        <v>1.0</v>
      </c>
      <c r="B56" s="11">
        <v>150.0</v>
      </c>
      <c r="C56" s="11">
        <v>0.0</v>
      </c>
      <c r="D56" s="11">
        <v>150.0</v>
      </c>
      <c r="E56" s="11">
        <v>300.0</v>
      </c>
    </row>
    <row r="57" ht="15.75" customHeight="1">
      <c r="A57" s="29">
        <v>2.0</v>
      </c>
      <c r="B57" s="11">
        <v>1350.0</v>
      </c>
      <c r="C57" s="11">
        <v>0.0</v>
      </c>
      <c r="D57" s="11">
        <v>300.0</v>
      </c>
      <c r="E57" s="11">
        <v>450.0</v>
      </c>
    </row>
    <row r="58" ht="15.75" customHeight="1">
      <c r="A58" s="29">
        <v>3.0</v>
      </c>
      <c r="B58" s="11">
        <v>150.0</v>
      </c>
      <c r="C58" s="11">
        <v>450.0</v>
      </c>
      <c r="D58" s="11">
        <v>450.0</v>
      </c>
      <c r="E58" s="11">
        <v>750.0</v>
      </c>
    </row>
    <row r="59" ht="15.75" customHeight="1">
      <c r="A59" s="29">
        <v>4.0</v>
      </c>
      <c r="B59" s="11">
        <v>-150.0</v>
      </c>
      <c r="C59" s="11">
        <v>1050.0</v>
      </c>
      <c r="D59" s="11">
        <v>600.0</v>
      </c>
      <c r="E59" s="11">
        <v>750.0</v>
      </c>
    </row>
    <row r="60" ht="15.75" customHeight="1">
      <c r="A60" s="29">
        <v>5.0</v>
      </c>
      <c r="B60" s="11">
        <v>-600.0</v>
      </c>
      <c r="C60" s="11">
        <v>1950.0</v>
      </c>
      <c r="D60" s="11">
        <v>1875.0</v>
      </c>
      <c r="E60" s="11">
        <v>900.0</v>
      </c>
    </row>
    <row r="61" ht="15.75" customHeight="1"/>
    <row r="62" ht="15.75" customHeight="1"/>
    <row r="63" ht="15.75" customHeight="1">
      <c r="A63" s="2">
        <v>1.0</v>
      </c>
      <c r="B63" s="1" t="s">
        <v>41</v>
      </c>
      <c r="C63" s="1"/>
    </row>
    <row r="64" ht="15.75" customHeight="1"/>
    <row r="65" ht="15.75" customHeight="1">
      <c r="A65" s="30" t="s">
        <v>49</v>
      </c>
      <c r="B65" s="31">
        <v>2.0</v>
      </c>
      <c r="C65" s="32" t="s">
        <v>48</v>
      </c>
    </row>
    <row r="66" ht="15.75" customHeight="1">
      <c r="A66" s="29" t="s">
        <v>50</v>
      </c>
      <c r="B66" s="33">
        <v>4.0</v>
      </c>
      <c r="C66" s="10" t="s">
        <v>48</v>
      </c>
    </row>
    <row r="67" ht="15.75" customHeight="1">
      <c r="A67" s="29" t="s">
        <v>51</v>
      </c>
      <c r="B67" s="33">
        <v>4.0</v>
      </c>
      <c r="C67" s="10" t="s">
        <v>48</v>
      </c>
    </row>
    <row r="68" ht="15.75" customHeight="1">
      <c r="A68" s="29" t="s">
        <v>52</v>
      </c>
      <c r="B68" s="33">
        <v>3.0</v>
      </c>
      <c r="C68" s="10" t="s">
        <v>48</v>
      </c>
    </row>
    <row r="69" ht="15.75" customHeight="1"/>
    <row r="70" ht="15.75" customHeight="1"/>
    <row r="71" ht="15.75" customHeight="1"/>
    <row r="72" ht="15.75" customHeight="1"/>
    <row r="73" ht="15.75" customHeight="1">
      <c r="A73" s="2">
        <v>2.0</v>
      </c>
      <c r="B73" s="1" t="s">
        <v>42</v>
      </c>
      <c r="C73" s="1"/>
      <c r="D73" s="1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>
      <c r="A81" s="29" t="s">
        <v>49</v>
      </c>
      <c r="B81" s="34">
        <f>((B55+B56+B57+B58+B59+B60)/5)/-B55</f>
        <v>-0.08</v>
      </c>
    </row>
    <row r="82" ht="15.75" customHeight="1">
      <c r="A82" s="30" t="s">
        <v>50</v>
      </c>
      <c r="B82" s="35">
        <f>((C55+C56+C57+C58+C59+C60)/5)/-C55</f>
        <v>0.26</v>
      </c>
    </row>
    <row r="83" ht="15.75" customHeight="1">
      <c r="A83" s="29" t="s">
        <v>51</v>
      </c>
      <c r="B83" s="34">
        <f>((D55+D56+D57+D58+D59+D60)/5)/-D55</f>
        <v>0.25</v>
      </c>
    </row>
    <row r="84" ht="15.75" customHeight="1">
      <c r="A84" s="29" t="s">
        <v>52</v>
      </c>
      <c r="B84" s="34">
        <f>((E55+E56+E57+E58+E59+E60)/5)/-E55</f>
        <v>0.22</v>
      </c>
    </row>
    <row r="85" ht="15.75" customHeight="1"/>
    <row r="86" ht="15.75" customHeight="1"/>
    <row r="87" ht="15.75" customHeight="1"/>
    <row r="88" ht="15.75" customHeight="1">
      <c r="A88" s="10" t="s">
        <v>53</v>
      </c>
      <c r="B88" s="36">
        <v>0.1</v>
      </c>
    </row>
    <row r="89" ht="15.75" customHeight="1"/>
    <row r="90" ht="15.75" customHeight="1"/>
    <row r="91" ht="15.75" customHeight="1"/>
    <row r="92" ht="15.75" customHeight="1">
      <c r="A92" s="2">
        <v>3.0</v>
      </c>
      <c r="B92" s="1" t="s">
        <v>43</v>
      </c>
      <c r="C92" s="1"/>
    </row>
    <row r="93" ht="15.75" customHeight="1"/>
    <row r="94" ht="15.75" customHeight="1">
      <c r="A94" s="29" t="s">
        <v>49</v>
      </c>
      <c r="B94" s="37">
        <f t="array" ref="B94">B55+NPV(B88,B56:B60)</f>
        <v>-610.2414763</v>
      </c>
    </row>
    <row r="95" ht="15.75" customHeight="1">
      <c r="A95" s="29" t="s">
        <v>50</v>
      </c>
      <c r="B95" s="37">
        <f t="array" ref="B95">C55+NPV(B88,C56:C60)</f>
        <v>766.0523685</v>
      </c>
    </row>
    <row r="96" ht="15.75" customHeight="1">
      <c r="A96" s="30" t="s">
        <v>51</v>
      </c>
      <c r="B96" s="38">
        <f t="array" ref="B96">D55+NPV(B88,D56:D60)</f>
        <v>796.424735</v>
      </c>
    </row>
    <row r="97" ht="15.75" customHeight="1">
      <c r="A97" s="29" t="s">
        <v>52</v>
      </c>
      <c r="B97" s="37">
        <f t="array" ref="B97">E55+NPV(B88,E56:E60)</f>
        <v>779.2034821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>
      <c r="A103" s="2">
        <v>4.0</v>
      </c>
      <c r="B103" s="1" t="s">
        <v>44</v>
      </c>
      <c r="C103" s="1"/>
      <c r="D103" s="1"/>
    </row>
    <row r="104" ht="15.75" customHeight="1"/>
    <row r="105" ht="15.75" customHeight="1">
      <c r="A105" s="29" t="s">
        <v>49</v>
      </c>
      <c r="B105" s="39">
        <f>IRR(B55:B60)</f>
        <v>-2</v>
      </c>
      <c r="C105" s="40">
        <v>-2.0</v>
      </c>
    </row>
    <row r="106" ht="15.75" customHeight="1">
      <c r="A106" s="29" t="s">
        <v>50</v>
      </c>
      <c r="B106" s="25">
        <f>IRR(C55:C60)</f>
        <v>0.2091902802</v>
      </c>
    </row>
    <row r="107" ht="15.75" customHeight="1">
      <c r="A107" s="29" t="s">
        <v>51</v>
      </c>
      <c r="B107" s="25">
        <f>IRR(D55:D60)</f>
        <v>0.2278679542</v>
      </c>
    </row>
    <row r="108" ht="15.75" customHeight="1">
      <c r="A108" s="30" t="s">
        <v>52</v>
      </c>
      <c r="B108" s="41">
        <f>IRR(E55:E60)</f>
        <v>0.253803047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>
      <c r="A114" s="2">
        <v>5.0</v>
      </c>
      <c r="B114" s="1" t="s">
        <v>45</v>
      </c>
      <c r="C114" s="1"/>
      <c r="D114" s="1"/>
      <c r="E114" s="1"/>
    </row>
    <row r="115" ht="15.75" customHeight="1"/>
    <row r="116" ht="15.75" customHeight="1">
      <c r="A116" s="29" t="s">
        <v>49</v>
      </c>
      <c r="B116" s="42"/>
    </row>
    <row r="117" ht="15.75" customHeight="1">
      <c r="A117" s="29" t="s">
        <v>50</v>
      </c>
      <c r="B117" s="14"/>
    </row>
    <row r="118" ht="15.75" customHeight="1">
      <c r="A118" s="29" t="s">
        <v>51</v>
      </c>
      <c r="B118" s="14"/>
    </row>
    <row r="119" ht="15.75" customHeight="1">
      <c r="A119" s="29" t="s">
        <v>52</v>
      </c>
      <c r="B119" s="14"/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P4:Q4"/>
    <mergeCell ref="B5:C5"/>
    <mergeCell ref="C8:D8"/>
    <mergeCell ref="E8:F8"/>
    <mergeCell ref="G8:H8"/>
    <mergeCell ref="I8:J8"/>
    <mergeCell ref="K8:L8"/>
    <mergeCell ref="B53:E53"/>
    <mergeCell ref="AO8:AP8"/>
    <mergeCell ref="AQ8:AR8"/>
    <mergeCell ref="AS8:AT8"/>
    <mergeCell ref="AU8:AV8"/>
    <mergeCell ref="AW8:AX8"/>
    <mergeCell ref="AA8:AB8"/>
    <mergeCell ref="AC8:AD8"/>
    <mergeCell ref="AE8:AF8"/>
    <mergeCell ref="AG8:AH8"/>
    <mergeCell ref="AI8:AJ8"/>
    <mergeCell ref="AK8:AL8"/>
    <mergeCell ref="AM8:AN8"/>
    <mergeCell ref="M8:N8"/>
    <mergeCell ref="O8:P8"/>
    <mergeCell ref="Q8:R8"/>
    <mergeCell ref="S8:T8"/>
    <mergeCell ref="U8:V8"/>
    <mergeCell ref="W8:X8"/>
    <mergeCell ref="Y8:Z8"/>
    <mergeCell ref="AG25:AH25"/>
    <mergeCell ref="AI25:AJ25"/>
    <mergeCell ref="S25:T25"/>
    <mergeCell ref="U25:V25"/>
    <mergeCell ref="W25:X25"/>
    <mergeCell ref="Y25:Z25"/>
    <mergeCell ref="AA25:AB25"/>
    <mergeCell ref="AC25:AD25"/>
    <mergeCell ref="AE25:AF2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2021-04-11T22:17:26Z</dcterms:created>
  <dc:creator>Gómez</dc:creator>
</cp:coreProperties>
</file>