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namedSheetViews/namedSheetView1.xml" ContentType="application/vnd.ms-excel.namedsheetviews+xml"/>
  <Override PartName="/xl/tables/table3.xml" ContentType="application/vnd.openxmlformats-officedocument.spreadsheetml.table+xml"/>
  <Override PartName="/xl/namedSheetViews/namedSheetView2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institutogerminare.sharepoint.com/sites/ProfessoresPicPay-TI/Shared Documents/General/2024/Tech/Admissão_2025/CursoPreparatorio/"/>
    </mc:Choice>
  </mc:AlternateContent>
  <xr:revisionPtr revIDLastSave="1293" documentId="11_9F61535AF96BC8E2224D1DBD3945DD48D5D643E5" xr6:coauthVersionLast="47" xr6:coauthVersionMax="47" xr10:uidLastSave="{D141FEEB-1069-4FA7-9189-C0747678BD12}"/>
  <bookViews>
    <workbookView xWindow="-110" yWindow="-110" windowWidth="19420" windowHeight="10300" firstSheet="1" activeTab="1" xr2:uid="{00000000-000D-0000-FFFF-FFFF00000000}"/>
  </bookViews>
  <sheets>
    <sheet name="Base" sheetId="1" state="hidden" r:id="rId1"/>
    <sheet name="Candidatos" sheetId="4" r:id="rId2"/>
    <sheet name="Dados" sheetId="2" r:id="rId3"/>
    <sheet name="Turma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2" l="1"/>
  <c r="I6" i="2"/>
  <c r="I5" i="2"/>
  <c r="I4" i="2"/>
  <c r="I3" i="2"/>
  <c r="I2" i="2"/>
  <c r="B14" i="2"/>
  <c r="B13" i="2"/>
  <c r="B12" i="2"/>
  <c r="B9" i="2"/>
  <c r="P4" i="3" s="1"/>
  <c r="B8" i="2"/>
  <c r="P3" i="3" s="1"/>
  <c r="B5" i="2"/>
  <c r="B4" i="2"/>
  <c r="O4" i="3" s="1"/>
  <c r="B3" i="2"/>
  <c r="O3" i="3" s="1"/>
  <c r="B1" i="2"/>
  <c r="H13" i="2" s="1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G31" i="3"/>
  <c r="E31" i="3"/>
  <c r="D31" i="3"/>
  <c r="C31" i="3"/>
  <c r="G30" i="3"/>
  <c r="E30" i="3"/>
  <c r="D30" i="3"/>
  <c r="C30" i="3"/>
  <c r="G29" i="3"/>
  <c r="E29" i="3"/>
  <c r="D29" i="3"/>
  <c r="C29" i="3"/>
  <c r="G28" i="3"/>
  <c r="E28" i="3"/>
  <c r="D28" i="3"/>
  <c r="C28" i="3"/>
  <c r="G27" i="3"/>
  <c r="E27" i="3"/>
  <c r="D27" i="3"/>
  <c r="C27" i="3"/>
  <c r="G26" i="3"/>
  <c r="E26" i="3"/>
  <c r="D26" i="3"/>
  <c r="C26" i="3"/>
  <c r="G25" i="3"/>
  <c r="E25" i="3"/>
  <c r="D25" i="3"/>
  <c r="C25" i="3"/>
  <c r="G24" i="3"/>
  <c r="E24" i="3"/>
  <c r="D24" i="3"/>
  <c r="C24" i="3"/>
  <c r="G23" i="3"/>
  <c r="E23" i="3"/>
  <c r="D23" i="3"/>
  <c r="C23" i="3"/>
  <c r="G22" i="3"/>
  <c r="E22" i="3"/>
  <c r="D22" i="3"/>
  <c r="C22" i="3"/>
  <c r="G21" i="3"/>
  <c r="E21" i="3"/>
  <c r="D21" i="3"/>
  <c r="C21" i="3"/>
  <c r="G20" i="3"/>
  <c r="E20" i="3"/>
  <c r="D20" i="3"/>
  <c r="C20" i="3"/>
  <c r="G19" i="3"/>
  <c r="E19" i="3"/>
  <c r="D19" i="3"/>
  <c r="C19" i="3"/>
  <c r="G18" i="3"/>
  <c r="E18" i="3"/>
  <c r="D18" i="3"/>
  <c r="C18" i="3"/>
  <c r="G17" i="3"/>
  <c r="E17" i="3"/>
  <c r="D17" i="3"/>
  <c r="C17" i="3"/>
  <c r="G16" i="3"/>
  <c r="E16" i="3"/>
  <c r="D16" i="3"/>
  <c r="C16" i="3"/>
  <c r="G15" i="3"/>
  <c r="E15" i="3"/>
  <c r="D15" i="3"/>
  <c r="C15" i="3"/>
  <c r="G14" i="3"/>
  <c r="E14" i="3"/>
  <c r="D14" i="3"/>
  <c r="C14" i="3"/>
  <c r="G13" i="3"/>
  <c r="E13" i="3"/>
  <c r="D13" i="3"/>
  <c r="C13" i="3"/>
  <c r="G12" i="3"/>
  <c r="E12" i="3"/>
  <c r="D12" i="3"/>
  <c r="C12" i="3"/>
  <c r="G11" i="3"/>
  <c r="E11" i="3"/>
  <c r="D11" i="3"/>
  <c r="C11" i="3"/>
  <c r="G10" i="3"/>
  <c r="E10" i="3"/>
  <c r="D10" i="3"/>
  <c r="C10" i="3"/>
  <c r="G9" i="3"/>
  <c r="E9" i="3"/>
  <c r="D9" i="3"/>
  <c r="C9" i="3"/>
  <c r="G8" i="3"/>
  <c r="E8" i="3"/>
  <c r="D8" i="3"/>
  <c r="C8" i="3"/>
  <c r="G7" i="3"/>
  <c r="E7" i="3"/>
  <c r="D7" i="3"/>
  <c r="C7" i="3"/>
  <c r="G6" i="3"/>
  <c r="E6" i="3"/>
  <c r="D6" i="3"/>
  <c r="C6" i="3"/>
  <c r="G5" i="3"/>
  <c r="E5" i="3"/>
  <c r="D5" i="3"/>
  <c r="C5" i="3"/>
  <c r="G4" i="3"/>
  <c r="E4" i="3"/>
  <c r="D4" i="3"/>
  <c r="C4" i="3"/>
  <c r="G3" i="3"/>
  <c r="E3" i="3"/>
  <c r="D3" i="3"/>
  <c r="C3" i="3"/>
  <c r="G2" i="3"/>
  <c r="E2" i="3"/>
  <c r="D2" i="3"/>
  <c r="C2" i="3"/>
  <c r="H151" i="4"/>
  <c r="J428" i="4"/>
  <c r="J432" i="4"/>
  <c r="J452" i="4"/>
  <c r="J449" i="4"/>
  <c r="J467" i="4"/>
  <c r="J407" i="4"/>
  <c r="J159" i="4"/>
  <c r="J331" i="4"/>
  <c r="J348" i="4"/>
  <c r="J389" i="4"/>
  <c r="J390" i="4"/>
  <c r="J370" i="4"/>
  <c r="J357" i="4"/>
  <c r="J328" i="4"/>
  <c r="J334" i="4"/>
  <c r="J343" i="4"/>
  <c r="J3" i="4"/>
  <c r="J329" i="4"/>
  <c r="J326" i="4"/>
  <c r="J315" i="4"/>
  <c r="J358" i="4"/>
  <c r="J360" i="4"/>
  <c r="J359" i="4"/>
  <c r="J350" i="4"/>
  <c r="J351" i="4"/>
  <c r="J372" i="4"/>
  <c r="J349" i="4"/>
  <c r="J369" i="4"/>
  <c r="J5" i="4"/>
  <c r="J376" i="4"/>
  <c r="J382" i="4"/>
  <c r="J375" i="4"/>
  <c r="J397" i="4"/>
  <c r="J392" i="4"/>
  <c r="J388" i="4"/>
  <c r="J385" i="4"/>
  <c r="J418" i="4"/>
  <c r="J400" i="4"/>
  <c r="J420" i="4"/>
  <c r="J415" i="4"/>
  <c r="J419" i="4"/>
  <c r="J399" i="4"/>
  <c r="J408" i="4"/>
  <c r="J406" i="4"/>
  <c r="J426" i="4"/>
  <c r="J423" i="4"/>
  <c r="J425" i="4"/>
  <c r="J447" i="4"/>
  <c r="J445" i="4"/>
  <c r="J446" i="4"/>
  <c r="J624" i="4"/>
  <c r="J611" i="4"/>
  <c r="J337" i="4"/>
  <c r="J472" i="4"/>
  <c r="J4" i="4"/>
  <c r="J474" i="4"/>
  <c r="J492" i="4"/>
  <c r="J473" i="4"/>
  <c r="J487" i="4"/>
  <c r="J481" i="4"/>
  <c r="J482" i="4"/>
  <c r="J483" i="4"/>
  <c r="J471" i="4"/>
  <c r="J476" i="4"/>
  <c r="J497" i="4"/>
  <c r="J486" i="4"/>
  <c r="J495" i="4"/>
  <c r="J494" i="4"/>
  <c r="J480" i="4"/>
  <c r="J496" i="4"/>
  <c r="J479" i="4"/>
  <c r="J489" i="4"/>
  <c r="J484" i="4"/>
  <c r="J488" i="4"/>
  <c r="J485" i="4"/>
  <c r="J477" i="4"/>
  <c r="J478" i="4"/>
  <c r="J491" i="4"/>
  <c r="J490" i="4"/>
  <c r="J127" i="4"/>
  <c r="J215" i="4"/>
  <c r="J239" i="4"/>
  <c r="J156" i="4"/>
  <c r="J259" i="4"/>
  <c r="J318" i="4"/>
  <c r="J629" i="4"/>
  <c r="J630" i="4"/>
  <c r="J475" i="4"/>
  <c r="J493" i="4"/>
  <c r="J620" i="4"/>
  <c r="J622" i="4"/>
  <c r="J19" i="4"/>
  <c r="J11" i="4"/>
  <c r="J17" i="4"/>
  <c r="J9" i="4"/>
  <c r="J7" i="4"/>
  <c r="J10" i="4"/>
  <c r="J23" i="4"/>
  <c r="J18" i="4"/>
  <c r="J20" i="4"/>
  <c r="J16" i="4"/>
  <c r="J22" i="4"/>
  <c r="J12" i="4"/>
  <c r="J322" i="4"/>
  <c r="J21" i="4"/>
  <c r="J31" i="4"/>
  <c r="J13" i="4"/>
  <c r="J8" i="4"/>
  <c r="J15" i="4"/>
  <c r="J24" i="4"/>
  <c r="J29" i="4"/>
  <c r="J320" i="4"/>
  <c r="J32" i="4"/>
  <c r="J26" i="4"/>
  <c r="J25" i="4"/>
  <c r="J14" i="4"/>
  <c r="J27" i="4"/>
  <c r="J39" i="4"/>
  <c r="J35" i="4"/>
  <c r="J36" i="4"/>
  <c r="J37" i="4"/>
  <c r="J40" i="4"/>
  <c r="J57" i="4"/>
  <c r="J55" i="4"/>
  <c r="J42" i="4"/>
  <c r="J47" i="4"/>
  <c r="J49" i="4"/>
  <c r="J43" i="4"/>
  <c r="J41" i="4"/>
  <c r="J44" i="4"/>
  <c r="J56" i="4"/>
  <c r="J45" i="4"/>
  <c r="J38" i="4"/>
  <c r="J34" i="4"/>
  <c r="J48" i="4"/>
  <c r="J58" i="4"/>
  <c r="J51" i="4"/>
  <c r="J50" i="4"/>
  <c r="J53" i="4"/>
  <c r="J33" i="4"/>
  <c r="J46" i="4"/>
  <c r="J52" i="4"/>
  <c r="J76" i="4"/>
  <c r="J66" i="4"/>
  <c r="J73" i="4"/>
  <c r="J81" i="4"/>
  <c r="J60" i="4"/>
  <c r="J79" i="4"/>
  <c r="J72" i="4"/>
  <c r="J67" i="4"/>
  <c r="J71" i="4"/>
  <c r="J63" i="4"/>
  <c r="J69" i="4"/>
  <c r="J62" i="4"/>
  <c r="J68" i="4"/>
  <c r="J319" i="4"/>
  <c r="J74" i="4"/>
  <c r="J59" i="4"/>
  <c r="J64" i="4"/>
  <c r="J65" i="4"/>
  <c r="J80" i="4"/>
  <c r="J82" i="4"/>
  <c r="J77" i="4"/>
  <c r="J70" i="4"/>
  <c r="J83" i="4"/>
  <c r="J78" i="4"/>
  <c r="J75" i="4"/>
  <c r="J93" i="4"/>
  <c r="J102" i="4"/>
  <c r="J91" i="4"/>
  <c r="J84" i="4"/>
  <c r="J99" i="4"/>
  <c r="J109" i="4"/>
  <c r="J89" i="4"/>
  <c r="J104" i="4"/>
  <c r="J97" i="4"/>
  <c r="J92" i="4"/>
  <c r="J95" i="4"/>
  <c r="J107" i="4"/>
  <c r="J108" i="4"/>
  <c r="J85" i="4"/>
  <c r="J101" i="4"/>
  <c r="J100" i="4"/>
  <c r="J106" i="4"/>
  <c r="J90" i="4"/>
  <c r="J103" i="4"/>
  <c r="J88" i="4"/>
  <c r="J94" i="4"/>
  <c r="J96" i="4"/>
  <c r="J98" i="4"/>
  <c r="J86" i="4"/>
  <c r="J87" i="4"/>
  <c r="J128" i="4"/>
  <c r="J129" i="4"/>
  <c r="J124" i="4"/>
  <c r="J117" i="4"/>
  <c r="J123" i="4"/>
  <c r="J113" i="4"/>
  <c r="J122" i="4"/>
  <c r="J119" i="4"/>
  <c r="J114" i="4"/>
  <c r="J134" i="4"/>
  <c r="J121" i="4"/>
  <c r="J132" i="4"/>
  <c r="J120" i="4"/>
  <c r="J133" i="4"/>
  <c r="J115" i="4"/>
  <c r="J112" i="4"/>
  <c r="J130" i="4"/>
  <c r="J125" i="4"/>
  <c r="J111" i="4"/>
  <c r="J131" i="4"/>
  <c r="J470" i="4"/>
  <c r="J118" i="4"/>
  <c r="J116" i="4"/>
  <c r="J110" i="4"/>
  <c r="J126" i="4"/>
  <c r="J151" i="4"/>
  <c r="J137" i="4"/>
  <c r="J146" i="4"/>
  <c r="J135" i="4"/>
  <c r="J150" i="4"/>
  <c r="J139" i="4"/>
  <c r="J158" i="4"/>
  <c r="J142" i="4"/>
  <c r="J154" i="4"/>
  <c r="J141" i="4"/>
  <c r="J143" i="4"/>
  <c r="J153" i="4"/>
  <c r="J144" i="4"/>
  <c r="J152" i="4"/>
  <c r="J149" i="4"/>
  <c r="J157" i="4"/>
  <c r="J138" i="4"/>
  <c r="J147" i="4"/>
  <c r="J136" i="4"/>
  <c r="J160" i="4"/>
  <c r="J140" i="4"/>
  <c r="J145" i="4"/>
  <c r="J148" i="4"/>
  <c r="J155" i="4"/>
  <c r="J321" i="4"/>
  <c r="J165" i="4"/>
  <c r="J164" i="4"/>
  <c r="J168" i="4"/>
  <c r="J183" i="4"/>
  <c r="J181" i="4"/>
  <c r="J178" i="4"/>
  <c r="J172" i="4"/>
  <c r="J176" i="4"/>
  <c r="J190" i="4"/>
  <c r="J185" i="4"/>
  <c r="J171" i="4"/>
  <c r="J170" i="4"/>
  <c r="J186" i="4"/>
  <c r="J163" i="4"/>
  <c r="J175" i="4"/>
  <c r="J174" i="4"/>
  <c r="J169" i="4"/>
  <c r="J179" i="4"/>
  <c r="J166" i="4"/>
  <c r="J184" i="4"/>
  <c r="J173" i="4"/>
  <c r="J180" i="4"/>
  <c r="J167" i="4"/>
  <c r="J177" i="4"/>
  <c r="J188" i="4"/>
  <c r="J210" i="4"/>
  <c r="J207" i="4"/>
  <c r="J209" i="4"/>
  <c r="J200" i="4"/>
  <c r="J205" i="4"/>
  <c r="J208" i="4"/>
  <c r="J191" i="4"/>
  <c r="J198" i="4"/>
  <c r="J203" i="4"/>
  <c r="J195" i="4"/>
  <c r="J194" i="4"/>
  <c r="J216" i="4"/>
  <c r="J196" i="4"/>
  <c r="J214" i="4"/>
  <c r="J211" i="4"/>
  <c r="J199" i="4"/>
  <c r="J193" i="4"/>
  <c r="J206" i="4"/>
  <c r="J204" i="4"/>
  <c r="J202" i="4"/>
  <c r="J197" i="4"/>
  <c r="J201" i="4"/>
  <c r="J240" i="4"/>
  <c r="J237" i="4"/>
  <c r="J223" i="4"/>
  <c r="J235" i="4"/>
  <c r="J317" i="4"/>
  <c r="J225" i="4"/>
  <c r="J227" i="4"/>
  <c r="J219" i="4"/>
  <c r="J230" i="4"/>
  <c r="J234" i="4"/>
  <c r="J233" i="4"/>
  <c r="J220" i="4"/>
  <c r="J603" i="4"/>
  <c r="J221" i="4"/>
  <c r="J218" i="4"/>
  <c r="J222" i="4"/>
  <c r="J229" i="4"/>
  <c r="J226" i="4"/>
  <c r="J217" i="4"/>
  <c r="J228" i="4"/>
  <c r="J232" i="4"/>
  <c r="J238" i="4"/>
  <c r="J224" i="4"/>
  <c r="J505" i="4"/>
  <c r="J516" i="4"/>
  <c r="J521" i="4"/>
  <c r="J515" i="4"/>
  <c r="J508" i="4"/>
  <c r="J520" i="4"/>
  <c r="J517" i="4"/>
  <c r="J498" i="4"/>
  <c r="J510" i="4"/>
  <c r="J503" i="4"/>
  <c r="J512" i="4"/>
  <c r="J507" i="4"/>
  <c r="J509" i="4"/>
  <c r="J511" i="4"/>
  <c r="J504" i="4"/>
  <c r="J518" i="4"/>
  <c r="J523" i="4"/>
  <c r="J514" i="4"/>
  <c r="J499" i="4"/>
  <c r="J500" i="4"/>
  <c r="J522" i="4"/>
  <c r="J501" i="4"/>
  <c r="J513" i="4"/>
  <c r="J502" i="4"/>
  <c r="J506" i="4"/>
  <c r="J244" i="4"/>
  <c r="J261" i="4"/>
  <c r="J246" i="4"/>
  <c r="J263" i="4"/>
  <c r="J255" i="4"/>
  <c r="J257" i="4"/>
  <c r="J265" i="4"/>
  <c r="J241" i="4"/>
  <c r="J254" i="4"/>
  <c r="J245" i="4"/>
  <c r="J250" i="4"/>
  <c r="J243" i="4"/>
  <c r="J242" i="4"/>
  <c r="J249" i="4"/>
  <c r="J262" i="4"/>
  <c r="J256" i="4"/>
  <c r="J248" i="4"/>
  <c r="J251" i="4"/>
  <c r="J2" i="4"/>
  <c r="J260" i="4"/>
  <c r="J247" i="4"/>
  <c r="J252" i="4"/>
  <c r="J258" i="4"/>
  <c r="J286" i="4"/>
  <c r="J290" i="4"/>
  <c r="J280" i="4"/>
  <c r="J277" i="4"/>
  <c r="J278" i="4"/>
  <c r="J289" i="4"/>
  <c r="J285" i="4"/>
  <c r="J267" i="4"/>
  <c r="J279" i="4"/>
  <c r="J275" i="4"/>
  <c r="J282" i="4"/>
  <c r="J273" i="4"/>
  <c r="J284" i="4"/>
  <c r="J283" i="4"/>
  <c r="J270" i="4"/>
  <c r="J271" i="4"/>
  <c r="J276" i="4"/>
  <c r="J268" i="4"/>
  <c r="J269" i="4"/>
  <c r="J272" i="4"/>
  <c r="J281" i="4"/>
  <c r="J274" i="4"/>
  <c r="J288" i="4"/>
  <c r="J292" i="4"/>
  <c r="J302" i="4"/>
  <c r="J308" i="4"/>
  <c r="J309" i="4"/>
  <c r="J303" i="4"/>
  <c r="J291" i="4"/>
  <c r="J306" i="4"/>
  <c r="J301" i="4"/>
  <c r="J305" i="4"/>
  <c r="J311" i="4"/>
  <c r="J310" i="4"/>
  <c r="J293" i="4"/>
  <c r="J304" i="4"/>
  <c r="J298" i="4"/>
  <c r="J294" i="4"/>
  <c r="J312" i="4"/>
  <c r="J313" i="4"/>
  <c r="J295" i="4"/>
  <c r="J297" i="4"/>
  <c r="J307" i="4"/>
  <c r="J296" i="4"/>
  <c r="J300" i="4"/>
  <c r="J299" i="4"/>
  <c r="J339" i="4"/>
  <c r="J264" i="4"/>
  <c r="J332" i="4"/>
  <c r="J323" i="4"/>
  <c r="J341" i="4"/>
  <c r="J344" i="4"/>
  <c r="J333" i="4"/>
  <c r="J253" i="4"/>
  <c r="J330" i="4"/>
  <c r="J342" i="4"/>
  <c r="J367" i="4"/>
  <c r="J368" i="4"/>
  <c r="J361" i="4"/>
  <c r="J364" i="4"/>
  <c r="J366" i="4"/>
  <c r="J362" i="4"/>
  <c r="J365" i="4"/>
  <c r="J345" i="4"/>
  <c r="J6" i="4"/>
  <c r="J287" i="4"/>
  <c r="J266" i="4"/>
  <c r="J391" i="4"/>
  <c r="J395" i="4"/>
  <c r="J387" i="4"/>
  <c r="J384" i="4"/>
  <c r="J386" i="4"/>
  <c r="J383" i="4"/>
  <c r="J374" i="4"/>
  <c r="J412" i="4"/>
  <c r="J398" i="4"/>
  <c r="J409" i="4"/>
  <c r="J413" i="4"/>
  <c r="J411" i="4"/>
  <c r="J401" i="4"/>
  <c r="J417" i="4"/>
  <c r="J231" i="4"/>
  <c r="J236" i="4"/>
  <c r="J410" i="4"/>
  <c r="J436" i="4"/>
  <c r="J440" i="4"/>
  <c r="J441" i="4"/>
  <c r="J438" i="4"/>
  <c r="J437" i="4"/>
  <c r="J424" i="4"/>
  <c r="J435" i="4"/>
  <c r="J443" i="4"/>
  <c r="J187" i="4"/>
  <c r="J189" i="4"/>
  <c r="J192" i="4"/>
  <c r="J212" i="4"/>
  <c r="J213" i="4"/>
  <c r="J461" i="4"/>
  <c r="J468" i="4"/>
  <c r="J465" i="4"/>
  <c r="J460" i="4"/>
  <c r="J469" i="4"/>
  <c r="J314" i="4"/>
  <c r="J519" i="4"/>
  <c r="J543" i="4"/>
  <c r="J657" i="4"/>
  <c r="J632" i="4"/>
  <c r="J30" i="4"/>
  <c r="J570" i="4"/>
  <c r="J599" i="4"/>
  <c r="J28" i="4"/>
  <c r="J182" i="4"/>
  <c r="J677" i="4"/>
  <c r="J688" i="4"/>
  <c r="J714" i="4"/>
  <c r="J54" i="4"/>
  <c r="J61" i="4"/>
  <c r="J105" i="4"/>
  <c r="J531" i="4"/>
  <c r="J542" i="4"/>
  <c r="J537" i="4"/>
  <c r="J536" i="4"/>
  <c r="J549" i="4"/>
  <c r="J544" i="4"/>
  <c r="J529" i="4"/>
  <c r="J535" i="4"/>
  <c r="J525" i="4"/>
  <c r="J532" i="4"/>
  <c r="J540" i="4"/>
  <c r="J546" i="4"/>
  <c r="J545" i="4"/>
  <c r="J534" i="4"/>
  <c r="J526" i="4"/>
  <c r="J527" i="4"/>
  <c r="J547" i="4"/>
  <c r="J530" i="4"/>
  <c r="J528" i="4"/>
  <c r="J538" i="4"/>
  <c r="J548" i="4"/>
  <c r="J533" i="4"/>
  <c r="J541" i="4"/>
  <c r="J524" i="4"/>
  <c r="J539" i="4"/>
  <c r="J560" i="4"/>
  <c r="J554" i="4"/>
  <c r="J557" i="4"/>
  <c r="J553" i="4"/>
  <c r="J555" i="4"/>
  <c r="J574" i="4"/>
  <c r="J568" i="4"/>
  <c r="J572" i="4"/>
  <c r="J559" i="4"/>
  <c r="J551" i="4"/>
  <c r="J566" i="4"/>
  <c r="J567" i="4"/>
  <c r="J562" i="4"/>
  <c r="J558" i="4"/>
  <c r="J571" i="4"/>
  <c r="J564" i="4"/>
  <c r="J563" i="4"/>
  <c r="J569" i="4"/>
  <c r="J552" i="4"/>
  <c r="J561" i="4"/>
  <c r="J556" i="4"/>
  <c r="J550" i="4"/>
  <c r="J575" i="4"/>
  <c r="J573" i="4"/>
  <c r="J565" i="4"/>
  <c r="J590" i="4"/>
  <c r="J585" i="4"/>
  <c r="J576" i="4"/>
  <c r="J601" i="4"/>
  <c r="J588" i="4"/>
  <c r="J598" i="4"/>
  <c r="J592" i="4"/>
  <c r="J595" i="4"/>
  <c r="J591" i="4"/>
  <c r="J578" i="4"/>
  <c r="J589" i="4"/>
  <c r="J584" i="4"/>
  <c r="J596" i="4"/>
  <c r="J579" i="4"/>
  <c r="J586" i="4"/>
  <c r="J597" i="4"/>
  <c r="J580" i="4"/>
  <c r="J581" i="4"/>
  <c r="J587" i="4"/>
  <c r="J577" i="4"/>
  <c r="J593" i="4"/>
  <c r="J583" i="4"/>
  <c r="J594" i="4"/>
  <c r="J600" i="4"/>
  <c r="J582" i="4"/>
  <c r="J651" i="4"/>
  <c r="J634" i="4"/>
  <c r="J316" i="4"/>
  <c r="J652" i="4"/>
  <c r="J650" i="4"/>
  <c r="J648" i="4"/>
  <c r="J640" i="4"/>
  <c r="J643" i="4"/>
  <c r="J655" i="4"/>
  <c r="J653" i="4"/>
  <c r="J641" i="4"/>
  <c r="J642" i="4"/>
  <c r="J649" i="4"/>
  <c r="J654" i="4"/>
  <c r="J647" i="4"/>
  <c r="J656" i="4"/>
  <c r="J635" i="4"/>
  <c r="J645" i="4"/>
  <c r="J646" i="4"/>
  <c r="J672" i="4"/>
  <c r="J661" i="4"/>
  <c r="J666" i="4"/>
  <c r="J680" i="4"/>
  <c r="J673" i="4"/>
  <c r="J663" i="4"/>
  <c r="J665" i="4"/>
  <c r="J679" i="4"/>
  <c r="J682" i="4"/>
  <c r="J658" i="4"/>
  <c r="J670" i="4"/>
  <c r="J674" i="4"/>
  <c r="J671" i="4"/>
  <c r="J162" i="4"/>
  <c r="J662" i="4"/>
  <c r="J678" i="4"/>
  <c r="J676" i="4"/>
  <c r="J675" i="4"/>
  <c r="J668" i="4"/>
  <c r="J703" i="4"/>
  <c r="J684" i="4"/>
  <c r="J696" i="4"/>
  <c r="J687" i="4"/>
  <c r="J693" i="4"/>
  <c r="J700" i="4"/>
  <c r="J705" i="4"/>
  <c r="J686" i="4"/>
  <c r="J698" i="4"/>
  <c r="J699" i="4"/>
  <c r="J707" i="4"/>
  <c r="J695" i="4"/>
  <c r="J683" i="4"/>
  <c r="J702" i="4"/>
  <c r="J691" i="4"/>
  <c r="J706" i="4"/>
  <c r="J697" i="4"/>
  <c r="J692" i="4"/>
  <c r="J704" i="4"/>
  <c r="J731" i="4"/>
  <c r="J727" i="4"/>
  <c r="J713" i="4"/>
  <c r="J709" i="4"/>
  <c r="J721" i="4"/>
  <c r="J723" i="4"/>
  <c r="J726" i="4"/>
  <c r="J730" i="4"/>
  <c r="J724" i="4"/>
  <c r="J712" i="4"/>
  <c r="J725" i="4"/>
  <c r="J729" i="4"/>
  <c r="J715" i="4"/>
  <c r="J722" i="4"/>
  <c r="J732" i="4"/>
  <c r="J733" i="4"/>
  <c r="J626" i="4"/>
  <c r="J623" i="4"/>
  <c r="J606" i="4"/>
  <c r="J613" i="4"/>
  <c r="J619" i="4"/>
  <c r="J617" i="4"/>
  <c r="J605" i="4"/>
  <c r="J616" i="4"/>
  <c r="J625" i="4"/>
  <c r="J627" i="4"/>
  <c r="J618" i="4"/>
  <c r="J628" i="4"/>
  <c r="J609" i="4"/>
  <c r="J610" i="4"/>
  <c r="J335" i="4"/>
  <c r="J340" i="4"/>
  <c r="J325" i="4"/>
  <c r="J338" i="4"/>
  <c r="J346" i="4"/>
  <c r="J324" i="4"/>
  <c r="J336" i="4"/>
  <c r="J327" i="4"/>
  <c r="J347" i="4"/>
  <c r="J354" i="4"/>
  <c r="J355" i="4"/>
  <c r="J353" i="4"/>
  <c r="J373" i="4"/>
  <c r="J352" i="4"/>
  <c r="J371" i="4"/>
  <c r="J363" i="4"/>
  <c r="J356" i="4"/>
  <c r="J380" i="4"/>
  <c r="J396" i="4"/>
  <c r="J393" i="4"/>
  <c r="J377" i="4"/>
  <c r="J378" i="4"/>
  <c r="J379" i="4"/>
  <c r="J381" i="4"/>
  <c r="J394" i="4"/>
  <c r="J416" i="4"/>
  <c r="J405" i="4"/>
  <c r="J402" i="4"/>
  <c r="J403" i="4"/>
  <c r="J404" i="4"/>
  <c r="J414" i="4"/>
  <c r="J161" i="4"/>
  <c r="J444" i="4"/>
  <c r="J429" i="4"/>
  <c r="J434" i="4"/>
  <c r="J433" i="4"/>
  <c r="J604" i="4"/>
  <c r="J430" i="4"/>
  <c r="J431" i="4"/>
  <c r="J421" i="4"/>
  <c r="J427" i="4"/>
  <c r="J422" i="4"/>
  <c r="J439" i="4"/>
  <c r="J442" i="4"/>
  <c r="J459" i="4"/>
  <c r="J451" i="4"/>
  <c r="J463" i="4"/>
  <c r="J453" i="4"/>
  <c r="J455" i="4"/>
  <c r="J448" i="4"/>
  <c r="J466" i="4"/>
  <c r="J457" i="4"/>
  <c r="J458" i="4"/>
  <c r="J456" i="4"/>
  <c r="J450" i="4"/>
  <c r="J464" i="4"/>
  <c r="J462" i="4"/>
  <c r="J454" i="4"/>
  <c r="J612" i="4"/>
  <c r="J608" i="4"/>
  <c r="J615" i="4"/>
  <c r="J621" i="4"/>
  <c r="J607" i="4"/>
  <c r="J614" i="4"/>
  <c r="J633" i="4"/>
  <c r="J636" i="4"/>
  <c r="J644" i="4"/>
  <c r="J639" i="4"/>
  <c r="J638" i="4"/>
  <c r="J631" i="4"/>
  <c r="J637" i="4"/>
  <c r="J659" i="4"/>
  <c r="J681" i="4"/>
  <c r="J667" i="4"/>
  <c r="J660" i="4"/>
  <c r="J669" i="4"/>
  <c r="J664" i="4"/>
  <c r="J602" i="4"/>
  <c r="J690" i="4"/>
  <c r="J685" i="4"/>
  <c r="J701" i="4"/>
  <c r="J689" i="4"/>
  <c r="J694" i="4"/>
  <c r="J716" i="4"/>
  <c r="J728" i="4"/>
  <c r="J708" i="4"/>
  <c r="J717" i="4"/>
  <c r="J711" i="4"/>
  <c r="J720" i="4"/>
  <c r="J718" i="4"/>
  <c r="J719" i="4"/>
  <c r="J710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2" i="3"/>
  <c r="G16" i="2" a="1"/>
  <c r="G16" i="2" s="1"/>
  <c r="H10" i="2"/>
  <c r="H612" i="4"/>
  <c r="H105" i="4"/>
  <c r="H608" i="4"/>
  <c r="H703" i="4"/>
  <c r="H731" i="4"/>
  <c r="H727" i="4"/>
  <c r="H25" i="4"/>
  <c r="H14" i="4"/>
  <c r="H684" i="4"/>
  <c r="H713" i="4"/>
  <c r="H624" i="4"/>
  <c r="H615" i="4"/>
  <c r="H58" i="4"/>
  <c r="H51" i="4"/>
  <c r="H696" i="4"/>
  <c r="H621" i="4"/>
  <c r="H50" i="4"/>
  <c r="H607" i="4"/>
  <c r="H53" i="4"/>
  <c r="H33" i="4"/>
  <c r="H46" i="4"/>
  <c r="H75" i="4"/>
  <c r="H110" i="4"/>
  <c r="H126" i="4"/>
  <c r="H188" i="4"/>
  <c r="H490" i="4"/>
  <c r="H27" i="4"/>
  <c r="H590" i="4"/>
  <c r="H614" i="4"/>
  <c r="H611" i="4"/>
  <c r="H52" i="4"/>
  <c r="H83" i="4"/>
  <c r="H78" i="4"/>
  <c r="H61" i="4"/>
  <c r="H54" i="4"/>
  <c r="H714" i="4"/>
  <c r="H688" i="4"/>
  <c r="H677" i="4"/>
  <c r="H182" i="4"/>
  <c r="H28" i="4"/>
  <c r="H599" i="4"/>
  <c r="H570" i="4"/>
  <c r="H26" i="4"/>
  <c r="H32" i="4"/>
  <c r="H320" i="4"/>
  <c r="H30" i="4"/>
  <c r="H632" i="4"/>
  <c r="H657" i="4"/>
  <c r="H543" i="4"/>
  <c r="H342" i="4"/>
  <c r="H337" i="4"/>
  <c r="I58" i="4"/>
  <c r="I61" i="4"/>
  <c r="I105" i="4"/>
  <c r="I608" i="4"/>
  <c r="I51" i="4"/>
  <c r="I632" i="4"/>
  <c r="I657" i="4"/>
  <c r="I696" i="4"/>
  <c r="I26" i="4"/>
  <c r="I320" i="4"/>
  <c r="I30" i="4"/>
  <c r="I32" i="4"/>
  <c r="I612" i="4"/>
  <c r="I731" i="4"/>
  <c r="I688" i="4"/>
  <c r="I714" i="4"/>
  <c r="I342" i="4"/>
  <c r="I621" i="4"/>
  <c r="I314" i="4"/>
  <c r="I50" i="4"/>
  <c r="I54" i="4"/>
  <c r="I607" i="4"/>
  <c r="I519" i="4"/>
  <c r="I337" i="4"/>
  <c r="I182" i="4"/>
  <c r="I28" i="4"/>
  <c r="I570" i="4"/>
  <c r="I677" i="4"/>
  <c r="I543" i="4"/>
  <c r="I599" i="4"/>
  <c r="I644" i="4"/>
  <c r="I492" i="4"/>
  <c r="I60" i="4"/>
  <c r="I708" i="4"/>
  <c r="I53" i="4"/>
  <c r="I80" i="4"/>
  <c r="I33" i="4"/>
  <c r="I89" i="4"/>
  <c r="I92" i="4"/>
  <c r="I91" i="4"/>
  <c r="I113" i="4"/>
  <c r="I114" i="4"/>
  <c r="I115" i="4"/>
  <c r="I140" i="4"/>
  <c r="I143" i="4"/>
  <c r="I155" i="4"/>
  <c r="I11" i="4"/>
  <c r="I10" i="4"/>
  <c r="I710" i="4"/>
  <c r="I727" i="4"/>
  <c r="I12" i="4"/>
  <c r="I35" i="4"/>
  <c r="I36" i="4"/>
  <c r="I55" i="4"/>
  <c r="I711" i="4"/>
  <c r="I326" i="4"/>
  <c r="I76" i="4"/>
  <c r="I82" i="4"/>
  <c r="I64" i="4"/>
  <c r="I108" i="4"/>
  <c r="I609" i="4"/>
  <c r="I94" i="4"/>
  <c r="I109" i="4"/>
  <c r="I131" i="4"/>
  <c r="I132" i="4"/>
  <c r="I470" i="4"/>
  <c r="I145" i="4"/>
  <c r="I144" i="4"/>
  <c r="I146" i="4"/>
  <c r="I13" i="4"/>
  <c r="I16" i="4"/>
  <c r="I17" i="4"/>
  <c r="I38" i="4"/>
  <c r="I610" i="4"/>
  <c r="I49" i="4"/>
  <c r="I39" i="4"/>
  <c r="I66" i="4"/>
  <c r="I67" i="4"/>
  <c r="I613" i="4"/>
  <c r="I319" i="4"/>
  <c r="I86" i="4"/>
  <c r="I97" i="4"/>
  <c r="I96" i="4"/>
  <c r="I120" i="4"/>
  <c r="I118" i="4"/>
  <c r="I164" i="4"/>
  <c r="I148" i="4"/>
  <c r="I135" i="4"/>
  <c r="I605" i="4"/>
  <c r="I149" i="4"/>
  <c r="I19" i="4"/>
  <c r="I627" i="4"/>
  <c r="I322" i="4"/>
  <c r="I20" i="4"/>
  <c r="I40" i="4"/>
  <c r="I41" i="4"/>
  <c r="I57" i="4"/>
  <c r="I70" i="4"/>
  <c r="I68" i="4"/>
  <c r="I59" i="4"/>
  <c r="I636" i="4"/>
  <c r="I98" i="4"/>
  <c r="I99" i="4"/>
  <c r="I107" i="4"/>
  <c r="I122" i="4"/>
  <c r="I133" i="4"/>
  <c r="I123" i="4"/>
  <c r="I157" i="4"/>
  <c r="I150" i="4"/>
  <c r="I151" i="4"/>
  <c r="I22" i="4"/>
  <c r="I21" i="4"/>
  <c r="I637" i="4"/>
  <c r="I23" i="4"/>
  <c r="I631" i="4"/>
  <c r="I638" i="4"/>
  <c r="I48" i="4"/>
  <c r="I44" i="4"/>
  <c r="I639" i="4"/>
  <c r="I47" i="4"/>
  <c r="I72" i="4"/>
  <c r="I73" i="4"/>
  <c r="I81" i="4"/>
  <c r="I101" i="4"/>
  <c r="I104" i="4"/>
  <c r="I102" i="4"/>
  <c r="I165" i="4"/>
  <c r="I124" i="4"/>
  <c r="I134" i="4"/>
  <c r="I153" i="4"/>
  <c r="I154" i="4"/>
  <c r="I152" i="4"/>
  <c r="I31" i="4"/>
  <c r="I45" i="4"/>
  <c r="I74" i="4"/>
  <c r="I103" i="4"/>
  <c r="I125" i="4"/>
  <c r="I46" i="4"/>
  <c r="I158" i="4"/>
  <c r="I477" i="4"/>
  <c r="I311" i="4"/>
  <c r="I664" i="4"/>
  <c r="I474" i="4"/>
  <c r="I503" i="4"/>
  <c r="I504" i="4"/>
  <c r="I505" i="4"/>
  <c r="I529" i="4"/>
  <c r="I292" i="4"/>
  <c r="I328" i="4"/>
  <c r="I530" i="4"/>
  <c r="I558" i="4"/>
  <c r="I291" i="4"/>
  <c r="I659" i="4"/>
  <c r="I557" i="4"/>
  <c r="I584" i="4"/>
  <c r="I293" i="4"/>
  <c r="I582" i="4"/>
  <c r="I312" i="4"/>
  <c r="I482" i="4"/>
  <c r="I495" i="4"/>
  <c r="I295" i="4"/>
  <c r="I511" i="4"/>
  <c r="I509" i="4"/>
  <c r="I531" i="4"/>
  <c r="I532" i="4"/>
  <c r="I669" i="4"/>
  <c r="I540" i="4"/>
  <c r="I562" i="4"/>
  <c r="I556" i="4"/>
  <c r="I563" i="4"/>
  <c r="I294" i="4"/>
  <c r="I596" i="4"/>
  <c r="I583" i="4"/>
  <c r="I476" i="4"/>
  <c r="I483" i="4"/>
  <c r="I484" i="4"/>
  <c r="I507" i="4"/>
  <c r="I681" i="4"/>
  <c r="I329" i="4"/>
  <c r="I508" i="4"/>
  <c r="I510" i="4"/>
  <c r="I546" i="4"/>
  <c r="I533" i="4"/>
  <c r="I534" i="4"/>
  <c r="I575" i="4"/>
  <c r="I564" i="4"/>
  <c r="I565" i="4"/>
  <c r="I586" i="4"/>
  <c r="I587" i="4"/>
  <c r="I588" i="4"/>
  <c r="I473" i="4"/>
  <c r="I660" i="4"/>
  <c r="I685" i="4"/>
  <c r="I334" i="4"/>
  <c r="I485" i="4"/>
  <c r="I486" i="4"/>
  <c r="I513" i="4"/>
  <c r="I297" i="4"/>
  <c r="I512" i="4"/>
  <c r="I535" i="4"/>
  <c r="I541" i="4"/>
  <c r="I536" i="4"/>
  <c r="I566" i="4"/>
  <c r="I75" i="4"/>
  <c r="I296" i="4"/>
  <c r="I550" i="4"/>
  <c r="I589" i="4"/>
  <c r="I602" i="4"/>
  <c r="I701" i="4"/>
  <c r="I598" i="4"/>
  <c r="I597" i="4"/>
  <c r="I494" i="4"/>
  <c r="I487" i="4"/>
  <c r="I489" i="4"/>
  <c r="I514" i="4"/>
  <c r="I516" i="4"/>
  <c r="I517" i="4"/>
  <c r="I299" i="4"/>
  <c r="I538" i="4"/>
  <c r="I539" i="4"/>
  <c r="I567" i="4"/>
  <c r="I553" i="4"/>
  <c r="I552" i="4"/>
  <c r="I591" i="4"/>
  <c r="I577" i="4"/>
  <c r="I592" i="4"/>
  <c r="I169" i="4"/>
  <c r="I25" i="4"/>
  <c r="I171" i="4"/>
  <c r="I488" i="4"/>
  <c r="I515" i="4"/>
  <c r="I172" i="4"/>
  <c r="I351" i="4"/>
  <c r="I518" i="4"/>
  <c r="I110" i="4"/>
  <c r="I537" i="4"/>
  <c r="I548" i="4"/>
  <c r="I689" i="4"/>
  <c r="I304" i="4"/>
  <c r="I568" i="4"/>
  <c r="I569" i="4"/>
  <c r="I173" i="4"/>
  <c r="I594" i="4"/>
  <c r="I593" i="4"/>
  <c r="I193" i="4"/>
  <c r="I200" i="4"/>
  <c r="I201" i="4"/>
  <c r="I77" i="4"/>
  <c r="I194" i="4"/>
  <c r="I202" i="4"/>
  <c r="I307" i="4"/>
  <c r="I222" i="4"/>
  <c r="I690" i="4"/>
  <c r="I718" i="4"/>
  <c r="I719" i="4"/>
  <c r="I225" i="4"/>
  <c r="I298" i="4"/>
  <c r="I720" i="4"/>
  <c r="I359" i="4"/>
  <c r="I717" i="4"/>
  <c r="I126" i="4"/>
  <c r="I384" i="4"/>
  <c r="I369" i="4"/>
  <c r="I383" i="4"/>
  <c r="I224" i="4"/>
  <c r="I249" i="4"/>
  <c r="I252" i="4"/>
  <c r="I250" i="4"/>
  <c r="I2" i="4"/>
  <c r="I265" i="4"/>
  <c r="I251" i="4"/>
  <c r="I188" i="4"/>
  <c r="I275" i="4"/>
  <c r="I490" i="4"/>
  <c r="I274" i="4"/>
  <c r="I360" i="4"/>
  <c r="I716" i="4"/>
  <c r="I616" i="4"/>
  <c r="I289" i="4"/>
  <c r="I358" i="4"/>
  <c r="I267" i="4"/>
  <c r="I308" i="4"/>
  <c r="I27" i="4"/>
  <c r="I273" i="4"/>
  <c r="I385" i="4"/>
  <c r="I175" i="4"/>
  <c r="I177" i="4"/>
  <c r="I178" i="4"/>
  <c r="I176" i="4"/>
  <c r="I382" i="4"/>
  <c r="I253" i="4"/>
  <c r="I330" i="4"/>
  <c r="I198" i="4"/>
  <c r="I203" i="4"/>
  <c r="I199" i="4"/>
  <c r="I361" i="4"/>
  <c r="I362" i="4"/>
  <c r="I204" i="4"/>
  <c r="I617" i="4"/>
  <c r="I227" i="4"/>
  <c r="I228" i="4"/>
  <c r="I226" i="4"/>
  <c r="I217" i="4"/>
  <c r="I388" i="4"/>
  <c r="I230" i="4"/>
  <c r="I229" i="4"/>
  <c r="I254" i="4"/>
  <c r="I258" i="4"/>
  <c r="I309" i="4"/>
  <c r="I255" i="4"/>
  <c r="I256" i="4"/>
  <c r="I618" i="4"/>
  <c r="I619" i="4"/>
  <c r="I261" i="4"/>
  <c r="I277" i="4"/>
  <c r="I278" i="4"/>
  <c r="I606" i="4"/>
  <c r="I279" i="4"/>
  <c r="I280" i="4"/>
  <c r="I276" i="4"/>
  <c r="I281" i="4"/>
  <c r="I179" i="4"/>
  <c r="I181" i="4"/>
  <c r="I180" i="4"/>
  <c r="I633" i="4"/>
  <c r="I183" i="4"/>
  <c r="I667" i="4"/>
  <c r="I184" i="4"/>
  <c r="I694" i="4"/>
  <c r="I185" i="4"/>
  <c r="I397" i="4"/>
  <c r="I211" i="4"/>
  <c r="I206" i="4"/>
  <c r="I207" i="4"/>
  <c r="I728" i="4"/>
  <c r="I208" i="4"/>
  <c r="I623" i="4"/>
  <c r="I191" i="4"/>
  <c r="I455" i="4"/>
  <c r="I210" i="4"/>
  <c r="I232" i="4"/>
  <c r="I233" i="4"/>
  <c r="I240" i="4"/>
  <c r="I234" i="4"/>
  <c r="I235" i="4"/>
  <c r="I317" i="4"/>
  <c r="I262" i="4"/>
  <c r="I459" i="4"/>
  <c r="I231" i="4"/>
  <c r="I409" i="4"/>
  <c r="I248" i="4"/>
  <c r="I263" i="4"/>
  <c r="I260" i="4"/>
  <c r="I283" i="4"/>
  <c r="I424" i="4"/>
  <c r="I187" i="4"/>
  <c r="I336" i="4"/>
  <c r="I284" i="4"/>
  <c r="I285" i="4"/>
  <c r="I444" i="4"/>
  <c r="I433" i="4"/>
  <c r="I286" i="4"/>
  <c r="I434" i="4"/>
  <c r="I648" i="4"/>
  <c r="I649" i="4"/>
  <c r="I650" i="4"/>
  <c r="I634" i="4"/>
  <c r="I652" i="4"/>
  <c r="I672" i="4"/>
  <c r="I671" i="4"/>
  <c r="I670" i="4"/>
  <c r="I604" i="4"/>
  <c r="I392" i="4"/>
  <c r="I439" i="4"/>
  <c r="I673" i="4"/>
  <c r="I674" i="4"/>
  <c r="I408" i="4"/>
  <c r="I697" i="4"/>
  <c r="I698" i="4"/>
  <c r="I463" i="4"/>
  <c r="I700" i="4"/>
  <c r="I699" i="4"/>
  <c r="I462" i="4"/>
  <c r="I464" i="4"/>
  <c r="I702" i="4"/>
  <c r="I415" i="4"/>
  <c r="I715" i="4"/>
  <c r="I732" i="4"/>
  <c r="I448" i="4"/>
  <c r="I724" i="4"/>
  <c r="I709" i="4"/>
  <c r="I239" i="4"/>
  <c r="I215" i="4"/>
  <c r="I318" i="4"/>
  <c r="I493" i="4"/>
  <c r="I466" i="4"/>
  <c r="I419" i="4"/>
  <c r="I630" i="4"/>
  <c r="I406" i="4"/>
  <c r="I655" i="4"/>
  <c r="I646" i="4"/>
  <c r="I653" i="4"/>
  <c r="I654" i="4"/>
  <c r="I316" i="4"/>
  <c r="I678" i="4"/>
  <c r="I371" i="4"/>
  <c r="I377" i="4"/>
  <c r="I676" i="4"/>
  <c r="I679" i="4"/>
  <c r="I416" i="4"/>
  <c r="I680" i="4"/>
  <c r="I682" i="4"/>
  <c r="I420" i="4"/>
  <c r="I706" i="4"/>
  <c r="I705" i="4"/>
  <c r="I707" i="4"/>
  <c r="I84" i="4"/>
  <c r="I3" i="4"/>
  <c r="I343" i="4"/>
  <c r="I85" i="4"/>
  <c r="I121" i="4"/>
  <c r="I137" i="4"/>
  <c r="I136" i="4"/>
  <c r="I160" i="4"/>
  <c r="I18" i="4"/>
  <c r="I7" i="4"/>
  <c r="I324" i="4"/>
  <c r="I8" i="4"/>
  <c r="I349" i="4"/>
  <c r="I34" i="4"/>
  <c r="I327" i="4"/>
  <c r="I347" i="4"/>
  <c r="I43" i="4"/>
  <c r="I42" i="4"/>
  <c r="I79" i="4"/>
  <c r="I62" i="4"/>
  <c r="I71" i="4"/>
  <c r="I88" i="4"/>
  <c r="I90" i="4"/>
  <c r="I87" i="4"/>
  <c r="I130" i="4"/>
  <c r="I111" i="4"/>
  <c r="I14" i="4"/>
  <c r="I350" i="4"/>
  <c r="I112" i="4"/>
  <c r="I335" i="4"/>
  <c r="I138" i="4"/>
  <c r="I321" i="4"/>
  <c r="I325" i="4"/>
  <c r="I139" i="4"/>
  <c r="I9" i="4"/>
  <c r="I24" i="4"/>
  <c r="I37" i="4"/>
  <c r="I69" i="4"/>
  <c r="I63" i="4"/>
  <c r="I100" i="4"/>
  <c r="I93" i="4"/>
  <c r="I116" i="4"/>
  <c r="I117" i="4"/>
  <c r="I141" i="4"/>
  <c r="I372" i="4"/>
  <c r="I375" i="4"/>
  <c r="I142" i="4"/>
  <c r="I352" i="4"/>
  <c r="I684" i="4"/>
  <c r="I353" i="4"/>
  <c r="I15" i="4"/>
  <c r="I5" i="4"/>
  <c r="I376" i="4"/>
  <c r="I56" i="4"/>
  <c r="I65" i="4"/>
  <c r="I95" i="4"/>
  <c r="I119" i="4"/>
  <c r="I363" i="4"/>
  <c r="I354" i="4"/>
  <c r="I147" i="4"/>
  <c r="I478" i="4"/>
  <c r="I4" i="4"/>
  <c r="I471" i="4"/>
  <c r="I499" i="4"/>
  <c r="I500" i="4"/>
  <c r="I498" i="4"/>
  <c r="I524" i="4"/>
  <c r="I399" i="4"/>
  <c r="I544" i="4"/>
  <c r="I355" i="4"/>
  <c r="I525" i="4"/>
  <c r="I573" i="4"/>
  <c r="I418" i="4"/>
  <c r="I574" i="4"/>
  <c r="I713" i="4"/>
  <c r="I551" i="4"/>
  <c r="I576" i="4"/>
  <c r="I578" i="4"/>
  <c r="I491" i="4"/>
  <c r="I216" i="4"/>
  <c r="I400" i="4"/>
  <c r="I472" i="4"/>
  <c r="I356" i="4"/>
  <c r="I501" i="4"/>
  <c r="I378" i="4"/>
  <c r="I502" i="4"/>
  <c r="I520" i="4"/>
  <c r="I526" i="4"/>
  <c r="I527" i="4"/>
  <c r="I528" i="4"/>
  <c r="I379" i="4"/>
  <c r="I380" i="4"/>
  <c r="I554" i="4"/>
  <c r="I561" i="4"/>
  <c r="I555" i="4"/>
  <c r="I580" i="4"/>
  <c r="I600" i="4"/>
  <c r="I425" i="4"/>
  <c r="I381" i="4"/>
  <c r="I581" i="4"/>
  <c r="I480" i="4"/>
  <c r="I394" i="4"/>
  <c r="I479" i="4"/>
  <c r="I481" i="4"/>
  <c r="I506" i="4"/>
  <c r="I423" i="4"/>
  <c r="I521" i="4"/>
  <c r="I205" i="4"/>
  <c r="I542" i="4"/>
  <c r="I106" i="4"/>
  <c r="I545" i="4"/>
  <c r="I560" i="4"/>
  <c r="I559" i="4"/>
  <c r="I195" i="4"/>
  <c r="I585" i="4"/>
  <c r="I426" i="4"/>
  <c r="I595" i="4"/>
  <c r="I196" i="4"/>
  <c r="I197" i="4"/>
  <c r="I393" i="4"/>
  <c r="I167" i="4"/>
  <c r="I166" i="4"/>
  <c r="I168" i="4"/>
  <c r="I190" i="4"/>
  <c r="I590" i="4"/>
  <c r="I445" i="4"/>
  <c r="I163" i="4"/>
  <c r="I170" i="4"/>
  <c r="I221" i="4"/>
  <c r="I238" i="4"/>
  <c r="I218" i="4"/>
  <c r="I219" i="4"/>
  <c r="I220" i="4"/>
  <c r="I603" i="4"/>
  <c r="I244" i="4"/>
  <c r="I446" i="4"/>
  <c r="I315" i="4"/>
  <c r="I242" i="4"/>
  <c r="I243" i="4"/>
  <c r="I402" i="4"/>
  <c r="I614" i="4"/>
  <c r="I241" i="4"/>
  <c r="I246" i="4"/>
  <c r="I247" i="4"/>
  <c r="I270" i="4"/>
  <c r="I269" i="4"/>
  <c r="I290" i="4"/>
  <c r="I288" i="4"/>
  <c r="I447" i="4"/>
  <c r="I624" i="4"/>
  <c r="I271" i="4"/>
  <c r="I272" i="4"/>
  <c r="I301" i="4"/>
  <c r="I302" i="4"/>
  <c r="I313" i="4"/>
  <c r="I303" i="4"/>
  <c r="I300" i="4"/>
  <c r="I305" i="4"/>
  <c r="I174" i="4"/>
  <c r="I214" i="4"/>
  <c r="I414" i="4"/>
  <c r="I223" i="4"/>
  <c r="I245" i="4"/>
  <c r="I268" i="4"/>
  <c r="I161" i="4"/>
  <c r="I306" i="4"/>
  <c r="I651" i="4"/>
  <c r="I635" i="4"/>
  <c r="I640" i="4"/>
  <c r="I641" i="4"/>
  <c r="I403" i="4"/>
  <c r="I615" i="4"/>
  <c r="I642" i="4"/>
  <c r="I661" i="4"/>
  <c r="I662" i="4"/>
  <c r="I658" i="4"/>
  <c r="I668" i="4"/>
  <c r="I663" i="4"/>
  <c r="I404" i="4"/>
  <c r="I432" i="4"/>
  <c r="I405" i="4"/>
  <c r="I427" i="4"/>
  <c r="I691" i="4"/>
  <c r="I428" i="4"/>
  <c r="I611" i="4"/>
  <c r="I686" i="4"/>
  <c r="I692" i="4"/>
  <c r="I421" i="4"/>
  <c r="I422" i="4"/>
  <c r="I693" i="4"/>
  <c r="I429" i="4"/>
  <c r="I703" i="4"/>
  <c r="I430" i="4"/>
  <c r="I52" i="4"/>
  <c r="I687" i="4"/>
  <c r="I730" i="4"/>
  <c r="I723" i="4"/>
  <c r="I431" i="4"/>
  <c r="I721" i="4"/>
  <c r="I449" i="4"/>
  <c r="I733" i="4"/>
  <c r="I722" i="4"/>
  <c r="I620" i="4"/>
  <c r="I127" i="4"/>
  <c r="I475" i="4"/>
  <c r="I442" i="4"/>
  <c r="I129" i="4"/>
  <c r="I128" i="4"/>
  <c r="I450" i="4"/>
  <c r="I452" i="4"/>
  <c r="I159" i="4"/>
  <c r="I643" i="4"/>
  <c r="I675" i="4"/>
  <c r="I704" i="4"/>
  <c r="I712" i="4"/>
  <c r="I451" i="4"/>
  <c r="I629" i="4"/>
  <c r="I656" i="4"/>
  <c r="I665" i="4"/>
  <c r="I683" i="4"/>
  <c r="I725" i="4"/>
  <c r="I156" i="4"/>
  <c r="I645" i="4"/>
  <c r="I407" i="4"/>
  <c r="I666" i="4"/>
  <c r="I453" i="4"/>
  <c r="I695" i="4"/>
  <c r="I726" i="4"/>
  <c r="I622" i="4"/>
  <c r="I454" i="4"/>
  <c r="I186" i="4"/>
  <c r="I209" i="4"/>
  <c r="I237" i="4"/>
  <c r="I257" i="4"/>
  <c r="I331" i="4"/>
  <c r="I83" i="4"/>
  <c r="I348" i="4"/>
  <c r="I282" i="4"/>
  <c r="I456" i="4"/>
  <c r="I310" i="4"/>
  <c r="I647" i="4"/>
  <c r="I162" i="4"/>
  <c r="I729" i="4"/>
  <c r="I259" i="4"/>
  <c r="I332" i="4"/>
  <c r="I457" i="4"/>
  <c r="I344" i="4"/>
  <c r="I333" i="4"/>
  <c r="I364" i="4"/>
  <c r="I6" i="4"/>
  <c r="I458" i="4"/>
  <c r="I365" i="4"/>
  <c r="I625" i="4"/>
  <c r="I386" i="4"/>
  <c r="I374" i="4"/>
  <c r="I387" i="4"/>
  <c r="I410" i="4"/>
  <c r="I626" i="4"/>
  <c r="I411" i="4"/>
  <c r="I412" i="4"/>
  <c r="I436" i="4"/>
  <c r="I438" i="4"/>
  <c r="I437" i="4"/>
  <c r="I460" i="4"/>
  <c r="I213" i="4"/>
  <c r="I212" i="4"/>
  <c r="I628" i="4"/>
  <c r="I323" i="4"/>
  <c r="I341" i="4"/>
  <c r="I389" i="4"/>
  <c r="I339" i="4"/>
  <c r="I366" i="4"/>
  <c r="I340" i="4"/>
  <c r="I368" i="4"/>
  <c r="I338" i="4"/>
  <c r="I367" i="4"/>
  <c r="I78" i="4"/>
  <c r="I266" i="4"/>
  <c r="I391" i="4"/>
  <c r="I287" i="4"/>
  <c r="I390" i="4"/>
  <c r="I236" i="4"/>
  <c r="I413" i="4"/>
  <c r="I398" i="4"/>
  <c r="I435" i="4"/>
  <c r="I357" i="4"/>
  <c r="I440" i="4"/>
  <c r="I441" i="4"/>
  <c r="I192" i="4"/>
  <c r="I461" i="4"/>
  <c r="I465" i="4"/>
  <c r="I264" i="4"/>
  <c r="I370" i="4"/>
  <c r="I345" i="4"/>
  <c r="I346" i="4"/>
  <c r="I395" i="4"/>
  <c r="I401" i="4"/>
  <c r="I417" i="4"/>
  <c r="I189" i="4"/>
  <c r="I443" i="4"/>
  <c r="I373" i="4"/>
  <c r="I396" i="4"/>
  <c r="I467" i="4"/>
  <c r="I468" i="4"/>
  <c r="I469" i="4"/>
  <c r="I496" i="4"/>
  <c r="I522" i="4"/>
  <c r="I547" i="4"/>
  <c r="I571" i="4"/>
  <c r="I601" i="4"/>
  <c r="I497" i="4"/>
  <c r="I523" i="4"/>
  <c r="I549" i="4"/>
  <c r="I572" i="4"/>
  <c r="I579" i="4"/>
  <c r="I29" i="4"/>
  <c r="H314" i="4"/>
  <c r="H519" i="4"/>
  <c r="H644" i="4"/>
  <c r="H492" i="4"/>
  <c r="H60" i="4"/>
  <c r="H708" i="4"/>
  <c r="H80" i="4"/>
  <c r="H89" i="4"/>
  <c r="H92" i="4"/>
  <c r="H91" i="4"/>
  <c r="H113" i="4"/>
  <c r="H114" i="4"/>
  <c r="H115" i="4"/>
  <c r="H140" i="4"/>
  <c r="H143" i="4"/>
  <c r="H155" i="4"/>
  <c r="H11" i="4"/>
  <c r="H10" i="4"/>
  <c r="H710" i="4"/>
  <c r="H12" i="4"/>
  <c r="H35" i="4"/>
  <c r="H36" i="4"/>
  <c r="H55" i="4"/>
  <c r="H711" i="4"/>
  <c r="H326" i="4"/>
  <c r="H76" i="4"/>
  <c r="H82" i="4"/>
  <c r="H64" i="4"/>
  <c r="H108" i="4"/>
  <c r="H609" i="4"/>
  <c r="H94" i="4"/>
  <c r="H109" i="4"/>
  <c r="H131" i="4"/>
  <c r="H132" i="4"/>
  <c r="H470" i="4"/>
  <c r="H145" i="4"/>
  <c r="H144" i="4"/>
  <c r="H146" i="4"/>
  <c r="H13" i="4"/>
  <c r="H16" i="4"/>
  <c r="H17" i="4"/>
  <c r="H38" i="4"/>
  <c r="H610" i="4"/>
  <c r="H49" i="4"/>
  <c r="H39" i="4"/>
  <c r="H66" i="4"/>
  <c r="H67" i="4"/>
  <c r="H613" i="4"/>
  <c r="H319" i="4"/>
  <c r="H86" i="4"/>
  <c r="H97" i="4"/>
  <c r="H96" i="4"/>
  <c r="H120" i="4"/>
  <c r="H118" i="4"/>
  <c r="H164" i="4"/>
  <c r="H148" i="4"/>
  <c r="H135" i="4"/>
  <c r="H605" i="4"/>
  <c r="H149" i="4"/>
  <c r="H19" i="4"/>
  <c r="H627" i="4"/>
  <c r="H322" i="4"/>
  <c r="H20" i="4"/>
  <c r="H40" i="4"/>
  <c r="H41" i="4"/>
  <c r="H57" i="4"/>
  <c r="H70" i="4"/>
  <c r="H68" i="4"/>
  <c r="H59" i="4"/>
  <c r="H636" i="4"/>
  <c r="H98" i="4"/>
  <c r="H99" i="4"/>
  <c r="H107" i="4"/>
  <c r="H122" i="4"/>
  <c r="H133" i="4"/>
  <c r="H123" i="4"/>
  <c r="H157" i="4"/>
  <c r="H150" i="4"/>
  <c r="H22" i="4"/>
  <c r="H21" i="4"/>
  <c r="H637" i="4"/>
  <c r="H23" i="4"/>
  <c r="H631" i="4"/>
  <c r="H638" i="4"/>
  <c r="H48" i="4"/>
  <c r="H44" i="4"/>
  <c r="H639" i="4"/>
  <c r="H47" i="4"/>
  <c r="H72" i="4"/>
  <c r="H73" i="4"/>
  <c r="H81" i="4"/>
  <c r="H101" i="4"/>
  <c r="H104" i="4"/>
  <c r="H102" i="4"/>
  <c r="H165" i="4"/>
  <c r="H124" i="4"/>
  <c r="H134" i="4"/>
  <c r="H153" i="4"/>
  <c r="H154" i="4"/>
  <c r="H152" i="4"/>
  <c r="H31" i="4"/>
  <c r="H45" i="4"/>
  <c r="H74" i="4"/>
  <c r="H103" i="4"/>
  <c r="H125" i="4"/>
  <c r="H158" i="4"/>
  <c r="H477" i="4"/>
  <c r="H311" i="4"/>
  <c r="H664" i="4"/>
  <c r="H474" i="4"/>
  <c r="H503" i="4"/>
  <c r="H504" i="4"/>
  <c r="H505" i="4"/>
  <c r="H529" i="4"/>
  <c r="H292" i="4"/>
  <c r="H328" i="4"/>
  <c r="H530" i="4"/>
  <c r="H558" i="4"/>
  <c r="H291" i="4"/>
  <c r="H659" i="4"/>
  <c r="H557" i="4"/>
  <c r="H584" i="4"/>
  <c r="H293" i="4"/>
  <c r="H582" i="4"/>
  <c r="H312" i="4"/>
  <c r="H482" i="4"/>
  <c r="H495" i="4"/>
  <c r="H295" i="4"/>
  <c r="H511" i="4"/>
  <c r="H509" i="4"/>
  <c r="H531" i="4"/>
  <c r="H532" i="4"/>
  <c r="H669" i="4"/>
  <c r="H540" i="4"/>
  <c r="H562" i="4"/>
  <c r="H556" i="4"/>
  <c r="H563" i="4"/>
  <c r="H294" i="4"/>
  <c r="H596" i="4"/>
  <c r="H583" i="4"/>
  <c r="H476" i="4"/>
  <c r="H483" i="4"/>
  <c r="H484" i="4"/>
  <c r="H507" i="4"/>
  <c r="H681" i="4"/>
  <c r="H329" i="4"/>
  <c r="H508" i="4"/>
  <c r="H510" i="4"/>
  <c r="H546" i="4"/>
  <c r="H533" i="4"/>
  <c r="H534" i="4"/>
  <c r="H575" i="4"/>
  <c r="H564" i="4"/>
  <c r="H565" i="4"/>
  <c r="H586" i="4"/>
  <c r="H587" i="4"/>
  <c r="H588" i="4"/>
  <c r="H473" i="4"/>
  <c r="H660" i="4"/>
  <c r="H685" i="4"/>
  <c r="H334" i="4"/>
  <c r="H485" i="4"/>
  <c r="H486" i="4"/>
  <c r="H513" i="4"/>
  <c r="H297" i="4"/>
  <c r="H512" i="4"/>
  <c r="H535" i="4"/>
  <c r="H541" i="4"/>
  <c r="H536" i="4"/>
  <c r="H566" i="4"/>
  <c r="H296" i="4"/>
  <c r="H550" i="4"/>
  <c r="H589" i="4"/>
  <c r="H602" i="4"/>
  <c r="H701" i="4"/>
  <c r="H598" i="4"/>
  <c r="H597" i="4"/>
  <c r="H494" i="4"/>
  <c r="H487" i="4"/>
  <c r="H489" i="4"/>
  <c r="H514" i="4"/>
  <c r="H516" i="4"/>
  <c r="H517" i="4"/>
  <c r="H299" i="4"/>
  <c r="H538" i="4"/>
  <c r="H539" i="4"/>
  <c r="H567" i="4"/>
  <c r="H553" i="4"/>
  <c r="H552" i="4"/>
  <c r="H591" i="4"/>
  <c r="H577" i="4"/>
  <c r="H592" i="4"/>
  <c r="H169" i="4"/>
  <c r="H171" i="4"/>
  <c r="H488" i="4"/>
  <c r="H515" i="4"/>
  <c r="H172" i="4"/>
  <c r="H351" i="4"/>
  <c r="H518" i="4"/>
  <c r="H537" i="4"/>
  <c r="H548" i="4"/>
  <c r="H689" i="4"/>
  <c r="H304" i="4"/>
  <c r="H568" i="4"/>
  <c r="H569" i="4"/>
  <c r="H173" i="4"/>
  <c r="H594" i="4"/>
  <c r="H593" i="4"/>
  <c r="H193" i="4"/>
  <c r="H200" i="4"/>
  <c r="H201" i="4"/>
  <c r="H77" i="4"/>
  <c r="H194" i="4"/>
  <c r="H202" i="4"/>
  <c r="H307" i="4"/>
  <c r="H222" i="4"/>
  <c r="H690" i="4"/>
  <c r="H718" i="4"/>
  <c r="H719" i="4"/>
  <c r="H225" i="4"/>
  <c r="H298" i="4"/>
  <c r="H720" i="4"/>
  <c r="H359" i="4"/>
  <c r="H717" i="4"/>
  <c r="H384" i="4"/>
  <c r="H369" i="4"/>
  <c r="H383" i="4"/>
  <c r="H224" i="4"/>
  <c r="H249" i="4"/>
  <c r="H252" i="4"/>
  <c r="H250" i="4"/>
  <c r="H2" i="4"/>
  <c r="H265" i="4"/>
  <c r="H251" i="4"/>
  <c r="H275" i="4"/>
  <c r="H274" i="4"/>
  <c r="H360" i="4"/>
  <c r="H716" i="4"/>
  <c r="H616" i="4"/>
  <c r="H289" i="4"/>
  <c r="H358" i="4"/>
  <c r="H267" i="4"/>
  <c r="H308" i="4"/>
  <c r="H273" i="4"/>
  <c r="H385" i="4"/>
  <c r="H175" i="4"/>
  <c r="H177" i="4"/>
  <c r="H178" i="4"/>
  <c r="H176" i="4"/>
  <c r="H382" i="4"/>
  <c r="H253" i="4"/>
  <c r="H330" i="4"/>
  <c r="H198" i="4"/>
  <c r="H203" i="4"/>
  <c r="H199" i="4"/>
  <c r="H361" i="4"/>
  <c r="H362" i="4"/>
  <c r="H204" i="4"/>
  <c r="H617" i="4"/>
  <c r="H227" i="4"/>
  <c r="H228" i="4"/>
  <c r="H226" i="4"/>
  <c r="H217" i="4"/>
  <c r="H388" i="4"/>
  <c r="H230" i="4"/>
  <c r="H229" i="4"/>
  <c r="H254" i="4"/>
  <c r="H258" i="4"/>
  <c r="H309" i="4"/>
  <c r="H255" i="4"/>
  <c r="H256" i="4"/>
  <c r="H618" i="4"/>
  <c r="H619" i="4"/>
  <c r="H261" i="4"/>
  <c r="H277" i="4"/>
  <c r="H278" i="4"/>
  <c r="H606" i="4"/>
  <c r="H279" i="4"/>
  <c r="H280" i="4"/>
  <c r="H276" i="4"/>
  <c r="H281" i="4"/>
  <c r="H179" i="4"/>
  <c r="H181" i="4"/>
  <c r="H180" i="4"/>
  <c r="H633" i="4"/>
  <c r="H183" i="4"/>
  <c r="H667" i="4"/>
  <c r="H184" i="4"/>
  <c r="H694" i="4"/>
  <c r="H185" i="4"/>
  <c r="H397" i="4"/>
  <c r="H211" i="4"/>
  <c r="H206" i="4"/>
  <c r="H207" i="4"/>
  <c r="H728" i="4"/>
  <c r="H208" i="4"/>
  <c r="H623" i="4"/>
  <c r="H191" i="4"/>
  <c r="H455" i="4"/>
  <c r="H210" i="4"/>
  <c r="H232" i="4"/>
  <c r="H233" i="4"/>
  <c r="H240" i="4"/>
  <c r="H234" i="4"/>
  <c r="H235" i="4"/>
  <c r="H317" i="4"/>
  <c r="H262" i="4"/>
  <c r="H459" i="4"/>
  <c r="H231" i="4"/>
  <c r="H409" i="4"/>
  <c r="H248" i="4"/>
  <c r="H263" i="4"/>
  <c r="H260" i="4"/>
  <c r="H283" i="4"/>
  <c r="H424" i="4"/>
  <c r="H187" i="4"/>
  <c r="H336" i="4"/>
  <c r="H284" i="4"/>
  <c r="H285" i="4"/>
  <c r="H444" i="4"/>
  <c r="H433" i="4"/>
  <c r="H286" i="4"/>
  <c r="H434" i="4"/>
  <c r="H648" i="4"/>
  <c r="H649" i="4"/>
  <c r="H650" i="4"/>
  <c r="H634" i="4"/>
  <c r="H652" i="4"/>
  <c r="H672" i="4"/>
  <c r="H671" i="4"/>
  <c r="H670" i="4"/>
  <c r="H604" i="4"/>
  <c r="H392" i="4"/>
  <c r="H439" i="4"/>
  <c r="H673" i="4"/>
  <c r="H674" i="4"/>
  <c r="H408" i="4"/>
  <c r="H697" i="4"/>
  <c r="H698" i="4"/>
  <c r="H463" i="4"/>
  <c r="H700" i="4"/>
  <c r="H699" i="4"/>
  <c r="H462" i="4"/>
  <c r="H464" i="4"/>
  <c r="H702" i="4"/>
  <c r="H415" i="4"/>
  <c r="H715" i="4"/>
  <c r="H732" i="4"/>
  <c r="H448" i="4"/>
  <c r="H724" i="4"/>
  <c r="H709" i="4"/>
  <c r="H239" i="4"/>
  <c r="H215" i="4"/>
  <c r="H318" i="4"/>
  <c r="H493" i="4"/>
  <c r="H466" i="4"/>
  <c r="H419" i="4"/>
  <c r="H630" i="4"/>
  <c r="H406" i="4"/>
  <c r="H655" i="4"/>
  <c r="H646" i="4"/>
  <c r="H653" i="4"/>
  <c r="H654" i="4"/>
  <c r="H316" i="4"/>
  <c r="H678" i="4"/>
  <c r="H371" i="4"/>
  <c r="H377" i="4"/>
  <c r="H676" i="4"/>
  <c r="H679" i="4"/>
  <c r="H416" i="4"/>
  <c r="H680" i="4"/>
  <c r="H682" i="4"/>
  <c r="H420" i="4"/>
  <c r="H706" i="4"/>
  <c r="H705" i="4"/>
  <c r="H707" i="4"/>
  <c r="H84" i="4"/>
  <c r="H3" i="4"/>
  <c r="H343" i="4"/>
  <c r="H85" i="4"/>
  <c r="H121" i="4"/>
  <c r="H137" i="4"/>
  <c r="H136" i="4"/>
  <c r="H160" i="4"/>
  <c r="H18" i="4"/>
  <c r="H7" i="4"/>
  <c r="H324" i="4"/>
  <c r="H8" i="4"/>
  <c r="H349" i="4"/>
  <c r="H34" i="4"/>
  <c r="H327" i="4"/>
  <c r="H347" i="4"/>
  <c r="H43" i="4"/>
  <c r="H42" i="4"/>
  <c r="H79" i="4"/>
  <c r="H62" i="4"/>
  <c r="H71" i="4"/>
  <c r="H88" i="4"/>
  <c r="H90" i="4"/>
  <c r="H87" i="4"/>
  <c r="H130" i="4"/>
  <c r="H111" i="4"/>
  <c r="H350" i="4"/>
  <c r="H112" i="4"/>
  <c r="H335" i="4"/>
  <c r="H138" i="4"/>
  <c r="H321" i="4"/>
  <c r="H325" i="4"/>
  <c r="H139" i="4"/>
  <c r="H9" i="4"/>
  <c r="H24" i="4"/>
  <c r="H37" i="4"/>
  <c r="H69" i="4"/>
  <c r="H63" i="4"/>
  <c r="H100" i="4"/>
  <c r="H93" i="4"/>
  <c r="H116" i="4"/>
  <c r="H117" i="4"/>
  <c r="H141" i="4"/>
  <c r="H372" i="4"/>
  <c r="H375" i="4"/>
  <c r="H142" i="4"/>
  <c r="H352" i="4"/>
  <c r="H353" i="4"/>
  <c r="H15" i="4"/>
  <c r="H5" i="4"/>
  <c r="H376" i="4"/>
  <c r="H56" i="4"/>
  <c r="H65" i="4"/>
  <c r="H95" i="4"/>
  <c r="H119" i="4"/>
  <c r="H363" i="4"/>
  <c r="H354" i="4"/>
  <c r="H147" i="4"/>
  <c r="H478" i="4"/>
  <c r="H4" i="4"/>
  <c r="H471" i="4"/>
  <c r="H499" i="4"/>
  <c r="H500" i="4"/>
  <c r="H498" i="4"/>
  <c r="H524" i="4"/>
  <c r="H399" i="4"/>
  <c r="H544" i="4"/>
  <c r="H355" i="4"/>
  <c r="H525" i="4"/>
  <c r="H573" i="4"/>
  <c r="H418" i="4"/>
  <c r="H574" i="4"/>
  <c r="H551" i="4"/>
  <c r="H576" i="4"/>
  <c r="H578" i="4"/>
  <c r="H491" i="4"/>
  <c r="H216" i="4"/>
  <c r="H400" i="4"/>
  <c r="H472" i="4"/>
  <c r="H356" i="4"/>
  <c r="H501" i="4"/>
  <c r="H378" i="4"/>
  <c r="H502" i="4"/>
  <c r="H520" i="4"/>
  <c r="H526" i="4"/>
  <c r="H527" i="4"/>
  <c r="H528" i="4"/>
  <c r="H379" i="4"/>
  <c r="H380" i="4"/>
  <c r="H554" i="4"/>
  <c r="H561" i="4"/>
  <c r="H555" i="4"/>
  <c r="H580" i="4"/>
  <c r="H600" i="4"/>
  <c r="H425" i="4"/>
  <c r="H381" i="4"/>
  <c r="H581" i="4"/>
  <c r="H480" i="4"/>
  <c r="H394" i="4"/>
  <c r="H479" i="4"/>
  <c r="H481" i="4"/>
  <c r="H506" i="4"/>
  <c r="H423" i="4"/>
  <c r="H521" i="4"/>
  <c r="H205" i="4"/>
  <c r="H542" i="4"/>
  <c r="H106" i="4"/>
  <c r="H545" i="4"/>
  <c r="H560" i="4"/>
  <c r="H559" i="4"/>
  <c r="H195" i="4"/>
  <c r="H585" i="4"/>
  <c r="H426" i="4"/>
  <c r="H595" i="4"/>
  <c r="H196" i="4"/>
  <c r="H197" i="4"/>
  <c r="H393" i="4"/>
  <c r="H167" i="4"/>
  <c r="H166" i="4"/>
  <c r="H168" i="4"/>
  <c r="H190" i="4"/>
  <c r="H445" i="4"/>
  <c r="H163" i="4"/>
  <c r="H170" i="4"/>
  <c r="H221" i="4"/>
  <c r="H238" i="4"/>
  <c r="H218" i="4"/>
  <c r="H219" i="4"/>
  <c r="H220" i="4"/>
  <c r="H603" i="4"/>
  <c r="H244" i="4"/>
  <c r="H446" i="4"/>
  <c r="H315" i="4"/>
  <c r="H242" i="4"/>
  <c r="H243" i="4"/>
  <c r="H402" i="4"/>
  <c r="H241" i="4"/>
  <c r="H246" i="4"/>
  <c r="H247" i="4"/>
  <c r="H270" i="4"/>
  <c r="H269" i="4"/>
  <c r="H290" i="4"/>
  <c r="H288" i="4"/>
  <c r="H447" i="4"/>
  <c r="H271" i="4"/>
  <c r="H272" i="4"/>
  <c r="H301" i="4"/>
  <c r="H302" i="4"/>
  <c r="H313" i="4"/>
  <c r="H303" i="4"/>
  <c r="H300" i="4"/>
  <c r="H305" i="4"/>
  <c r="H174" i="4"/>
  <c r="H214" i="4"/>
  <c r="H414" i="4"/>
  <c r="H223" i="4"/>
  <c r="H245" i="4"/>
  <c r="H268" i="4"/>
  <c r="H161" i="4"/>
  <c r="H306" i="4"/>
  <c r="H651" i="4"/>
  <c r="H635" i="4"/>
  <c r="H640" i="4"/>
  <c r="H641" i="4"/>
  <c r="H403" i="4"/>
  <c r="H642" i="4"/>
  <c r="H661" i="4"/>
  <c r="H662" i="4"/>
  <c r="H658" i="4"/>
  <c r="H668" i="4"/>
  <c r="H663" i="4"/>
  <c r="H404" i="4"/>
  <c r="H432" i="4"/>
  <c r="H405" i="4"/>
  <c r="H427" i="4"/>
  <c r="H691" i="4"/>
  <c r="H428" i="4"/>
  <c r="H686" i="4"/>
  <c r="H692" i="4"/>
  <c r="H421" i="4"/>
  <c r="H422" i="4"/>
  <c r="H693" i="4"/>
  <c r="H429" i="4"/>
  <c r="H430" i="4"/>
  <c r="H687" i="4"/>
  <c r="H730" i="4"/>
  <c r="H723" i="4"/>
  <c r="H431" i="4"/>
  <c r="H721" i="4"/>
  <c r="H449" i="4"/>
  <c r="H733" i="4"/>
  <c r="H722" i="4"/>
  <c r="H620" i="4"/>
  <c r="H127" i="4"/>
  <c r="H475" i="4"/>
  <c r="H442" i="4"/>
  <c r="H129" i="4"/>
  <c r="H128" i="4"/>
  <c r="H450" i="4"/>
  <c r="H452" i="4"/>
  <c r="H159" i="4"/>
  <c r="H643" i="4"/>
  <c r="H675" i="4"/>
  <c r="H704" i="4"/>
  <c r="H712" i="4"/>
  <c r="H451" i="4"/>
  <c r="H629" i="4"/>
  <c r="H656" i="4"/>
  <c r="H665" i="4"/>
  <c r="H683" i="4"/>
  <c r="H725" i="4"/>
  <c r="H156" i="4"/>
  <c r="H645" i="4"/>
  <c r="H407" i="4"/>
  <c r="H666" i="4"/>
  <c r="H453" i="4"/>
  <c r="H695" i="4"/>
  <c r="H726" i="4"/>
  <c r="H622" i="4"/>
  <c r="H454" i="4"/>
  <c r="H186" i="4"/>
  <c r="H209" i="4"/>
  <c r="H237" i="4"/>
  <c r="H257" i="4"/>
  <c r="H331" i="4"/>
  <c r="H348" i="4"/>
  <c r="H282" i="4"/>
  <c r="H456" i="4"/>
  <c r="H310" i="4"/>
  <c r="H647" i="4"/>
  <c r="H162" i="4"/>
  <c r="H729" i="4"/>
  <c r="H259" i="4"/>
  <c r="H332" i="4"/>
  <c r="H457" i="4"/>
  <c r="H344" i="4"/>
  <c r="H333" i="4"/>
  <c r="H364" i="4"/>
  <c r="H6" i="4"/>
  <c r="H458" i="4"/>
  <c r="H365" i="4"/>
  <c r="H625" i="4"/>
  <c r="H386" i="4"/>
  <c r="H374" i="4"/>
  <c r="H387" i="4"/>
  <c r="H410" i="4"/>
  <c r="H626" i="4"/>
  <c r="H411" i="4"/>
  <c r="H412" i="4"/>
  <c r="H436" i="4"/>
  <c r="H438" i="4"/>
  <c r="H437" i="4"/>
  <c r="H460" i="4"/>
  <c r="H213" i="4"/>
  <c r="H212" i="4"/>
  <c r="H628" i="4"/>
  <c r="H323" i="4"/>
  <c r="H341" i="4"/>
  <c r="H389" i="4"/>
  <c r="H339" i="4"/>
  <c r="H366" i="4"/>
  <c r="H340" i="4"/>
  <c r="H368" i="4"/>
  <c r="H338" i="4"/>
  <c r="H367" i="4"/>
  <c r="H266" i="4"/>
  <c r="H391" i="4"/>
  <c r="H287" i="4"/>
  <c r="H390" i="4"/>
  <c r="H236" i="4"/>
  <c r="H413" i="4"/>
  <c r="H398" i="4"/>
  <c r="H435" i="4"/>
  <c r="H357" i="4"/>
  <c r="H440" i="4"/>
  <c r="H441" i="4"/>
  <c r="H192" i="4"/>
  <c r="H461" i="4"/>
  <c r="H465" i="4"/>
  <c r="H264" i="4"/>
  <c r="H370" i="4"/>
  <c r="H345" i="4"/>
  <c r="H346" i="4"/>
  <c r="H395" i="4"/>
  <c r="H401" i="4"/>
  <c r="H417" i="4"/>
  <c r="H189" i="4"/>
  <c r="H443" i="4"/>
  <c r="H373" i="4"/>
  <c r="H396" i="4"/>
  <c r="H467" i="4"/>
  <c r="H468" i="4"/>
  <c r="H469" i="4"/>
  <c r="H496" i="4"/>
  <c r="H522" i="4"/>
  <c r="H547" i="4"/>
  <c r="H571" i="4"/>
  <c r="H601" i="4"/>
  <c r="H497" i="4"/>
  <c r="H523" i="4"/>
  <c r="H549" i="4"/>
  <c r="H572" i="4"/>
  <c r="H579" i="4"/>
  <c r="H29" i="4"/>
  <c r="H20" i="3" l="1"/>
  <c r="H26" i="3"/>
  <c r="H8" i="3"/>
  <c r="H14" i="3"/>
  <c r="H2" i="3"/>
  <c r="F7" i="3"/>
  <c r="O20" i="2" s="1"/>
  <c r="F13" i="3"/>
  <c r="O26" i="2" s="1"/>
  <c r="D34" i="3"/>
  <c r="E34" i="3"/>
  <c r="L30" i="3"/>
  <c r="L46" i="3"/>
  <c r="L32" i="3"/>
  <c r="L48" i="3"/>
  <c r="L34" i="3"/>
  <c r="L50" i="3"/>
  <c r="L38" i="3"/>
  <c r="L54" i="3"/>
  <c r="L40" i="3"/>
  <c r="L56" i="3"/>
  <c r="L60" i="3"/>
  <c r="L58" i="3"/>
  <c r="L52" i="3"/>
  <c r="L44" i="3"/>
  <c r="L42" i="3"/>
  <c r="L36" i="3"/>
  <c r="L2" i="3"/>
  <c r="L4" i="3"/>
  <c r="L14" i="3"/>
  <c r="L16" i="3"/>
  <c r="L18" i="3"/>
  <c r="L20" i="3"/>
  <c r="L22" i="3"/>
  <c r="L8" i="3"/>
  <c r="L24" i="3"/>
  <c r="L10" i="3"/>
  <c r="L26" i="3"/>
  <c r="L12" i="3"/>
  <c r="L28" i="3"/>
  <c r="F27" i="3" l="1"/>
  <c r="O15" i="2" s="1"/>
  <c r="F29" i="3"/>
  <c r="O17" i="2" s="1"/>
  <c r="F26" i="3"/>
  <c r="O14" i="2" s="1"/>
  <c r="F28" i="3"/>
  <c r="O16" i="2" s="1"/>
  <c r="F30" i="3"/>
  <c r="O18" i="2" s="1"/>
  <c r="F31" i="3"/>
  <c r="O19" i="2" s="1"/>
  <c r="F12" i="3"/>
  <c r="O31" i="2" s="1"/>
  <c r="F10" i="3"/>
  <c r="O29" i="2" s="1"/>
  <c r="F20" i="3"/>
  <c r="O8" i="2" s="1"/>
  <c r="F8" i="3"/>
  <c r="O27" i="2" s="1"/>
  <c r="F25" i="3"/>
  <c r="O13" i="2" s="1"/>
  <c r="F11" i="3"/>
  <c r="O30" i="2" s="1"/>
  <c r="F9" i="3"/>
  <c r="O28" i="2" s="1"/>
  <c r="F22" i="3"/>
  <c r="O10" i="2" s="1"/>
  <c r="F24" i="3"/>
  <c r="O12" i="2" s="1"/>
  <c r="F21" i="3"/>
  <c r="O9" i="2" s="1"/>
  <c r="F23" i="3"/>
  <c r="O11" i="2" s="1"/>
  <c r="F17" i="3"/>
  <c r="O5" i="2" s="1"/>
  <c r="F18" i="3"/>
  <c r="O6" i="2" s="1"/>
  <c r="F14" i="3"/>
  <c r="O2" i="2" s="1"/>
  <c r="F19" i="3"/>
  <c r="O7" i="2" s="1"/>
  <c r="F4" i="3"/>
  <c r="O23" i="2" s="1"/>
  <c r="L6" i="3"/>
  <c r="F16" i="3"/>
  <c r="O4" i="2" s="1"/>
  <c r="F5" i="3"/>
  <c r="O24" i="2" s="1"/>
  <c r="F15" i="3"/>
  <c r="O3" i="2" s="1"/>
  <c r="F6" i="3"/>
  <c r="O25" i="2" s="1"/>
  <c r="F3" i="3"/>
  <c r="O22" i="2" s="1"/>
  <c r="F2" i="3"/>
  <c r="O21" i="2" l="1"/>
  <c r="O33" i="2" s="1"/>
  <c r="F34" i="3"/>
  <c r="O11" i="3" s="1"/>
  <c r="P11" i="3" s="1"/>
  <c r="H19" i="2"/>
  <c r="H18" i="2"/>
  <c r="H20" i="2"/>
  <c r="H21" i="2"/>
  <c r="H17" i="2"/>
  <c r="J2" i="2"/>
  <c r="H16" i="2" l="1"/>
  <c r="C5" i="2"/>
  <c r="C12" i="2"/>
  <c r="C14" i="2"/>
  <c r="C13" i="2"/>
  <c r="J7" i="2"/>
  <c r="J6" i="2"/>
  <c r="J5" i="2"/>
  <c r="J4" i="2"/>
  <c r="J3" i="2"/>
  <c r="C9" i="2"/>
  <c r="C3" i="2"/>
  <c r="C4" i="2"/>
  <c r="C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<sst xmlns="http://schemas.openxmlformats.org/spreadsheetml/2006/main" count="11050" uniqueCount="3282">
  <si>
    <t xml:space="preserve">CÓDIGO DE INSCRIÇÃO </t>
  </si>
  <si>
    <t>NOME</t>
  </si>
  <si>
    <t>Genero</t>
  </si>
  <si>
    <t>Escola</t>
  </si>
  <si>
    <t>Turno</t>
  </si>
  <si>
    <t>Nome_escola</t>
  </si>
  <si>
    <t>QXSN1VEETU</t>
  </si>
  <si>
    <t>Eduardo Santos Nagy</t>
  </si>
  <si>
    <t>LUZC9HCQZ5</t>
  </si>
  <si>
    <t>Rafael Manzato Takematsu</t>
  </si>
  <si>
    <t>2FCXVLY1ZZ</t>
  </si>
  <si>
    <t>Gustavo Kenzo Shirahata Ota</t>
  </si>
  <si>
    <t>Z3Z6J90CNE</t>
  </si>
  <si>
    <t>Maria Eduarda Leiko Shirahama</t>
  </si>
  <si>
    <t>JSAMRHZ4SF</t>
  </si>
  <si>
    <t>41R8OJ8FKD</t>
  </si>
  <si>
    <t>Beatriz Baccarin Kakitsuka</t>
  </si>
  <si>
    <t>2XGNVSEU8S</t>
  </si>
  <si>
    <t>Guilherme Henrique Tironi Staliano</t>
  </si>
  <si>
    <t>YB60NAM030</t>
  </si>
  <si>
    <t>7ES8HYJUY7</t>
  </si>
  <si>
    <t>Lucas Cayres Porto</t>
  </si>
  <si>
    <t>TBRG6GYZVR</t>
  </si>
  <si>
    <t>VQCELXFSUG</t>
  </si>
  <si>
    <t>U8SSPP1DVJ</t>
  </si>
  <si>
    <t>Pedro Lourenço Ribeiro</t>
  </si>
  <si>
    <t>J3RZDN1FD8</t>
  </si>
  <si>
    <t>Verena Marostica Marcelino</t>
  </si>
  <si>
    <t>EMTVO4YJ9U</t>
  </si>
  <si>
    <t>Otávio Marques Aguiar</t>
  </si>
  <si>
    <t>WE8FA1XE1X</t>
  </si>
  <si>
    <t>Guilherme Santos Biasotto</t>
  </si>
  <si>
    <t>JVICFRFBWE</t>
  </si>
  <si>
    <t>Pedro Nobre Prado</t>
  </si>
  <si>
    <t>940O17IZGE</t>
  </si>
  <si>
    <t>Luiza Blancas Federighi</t>
  </si>
  <si>
    <t>4XPEZDDK5E</t>
  </si>
  <si>
    <t>Daniel Zanqueta Vitor</t>
  </si>
  <si>
    <t>07X73JTISU</t>
  </si>
  <si>
    <t>ZKZ4P1P7BN</t>
  </si>
  <si>
    <t>Caio Gomide Amoroso</t>
  </si>
  <si>
    <t>MGR7NBAQIL</t>
  </si>
  <si>
    <t>59MN5FWY5J</t>
  </si>
  <si>
    <t>I8ZS0QJ8JF</t>
  </si>
  <si>
    <t>Gabriela Benfica Ricci</t>
  </si>
  <si>
    <t>P8HMEB677Z</t>
  </si>
  <si>
    <t>32QQT8J352</t>
  </si>
  <si>
    <t>MDLHGMOOKZ</t>
  </si>
  <si>
    <t>Enzo Rafael Reis Beltrame</t>
  </si>
  <si>
    <t>RV66VUCWXI</t>
  </si>
  <si>
    <t>Luiz Gustavo Rodrigues Montesano</t>
  </si>
  <si>
    <t>7BCPYFQWD7</t>
  </si>
  <si>
    <t>Gabriel Andozia Pinheiro Masagão</t>
  </si>
  <si>
    <t>NW1IT41KPR</t>
  </si>
  <si>
    <t>E150LQDBK8</t>
  </si>
  <si>
    <t>Amanda Ferreira De Andrade</t>
  </si>
  <si>
    <t>E0YI5GMZ2G</t>
  </si>
  <si>
    <t>Raquel Gomes Czeszak</t>
  </si>
  <si>
    <t>MXKROESA4L</t>
  </si>
  <si>
    <t>Pedro Yada Barbeitos</t>
  </si>
  <si>
    <t>9ZNTTTIN9Y</t>
  </si>
  <si>
    <t>Caio Marcos Ambrósio Maciel</t>
  </si>
  <si>
    <t>ZERM1T39E4</t>
  </si>
  <si>
    <t>Erick Neves Barbosa</t>
  </si>
  <si>
    <t>MZ1ZV1M4XH</t>
  </si>
  <si>
    <t>Marcos Pedro Leal Deister</t>
  </si>
  <si>
    <t>MRBNNK5QO9</t>
  </si>
  <si>
    <t>2P9P3HBKEI</t>
  </si>
  <si>
    <t>Gabriel Mendes Gonçalves</t>
  </si>
  <si>
    <t>UTHFBDK7W3</t>
  </si>
  <si>
    <t>33FV4SAIDP</t>
  </si>
  <si>
    <t>NN7LASDKQ4</t>
  </si>
  <si>
    <t>Matheus Aveiro Lopes</t>
  </si>
  <si>
    <t>DE8SXUH0RD</t>
  </si>
  <si>
    <t>6KUESMZUDW</t>
  </si>
  <si>
    <t>João Pedro Brambati Reis</t>
  </si>
  <si>
    <t>CPXE4BUX8L</t>
  </si>
  <si>
    <t>Luigi Azevedo Biondo</t>
  </si>
  <si>
    <t>F3M3O2W0VB</t>
  </si>
  <si>
    <t>Ana Caroline Matias Santos</t>
  </si>
  <si>
    <t>O4OIRIB7U2</t>
  </si>
  <si>
    <t>Lucas Guerriero Santos</t>
  </si>
  <si>
    <t>6X19FWHP2O</t>
  </si>
  <si>
    <t>Ricardo Cirilo Junior</t>
  </si>
  <si>
    <t>2QK37RTEOI</t>
  </si>
  <si>
    <t>5B3E035VNP</t>
  </si>
  <si>
    <t>GGRD0SBLXH</t>
  </si>
  <si>
    <t>FEWIG59ZST</t>
  </si>
  <si>
    <t>UHSOT7FAA0</t>
  </si>
  <si>
    <t>Lucas Kluska Donini</t>
  </si>
  <si>
    <t>QD4SXCWUCA</t>
  </si>
  <si>
    <t>Felipe Battalhini Boregio</t>
  </si>
  <si>
    <t>U54HL5OV93</t>
  </si>
  <si>
    <t>5OPH0XMV3W</t>
  </si>
  <si>
    <t>Alicia Leandro Macedo</t>
  </si>
  <si>
    <t>EPP0CAB0SF</t>
  </si>
  <si>
    <t>TEVW1ZLXXP</t>
  </si>
  <si>
    <t>Giovanna Alves Pegoraro</t>
  </si>
  <si>
    <t>J138OE4F8W</t>
  </si>
  <si>
    <t>SHCZM4FCHS</t>
  </si>
  <si>
    <t>XLW3J1UPZL</t>
  </si>
  <si>
    <t>Júlia Fonseca Watanabe</t>
  </si>
  <si>
    <t>TGNTNZ38IW</t>
  </si>
  <si>
    <t>Lívia Maria Delgado</t>
  </si>
  <si>
    <t>7CMJGKP9RD</t>
  </si>
  <si>
    <t>Sarah Flor Vieira Sales</t>
  </si>
  <si>
    <t>AYS35SCJV8</t>
  </si>
  <si>
    <t>IUGG5V6GBI</t>
  </si>
  <si>
    <t>Maria Eduarda Souza Cruz</t>
  </si>
  <si>
    <t>TV99RQMY42</t>
  </si>
  <si>
    <t>João Pedro Araujo De Souza</t>
  </si>
  <si>
    <t>SDV50OUBMG</t>
  </si>
  <si>
    <t>7OIMY37R1L</t>
  </si>
  <si>
    <t>Lorena Oliveira Queiroz</t>
  </si>
  <si>
    <t>PGJ2JO0FXM</t>
  </si>
  <si>
    <t>Manuella Santarosa Pereira</t>
  </si>
  <si>
    <t>QWYCZCWTY1</t>
  </si>
  <si>
    <t>C6S90S7L0J</t>
  </si>
  <si>
    <t>Cauã Gabriel Caldas Tebaldi</t>
  </si>
  <si>
    <t>H57ECPZ65I</t>
  </si>
  <si>
    <t>Y1FRK9DG7W</t>
  </si>
  <si>
    <t>Larissa Rodrigues Santos Souza</t>
  </si>
  <si>
    <t>3QN6XPE3YA</t>
  </si>
  <si>
    <t>2K25GMF3ZA</t>
  </si>
  <si>
    <t>Miguel Rocha Soares</t>
  </si>
  <si>
    <t>W06WPEMR6M</t>
  </si>
  <si>
    <t>18BS3VZRFX</t>
  </si>
  <si>
    <t>T469KRU6BX</t>
  </si>
  <si>
    <t>23MQEJDV83</t>
  </si>
  <si>
    <t>Julia Ferreira Bastos Santos</t>
  </si>
  <si>
    <t>E4FQFE2HE6</t>
  </si>
  <si>
    <t>Davi Tomy Almeida Oishi</t>
  </si>
  <si>
    <t>SUVLZS223W</t>
  </si>
  <si>
    <t>Carlos Felipe Coelho Pires Gouveia Vieira</t>
  </si>
  <si>
    <t>WQIIL3JPA8</t>
  </si>
  <si>
    <t>Laura Santos Sousa</t>
  </si>
  <si>
    <t>6Z5YHC140T</t>
  </si>
  <si>
    <t>3ATG4D7PLO</t>
  </si>
  <si>
    <t>Eduardo Carbonaro Policarpo</t>
  </si>
  <si>
    <t>ZF4HX9QFAV</t>
  </si>
  <si>
    <t>Samuel Pimenta Hironimus</t>
  </si>
  <si>
    <t>6JEIKYETPF</t>
  </si>
  <si>
    <t>1557D4T2PO</t>
  </si>
  <si>
    <t>407346713K</t>
  </si>
  <si>
    <t>75W6942UQD</t>
  </si>
  <si>
    <t>1ZHIUNU9UG</t>
  </si>
  <si>
    <t>Daniel Bezerra Tavares</t>
  </si>
  <si>
    <t>79U5F8ZAZM</t>
  </si>
  <si>
    <t>Pedro Gomes Diniz</t>
  </si>
  <si>
    <t>1GLN6QV78V</t>
  </si>
  <si>
    <t>Pedro Ji Yoon Chung</t>
  </si>
  <si>
    <t>TRBAOXNFPZ</t>
  </si>
  <si>
    <t>Giselle Akimi Takakura</t>
  </si>
  <si>
    <t>FF19ZCXE0B</t>
  </si>
  <si>
    <t>Helena Garbim Nabeiro</t>
  </si>
  <si>
    <t>T0PA8AS9AZ</t>
  </si>
  <si>
    <t>Larissa Rie Hirata</t>
  </si>
  <si>
    <t>R2NP12ME0H</t>
  </si>
  <si>
    <t>Felipe Fonseca Peixoto</t>
  </si>
  <si>
    <t>YV4EVT6ZUP</t>
  </si>
  <si>
    <t>Luiz Gustavo Tironi Staliano</t>
  </si>
  <si>
    <t>SX3DILGVCG</t>
  </si>
  <si>
    <t>0E03L1WNF9</t>
  </si>
  <si>
    <t>Noe Rodrigo Carrion Cusiquispe</t>
  </si>
  <si>
    <t>UDXWKI3KK8</t>
  </si>
  <si>
    <t>Thiago Marques Santos</t>
  </si>
  <si>
    <t>GQSNFPWZQJ</t>
  </si>
  <si>
    <t>82482PF3BU</t>
  </si>
  <si>
    <t>Luiza Marinho Campos</t>
  </si>
  <si>
    <t>4VAXENSDYL</t>
  </si>
  <si>
    <t>7Z606VKTSH</t>
  </si>
  <si>
    <t>Maria Isabella Mota Daiuto Leão Noal</t>
  </si>
  <si>
    <t>31OO1JU2RF</t>
  </si>
  <si>
    <t>NZA419PHJS</t>
  </si>
  <si>
    <t>1BYHN09CDG</t>
  </si>
  <si>
    <t>8ADAC1SHEE</t>
  </si>
  <si>
    <t>R73Y8Y4FGZ</t>
  </si>
  <si>
    <t>Ana Clara Nunes Carneiro</t>
  </si>
  <si>
    <t>9P7JEAQB8H</t>
  </si>
  <si>
    <t>03D0PLQEQC</t>
  </si>
  <si>
    <t>Kamilly Ribeiro Rosa</t>
  </si>
  <si>
    <t>VX4Z1AY6JM</t>
  </si>
  <si>
    <t>Lara Lucena Bassan</t>
  </si>
  <si>
    <t>531AGHLJVU</t>
  </si>
  <si>
    <t>Matheus Rezende Nascimento Raimundo</t>
  </si>
  <si>
    <t>K1B90J3R8G</t>
  </si>
  <si>
    <t>Guilherme Agra Rocha Lima</t>
  </si>
  <si>
    <t>97Q7XAAB9T</t>
  </si>
  <si>
    <t>Kevin Jun Yokoyama</t>
  </si>
  <si>
    <t>VYLIBFQCH6</t>
  </si>
  <si>
    <t>NIPCS7RIQ1</t>
  </si>
  <si>
    <t>Lucas Henriques Mingorance</t>
  </si>
  <si>
    <t>L8A3YVJYK7</t>
  </si>
  <si>
    <t>SNIONIR8TN</t>
  </si>
  <si>
    <t>Gabriel Barrote Balieiro</t>
  </si>
  <si>
    <t>77B9OVL20E</t>
  </si>
  <si>
    <t>Maria Eduarda Beja Marchezini</t>
  </si>
  <si>
    <t>5R24A0LKEY</t>
  </si>
  <si>
    <t>EDOJEZH98D</t>
  </si>
  <si>
    <t>Ana Clara Dos Santos</t>
  </si>
  <si>
    <t>9TGEDU4ACI</t>
  </si>
  <si>
    <t>7IPNGZA4VM</t>
  </si>
  <si>
    <t>Z13151C55L</t>
  </si>
  <si>
    <t>G4THQRLN6P</t>
  </si>
  <si>
    <t>4ZJI04MQN9</t>
  </si>
  <si>
    <t>Matheus Fazan</t>
  </si>
  <si>
    <t>H14J0SBWWC</t>
  </si>
  <si>
    <t>Victor Hugo Brunasse Cardoso</t>
  </si>
  <si>
    <t>UTFAARR78T</t>
  </si>
  <si>
    <t>6X7OUITWBX</t>
  </si>
  <si>
    <t>Pedro Henrique Casarini Alves</t>
  </si>
  <si>
    <t>8R9ZE3LG2A</t>
  </si>
  <si>
    <t>4BIPZNDH15</t>
  </si>
  <si>
    <t>WXG3AEBAW2</t>
  </si>
  <si>
    <t>Esther Santos Souza</t>
  </si>
  <si>
    <t>0UGCMD03BW</t>
  </si>
  <si>
    <t>6Q4FFPA4YT</t>
  </si>
  <si>
    <t>0CNA2OAEE1</t>
  </si>
  <si>
    <t>Maria Fernanda Santana Veiga</t>
  </si>
  <si>
    <t>YCISJPEUK0</t>
  </si>
  <si>
    <t>Vitor Rule Fiarme Felicio</t>
  </si>
  <si>
    <t>XHGE0817LP</t>
  </si>
  <si>
    <t>Beatriz Falbo Bernardo</t>
  </si>
  <si>
    <t>JIH0FWP8Z4</t>
  </si>
  <si>
    <t>Giovanna Victoria Lima Tonon</t>
  </si>
  <si>
    <t>3VKPV4KBGC</t>
  </si>
  <si>
    <t>Isabelle Kaori Kinoshita</t>
  </si>
  <si>
    <t>1IE5K3T3I2</t>
  </si>
  <si>
    <t>ZGBCCBPR3Y</t>
  </si>
  <si>
    <t>QYN4QUFY44</t>
  </si>
  <si>
    <t>Lorenzo Oliveira Toledo Ribera</t>
  </si>
  <si>
    <t>5CHLUPGGKZ</t>
  </si>
  <si>
    <t>DVRZN7QG0L</t>
  </si>
  <si>
    <t>Kauã Ribeiro Sales</t>
  </si>
  <si>
    <t>M4YLIYKF9V</t>
  </si>
  <si>
    <t>Ryan Cursino Moraes</t>
  </si>
  <si>
    <t>IOT1A3F5F1</t>
  </si>
  <si>
    <t>João Vitor Maldonado Ianoni</t>
  </si>
  <si>
    <t>EP4QF6AJT0</t>
  </si>
  <si>
    <t>WZFZ2MSVLF</t>
  </si>
  <si>
    <t>Brayan Santos Moraes</t>
  </si>
  <si>
    <t>CAJK6UY9LD</t>
  </si>
  <si>
    <t>Paula Mayumi Guerra</t>
  </si>
  <si>
    <t>84KJDF93HV</t>
  </si>
  <si>
    <t>Enzo Herrera Ribeiro</t>
  </si>
  <si>
    <t>WT367VA7HP</t>
  </si>
  <si>
    <t>5AXN506TBG</t>
  </si>
  <si>
    <t>Rafaela Emerich</t>
  </si>
  <si>
    <t>9E8GTQ8CJK</t>
  </si>
  <si>
    <t>Iago Balbino Diniz</t>
  </si>
  <si>
    <t>KLWCDQJFTL</t>
  </si>
  <si>
    <t>Henrique Akira Komati</t>
  </si>
  <si>
    <t>OOFNB5L8HO</t>
  </si>
  <si>
    <t>Matheus Lima Botana Gama</t>
  </si>
  <si>
    <t>Z00BKW9AUX</t>
  </si>
  <si>
    <t>Davi Ribeiro Batista</t>
  </si>
  <si>
    <t>7GO4WMZT8U</t>
  </si>
  <si>
    <t>H7APX7HQWV</t>
  </si>
  <si>
    <t>3U0CI6VYHU</t>
  </si>
  <si>
    <t>Maria Rita Ribeiro Correia</t>
  </si>
  <si>
    <t>J01CLLM65S</t>
  </si>
  <si>
    <t>3EXA6AVMCP</t>
  </si>
  <si>
    <t>QBFM7FGOBL</t>
  </si>
  <si>
    <t>5MVSSE7ZIM</t>
  </si>
  <si>
    <t>8LF7FXQ878</t>
  </si>
  <si>
    <t>TNJOFJTIV8</t>
  </si>
  <si>
    <t>F8FQGSTEHV</t>
  </si>
  <si>
    <t>M37BJT7O9I</t>
  </si>
  <si>
    <t>FKQMGF0FDS</t>
  </si>
  <si>
    <t>Giovana Moreno Barberis</t>
  </si>
  <si>
    <t>WWLM9MCYGJ</t>
  </si>
  <si>
    <t>Luiza Faustino Horas</t>
  </si>
  <si>
    <t>1IPE3IHT4E</t>
  </si>
  <si>
    <t>R1L94WHYG4</t>
  </si>
  <si>
    <t>Samuel Di Lopes Silva</t>
  </si>
  <si>
    <t>144G45NRYG</t>
  </si>
  <si>
    <t>Amanda Ramos Domingos</t>
  </si>
  <si>
    <t>3WGQU94S8I</t>
  </si>
  <si>
    <t>YE53P9I0AO</t>
  </si>
  <si>
    <t>HZGAY35JB3</t>
  </si>
  <si>
    <t>Beatriz Morais Hallwas</t>
  </si>
  <si>
    <t>5L9FWPHUXT</t>
  </si>
  <si>
    <t>Amanda Antunes Martins</t>
  </si>
  <si>
    <t>4SL8IDGKAB</t>
  </si>
  <si>
    <t>68C1NQI67R</t>
  </si>
  <si>
    <t>Kaique Sampaio Correia</t>
  </si>
  <si>
    <t>KXG03QOM5N</t>
  </si>
  <si>
    <t>Manuela Garcia</t>
  </si>
  <si>
    <t>TN87VFPKLD</t>
  </si>
  <si>
    <t>Ana Maria Lima E Silva</t>
  </si>
  <si>
    <t>OO98QJ9P5W</t>
  </si>
  <si>
    <t>Julia Santos Goncalves</t>
  </si>
  <si>
    <t>IEYJ8KV9Q4</t>
  </si>
  <si>
    <t>WYYR0GKQL5</t>
  </si>
  <si>
    <t>H00GISXZMS</t>
  </si>
  <si>
    <t>Pedro Macêdo Silva</t>
  </si>
  <si>
    <t>VS7F64KSY5</t>
  </si>
  <si>
    <t>Arthur Machado</t>
  </si>
  <si>
    <t>P26FS0B86B</t>
  </si>
  <si>
    <t>H232N9IS7Q</t>
  </si>
  <si>
    <t>VKFXMWSLV9</t>
  </si>
  <si>
    <t>Vinícius Vilas Boas</t>
  </si>
  <si>
    <t>OV3JFUF17W</t>
  </si>
  <si>
    <t>QHXXRX80WX</t>
  </si>
  <si>
    <t>75207VKSH5</t>
  </si>
  <si>
    <t>DEPDOFC5Z5</t>
  </si>
  <si>
    <t>WSRRMTJPQM</t>
  </si>
  <si>
    <t>A12YSHBDSR</t>
  </si>
  <si>
    <t>Diego Nogueira Valadares</t>
  </si>
  <si>
    <t>2DJNWM9QH9</t>
  </si>
  <si>
    <t>Tainá Dias Martinelli</t>
  </si>
  <si>
    <t>QTEFMPCI6J</t>
  </si>
  <si>
    <t>Enzo Soares Nascimento</t>
  </si>
  <si>
    <t>4QBBGRR7ZN</t>
  </si>
  <si>
    <t>Yasmin Faustino Medeiros</t>
  </si>
  <si>
    <t>HH12Z9N7M7</t>
  </si>
  <si>
    <t>11TRUTXCWK</t>
  </si>
  <si>
    <t>Gustavo Fernandes Casselhas</t>
  </si>
  <si>
    <t>6ZCNUWVA57</t>
  </si>
  <si>
    <t>65N243Y5JE</t>
  </si>
  <si>
    <t>Rafael Molinari Lopes</t>
  </si>
  <si>
    <t>3DMIMMAO2C</t>
  </si>
  <si>
    <t>Yasmin Benevenuto Holando</t>
  </si>
  <si>
    <t>KHAO0T1U6Y</t>
  </si>
  <si>
    <t>Pedro Soler Patente</t>
  </si>
  <si>
    <t>KCIRCUSMUL</t>
  </si>
  <si>
    <t>CXF9C04IBR</t>
  </si>
  <si>
    <t>Pedro Lucas Ferreira Ribas</t>
  </si>
  <si>
    <t>KL2O1BUSV5</t>
  </si>
  <si>
    <t>Cibelle Aparecida Gomes Goltara</t>
  </si>
  <si>
    <t>VRDOZJCYEY</t>
  </si>
  <si>
    <t>Giulia Da Costa Mendes</t>
  </si>
  <si>
    <t>D15KGPFBWR</t>
  </si>
  <si>
    <t>I1OM39FG87</t>
  </si>
  <si>
    <t>Natalia Cristina Laurentino Flores</t>
  </si>
  <si>
    <t>GBCRURTXGG</t>
  </si>
  <si>
    <t>8R139QGQ5W</t>
  </si>
  <si>
    <t>2QHVHLXZTD</t>
  </si>
  <si>
    <t>T9BKNHBOFA</t>
  </si>
  <si>
    <t>Enzo Luciano Bido</t>
  </si>
  <si>
    <t>BHF0COEU8E</t>
  </si>
  <si>
    <t>VV4WYZR9I1</t>
  </si>
  <si>
    <t>1QQ3BOCHKR</t>
  </si>
  <si>
    <t>Aline Namie Kono Masuno</t>
  </si>
  <si>
    <t>XWUE07KGT9</t>
  </si>
  <si>
    <t>6Y0BY8E8E2</t>
  </si>
  <si>
    <t>Julia Nunes Molnar Testi</t>
  </si>
  <si>
    <t>1RFWGH95ES</t>
  </si>
  <si>
    <t>Eduardo Costa Amex Macal</t>
  </si>
  <si>
    <t>TC3JI8HT3S</t>
  </si>
  <si>
    <t>Gabriel Peotta</t>
  </si>
  <si>
    <t>QEDBKFXJJ6</t>
  </si>
  <si>
    <t>NOV6EDV3WD</t>
  </si>
  <si>
    <t>4450ZCJTZD</t>
  </si>
  <si>
    <t>Cauã Scacchette Gomes</t>
  </si>
  <si>
    <t>24ML2D8B6S</t>
  </si>
  <si>
    <t>Guilherme Souza Sant'ana</t>
  </si>
  <si>
    <t>Z3LEH2TD0G</t>
  </si>
  <si>
    <t>Julia Duques Rigieri</t>
  </si>
  <si>
    <t>MJH3IHS9F8</t>
  </si>
  <si>
    <t>PXME7QLMOE</t>
  </si>
  <si>
    <t>OI811M6C81</t>
  </si>
  <si>
    <t>Linda Belinski Borges</t>
  </si>
  <si>
    <t>PGEK08QMQO</t>
  </si>
  <si>
    <t>XBIK6S7NN3</t>
  </si>
  <si>
    <t>Rahquel Korzh Emidio</t>
  </si>
  <si>
    <t>KI1L4BQS8D</t>
  </si>
  <si>
    <t>GYCOZF82GS</t>
  </si>
  <si>
    <t>HTQ65SC1LM</t>
  </si>
  <si>
    <t>Enrico Gonzales Drimus</t>
  </si>
  <si>
    <t>O65GUBTDXE</t>
  </si>
  <si>
    <t>Igor Eduardo Quinto</t>
  </si>
  <si>
    <t>NN0CN1BAQ8</t>
  </si>
  <si>
    <t>KO7YNEDEHF</t>
  </si>
  <si>
    <t>Daniel Vasconcelos Coelho</t>
  </si>
  <si>
    <t>KBE7QSNWSA</t>
  </si>
  <si>
    <t>Marcello Staudt Lustosa</t>
  </si>
  <si>
    <t>UFXX1Y1MT1</t>
  </si>
  <si>
    <t>Giovana Dolci</t>
  </si>
  <si>
    <t>MKV1UTCTP1</t>
  </si>
  <si>
    <t>838ZWTHWWO</t>
  </si>
  <si>
    <t>Fernanda Schimidt Maia</t>
  </si>
  <si>
    <t>DSXEUPKIVY</t>
  </si>
  <si>
    <t>Igor Matias Semiguini</t>
  </si>
  <si>
    <t>WAW2ZDDX11</t>
  </si>
  <si>
    <t>14WY6DKQPD</t>
  </si>
  <si>
    <t>DFEMVCTYEM</t>
  </si>
  <si>
    <t>TX1WEYYKDT</t>
  </si>
  <si>
    <t>IM85X3OLXC</t>
  </si>
  <si>
    <t>Eduardo Rodrigues Silva</t>
  </si>
  <si>
    <t>UQIJ2S6QFK</t>
  </si>
  <si>
    <t>Gabriela Diaz Alves</t>
  </si>
  <si>
    <t>GAJO51GLFR</t>
  </si>
  <si>
    <t>Ynara Christine Santos Lima</t>
  </si>
  <si>
    <t>8N3NWEOPTS</t>
  </si>
  <si>
    <t>Gabriel Piccinato Rodrigues</t>
  </si>
  <si>
    <t>83418B93JP</t>
  </si>
  <si>
    <t>Lais Marques Silva</t>
  </si>
  <si>
    <t>05KYW9W87F</t>
  </si>
  <si>
    <t>Murilo Rosa Fonseca</t>
  </si>
  <si>
    <t>TK51OBDJRD</t>
  </si>
  <si>
    <t>Maryana Oliveira Barbosa</t>
  </si>
  <si>
    <t>Q6M6D7JCZO</t>
  </si>
  <si>
    <t>Diana Harumi Bueno Yonamine Costa</t>
  </si>
  <si>
    <t>18VO3PQZAV</t>
  </si>
  <si>
    <t>80VYU8G2XD</t>
  </si>
  <si>
    <t>EWUF8Q4A21</t>
  </si>
  <si>
    <t>Maria Eduarda Araujo Gonçalves Rosa</t>
  </si>
  <si>
    <t>LALL0HIFGJ</t>
  </si>
  <si>
    <t>Yasmin Iamazaki Santos</t>
  </si>
  <si>
    <t>H2RS62FB6I</t>
  </si>
  <si>
    <t>Sarah Ruas Pereira</t>
  </si>
  <si>
    <t>VAGC6IC6L6</t>
  </si>
  <si>
    <t>Arthur Roberto Ribeiro Da Silva</t>
  </si>
  <si>
    <t>FHL66SWYLI</t>
  </si>
  <si>
    <t>809XNEMTCW</t>
  </si>
  <si>
    <t>EZVT3TETC6</t>
  </si>
  <si>
    <t>Anna Karolina Lopes Medeiros</t>
  </si>
  <si>
    <t>GNLYQMO7J1</t>
  </si>
  <si>
    <t>YKCFYO99DD</t>
  </si>
  <si>
    <t>Lorraine Pinheiro Frontelli</t>
  </si>
  <si>
    <t>FVEJQXVB0B</t>
  </si>
  <si>
    <t>3AHPDLATUA</t>
  </si>
  <si>
    <t>Vinícius Silva Mateus</t>
  </si>
  <si>
    <t>BR9NKJY46V</t>
  </si>
  <si>
    <t>Rogerio Buscariolo Da Silva</t>
  </si>
  <si>
    <t>Q10U4LHMW4</t>
  </si>
  <si>
    <t>ZRQL6AY1FZ</t>
  </si>
  <si>
    <t>Leonardo Henrique Santana Da Silva</t>
  </si>
  <si>
    <t>4PFBKL4E4J</t>
  </si>
  <si>
    <t>S6GPMFUL67</t>
  </si>
  <si>
    <t>N166VX9FXH</t>
  </si>
  <si>
    <t>8UWQMM28FW</t>
  </si>
  <si>
    <t>Arthur Lafratta Lima</t>
  </si>
  <si>
    <t>7I49NX61F3</t>
  </si>
  <si>
    <t>4WYB7F6PFT</t>
  </si>
  <si>
    <t>SA7J3QX2SJ</t>
  </si>
  <si>
    <t>Mariana Marrão Ferreira Felis</t>
  </si>
  <si>
    <t>XOU19XMPLG</t>
  </si>
  <si>
    <t>Nicolly Franco Cardoso</t>
  </si>
  <si>
    <t>HYUGM87FYV</t>
  </si>
  <si>
    <t>7K49RGXN5J</t>
  </si>
  <si>
    <t>60QK9HGTUD</t>
  </si>
  <si>
    <t>K4ZSWDKRJL</t>
  </si>
  <si>
    <t>Julia Andrade Ono</t>
  </si>
  <si>
    <t>QNX8KTIRCW</t>
  </si>
  <si>
    <t>Mariana Torres Costa</t>
  </si>
  <si>
    <t>30QQPQFWG5</t>
  </si>
  <si>
    <t>Eduardo Gomes Domingues</t>
  </si>
  <si>
    <t>2LJ27PZRSG</t>
  </si>
  <si>
    <t>Isabelly Sales Moreira</t>
  </si>
  <si>
    <t>V0O5V4RX6P</t>
  </si>
  <si>
    <t>Sophia Alves Costa</t>
  </si>
  <si>
    <t>3OX26FY6T3</t>
  </si>
  <si>
    <t>Luiza Cursino De Vicente</t>
  </si>
  <si>
    <t>A5M3W9IO4W</t>
  </si>
  <si>
    <t>Maria Clara Burgareli Castilho Maldonado</t>
  </si>
  <si>
    <t>SM6S1V96J0</t>
  </si>
  <si>
    <t>Davi Coelho Bertani</t>
  </si>
  <si>
    <t>ME89A0VFE9</t>
  </si>
  <si>
    <t>RIWUD2UP1B</t>
  </si>
  <si>
    <t>Enzo Raimundo Bazilio</t>
  </si>
  <si>
    <t>D1WEUPT4QG</t>
  </si>
  <si>
    <t>Tiago Bosqui Rocha Martins</t>
  </si>
  <si>
    <t>2FLCRP54OE</t>
  </si>
  <si>
    <t>O1B8YTLFAA</t>
  </si>
  <si>
    <t>23Q6VL59YM</t>
  </si>
  <si>
    <t>Fernanda Nogueira Nagata</t>
  </si>
  <si>
    <t>VPZ3SX3450</t>
  </si>
  <si>
    <t>Anna Karollina Viana Ferreira</t>
  </si>
  <si>
    <t>RS7A7N0KPZ</t>
  </si>
  <si>
    <t>Bernardo Inada Machado</t>
  </si>
  <si>
    <t>76FF18BUY5</t>
  </si>
  <si>
    <t>João Pedro de Sousa Capelli</t>
  </si>
  <si>
    <t>ASONJHFZ57</t>
  </si>
  <si>
    <t>B1L9HTDDIN</t>
  </si>
  <si>
    <t>Isabelle Nascimento Magalhães</t>
  </si>
  <si>
    <t>MP4B32T4UG</t>
  </si>
  <si>
    <t>Q4GTPSP90A</t>
  </si>
  <si>
    <t>Julia Stefany Silva Dos Reis</t>
  </si>
  <si>
    <t>201JOKLVOS</t>
  </si>
  <si>
    <t>Nicolas Isepe Paz</t>
  </si>
  <si>
    <t>1JXEETKMJS</t>
  </si>
  <si>
    <t>Mayumi Kimura Itikawa</t>
  </si>
  <si>
    <t>14DLMEGPCH</t>
  </si>
  <si>
    <t>Luigi Comerlati Silva</t>
  </si>
  <si>
    <t>9U5AB1VDUT</t>
  </si>
  <si>
    <t>Davi Rubim Camargo</t>
  </si>
  <si>
    <t>8GM75XCXEW</t>
  </si>
  <si>
    <t>KG89WUQDKO</t>
  </si>
  <si>
    <t>Gabriel Augusto Pereira Alves</t>
  </si>
  <si>
    <t>L48GD3H9ZK</t>
  </si>
  <si>
    <t>Sofia Batista</t>
  </si>
  <si>
    <t>R90Y19NFTI</t>
  </si>
  <si>
    <t>2OJUQ80KH3</t>
  </si>
  <si>
    <t>Anna Beatriz Pinheiro Bonfim</t>
  </si>
  <si>
    <t>KBA27Q2GD1</t>
  </si>
  <si>
    <t>Nathan Duarte De Almeida Santos</t>
  </si>
  <si>
    <t>5PUKAYH2GG</t>
  </si>
  <si>
    <t>ATLOIQMXQP</t>
  </si>
  <si>
    <t>Gustavo Mariano Ribeiro</t>
  </si>
  <si>
    <t>GJS4R9LPZ3</t>
  </si>
  <si>
    <t>6HHLWF850R</t>
  </si>
  <si>
    <t>Rodrigo Bolgheroni</t>
  </si>
  <si>
    <t>U8QEPM47TK</t>
  </si>
  <si>
    <t>Lucas Soares</t>
  </si>
  <si>
    <t>MCUDDGCQ26</t>
  </si>
  <si>
    <t>Gustavo Nakahara Pimentel</t>
  </si>
  <si>
    <t>472JAUQ1NT</t>
  </si>
  <si>
    <t>91C23W2P1B</t>
  </si>
  <si>
    <t>Raphaely Mendes Sales</t>
  </si>
  <si>
    <t>NE1BIO8BMN</t>
  </si>
  <si>
    <t>Marcella Alves De Liberal</t>
  </si>
  <si>
    <t>785LS0U42M</t>
  </si>
  <si>
    <t>Rafael Lopes Ribeiro</t>
  </si>
  <si>
    <t>NH2G58TLBK</t>
  </si>
  <si>
    <t>6HB2F1EDMN</t>
  </si>
  <si>
    <t>Lucas Moreira Antunes</t>
  </si>
  <si>
    <t>FRZ7OKY5P8</t>
  </si>
  <si>
    <t>P64ZP0NGUM</t>
  </si>
  <si>
    <t>Pierre Hitoshi Mukoyama Camargo</t>
  </si>
  <si>
    <t>EMYS9QHWC3</t>
  </si>
  <si>
    <t>Julia Beserra Martins</t>
  </si>
  <si>
    <t>TKI1ORLX6K</t>
  </si>
  <si>
    <t>Júlia Cardoso Amaral</t>
  </si>
  <si>
    <t>XYOPNXM2WY</t>
  </si>
  <si>
    <t>0CTE9YLE3W</t>
  </si>
  <si>
    <t>Kaique Conceição Rodrigues</t>
  </si>
  <si>
    <t>5JGW3BRLXJ</t>
  </si>
  <si>
    <t>8FK7GV4Y0J</t>
  </si>
  <si>
    <t>Natan Rodrigues Gomes</t>
  </si>
  <si>
    <t>HR1A22EW45</t>
  </si>
  <si>
    <t>1MUCSYKW01</t>
  </si>
  <si>
    <t>Pedro Tarquiano Soares Vicente</t>
  </si>
  <si>
    <t>HVFBS5AI6J</t>
  </si>
  <si>
    <t>Letícia Monteiro Cardoso</t>
  </si>
  <si>
    <t>6SBEA1WYY8</t>
  </si>
  <si>
    <t>2DOP9LELIW</t>
  </si>
  <si>
    <t>UMZ63LMYUM</t>
  </si>
  <si>
    <t>Enzo Christowam Joaquim</t>
  </si>
  <si>
    <t>KH10O6QG69</t>
  </si>
  <si>
    <t>Gabriel Teixeira Vigna</t>
  </si>
  <si>
    <t>PIAN4W10BY</t>
  </si>
  <si>
    <t>052WNZXQWZ</t>
  </si>
  <si>
    <t>Maria Clara Lopes Moraes</t>
  </si>
  <si>
    <t>BWYJLMT8P1</t>
  </si>
  <si>
    <t>Alicia Cacciolari Corrêa</t>
  </si>
  <si>
    <t>UE6YN6X3NX</t>
  </si>
  <si>
    <t>Emilly Pereira Souza</t>
  </si>
  <si>
    <t>Masculino</t>
  </si>
  <si>
    <t>Privado</t>
  </si>
  <si>
    <t>Matutino</t>
  </si>
  <si>
    <t>NOSSA SENHORA DE MISERICORDIA COLEGIO</t>
  </si>
  <si>
    <t>Publico</t>
  </si>
  <si>
    <t>Integral</t>
  </si>
  <si>
    <t>INSTITUTO EDUCACAO BONI CONSILII</t>
  </si>
  <si>
    <t>JARDIM SAO PAULO COLEGIO</t>
  </si>
  <si>
    <t>Feminino</t>
  </si>
  <si>
    <t>COLEGIO OBJETIVO MARQUES</t>
  </si>
  <si>
    <t>Vespertino</t>
  </si>
  <si>
    <t>PERDINELLI COLEGIO</t>
  </si>
  <si>
    <t>SAO JOSE COLEGIO</t>
  </si>
  <si>
    <t>ERMANO MARCHETTI</t>
  </si>
  <si>
    <t>GISLAINE ROSATI INSTITUTO DE ENSINO</t>
  </si>
  <si>
    <t>SANTA LUCIA FILIPPINI COLEGIO</t>
  </si>
  <si>
    <t>CCA NOSSA SENHORA DOS REMEDIOS</t>
  </si>
  <si>
    <t>COLEGIO MORAES</t>
  </si>
  <si>
    <t>STAR MAX COLEGIO</t>
  </si>
  <si>
    <t>COLEGIO SAO GABRIEL</t>
  </si>
  <si>
    <t>COLEGIO HEITOR GARCIA</t>
  </si>
  <si>
    <t>MOYE PADRE COLEGIO</t>
  </si>
  <si>
    <t>REDE DECISAO UNIDADE JARDIM PRUDENCIA</t>
  </si>
  <si>
    <t>ANGLO VARGEM GRANDE PAULISTA</t>
  </si>
  <si>
    <t>MIRANDA COLEGIO DE EIFM</t>
  </si>
  <si>
    <t>ESCOLA DE EDUCACAO BASICA FUNDACAO BRADESCO</t>
  </si>
  <si>
    <t>MODULO COLEGIO</t>
  </si>
  <si>
    <t>CETEC COLEGIO</t>
  </si>
  <si>
    <t>ALFA HEBROM COLEGIO</t>
  </si>
  <si>
    <t>POLICIA MILITAR COLEGIO DA</t>
  </si>
  <si>
    <t>REDE DECISAO UNIDADE FATIMA</t>
  </si>
  <si>
    <t>FILHINHOS DO REI COLEGIO</t>
  </si>
  <si>
    <t>OBJETIVO CAIEIRAS EDUCACAO INF ENSINO FUND COLEGIO UNID</t>
  </si>
  <si>
    <t>COLEGIO ANGLO SAO PAULO</t>
  </si>
  <si>
    <t>CLARETIANO COLEGIO</t>
  </si>
  <si>
    <t>NOSSA SENHORA DOS REMEDIOS COLEGIO</t>
  </si>
  <si>
    <t>PRISMA COLEGIO I</t>
  </si>
  <si>
    <t>ADVENTISTA DE EMBU DAS ARTES COLEGIO</t>
  </si>
  <si>
    <t>COLEGIO SANTA MARIA DE NAZARE UNIDADE II</t>
  </si>
  <si>
    <t>OLIVEIRA FERREIRA COLEGIO</t>
  </si>
  <si>
    <t>COLEGIO MARINA COSTA</t>
  </si>
  <si>
    <t>TOM JOBIM COLEGIO MUNICIPAL</t>
  </si>
  <si>
    <t>TABLEAU COLEGIO SOROCABA</t>
  </si>
  <si>
    <t>CENTRO EDUCACIONAL MORADA DO SABER</t>
  </si>
  <si>
    <t>NOVA CACHOERINHA UNIDADE I COLEGIO</t>
  </si>
  <si>
    <t>14 DE JULHO COLEGIO</t>
  </si>
  <si>
    <t>SUPER NOVA GERACAO COLEGIO</t>
  </si>
  <si>
    <t>MARIA APARECIDA DAMO FERREIRA</t>
  </si>
  <si>
    <t>CANELLO MARQUES COLEGIO</t>
  </si>
  <si>
    <t>DEL RIOS SILVA COLEGIO</t>
  </si>
  <si>
    <t>ARCHITICLINO SANTOS PROFESSOR</t>
  </si>
  <si>
    <t>ANNA TAVARES COLEGIO EIEPG</t>
  </si>
  <si>
    <t>BRIDA COLEGIO</t>
  </si>
  <si>
    <t>COLEGIO EVOLUCAO MAIS</t>
  </si>
  <si>
    <t>SANTA JOANA COLEGIO</t>
  </si>
  <si>
    <t>ALBERT SABIN COLEGIO</t>
  </si>
  <si>
    <t>GRILLI MAGALHAES COLEGIO</t>
  </si>
  <si>
    <t>PAPA MIKE COLEGIO UNIDADE II</t>
  </si>
  <si>
    <t>RENOVO CENTRO DE EDUCACAO</t>
  </si>
  <si>
    <t>SAO PIO X INSTITUTO</t>
  </si>
  <si>
    <t>LINDAMIL BARBOSA DE OLIVEIRA PROFESSORA</t>
  </si>
  <si>
    <t>MANOEL MORATTO COLEGIO</t>
  </si>
  <si>
    <t>GENESIS LIFE COLEGIO</t>
  </si>
  <si>
    <t>ITAQUERA COLEGIO</t>
  </si>
  <si>
    <t>PORTO UNIAO COLEGIO</t>
  </si>
  <si>
    <t>MARIA RAINHA DO AMOR ESCOLA FUNDAMENTAL EDUCACAO INFANTIL</t>
  </si>
  <si>
    <t>APLICACAO DE OSASCO COLEGIO</t>
  </si>
  <si>
    <t>FIEB PROFESSORA DAGMAR RIBAS TRINDADE</t>
  </si>
  <si>
    <t>OTTO WEISZFLOG</t>
  </si>
  <si>
    <t>EMEF PAULO PRADO</t>
  </si>
  <si>
    <t>EMEF PROFA ELVIRA LEFEVRE SALLES NEMER</t>
  </si>
  <si>
    <t>JAIR TOLEDO XAVIER PROFESSOR</t>
  </si>
  <si>
    <t>ATENEU COLEGIO</t>
  </si>
  <si>
    <t>GONDIM COLEGIO</t>
  </si>
  <si>
    <t>PAULA MONTALT MADRE COLEGIO</t>
  </si>
  <si>
    <t>ANTONIO CARLOS FERREIRA NOBRE PROFESSOR</t>
  </si>
  <si>
    <t>DESAFIO CENTRO EDUCACIONAL</t>
  </si>
  <si>
    <t>EDUCARE COLEGIO</t>
  </si>
  <si>
    <t>JOSUE BENEDICTO MENDES PROFESSOR</t>
  </si>
  <si>
    <t>MORALES LOPES COLEGIO</t>
  </si>
  <si>
    <t>PIAGET COLEGIO</t>
  </si>
  <si>
    <t>EMEF MARCILIO DIAS</t>
  </si>
  <si>
    <t>PORCINO RODRIGUES PROF</t>
  </si>
  <si>
    <t>EXATUS COLEGIO E VESTIBULARES</t>
  </si>
  <si>
    <t>COLEGIO OBJETIVO JAGUARE</t>
  </si>
  <si>
    <t>GENESE COLEGIO</t>
  </si>
  <si>
    <t>ZENAIDE VILALVA DE ARAUJO PROFESSORA</t>
  </si>
  <si>
    <t>ANTONIO FIRMINO DE PROENCA PROF</t>
  </si>
  <si>
    <t>SESI 417 CENTRO EDUCACIONAL</t>
  </si>
  <si>
    <t>ADELIA COSTA E SILVA COLEGIO</t>
  </si>
  <si>
    <t>DOM MACARIO SCHMITT COLEGIO</t>
  </si>
  <si>
    <t>PRIMEIRO MUNDO COLEGIO</t>
  </si>
  <si>
    <t>ARGUMENTO COLEGIO</t>
  </si>
  <si>
    <t>COLEGIO FDR</t>
  </si>
  <si>
    <t>SANTA CLARA COLEGIO</t>
  </si>
  <si>
    <t>COLEGIO MARCONDES</t>
  </si>
  <si>
    <t>EMEF MILENA BENEDICTO PROFA</t>
  </si>
  <si>
    <t>LUCY ANNA CARROZO LATORRE PROFESSORA</t>
  </si>
  <si>
    <t>SILVIO XAVIER ANTUNES PROFESSOR</t>
  </si>
  <si>
    <t>CAETANO ALVARES COLEGIO UNIDADE I</t>
  </si>
  <si>
    <t>COLEGIO MIRASSOL UNIDADE II</t>
  </si>
  <si>
    <t>HAYA CURSO E COLEGIO II</t>
  </si>
  <si>
    <t>CONTE COLEGIO</t>
  </si>
  <si>
    <t>CLODOMIRO CARNEIRO</t>
  </si>
  <si>
    <t>EMEB IRAN GONÇALVES CARNAÚBA</t>
  </si>
  <si>
    <t>COC VILA YARA</t>
  </si>
  <si>
    <t>EMEF NOE AZEVEDO PROF</t>
  </si>
  <si>
    <t>RECRIARTE COLEGIO</t>
  </si>
  <si>
    <t>SESI 414 CENTRO EDUCACIONAL</t>
  </si>
  <si>
    <t>BRASIL COLEGIO</t>
  </si>
  <si>
    <t>HORACIO QUAGLIO PROFESSOR</t>
  </si>
  <si>
    <t>ALDEIA DOS PANDAVAS COLEGIO</t>
  </si>
  <si>
    <t>PARQUE ANHANGUERA</t>
  </si>
  <si>
    <t>ESPACO POTENCIAL COLEGIO</t>
  </si>
  <si>
    <t>EMEF MONTEIRO LOBATO</t>
  </si>
  <si>
    <t>SAO GABRIEL SHEKINAH COLEGIO</t>
  </si>
  <si>
    <t>ESCOLA SEMEAR</t>
  </si>
  <si>
    <t>MADRE CABRINI COLEGIO EEIFM</t>
  </si>
  <si>
    <t>TARCISIO ALVARES LOBO</t>
  </si>
  <si>
    <t>SANTA TERESINHA COLEGIO SALESIANO</t>
  </si>
  <si>
    <t>EMEF EDA TEREZINHA CHICA MEDEIROS PROFA</t>
  </si>
  <si>
    <t>EMEF LIBERATO BITTENCOURT GEN</t>
  </si>
  <si>
    <t>SANTA RITA COLEGIO</t>
  </si>
  <si>
    <t>COLEGIO NOVA EPOCA UNIDADE II</t>
  </si>
  <si>
    <t>ESCOLA DE EDUCACAO INFANTIL E ENSINO FUNDAMENTAL JOAO DE BARRO</t>
  </si>
  <si>
    <t>VIVENDO E APRENDENDO COLEGIO</t>
  </si>
  <si>
    <t>COLEGIO MIRASSOL UNIDADE I</t>
  </si>
  <si>
    <t>LEMA COLEGIO</t>
  </si>
  <si>
    <t>PEGASUS COLEGIO</t>
  </si>
  <si>
    <t>ANTONIO CANDIDO CORREA GUIMARAES FILHO PROFESSOR</t>
  </si>
  <si>
    <t>X EBENEZER COLEGIO</t>
  </si>
  <si>
    <t>OLGA FERRAZ COLEGIO</t>
  </si>
  <si>
    <t>MARLENE PEREIRA SANTIAGO PROFA EMEF</t>
  </si>
  <si>
    <t>VACCARO COLEGIO</t>
  </si>
  <si>
    <t>MANOEL DA CONCEICAO SANTOS PROFESSOR</t>
  </si>
  <si>
    <t>VIDA COLEGIO</t>
  </si>
  <si>
    <t>SANTA MARIA COLEGIO</t>
  </si>
  <si>
    <t>REINALDO RIBEIRO DA SILVA DOUTOR</t>
  </si>
  <si>
    <t>MICHELINI PROFA INSTITUTO EDUCACIONAL</t>
  </si>
  <si>
    <t>ANCORA COLEGIO</t>
  </si>
  <si>
    <t>AMERICO MELO COLEGIO</t>
  </si>
  <si>
    <t>KODOMO COLEGIO</t>
  </si>
  <si>
    <t>EMEF ROGE FERREIRA DEP</t>
  </si>
  <si>
    <t>INSTITUTO EDUCACIONAL E CULTURAL FILADELFIA</t>
  </si>
  <si>
    <t>CEU EMEF MARIO FITTIPALDI</t>
  </si>
  <si>
    <t>WALTER NEGRELLI</t>
  </si>
  <si>
    <t>ADVENTISTA COLEGIO DE VILA YARA</t>
  </si>
  <si>
    <t>DANTAS COLEGIO</t>
  </si>
  <si>
    <t>EMEF SILVIO PORTUGAL DES</t>
  </si>
  <si>
    <t>COLÉGIO BAL BILINGUAL EDUCATION</t>
  </si>
  <si>
    <t>NOSSA SENHORA DAS GRACAS ESCOLA</t>
  </si>
  <si>
    <t>RICARO COLEGIO UNIDADE II</t>
  </si>
  <si>
    <t>MANUEL DA NOBREGA PADRE</t>
  </si>
  <si>
    <t>CCA RAINHA DA PAZ</t>
  </si>
  <si>
    <t>ODIR GARCIA ARAUJO PROFA EMEB</t>
  </si>
  <si>
    <t>FRONTINO GUIMARAES</t>
  </si>
  <si>
    <t>ADVENTISTA DA LAPA COLEGIO</t>
  </si>
  <si>
    <t>ANTERROS COLEGIO</t>
  </si>
  <si>
    <t>CAMPOS SALLES COLEGIO UNIDADE I</t>
  </si>
  <si>
    <t>FERNAO DIAS PAIS COLEGIO</t>
  </si>
  <si>
    <t>ADVENTISTA SANTO AMARO COLEGIO</t>
  </si>
  <si>
    <t>SAO JOSE COLEGIO AGOSTINIANO</t>
  </si>
  <si>
    <t>ZAMPIERI COLEGIO</t>
  </si>
  <si>
    <t>EMEF JOSE FERRAZ DE CAMPOS PROF</t>
  </si>
  <si>
    <t>BRANCA ALVES DE LIMA COLEGIO</t>
  </si>
  <si>
    <t>MORIAH COLEGIO</t>
  </si>
  <si>
    <t>CASTANHEIRAS ESCOLA</t>
  </si>
  <si>
    <t>ACQUARELLA MATER ESCOLA</t>
  </si>
  <si>
    <t>ESCOLA MAIS</t>
  </si>
  <si>
    <t>TELMO COELHO FILHO MAJOR</t>
  </si>
  <si>
    <t>UNIMOR COLEGIO NUCLEO 2</t>
  </si>
  <si>
    <t>CAMINO SCHOOL</t>
  </si>
  <si>
    <t>VINICIUS DE MORAES COLEGIO</t>
  </si>
  <si>
    <t>WANDYCK FREITAS JORNALISTA</t>
  </si>
  <si>
    <t>ESCOLA DA VILA</t>
  </si>
  <si>
    <t>KYRILLOS DOUTOR</t>
  </si>
  <si>
    <t>COLEGIO BEKA</t>
  </si>
  <si>
    <t>COLEGIO BOZANHI</t>
  </si>
  <si>
    <t>FREINET COLEGIO</t>
  </si>
  <si>
    <t>DOM HENRIQUE COLEGIO</t>
  </si>
  <si>
    <t>SPINOSA COLEGIO UNIDADE I</t>
  </si>
  <si>
    <t>ESTRELA SIRIUS COLEGIO</t>
  </si>
  <si>
    <t>ADVENTISTA DE VILA GALVAO COLEGIO</t>
  </si>
  <si>
    <t>Outros</t>
  </si>
  <si>
    <t>COLEGIO CERMAC</t>
  </si>
  <si>
    <t>IDEAL COLEGIO</t>
  </si>
  <si>
    <t>CARLOS GOMES</t>
  </si>
  <si>
    <t>EMEF JOSE MARIA PINTO DUARTE TTE</t>
  </si>
  <si>
    <t>VIP COLEGIO UNIDADE IMIRIM</t>
  </si>
  <si>
    <t>ERNESTO THENN DE BARROS PROFESSOR</t>
  </si>
  <si>
    <t>INOVACAO COLEGIO</t>
  </si>
  <si>
    <t>PADRE GIORDANO COLEGIO</t>
  </si>
  <si>
    <t>ABSOLUTO COLEGIO</t>
  </si>
  <si>
    <t>EUNICE TEREZINHA DE OLIVEIRA FRAGOAS PROFA</t>
  </si>
  <si>
    <t>OBJETIVO CENTRO INTERESCOLAR UNIDADE CANTAREIRA</t>
  </si>
  <si>
    <t>IVONE DOS ANJOS DA SILVA CAMPOS PROFA</t>
  </si>
  <si>
    <t>COLEGIO SILVIO GONZALEZ UNIDADE I</t>
  </si>
  <si>
    <t>COLEGIO RIBEIRO DE FREITAS</t>
  </si>
  <si>
    <t>SAO JOAO GUALBERTO COLEGIO</t>
  </si>
  <si>
    <t>GRACILIANO RAMOS</t>
  </si>
  <si>
    <t>NOVA DIMENSAO COLEGIO</t>
  </si>
  <si>
    <t>JEAN JACQUES ROUSSEAU</t>
  </si>
  <si>
    <t>TARSILA DO AMARAL</t>
  </si>
  <si>
    <t>ADALZIRA MARQUES DE ARAUJO COLEGIO CRISTAO</t>
  </si>
  <si>
    <t>WELLINGTON CENTRO DE ENSINO INTEGRADO</t>
  </si>
  <si>
    <t>CAETANO ALVARES COLEGIO</t>
  </si>
  <si>
    <t>CUNHA CARVALHO CURUMIM COLEGIO</t>
  </si>
  <si>
    <t>PIRITUBANO INSTITUTO EDUCACIONAL</t>
  </si>
  <si>
    <t>JOSE BARBOSA DE ALMEIDA PROFESSOR</t>
  </si>
  <si>
    <t>ELIZABETH PARMINONDI ROMERO PROFA EM</t>
  </si>
  <si>
    <t>JORNALISTA RUY MESQUITA</t>
  </si>
  <si>
    <t>CETS COLEGIO</t>
  </si>
  <si>
    <t>SAAB COLEGIO</t>
  </si>
  <si>
    <t>PRIGULE COLEGIO</t>
  </si>
  <si>
    <t>SANTA TEREZA ESCOLA DE EFM</t>
  </si>
  <si>
    <t>COLEGIO GIUSTO ZONZINI</t>
  </si>
  <si>
    <t>EXITO SAO PAULO COLEGIO</t>
  </si>
  <si>
    <t>EVOLUCAO COLEGIO</t>
  </si>
  <si>
    <t>RAPOSO TAVARES EMEF</t>
  </si>
  <si>
    <t>ALBERTO CARDOSO DE MELLO NETO DR</t>
  </si>
  <si>
    <t>SAMARAH INSTITUTO EDUCACIONAL</t>
  </si>
  <si>
    <t>ADVENTISTA DA LIBERDADE COLEGIO</t>
  </si>
  <si>
    <t>LUIZ PEREIRA SOBRINHO PROFESSOR</t>
  </si>
  <si>
    <t>COLEGIO NOVO IDEAL</t>
  </si>
  <si>
    <t>COLEGIO ADVENTISTA DA GRANJA VIANA</t>
  </si>
  <si>
    <t>AYRES DE MOURA PROFESSOR</t>
  </si>
  <si>
    <t>RITA DE JESUS EMEF</t>
  </si>
  <si>
    <t>LUIZ BIMBATTI PICCORRUXO COLEGIO</t>
  </si>
  <si>
    <t>ELISIO TEIXEIRA LEITE III</t>
  </si>
  <si>
    <t>JOAO BAPTISTA DE BRITO PROFESSOR</t>
  </si>
  <si>
    <t>EMEF ALDO RIBEIRO LUZ PROF</t>
  </si>
  <si>
    <t>EMEF HENRIQUE GEISEL GEN</t>
  </si>
  <si>
    <t>CEU EMEF JARDIM PAULISTANO</t>
  </si>
  <si>
    <t>COLEGIO SAO CARLOS</t>
  </si>
  <si>
    <t>SAGRADA FAMILIA ESCOLA</t>
  </si>
  <si>
    <t>AMADOR AGUIAR</t>
  </si>
  <si>
    <t>%</t>
  </si>
  <si>
    <t>Qnt</t>
  </si>
  <si>
    <t>Total</t>
  </si>
  <si>
    <t>Genero e Escola</t>
  </si>
  <si>
    <t>16 turmas</t>
  </si>
  <si>
    <t>Periodo</t>
  </si>
  <si>
    <t>Sala</t>
  </si>
  <si>
    <t>Prof.</t>
  </si>
  <si>
    <t>Turma1</t>
  </si>
  <si>
    <t>S08</t>
  </si>
  <si>
    <t>Grilo</t>
  </si>
  <si>
    <t>Turma2</t>
  </si>
  <si>
    <t>S09</t>
  </si>
  <si>
    <t>Santi</t>
  </si>
  <si>
    <t>Turma3</t>
  </si>
  <si>
    <t>S10</t>
  </si>
  <si>
    <t>Modolo</t>
  </si>
  <si>
    <t>Turma4</t>
  </si>
  <si>
    <t>S11</t>
  </si>
  <si>
    <t>Nisflei</t>
  </si>
  <si>
    <t>Turma5</t>
  </si>
  <si>
    <t>S12</t>
  </si>
  <si>
    <t>Myrna</t>
  </si>
  <si>
    <t>Turma6</t>
  </si>
  <si>
    <t>S13</t>
  </si>
  <si>
    <t>Alex</t>
  </si>
  <si>
    <t>Turma7</t>
  </si>
  <si>
    <t>Turma8</t>
  </si>
  <si>
    <t>Turma9</t>
  </si>
  <si>
    <t>Turma10</t>
  </si>
  <si>
    <t>Turma11</t>
  </si>
  <si>
    <t>Turma12</t>
  </si>
  <si>
    <t>Turma13</t>
  </si>
  <si>
    <t>Turma14</t>
  </si>
  <si>
    <t>Tem</t>
  </si>
  <si>
    <t>Faltam</t>
  </si>
  <si>
    <t>Turma</t>
  </si>
  <si>
    <t>J0P6217NXX</t>
  </si>
  <si>
    <t>Gabriel Vinícius Ferreira Pinto dos Santana</t>
  </si>
  <si>
    <t>LAM4PR04OL</t>
  </si>
  <si>
    <t>Ian Guimarães da Silva</t>
  </si>
  <si>
    <t>ZA5RAWITRB</t>
  </si>
  <si>
    <t>Isabella Barros dos Santos</t>
  </si>
  <si>
    <t>4MC8I3Y9BQ</t>
  </si>
  <si>
    <t>Carlos Eduardo Pereira Silva</t>
  </si>
  <si>
    <t>4F2VYGVRPX</t>
  </si>
  <si>
    <t>Erick Oliveira Lima</t>
  </si>
  <si>
    <t>WACERJV0C0</t>
  </si>
  <si>
    <t>Felipe Borges Gonçalves</t>
  </si>
  <si>
    <t>E0SK292GR1</t>
  </si>
  <si>
    <t>Gabriel Cavalcante Fernandes</t>
  </si>
  <si>
    <t>4ZPIZFAV0H</t>
  </si>
  <si>
    <t>Gustavo Rocha Marassa Esponton</t>
  </si>
  <si>
    <t>KLSCM41Q2H</t>
  </si>
  <si>
    <t>Isaac Lopes da Costa e Silva</t>
  </si>
  <si>
    <t>Julio Cesar Pereira de Menezes</t>
  </si>
  <si>
    <t>E6XGWFM7G2</t>
  </si>
  <si>
    <t>Cayo Eduardo Rhein de Godoy</t>
  </si>
  <si>
    <t>Guilherme de Oliveira Martins</t>
  </si>
  <si>
    <t>Achiles José Barcala Rodrigues Silva</t>
  </si>
  <si>
    <t>Adriel de Moura Pimentel</t>
  </si>
  <si>
    <t>0T8N9VZTOY</t>
  </si>
  <si>
    <t>Alexsandro de paula souza</t>
  </si>
  <si>
    <t>XSHLE3KWVF</t>
  </si>
  <si>
    <t>André Luiz Dutra dos Santos</t>
  </si>
  <si>
    <t>DCP7RZN7ZY</t>
  </si>
  <si>
    <t>Andreas Dezen Silva</t>
  </si>
  <si>
    <t>NW4VL17IFN</t>
  </si>
  <si>
    <t>Andrés Eduardo Pino Rivas</t>
  </si>
  <si>
    <t>FDH7UFG3GV</t>
  </si>
  <si>
    <t>Andrey Marques Simplício Ferreira dos Santos</t>
  </si>
  <si>
    <t>4DKG658KZD</t>
  </si>
  <si>
    <t>Andrey Rodrigues Souza</t>
  </si>
  <si>
    <t>7RB1MYJA7D</t>
  </si>
  <si>
    <t>Andrey Valdeci Evangelista de Sousa</t>
  </si>
  <si>
    <t>YGLP1U7LL8</t>
  </si>
  <si>
    <t>Anthony Marques Santana</t>
  </si>
  <si>
    <t>OHXZIOU6N3</t>
  </si>
  <si>
    <t>Antônio Fellipe Moreira Almeida</t>
  </si>
  <si>
    <t>Arthur aizawa lemeszenski</t>
  </si>
  <si>
    <t>5RSH9IQU2K</t>
  </si>
  <si>
    <t>Arthur Almeida Gonçalves</t>
  </si>
  <si>
    <t>CU3YDSEMSL</t>
  </si>
  <si>
    <t>Arthur Benevolo Leonese</t>
  </si>
  <si>
    <t>R1H16AR54O</t>
  </si>
  <si>
    <t>Arthur de Andrade Naneti</t>
  </si>
  <si>
    <t>24YXVSVFD8</t>
  </si>
  <si>
    <t>Arthur de Oliveira de Paulo</t>
  </si>
  <si>
    <t>QMGLCVKZ9M</t>
  </si>
  <si>
    <t>Arthur Dias dos Reis Criosova</t>
  </si>
  <si>
    <t>NX4MPI8LPS</t>
  </si>
  <si>
    <t>Arthur do Vale Silva</t>
  </si>
  <si>
    <t>ISV14D2MS8</t>
  </si>
  <si>
    <t>Arthur Dourado Paiva</t>
  </si>
  <si>
    <t>ND6HISLZWD</t>
  </si>
  <si>
    <t>Arthur Escher De Azevedo Nogueira</t>
  </si>
  <si>
    <t>D1874GX5AW</t>
  </si>
  <si>
    <t>Arthur Gozi Gonçalves</t>
  </si>
  <si>
    <t>Arthur José Gandra Gonçalves</t>
  </si>
  <si>
    <t>89VXUBB7H4</t>
  </si>
  <si>
    <t>Arthur Padovani</t>
  </si>
  <si>
    <t>WCUGT8J7S6</t>
  </si>
  <si>
    <t>Arthur Serrano Ambrosio</t>
  </si>
  <si>
    <t>6XEDMZF4QB</t>
  </si>
  <si>
    <t>Arthur Silva de Lima</t>
  </si>
  <si>
    <t>O7U74BFAO6</t>
  </si>
  <si>
    <t>Arthur Silva Martimiano</t>
  </si>
  <si>
    <t>FLEQ9CECSL</t>
  </si>
  <si>
    <t>Arthur Silvestre Alves</t>
  </si>
  <si>
    <t>OBKG8GJ137</t>
  </si>
  <si>
    <t>Arthur Yukio Rodrigues Takashima</t>
  </si>
  <si>
    <t>Artur de Oliveira Alves da Silva</t>
  </si>
  <si>
    <t>ARTUR VANNI DE AZEVEDO</t>
  </si>
  <si>
    <t>66809HA8XY</t>
  </si>
  <si>
    <t>Augusto das Neves Chacon</t>
  </si>
  <si>
    <t>93CIBQQHQS</t>
  </si>
  <si>
    <t>Bernardo Matos Faria Lima</t>
  </si>
  <si>
    <t>HUU7BC4GDK</t>
  </si>
  <si>
    <t>Bernardo Miguel Gomes Cabezas</t>
  </si>
  <si>
    <t>K6MYJ2O5SF</t>
  </si>
  <si>
    <t>Bismarque soares marques neto</t>
  </si>
  <si>
    <t>VGXEOTQQY3</t>
  </si>
  <si>
    <t>BRAYAAN DA CRUZ MARCONDES SILVA</t>
  </si>
  <si>
    <t>YWW2W8S55S</t>
  </si>
  <si>
    <t>BRENO BALBINO DOS SANTOS</t>
  </si>
  <si>
    <t>55833F9Y8M</t>
  </si>
  <si>
    <t>Breno de Lima Romo</t>
  </si>
  <si>
    <t>YN88BX2XUV</t>
  </si>
  <si>
    <t>Breno dos Santos Leal</t>
  </si>
  <si>
    <t>P6ORBEWKT0</t>
  </si>
  <si>
    <t>Breno Gomes dos Santos</t>
  </si>
  <si>
    <t>NVEEUB5GH9</t>
  </si>
  <si>
    <t>Bruno Alonso Junior</t>
  </si>
  <si>
    <t>726Z4CUG5K</t>
  </si>
  <si>
    <t>bruno camisa nova prado</t>
  </si>
  <si>
    <t>PR7BOF2LRZ</t>
  </si>
  <si>
    <t>Bruno Emanuel Barbosa Alves</t>
  </si>
  <si>
    <t>48IWJY4P0X</t>
  </si>
  <si>
    <t>Bruno Ferreira de Brito</t>
  </si>
  <si>
    <t>BTAGA0QEJ1</t>
  </si>
  <si>
    <t>Bruno Isidoro dos Santos Lima</t>
  </si>
  <si>
    <t>XS1MLAP0ZI</t>
  </si>
  <si>
    <t>Bruno Matheus Moreira</t>
  </si>
  <si>
    <t>FFUYQV9OGR</t>
  </si>
  <si>
    <t>Bruno Vieira Silva</t>
  </si>
  <si>
    <t>51TPAE8M5O</t>
  </si>
  <si>
    <t>Caio Agusto Machado Frabetti</t>
  </si>
  <si>
    <t>MO7L6VJBHJ</t>
  </si>
  <si>
    <t>CAIO DE CARVALHO DOS SANTOS</t>
  </si>
  <si>
    <t>OUUXTZI0BZ</t>
  </si>
  <si>
    <t>Caio Eiken Chinen França</t>
  </si>
  <si>
    <t>3VXGIDN63Q</t>
  </si>
  <si>
    <t>Caio Henrique Rocha Martins</t>
  </si>
  <si>
    <t>Caio Mezini de Paula Machado</t>
  </si>
  <si>
    <t>WIXU4B497L</t>
  </si>
  <si>
    <t>Carlos Eduardo Domingues Bellomo</t>
  </si>
  <si>
    <t>Carlos Eduardo Rodrigues do Amaral</t>
  </si>
  <si>
    <t>VUKSQ645QB</t>
  </si>
  <si>
    <t>Carlos Henrique Bitencourt Ferreira</t>
  </si>
  <si>
    <t>7TTMAQGUYA</t>
  </si>
  <si>
    <t>Carlos Henrique Peter Da Cruz</t>
  </si>
  <si>
    <t>H6F9BTB7PR</t>
  </si>
  <si>
    <t>CAUA CLETO PANARO</t>
  </si>
  <si>
    <t>3KVOTQ3P8C</t>
  </si>
  <si>
    <t>Cauã Sousa Rodrigues</t>
  </si>
  <si>
    <t>501A6ZLYFF</t>
  </si>
  <si>
    <t>Cauê Jorgino lima silva</t>
  </si>
  <si>
    <t>1SL83Q5SZC</t>
  </si>
  <si>
    <t>Cauê Meira Andrezani</t>
  </si>
  <si>
    <t>B9UL2LTEDG</t>
  </si>
  <si>
    <t>Daniel Bernardino Oliveira Silva</t>
  </si>
  <si>
    <t>1ME5JN96TI</t>
  </si>
  <si>
    <t>Daniel de Sousa Morais</t>
  </si>
  <si>
    <t>Daniel Dias de Almeida</t>
  </si>
  <si>
    <t>RJ60VQZWIC</t>
  </si>
  <si>
    <t>Daniel Fernandes Siqueira</t>
  </si>
  <si>
    <t>Daniel Piassi Barros dos Santos</t>
  </si>
  <si>
    <t>NF95354AIA</t>
  </si>
  <si>
    <t>Daniel William de Paula Gomes</t>
  </si>
  <si>
    <t>DAVI ALCANFÔR FRANCO</t>
  </si>
  <si>
    <t>Davi Aliaga Puleto Ramos da Silva</t>
  </si>
  <si>
    <t>W8UP39A65Z</t>
  </si>
  <si>
    <t>Davi Almeida Possimozer</t>
  </si>
  <si>
    <t>F47IQXKMQ2</t>
  </si>
  <si>
    <t>Davi Arakaki Oliveira de Souza</t>
  </si>
  <si>
    <t>TMVCFHM283</t>
  </si>
  <si>
    <t>Davi de Oliveira Alves da Silva</t>
  </si>
  <si>
    <t>YN2MKMNL1H</t>
  </si>
  <si>
    <t>Davi Dias Abade Carriuolo</t>
  </si>
  <si>
    <t>WLRJZG3VIT</t>
  </si>
  <si>
    <t>Davi Do Nascimento Costa</t>
  </si>
  <si>
    <t>GMJC7SUPMZ</t>
  </si>
  <si>
    <t>Davi Freitas Lima Sousa</t>
  </si>
  <si>
    <t>DAVI LACERDA DE OLIVEIRA</t>
  </si>
  <si>
    <t>98I05EDG8F</t>
  </si>
  <si>
    <t>DAVI LIMA CARDOSO NUNES</t>
  </si>
  <si>
    <t>UBCZ6GA3SM</t>
  </si>
  <si>
    <t>Davi Liu Evangelista</t>
  </si>
  <si>
    <t>CTXADKBTHN</t>
  </si>
  <si>
    <t>DAVI LUZ PEREIRA</t>
  </si>
  <si>
    <t>Davi Mendes dos Santos</t>
  </si>
  <si>
    <t>6VDUPE5XL0</t>
  </si>
  <si>
    <t>Davi Nunno Jakus</t>
  </si>
  <si>
    <t>Davi Oliveira Alves da Silva</t>
  </si>
  <si>
    <t>2TDGT8V7MH</t>
  </si>
  <si>
    <t>Davi Pegado Cordeiro</t>
  </si>
  <si>
    <t>BBIY6SRSAH</t>
  </si>
  <si>
    <t>Davi Rodrigues Barbosa Romano</t>
  </si>
  <si>
    <t>KNRZ08SQGA</t>
  </si>
  <si>
    <t>Davi Rodrigues dos Santos</t>
  </si>
  <si>
    <t>RU3WKUZC11</t>
  </si>
  <si>
    <t>Davi Sousa da Cruz</t>
  </si>
  <si>
    <t>Davi Vignon de Souza</t>
  </si>
  <si>
    <t>B5W63CBG1X</t>
  </si>
  <si>
    <t>Davi Yehudi Ferreira de Brito</t>
  </si>
  <si>
    <t>MPVZ43J65H</t>
  </si>
  <si>
    <t>David Daniel Carneiro dos Santos</t>
  </si>
  <si>
    <t>I6SVJ12VSB</t>
  </si>
  <si>
    <t>David Lucas Reche Garcia Bento</t>
  </si>
  <si>
    <t>David weslley de Sousa Silva</t>
  </si>
  <si>
    <t>6WEB7R47WI</t>
  </si>
  <si>
    <t>Diego Christofani Barros Thoma</t>
  </si>
  <si>
    <t>1KHL6MQCW0</t>
  </si>
  <si>
    <t>Dominic Gorostiaga Vitorino</t>
  </si>
  <si>
    <t>NIZPPDK3JG</t>
  </si>
  <si>
    <t>Eduardo Baccarin Bianchi</t>
  </si>
  <si>
    <t>CHK6IOHD04</t>
  </si>
  <si>
    <t>Eduardo Farias Domingues</t>
  </si>
  <si>
    <t>0HPZ3PA11N</t>
  </si>
  <si>
    <t>EDUARDO MELO DE MACEDO</t>
  </si>
  <si>
    <t>PAZSVNC6CS</t>
  </si>
  <si>
    <t>Eduardo Oliveira Rodrigues</t>
  </si>
  <si>
    <t>Eduardo Passos de Queiroz</t>
  </si>
  <si>
    <t>BC5NFO3S37</t>
  </si>
  <si>
    <t>EDUARDO REIMAO DE NICOLAI</t>
  </si>
  <si>
    <t>SD46I27HJ9</t>
  </si>
  <si>
    <t>Eduardo Silva Pena</t>
  </si>
  <si>
    <t>TTGKHBY852</t>
  </si>
  <si>
    <t>Eliseu fuchida</t>
  </si>
  <si>
    <t>ENZO CASARES LANZANI SANTOS</t>
  </si>
  <si>
    <t>UK36FYJSY2</t>
  </si>
  <si>
    <t>ENZO D ANGIO MOTA</t>
  </si>
  <si>
    <t>BUNXKBIS1Y</t>
  </si>
  <si>
    <t>Enzo de Albuquerque Anegue</t>
  </si>
  <si>
    <t>ZTKU036BRN</t>
  </si>
  <si>
    <t>Enzo de Oliveira Macedo leite</t>
  </si>
  <si>
    <t>Enzo Durigon de Santi</t>
  </si>
  <si>
    <t>0GS43XATZL</t>
  </si>
  <si>
    <t>Enzo Emanuel Soares Silva</t>
  </si>
  <si>
    <t>HO81E7KOEH</t>
  </si>
  <si>
    <t>ENZO GABRIEL OLIVEIRA DAS NEVES</t>
  </si>
  <si>
    <t>V23STCLVFP</t>
  </si>
  <si>
    <t>Enzo Gomes Coelho</t>
  </si>
  <si>
    <t>TOK8QO8UZU</t>
  </si>
  <si>
    <t>Enzo Henrique Almeida Shigueru</t>
  </si>
  <si>
    <t>7GLL2128RD</t>
  </si>
  <si>
    <t>Enzo Manoel Santos de Lima</t>
  </si>
  <si>
    <t>JUR7NLGXN7</t>
  </si>
  <si>
    <t>Enzo Martins Domingues</t>
  </si>
  <si>
    <t>ARQN6M4HKR</t>
  </si>
  <si>
    <t>Enzo Miranda dos Santos</t>
  </si>
  <si>
    <t>HPJNT2F7Q4</t>
  </si>
  <si>
    <t>Enzo Neves Alves</t>
  </si>
  <si>
    <t>5CAB5RH58T</t>
  </si>
  <si>
    <t>Enzo Ribeiro Franco</t>
  </si>
  <si>
    <t>94H8JT1MUY</t>
  </si>
  <si>
    <t>Enzo Silva Estanqueiro</t>
  </si>
  <si>
    <t>7YUU9P1BKX</t>
  </si>
  <si>
    <t>Enzo Soares Buff</t>
  </si>
  <si>
    <t>ISP4SITPXM</t>
  </si>
  <si>
    <t>Enzo Tavares Da Silva</t>
  </si>
  <si>
    <t>GZLVV5WL2L</t>
  </si>
  <si>
    <t>Eric Takuya Oshiro</t>
  </si>
  <si>
    <t>I6N8WK2J5H</t>
  </si>
  <si>
    <t>Erick Da Silva Wrigg</t>
  </si>
  <si>
    <t>6K28LZHB4O</t>
  </si>
  <si>
    <t>Erick Santos Silva</t>
  </si>
  <si>
    <t>OCM4UM2FDP</t>
  </si>
  <si>
    <t>Erik Felipe Santos da Silva</t>
  </si>
  <si>
    <t>I15L73RZ9H</t>
  </si>
  <si>
    <t>Fabrício Vitorello Cria</t>
  </si>
  <si>
    <t>Fagner Diogo Pedruzzi de Lima</t>
  </si>
  <si>
    <t>FELIPE ANDRES KENITI NAVARRO KOGAKE</t>
  </si>
  <si>
    <t>IIZ5BESJH6</t>
  </si>
  <si>
    <t>Felipe Augusto Cavalcanti Santos Pereira</t>
  </si>
  <si>
    <t>HEWS35SFVT</t>
  </si>
  <si>
    <t>Felipe de Lima Marques</t>
  </si>
  <si>
    <t>LMFS8NK6ZP</t>
  </si>
  <si>
    <t>Felipe do Nascimento Gonçalves</t>
  </si>
  <si>
    <t>31QQUM99QK</t>
  </si>
  <si>
    <t>Felipe dos Santos Rios</t>
  </si>
  <si>
    <t>FASTUFZAXV</t>
  </si>
  <si>
    <t>Felipe Fanti Freitas</t>
  </si>
  <si>
    <t>QEAS7G5GOT</t>
  </si>
  <si>
    <t>Felipe Ferreira Prates</t>
  </si>
  <si>
    <t>T0BEJH6027</t>
  </si>
  <si>
    <t>Felipe Festa Silva</t>
  </si>
  <si>
    <t>NZXU9BFG4Q</t>
  </si>
  <si>
    <t>Felipe Gabriel da Silva Pereira Gonzaga</t>
  </si>
  <si>
    <t>XHBKODC4NO</t>
  </si>
  <si>
    <t>Felipe Jorge Lopes</t>
  </si>
  <si>
    <t>Felipe La Côrte Evangelista</t>
  </si>
  <si>
    <t>DLZX697E6R</t>
  </si>
  <si>
    <t>Felipe Soares Alves de Andrade</t>
  </si>
  <si>
    <t>HZIKQSDVCM</t>
  </si>
  <si>
    <t>Felipe Soares Santos</t>
  </si>
  <si>
    <t>EOLCFV5CE4</t>
  </si>
  <si>
    <t>FELIPE SZYMONEK BELIZARIO</t>
  </si>
  <si>
    <t>7HRXWLUOYK</t>
  </si>
  <si>
    <t>Fellipe Nascimento de Oliveira</t>
  </si>
  <si>
    <t>Fernando da Silva Dognani</t>
  </si>
  <si>
    <t>CJQ1XZSS6S</t>
  </si>
  <si>
    <t>Fernando Gonçalves Monteiro</t>
  </si>
  <si>
    <t>E7Q4LS6LWD</t>
  </si>
  <si>
    <t>Fernando Silva de Carvalho</t>
  </si>
  <si>
    <t>TY3HU705V1</t>
  </si>
  <si>
    <t>Gabriel Aguiar rosa dos Santos</t>
  </si>
  <si>
    <t>NBQU644S95</t>
  </si>
  <si>
    <t>Gabriel Alves de jesus Scandarolli</t>
  </si>
  <si>
    <t>SS6OBVPOCW</t>
  </si>
  <si>
    <t>Gabriel Cordeiro Bordin</t>
  </si>
  <si>
    <t>YZ2FZ6X0OX</t>
  </si>
  <si>
    <t>Gabriel de Freitas Guidina VasconcelosYZ2FZ6X0OX</t>
  </si>
  <si>
    <t>TFDB2M8QWA</t>
  </si>
  <si>
    <t>Gabriel de Paula Querqui</t>
  </si>
  <si>
    <t>FTCBRFBIXE</t>
  </si>
  <si>
    <t>Gabriel Dornelles dos Santos Moreira Gomes</t>
  </si>
  <si>
    <t>D1CVBSA1IC</t>
  </si>
  <si>
    <t>Gabriel Fernandes Rohwdd</t>
  </si>
  <si>
    <t>EGCCKOXNFR</t>
  </si>
  <si>
    <t>Gabriel Gonçalves Braga</t>
  </si>
  <si>
    <t>ANXSACUGQF</t>
  </si>
  <si>
    <t>Gabriel Grisostomo de Mello</t>
  </si>
  <si>
    <t>Gabriel Jorge da Silva Niel</t>
  </si>
  <si>
    <t>PA95YQBQZ6</t>
  </si>
  <si>
    <t>Gabriel Lopes Crespo</t>
  </si>
  <si>
    <t>GABRIEL PERES GARCIA</t>
  </si>
  <si>
    <t>OFH71JNQH2</t>
  </si>
  <si>
    <t>Gabriel Poeta Morais</t>
  </si>
  <si>
    <t>3CXP90YWIS</t>
  </si>
  <si>
    <t>Gabriel Quirino Martelli Santana</t>
  </si>
  <si>
    <t>RCQQY57P8A</t>
  </si>
  <si>
    <t>Gabriel Rodrigues de Oliveira</t>
  </si>
  <si>
    <t>8OT6K6O2M9</t>
  </si>
  <si>
    <t>Gabriel Serra Borges Moura</t>
  </si>
  <si>
    <t>FOEZ2XG2AJ</t>
  </si>
  <si>
    <t>Gabriel Tomaz da Silva</t>
  </si>
  <si>
    <t>SB46ERLJBO</t>
  </si>
  <si>
    <t>Gabriel Yan Pereira Lopes</t>
  </si>
  <si>
    <t>78UC0KKZ06</t>
  </si>
  <si>
    <t>GIOVANNI RIOS MAFRA SALDANHA</t>
  </si>
  <si>
    <t>BQ4ZMA2CVT</t>
  </si>
  <si>
    <t>Graziela</t>
  </si>
  <si>
    <t>QJO35STO1Y</t>
  </si>
  <si>
    <t>Guilherme Almeida Santos</t>
  </si>
  <si>
    <t>L03GVM3SF2</t>
  </si>
  <si>
    <t>Guilherme Barboza soares</t>
  </si>
  <si>
    <t>MXC0P57FLW</t>
  </si>
  <si>
    <t>Guilherme Bellopede Ambrozevicius</t>
  </si>
  <si>
    <t>36UU1TD41T</t>
  </si>
  <si>
    <t>Guilherme Borges dos Santos</t>
  </si>
  <si>
    <t>UVPHLG8S6Q</t>
  </si>
  <si>
    <t>Guilherme Brandão da Silva</t>
  </si>
  <si>
    <t>469Y252GZ1</t>
  </si>
  <si>
    <t>Guilherme de Andrade Rodrigues</t>
  </si>
  <si>
    <t>GMCH4TJ29A</t>
  </si>
  <si>
    <t>Guilherme de Carvalho Sanchez</t>
  </si>
  <si>
    <t>LMO3ENNKEV</t>
  </si>
  <si>
    <t>Guilherme Delfino Felix da Silva</t>
  </si>
  <si>
    <t>UC94MIRETU</t>
  </si>
  <si>
    <t>Guilherme do Nascimento cirilo</t>
  </si>
  <si>
    <t>ERKPEFX1WU</t>
  </si>
  <si>
    <t>Guilherme Fernandes Giovanini</t>
  </si>
  <si>
    <t>VJR7UG8U0L</t>
  </si>
  <si>
    <t>Guilherme Fernandes Marcato Ferreira</t>
  </si>
  <si>
    <t>K689FQ6H5V</t>
  </si>
  <si>
    <t>Guilherme Guedes Montoni</t>
  </si>
  <si>
    <t>8CNX7VU182</t>
  </si>
  <si>
    <t>Guilherme Henrique Beledelli Rodrigues da Silva</t>
  </si>
  <si>
    <t>V8BAK9PK66</t>
  </si>
  <si>
    <t>Guilherme Macedo Dantas</t>
  </si>
  <si>
    <t>2H62THVU7N</t>
  </si>
  <si>
    <t>Guilherme Marques da Silva Fernandes</t>
  </si>
  <si>
    <t>I8STZT9UBN</t>
  </si>
  <si>
    <t>Guilherme Melo Alvarez</t>
  </si>
  <si>
    <t>OPDB6EJ78X</t>
  </si>
  <si>
    <t>Guilherme Misael Gonçalves</t>
  </si>
  <si>
    <t>Guilherme Morato da Silva</t>
  </si>
  <si>
    <t>9XB8JYQ5DF</t>
  </si>
  <si>
    <t>Guilherme Mota Ferreira</t>
  </si>
  <si>
    <t>JITSZNP47B</t>
  </si>
  <si>
    <t>Guilherme Motta da silva</t>
  </si>
  <si>
    <t>Guilherme Rivero Pereira Fideles dos Santos</t>
  </si>
  <si>
    <t>JPR4BHXNPR</t>
  </si>
  <si>
    <t>Guilherme Santos Bassani</t>
  </si>
  <si>
    <t>W1BM9H74LS</t>
  </si>
  <si>
    <t>Guilherme Senatore Pereira da Cruz Norcia</t>
  </si>
  <si>
    <t>AJIW3DWANU</t>
  </si>
  <si>
    <t>Guilherme Silva Fonterrada</t>
  </si>
  <si>
    <t>VW94QMJEN0</t>
  </si>
  <si>
    <t>Guilherme Urata Silveira</t>
  </si>
  <si>
    <t>M6R735Y2UJ</t>
  </si>
  <si>
    <t>Guilherme Yoshishiro Montanheiro</t>
  </si>
  <si>
    <t>OMMGUQHW8R</t>
  </si>
  <si>
    <t>Gustavo Barbosa da Silva</t>
  </si>
  <si>
    <t>2BO2NLV5S2</t>
  </si>
  <si>
    <t>Gustavo Biam Dias</t>
  </si>
  <si>
    <t>HDFXAT6W2Z</t>
  </si>
  <si>
    <t>Gustavo Costa Amex Macal</t>
  </si>
  <si>
    <t>76SYKY92XF</t>
  </si>
  <si>
    <t>Gustavo de Carvalho Barros</t>
  </si>
  <si>
    <t>Gustavo de Oliveira Ventura Lemos</t>
  </si>
  <si>
    <t>RH8I8C6SUX</t>
  </si>
  <si>
    <t>GUSTAVO DIAS SENA</t>
  </si>
  <si>
    <t>3SQWA492ND</t>
  </si>
  <si>
    <t>GUSTAVO DOS SANTOS OLIVEIRA</t>
  </si>
  <si>
    <t>OITP55Z4H6</t>
  </si>
  <si>
    <t>Gustavo Henrique de Lima Munhoz</t>
  </si>
  <si>
    <t>K781CREVBU</t>
  </si>
  <si>
    <t>Gustavo Loaba Walvick dos Santos</t>
  </si>
  <si>
    <t>Gustavo Marcon de Aquino</t>
  </si>
  <si>
    <t>3LKAP6DF3I</t>
  </si>
  <si>
    <t>Gustavo Moreira Quitto</t>
  </si>
  <si>
    <t>EQR7P0W8O6</t>
  </si>
  <si>
    <t>Gustavo Paez Felippe</t>
  </si>
  <si>
    <t>ZNJ0PSK0N3</t>
  </si>
  <si>
    <t>Gustavo Pauletto rocha</t>
  </si>
  <si>
    <t>AKIJASG6NB</t>
  </si>
  <si>
    <t>Gustavo Pimentel Manganelli</t>
  </si>
  <si>
    <t>KT5OI4E66E</t>
  </si>
  <si>
    <t>Gustavo Resende Moreira</t>
  </si>
  <si>
    <t>UHUX8MWI7R</t>
  </si>
  <si>
    <t>Gustavo Rodrigues dos Santos</t>
  </si>
  <si>
    <t>POMFP04B0V</t>
  </si>
  <si>
    <t>Gustavo Sousa de Oliveira</t>
  </si>
  <si>
    <t>E6AXM85A24</t>
  </si>
  <si>
    <t>Guthemberg Melo Barbosa da Silva</t>
  </si>
  <si>
    <t>OE48XZYMKH</t>
  </si>
  <si>
    <t>HEITOR ALVES PEIXOTO</t>
  </si>
  <si>
    <t>HEITOR DE SOUSA MOROZETTI</t>
  </si>
  <si>
    <t>BUM5WK1TQ7</t>
  </si>
  <si>
    <t>Heitor Joakim Rodrigues Santos</t>
  </si>
  <si>
    <t>IAE00JX96Z</t>
  </si>
  <si>
    <t>Heitor Shiniti Miasato</t>
  </si>
  <si>
    <t>VNZDJTIRPL</t>
  </si>
  <si>
    <t>HEITOS DOS SANTOS KRAJUSKINAS</t>
  </si>
  <si>
    <t>EJKZZOGCET</t>
  </si>
  <si>
    <t>Henrique Capelo Gonçalves</t>
  </si>
  <si>
    <t>4HACJWUMCS</t>
  </si>
  <si>
    <t>Henrique Nunes da Silva</t>
  </si>
  <si>
    <t>5MVG3OECGE</t>
  </si>
  <si>
    <t>Henrique scalzitti silva</t>
  </si>
  <si>
    <t>MMADI49W14</t>
  </si>
  <si>
    <t>Henrique Silva Boto</t>
  </si>
  <si>
    <t>F4RCYQI8VO</t>
  </si>
  <si>
    <t>Henrique Silva Matos</t>
  </si>
  <si>
    <t>ESKHG4SI8I</t>
  </si>
  <si>
    <t>Henzo Luigi Costa Santos</t>
  </si>
  <si>
    <t>FMUNGTKBUS</t>
  </si>
  <si>
    <t>Higor Marreiros</t>
  </si>
  <si>
    <t>FT0CQZF7NU</t>
  </si>
  <si>
    <t>Hugo Batista Dantas</t>
  </si>
  <si>
    <t>R9QPKSQXLS</t>
  </si>
  <si>
    <t>Iago Falcão Miranda Sant´Ana</t>
  </si>
  <si>
    <t>DECDEHIGGW</t>
  </si>
  <si>
    <t>Ian Yamada ichihara</t>
  </si>
  <si>
    <t>JGW3OKKTQS</t>
  </si>
  <si>
    <t>Ighor Emanuel Correa Lopes</t>
  </si>
  <si>
    <t>LXT8979MRC</t>
  </si>
  <si>
    <t>Ighor Martins Carlos</t>
  </si>
  <si>
    <t>9PRD5US8QC</t>
  </si>
  <si>
    <t>Igor de Almeida Pereira</t>
  </si>
  <si>
    <t>D0DC5PXCYX</t>
  </si>
  <si>
    <t>Igor Gregório Bucshese</t>
  </si>
  <si>
    <t>18JPD82WJV</t>
  </si>
  <si>
    <t>Igor Nascimento dos Santos</t>
  </si>
  <si>
    <t>1XJ1HNNL0S</t>
  </si>
  <si>
    <t>Igor Rattis Leandro Brito</t>
  </si>
  <si>
    <t>NNYI6OIL4A</t>
  </si>
  <si>
    <t>Isaac Alves Gomes Pinto Martins</t>
  </si>
  <si>
    <t>S2PPQ23R88</t>
  </si>
  <si>
    <t>Isaac Santos de Souza</t>
  </si>
  <si>
    <t>QY8HIJUPND</t>
  </si>
  <si>
    <t>Isaac Seixas de Jesus.</t>
  </si>
  <si>
    <t>XMZX86G9RU</t>
  </si>
  <si>
    <t>Isaac Silva Ferreira</t>
  </si>
  <si>
    <t>Iuri Freitas Araújo</t>
  </si>
  <si>
    <t>João Victor Conceição do Prado</t>
  </si>
  <si>
    <t>João Victor Vieira de Melo</t>
  </si>
  <si>
    <t>Julio César Araújo Sampaio do Bomfim</t>
  </si>
  <si>
    <t>KAUÃ GAMBOA BELLONI</t>
  </si>
  <si>
    <t>Kevin Martins Silva de Oliveira</t>
  </si>
  <si>
    <t>Leonardo de França Gonçalves</t>
  </si>
  <si>
    <t>Lorenzo Lima de Oliveira</t>
  </si>
  <si>
    <t>Luca Nhãm Chiaradia Bueno</t>
  </si>
  <si>
    <t>Lucas Almeida da Costa</t>
  </si>
  <si>
    <t>WWB3R4ORA5</t>
  </si>
  <si>
    <t>LUCAS CARAMIGO MENDES PEREIRA</t>
  </si>
  <si>
    <t>Lucas de Carvalho Ramos</t>
  </si>
  <si>
    <t>Lucas de Oliveira Candido dos Santos</t>
  </si>
  <si>
    <t>Lucas Fabiano Rodrigues de Oliveira</t>
  </si>
  <si>
    <t>Lucas Lima de Oliveira</t>
  </si>
  <si>
    <t>Luís Henrique Medeiros da Silva</t>
  </si>
  <si>
    <t>Luiz Gustavo dos Santos Vieira Barros</t>
  </si>
  <si>
    <t>Luiz Gustavo Feitosa de Moraes</t>
  </si>
  <si>
    <t>Mateus Carlos da Silva Pereira</t>
  </si>
  <si>
    <t>MATHEUS CEREZO ORDONIO</t>
  </si>
  <si>
    <t>Matheus de Siqueira Rocha</t>
  </si>
  <si>
    <t>Matheus Nascimento de Oliveira</t>
  </si>
  <si>
    <t>Matheus Orestes dos Santos Oliveira</t>
  </si>
  <si>
    <t>Miguel de Albuquerque Gomes</t>
  </si>
  <si>
    <t>Murillo silva de andrade</t>
  </si>
  <si>
    <t>MURILO ESCUDEIRO MARQUES</t>
  </si>
  <si>
    <t>NICOLAS VLAD KOYAMA DE OLIVEIRA</t>
  </si>
  <si>
    <t>Otávio Freitas dos Santos</t>
  </si>
  <si>
    <t>1Z678C6S0Z</t>
  </si>
  <si>
    <t>Paulo Rogério Francisco Filho</t>
  </si>
  <si>
    <t>Pedro Henrique de Sena Medeiros</t>
  </si>
  <si>
    <t>PEDRO IAN ANDRADE DOS SANTOS</t>
  </si>
  <si>
    <t>Pedro otavio martins laube</t>
  </si>
  <si>
    <t>Rafael Passos de Queiroz</t>
  </si>
  <si>
    <t>Renan de Sousa Leal</t>
  </si>
  <si>
    <t>Vinicius de Oliveira</t>
  </si>
  <si>
    <t>6VJK0EPF6X</t>
  </si>
  <si>
    <t>Vitor Masao Valfogo Mine</t>
  </si>
  <si>
    <t>U32XPIYC9V</t>
  </si>
  <si>
    <t>Ana Elena Herrero Fernandes de Mattos</t>
  </si>
  <si>
    <t>KPNGB0LF6X</t>
  </si>
  <si>
    <t>Beatriz Cristino Ruiz</t>
  </si>
  <si>
    <t>CNHMDVN2EQ</t>
  </si>
  <si>
    <t>Gabriella de Brito Soares</t>
  </si>
  <si>
    <t>4F1B4OWFN5</t>
  </si>
  <si>
    <t>Geovanna Clementino Mendes</t>
  </si>
  <si>
    <t>8RTVSZOA9R</t>
  </si>
  <si>
    <t>Giovanna Farias de Sena</t>
  </si>
  <si>
    <t>F88SDUXEP1</t>
  </si>
  <si>
    <t>Isadora Lacerda Bispo</t>
  </si>
  <si>
    <t>O8T1YUTDQZ</t>
  </si>
  <si>
    <t>Ana Beatriz Santos da Silva</t>
  </si>
  <si>
    <t>5DKU980EBI</t>
  </si>
  <si>
    <t>Ana Clara Araújo Costa</t>
  </si>
  <si>
    <t>71JZSKVN1H</t>
  </si>
  <si>
    <t>Ana Clara de Miranda Butigeli</t>
  </si>
  <si>
    <t>4M0YN6LISX</t>
  </si>
  <si>
    <t>Ana Clara Lima Pereira</t>
  </si>
  <si>
    <t>4X1AGZKF6E</t>
  </si>
  <si>
    <t>Emilly Cristina Rocha dos Santos</t>
  </si>
  <si>
    <t>CGWAK0RWAJ</t>
  </si>
  <si>
    <t>ADA MIRELLA DA ROSA GOMES</t>
  </si>
  <si>
    <t>9EADL1IG0S</t>
  </si>
  <si>
    <t>Agatha Milleny Moreira de Souza</t>
  </si>
  <si>
    <t>J4851K1X5U</t>
  </si>
  <si>
    <t>Agatha Piauilino Martins</t>
  </si>
  <si>
    <t>Alanna Dandara Conceição do Nascimento</t>
  </si>
  <si>
    <t>487CVPO0DV</t>
  </si>
  <si>
    <t>Alicia Oliveira de Souza</t>
  </si>
  <si>
    <t>Aline Teodoro De Carvalho e Silva</t>
  </si>
  <si>
    <t>9NLHBFMDDF</t>
  </si>
  <si>
    <t>Amanda Bodani Aranyi</t>
  </si>
  <si>
    <t>MSHVDDQACW</t>
  </si>
  <si>
    <t>Amanda Eloisa Santos da Costa</t>
  </si>
  <si>
    <t>26HAXCE0HG</t>
  </si>
  <si>
    <t>Amanda Nogueira Marques</t>
  </si>
  <si>
    <t>F3G5HT80WX</t>
  </si>
  <si>
    <t>Amanda Oliveira de Souza</t>
  </si>
  <si>
    <t>PL2OTEFMC6</t>
  </si>
  <si>
    <t>Ana Beatriz Rodrigues Diniz</t>
  </si>
  <si>
    <t>Ana Carolina de Olinda Souza</t>
  </si>
  <si>
    <t>C8W20UP051</t>
  </si>
  <si>
    <t>Ana Carolina Pontes Del Carlo</t>
  </si>
  <si>
    <t>1VIOBTJP66</t>
  </si>
  <si>
    <t>Ana Caroline Silva Garcia</t>
  </si>
  <si>
    <t>JM245BR7JN</t>
  </si>
  <si>
    <t>Ana Clara Alves De Matos</t>
  </si>
  <si>
    <t>Ana Clara Blefari Soares de Souza</t>
  </si>
  <si>
    <t>Ana Clara de Campos Novaes</t>
  </si>
  <si>
    <t>84OGOQ78EM</t>
  </si>
  <si>
    <t>Ana Clara Garcia Ribeiro</t>
  </si>
  <si>
    <t>K7Z59Z2GWK</t>
  </si>
  <si>
    <t>Ana Clara Luthe</t>
  </si>
  <si>
    <t>BQO6EO9QVE</t>
  </si>
  <si>
    <t>Ana Laura Barbosa Silva</t>
  </si>
  <si>
    <t>JL5X9AOBQB</t>
  </si>
  <si>
    <t>Ana Livia Campos Randis da Fonseca</t>
  </si>
  <si>
    <t>L1VV88247I</t>
  </si>
  <si>
    <t>Ana Lúcia Casari Melo</t>
  </si>
  <si>
    <t>FI0Z918119</t>
  </si>
  <si>
    <t>Ana Luisa de Assis Sparano</t>
  </si>
  <si>
    <t>Ana Luisa Lira dos Santos</t>
  </si>
  <si>
    <t>Ana Luiza Fontinele de Lima</t>
  </si>
  <si>
    <t>NDVVMU1C5Q</t>
  </si>
  <si>
    <t>Ana Luiza Gomes da Silva</t>
  </si>
  <si>
    <t>GBENIME6A7</t>
  </si>
  <si>
    <t>Analice Alves Lima</t>
  </si>
  <si>
    <t>CBGI4NOJBH</t>
  </si>
  <si>
    <t>Anna Alice Gomes Martins</t>
  </si>
  <si>
    <t>R9FWL99NTR</t>
  </si>
  <si>
    <t>Anna Carolina Santos de Oliveira</t>
  </si>
  <si>
    <t>KVVAPZVYPU</t>
  </si>
  <si>
    <t>Anna Carolline Pinheiro Bonfim</t>
  </si>
  <si>
    <t>VR6V86X2WD</t>
  </si>
  <si>
    <t>Anna Clara Alves Dias Monteiro</t>
  </si>
  <si>
    <t>PYO8USSE1K</t>
  </si>
  <si>
    <t>Anna Clara Bortoletto Costa</t>
  </si>
  <si>
    <t>WAYYTNRI5A</t>
  </si>
  <si>
    <t>Anna Clara Medeiros de Azevedo</t>
  </si>
  <si>
    <t>JEB7CZCQDL</t>
  </si>
  <si>
    <t>Anna Clara Oliveira Ziroldo</t>
  </si>
  <si>
    <t>Anna Luisa dos Santos Abreu</t>
  </si>
  <si>
    <t>CQRWN0D8ZG</t>
  </si>
  <si>
    <t>Anna Luiza Dos Santos Sampaio</t>
  </si>
  <si>
    <t>9RZG3JRA47</t>
  </si>
  <si>
    <t>Anna sophya Damasceno Santos</t>
  </si>
  <si>
    <t>BECZMGD8VT</t>
  </si>
  <si>
    <t>Aysha Lavínia dos Santos Silva</t>
  </si>
  <si>
    <t>SZ65HFQMVD</t>
  </si>
  <si>
    <t>Bárbara Albano Ruoco</t>
  </si>
  <si>
    <t>Barbara de Paula Silva Gomes</t>
  </si>
  <si>
    <t>KQDXYSQIR9</t>
  </si>
  <si>
    <t>Bárbara Medeiros Pagani</t>
  </si>
  <si>
    <t>R07THW4QSZ</t>
  </si>
  <si>
    <t>Barbara Rodrigues Marques Silva</t>
  </si>
  <si>
    <t>26QT9PPQ72</t>
  </si>
  <si>
    <t>Beatriz antonio de brito</t>
  </si>
  <si>
    <t>6YDDLXBMFP</t>
  </si>
  <si>
    <t>Beatriz Aparecida Martins Da silva</t>
  </si>
  <si>
    <t>Beatriz de Matos Santos</t>
  </si>
  <si>
    <t>Beatriz de Proença Oliveira</t>
  </si>
  <si>
    <t>XTFT2DEL1Y</t>
  </si>
  <si>
    <t>Beatriz Dias Inácio</t>
  </si>
  <si>
    <t>Beatriz Doirado de Morais</t>
  </si>
  <si>
    <t>CDXGVTRPYE</t>
  </si>
  <si>
    <t>BEATRIZ FRISINA BATTISTA</t>
  </si>
  <si>
    <t>SIZXHS8LKI</t>
  </si>
  <si>
    <t>Beatriz Hinsching Carvalho</t>
  </si>
  <si>
    <t>UNKMONQSFU</t>
  </si>
  <si>
    <t>Beatriz Lima Gonzalez</t>
  </si>
  <si>
    <t>88V2MXJBO7</t>
  </si>
  <si>
    <t>Beatriz Reinaldo Antonioli</t>
  </si>
  <si>
    <t>Q0USU653ZA</t>
  </si>
  <si>
    <t>Beatriz Silva Lima</t>
  </si>
  <si>
    <t>ZCFFZM3SJH</t>
  </si>
  <si>
    <t>Beatriz Silva Ribeiro</t>
  </si>
  <si>
    <t>Z15WCN5SXZ</t>
  </si>
  <si>
    <t>Beatriz Soares dos Santos</t>
  </si>
  <si>
    <t>ZFK2S905S2</t>
  </si>
  <si>
    <t>BEATRIZ SOUSA SILVA</t>
  </si>
  <si>
    <t>W7E7SNXBQ6</t>
  </si>
  <si>
    <t>Beatriz Yukie Kono Tashiro</t>
  </si>
  <si>
    <t>Bianca de Souza Sanchez</t>
  </si>
  <si>
    <t>XUU2XUE8RX</t>
  </si>
  <si>
    <t>Bianca Rodrigues Santos</t>
  </si>
  <si>
    <t>68YYDK49FQ</t>
  </si>
  <si>
    <t>Bianca vieira Dos santos</t>
  </si>
  <si>
    <t>CCWRKD1ZIN</t>
  </si>
  <si>
    <t>Bianka Benatti Martins</t>
  </si>
  <si>
    <t>5E5LJSR0QA</t>
  </si>
  <si>
    <t>Brenda de Souza Carvalho</t>
  </si>
  <si>
    <t>IE4Q73WDNL</t>
  </si>
  <si>
    <t>Bruna Naves Martins</t>
  </si>
  <si>
    <t>VXMZKXDH64</t>
  </si>
  <si>
    <t>Bruna Oliveira de Jesus</t>
  </si>
  <si>
    <t>CI7LQNDGW6</t>
  </si>
  <si>
    <t>Camila Silva Sales</t>
  </si>
  <si>
    <t>8VXEVWZGVM</t>
  </si>
  <si>
    <t>Camilla Fernandes Monteiro da Silva</t>
  </si>
  <si>
    <t>OQENVOF0KD</t>
  </si>
  <si>
    <t>Camilly Figueiredo Mendonça de Souza</t>
  </si>
  <si>
    <t>CTEFRUQ3KQ</t>
  </si>
  <si>
    <t>Carolina Faustino Horas</t>
  </si>
  <si>
    <t>D95UL5IYQI</t>
  </si>
  <si>
    <t>Caroline Correia Adamo</t>
  </si>
  <si>
    <t>HLJP9WR3JI</t>
  </si>
  <si>
    <t>Caroline Nunes dos Santos</t>
  </si>
  <si>
    <t>QC891R2MCY</t>
  </si>
  <si>
    <t>Catarina Bernardone</t>
  </si>
  <si>
    <t>EFDB0BWCWI</t>
  </si>
  <si>
    <t>Catarina Jacob da silva</t>
  </si>
  <si>
    <t>UO2DDVB02P</t>
  </si>
  <si>
    <t>Cauane Odara Jesus de Souza</t>
  </si>
  <si>
    <t>4CT7Z7M51Z</t>
  </si>
  <si>
    <t>Clara Dayane Martins Rodrigues dos Anjos</t>
  </si>
  <si>
    <t>TIHDCHQEJ6</t>
  </si>
  <si>
    <t>Clara de sousa reis</t>
  </si>
  <si>
    <t>19NHT8FI8H</t>
  </si>
  <si>
    <t>Clara Sanches Neves</t>
  </si>
  <si>
    <t>RU3HZHSR7J</t>
  </si>
  <si>
    <t>Clara Vital de Araújo</t>
  </si>
  <si>
    <t>O43WGNYLKU</t>
  </si>
  <si>
    <t>Daniella Emy Tamai Imoto</t>
  </si>
  <si>
    <t>AAHPLJLEKO</t>
  </si>
  <si>
    <t>Danielly Paschoareli da silva macedo</t>
  </si>
  <si>
    <t>DJ2N4V4CXE</t>
  </si>
  <si>
    <t>Danielly Rocha dos Santos</t>
  </si>
  <si>
    <t>BWF9DNSBIX</t>
  </si>
  <si>
    <t>Deysi Chambi Callisaya</t>
  </si>
  <si>
    <t>1XQLLW9GIW</t>
  </si>
  <si>
    <t>Eduarda Alves de Camargo</t>
  </si>
  <si>
    <t>YQ119FE1L3</t>
  </si>
  <si>
    <t>EDUARDA MOTA DA SILVA OLIVEIRA</t>
  </si>
  <si>
    <t>WURST9Q250</t>
  </si>
  <si>
    <t>Eduarda Piacenti Corsi Braun</t>
  </si>
  <si>
    <t>6S219MBF4K</t>
  </si>
  <si>
    <t>Eduarda Santos Andrade</t>
  </si>
  <si>
    <t>WGMOMT5ESN</t>
  </si>
  <si>
    <t>Eduarda Vieira Rodrigues</t>
  </si>
  <si>
    <t>LJN38A3X6L</t>
  </si>
  <si>
    <t>Eleonor Frateles Chaves Carvalho de Lima</t>
  </si>
  <si>
    <t>TP0INGJZ1B</t>
  </si>
  <si>
    <t>Eloisa fiuza dos santos</t>
  </si>
  <si>
    <t>2K61GKU9TR</t>
  </si>
  <si>
    <t>Eloisa Lima Rodrigues</t>
  </si>
  <si>
    <t>ZI65EU3HC9</t>
  </si>
  <si>
    <t>Emanuele arcanjo da Silva</t>
  </si>
  <si>
    <t>O1TAIFH290</t>
  </si>
  <si>
    <t>Emanuelly Alves Ribeiro</t>
  </si>
  <si>
    <t>Emanuelly Mendes do Espírito Santo Oliveira</t>
  </si>
  <si>
    <t>8X5JTH5O2Y</t>
  </si>
  <si>
    <t>Emilly Vitória Dantas da Silva</t>
  </si>
  <si>
    <t>R68OOCCV7P</t>
  </si>
  <si>
    <t>Emillyn Silva de Reis</t>
  </si>
  <si>
    <t>EFMJF40Y46</t>
  </si>
  <si>
    <t>Ester Cristina Soares da Silva</t>
  </si>
  <si>
    <t>N4RHN9FXM9</t>
  </si>
  <si>
    <t>Ester Emilie Silva Santana</t>
  </si>
  <si>
    <t>CQXZ35OKDJ</t>
  </si>
  <si>
    <t>Evelyn Correia da Silva</t>
  </si>
  <si>
    <t>S4JLTUN3VJ</t>
  </si>
  <si>
    <t>Evelyn de Faria Figueiredo Gonçalves</t>
  </si>
  <si>
    <t>R31DNOKNTX</t>
  </si>
  <si>
    <t>Evelyn Fernandes Tozarelli</t>
  </si>
  <si>
    <t>AY44WWC2TU</t>
  </si>
  <si>
    <t>Fernanda Alves da Silva</t>
  </si>
  <si>
    <t>Fernanda Goveia Sik de Carvalho Castro</t>
  </si>
  <si>
    <t>Fernanda Soares da Silva</t>
  </si>
  <si>
    <t>TAC638QAX4</t>
  </si>
  <si>
    <t>Francine Pereira Leite Vieira</t>
  </si>
  <si>
    <t>GABRIELA BATISTA LEANDRO</t>
  </si>
  <si>
    <t>35MBIKKT3K</t>
  </si>
  <si>
    <t>Gabriela da Silva Oliveira</t>
  </si>
  <si>
    <t>Gabriela de Oliveira Nascimento</t>
  </si>
  <si>
    <t>2SP2NRRAKF</t>
  </si>
  <si>
    <t>Gabriela Dourado Gomes</t>
  </si>
  <si>
    <t>3GD1RR7UIZ</t>
  </si>
  <si>
    <t>Gabriela Mello</t>
  </si>
  <si>
    <t>LW7FHAQ4UK</t>
  </si>
  <si>
    <t>Gabrieli Thereza Santana Moreton</t>
  </si>
  <si>
    <t>Gabriella Aparecida de Aquino Vasconcelos de Souza</t>
  </si>
  <si>
    <t>AR7XSJDZJA</t>
  </si>
  <si>
    <t>Gabriella Braga Arias</t>
  </si>
  <si>
    <t>6FDR5ZSI36</t>
  </si>
  <si>
    <t>gabriella calore da silva</t>
  </si>
  <si>
    <t>CHQSLZDD3O</t>
  </si>
  <si>
    <t>GABRIELLA MONTEIRO TEIXEIRA GOMES</t>
  </si>
  <si>
    <t>KIGA66D2E2</t>
  </si>
  <si>
    <t>Gabriella Rodrigues Reis Silva</t>
  </si>
  <si>
    <t>9YSUTISJVS</t>
  </si>
  <si>
    <t>Gabriella Tarelho Schitini</t>
  </si>
  <si>
    <t>Giovanna Almeida dos Santos</t>
  </si>
  <si>
    <t>PPNNZ622NU</t>
  </si>
  <si>
    <t>GIOVANNA ARAKELIAN RUIZ</t>
  </si>
  <si>
    <t>S0WP5RE0OS</t>
  </si>
  <si>
    <t>Giovanna Brisotti Martoneto</t>
  </si>
  <si>
    <t>QTUJ8TU0KY</t>
  </si>
  <si>
    <t>Giovanna Carolina da Silva Rodrigues</t>
  </si>
  <si>
    <t>RS75VKB6XG</t>
  </si>
  <si>
    <t>Giovanna da Silva Ferreira</t>
  </si>
  <si>
    <t>51A6XA1PJQ</t>
  </si>
  <si>
    <t>Giovanna de Oliveira Mazza Batista</t>
  </si>
  <si>
    <t>Giovanna de Sousa Andrade Nunes</t>
  </si>
  <si>
    <t>Y0SLPI9SB6</t>
  </si>
  <si>
    <t>Giovanna Dentello de Medeiros</t>
  </si>
  <si>
    <t>GIOVANNA DIOS PEREZ SOUTO</t>
  </si>
  <si>
    <t>NQ19LSUAO1</t>
  </si>
  <si>
    <t>Giovanna dos Santos Neves</t>
  </si>
  <si>
    <t>VUTTNVAJIC</t>
  </si>
  <si>
    <t>Giovanna Gabrielly Pereira Da Silva</t>
  </si>
  <si>
    <t>BG9IB8IWRP</t>
  </si>
  <si>
    <t>Giovanna Govina Ferraiol</t>
  </si>
  <si>
    <t>AH8QC6F1P0</t>
  </si>
  <si>
    <t>Giovanna Medeiros Veloso</t>
  </si>
  <si>
    <t>Giovanna Paiva de Almeida</t>
  </si>
  <si>
    <t>VGGR6C1UKY</t>
  </si>
  <si>
    <t>Giovanna Quirino</t>
  </si>
  <si>
    <t>Giovanna Silva dos Santos</t>
  </si>
  <si>
    <t>Giovanna Vieira Da silva Melo</t>
  </si>
  <si>
    <t>K62XB3FGWS</t>
  </si>
  <si>
    <t>Giulia Branco De Castro Padilha</t>
  </si>
  <si>
    <t>7Z6RXD8P38</t>
  </si>
  <si>
    <t>Giulia Luiz da Silva Motta</t>
  </si>
  <si>
    <t>ACTRWRBYKR</t>
  </si>
  <si>
    <t>GIULIA MARQUES LIMA CARTOLARI</t>
  </si>
  <si>
    <t>7KGISPY62T</t>
  </si>
  <si>
    <t>Giulia Monteiro Manara</t>
  </si>
  <si>
    <t>IQF31CTZ8Z</t>
  </si>
  <si>
    <t>Giulia Quacchio</t>
  </si>
  <si>
    <t>VIPZN6CK46</t>
  </si>
  <si>
    <t>Giulliana Palmares de Santana</t>
  </si>
  <si>
    <t>Graziela Victoria Costa de Souza</t>
  </si>
  <si>
    <t>LSE5DV4ML1</t>
  </si>
  <si>
    <t>Heloá Macedo Santos</t>
  </si>
  <si>
    <t>JUW0RE4EH8</t>
  </si>
  <si>
    <t>Heloisa Costa Cianchetta</t>
  </si>
  <si>
    <t>S92K3AWZIX</t>
  </si>
  <si>
    <t>Heloisa Laranjo dos Reis</t>
  </si>
  <si>
    <t>VHJBCBVKGY</t>
  </si>
  <si>
    <t>Heloisa Melo</t>
  </si>
  <si>
    <t>Heloíse Bastos do Carmo Almeida</t>
  </si>
  <si>
    <t>5NV9AS4A81</t>
  </si>
  <si>
    <t>Heloisy Inaê Rocha</t>
  </si>
  <si>
    <t>3MQTBNXK5X</t>
  </si>
  <si>
    <t>Henrique Gomes de Oliveira Mariano</t>
  </si>
  <si>
    <t>BR8YK292C5</t>
  </si>
  <si>
    <t>Iara Julia Santos de Almeida</t>
  </si>
  <si>
    <t>UYVV28B1SM</t>
  </si>
  <si>
    <t>Iarytsa Taynara Da Silva Dantas</t>
  </si>
  <si>
    <t>F6MRCI6NOH</t>
  </si>
  <si>
    <t>Íris Rodrigues Sousa</t>
  </si>
  <si>
    <t>F24EE0OMXU</t>
  </si>
  <si>
    <t>Isabela de Oliveira Barreto</t>
  </si>
  <si>
    <t>DOQSUJVJYF</t>
  </si>
  <si>
    <t>Isabela de Sousa Lopes da Silva</t>
  </si>
  <si>
    <t>KUJ8VPKBUS</t>
  </si>
  <si>
    <t>Isabella Augusta De Souza Rocha</t>
  </si>
  <si>
    <t>Isabella Candido de Camargo</t>
  </si>
  <si>
    <t>QHPQGS9QFZ</t>
  </si>
  <si>
    <t>Isabella Cardozo de Andrade</t>
  </si>
  <si>
    <t>16PCJX9JWW</t>
  </si>
  <si>
    <t>Isabella da Conceição Pereira</t>
  </si>
  <si>
    <t>CMUXPVR7G3</t>
  </si>
  <si>
    <t>Isabella Gimenes dos Santos</t>
  </si>
  <si>
    <t>9A6I6EWDTI</t>
  </si>
  <si>
    <t>Isabella Marcolino Dias</t>
  </si>
  <si>
    <t>8S30YBWD4S</t>
  </si>
  <si>
    <t>Isabella Maysa Silva Proença Santos</t>
  </si>
  <si>
    <t>548GEJT75T</t>
  </si>
  <si>
    <t>Isabella Oliveira Costa</t>
  </si>
  <si>
    <t>Isabella Ribeiro Custódio Silva</t>
  </si>
  <si>
    <t>FVUQCP68X5</t>
  </si>
  <si>
    <t>Isabella souza da silva</t>
  </si>
  <si>
    <t>A2PWKIEV2U</t>
  </si>
  <si>
    <t>Isabella Valentina Felix Braga</t>
  </si>
  <si>
    <t>NLJVLOHJTX</t>
  </si>
  <si>
    <t>Isabella Vilalba dos Santos</t>
  </si>
  <si>
    <t>Isabelle Cristine da Mata</t>
  </si>
  <si>
    <t>9QF7KBOLN2</t>
  </si>
  <si>
    <t>Isabelle Gama Ackermann</t>
  </si>
  <si>
    <t>QRURICVAOG</t>
  </si>
  <si>
    <t>Isabelle Ibiapino Macedo</t>
  </si>
  <si>
    <t>Y1FI6ZM7BP</t>
  </si>
  <si>
    <t>Isabelle Luiz Alves</t>
  </si>
  <si>
    <t>E72WCTT7BL</t>
  </si>
  <si>
    <t>Isabelle Ramalho Figueiredo</t>
  </si>
  <si>
    <t>0PR7EA41SC</t>
  </si>
  <si>
    <t>Isabelle Romanin Da Silva</t>
  </si>
  <si>
    <t>2EOCNSO1DM</t>
  </si>
  <si>
    <t>Isabelly da silva anselmo</t>
  </si>
  <si>
    <t>K1IYRM617X</t>
  </si>
  <si>
    <t>Isabelly Rivas Pereira dos Santos</t>
  </si>
  <si>
    <t>Z5CUG7WT5J</t>
  </si>
  <si>
    <t>isabelly santos souza machado</t>
  </si>
  <si>
    <t>VYU05EQ5FR</t>
  </si>
  <si>
    <t>Isabelly Silva de Farias</t>
  </si>
  <si>
    <t>ISABELLY TEIXEIRA SUETSUGO</t>
  </si>
  <si>
    <t>C85TBH9UU9</t>
  </si>
  <si>
    <t>Isabelly Vila Silva da Hora</t>
  </si>
  <si>
    <t>M2GLWZH5ZN</t>
  </si>
  <si>
    <t>Isabelly Vitória Braga dos Santos</t>
  </si>
  <si>
    <t>IZABELLA GOMES RIBEIRO</t>
  </si>
  <si>
    <t>Jaqueline Vitória de Oliveira</t>
  </si>
  <si>
    <t>Julia de Almeida Battiston</t>
  </si>
  <si>
    <t>Júlia Gabrielly da Silva Saraiva.</t>
  </si>
  <si>
    <t>Júlia Guerreiro da Cruz</t>
  </si>
  <si>
    <t>Lais Karolina de Oliveira</t>
  </si>
  <si>
    <t>Lanna Carmo de Oliveira</t>
  </si>
  <si>
    <t>Lara Yumi Acioli Sueyoshi</t>
  </si>
  <si>
    <t>Larissa de Oliveira</t>
  </si>
  <si>
    <t>Laura Gonçalves de Carvalho</t>
  </si>
  <si>
    <t>Laura Manzarotto de Novaes</t>
  </si>
  <si>
    <t>XFQH1FUTI5</t>
  </si>
  <si>
    <t>LAURA MOURÃO NOVAES</t>
  </si>
  <si>
    <t>Letícia Favoretto Pires de Camargo</t>
  </si>
  <si>
    <t>Leticia Gomes do Nascimento Pereira</t>
  </si>
  <si>
    <t>Letícia Prates Vieira</t>
  </si>
  <si>
    <t>Letícia Yoshimoto Reis</t>
  </si>
  <si>
    <t>Lívia dos Praseres Santos</t>
  </si>
  <si>
    <t>Livia Sousa Silva</t>
  </si>
  <si>
    <t>Luana Pucci da Costa Santos</t>
  </si>
  <si>
    <t>Manoella Pereira dos Santos</t>
  </si>
  <si>
    <t>Manuela de Campos Moraes</t>
  </si>
  <si>
    <t>Manuela de Jesuz Botassim Rossato.</t>
  </si>
  <si>
    <t>Manuela Inucencio de Sousa</t>
  </si>
  <si>
    <t>Manuela Martins do Nascimento</t>
  </si>
  <si>
    <t>Manuella Ribeiro de Carvalho</t>
  </si>
  <si>
    <t>Maria Eduarda de Araújo Martins</t>
  </si>
  <si>
    <t>Mariana da Silva Cantelli</t>
  </si>
  <si>
    <t>Mariana Dantas da Silva</t>
  </si>
  <si>
    <t>Maryana Sant' Ana Santos Amaral de Oliveira</t>
  </si>
  <si>
    <t>Naianny Cristina do Nascimento</t>
  </si>
  <si>
    <t>Natali Nakanishi dos Santos</t>
  </si>
  <si>
    <t>Nicolly Domingos de Albuquerque Santos</t>
  </si>
  <si>
    <t>DWKTNUH8A2</t>
  </si>
  <si>
    <t>Pyetra Da Silveira Almeida</t>
  </si>
  <si>
    <t>ONJ087X34F</t>
  </si>
  <si>
    <t>Rafaela Esperança Busnello</t>
  </si>
  <si>
    <t>SURPNMSOY0</t>
  </si>
  <si>
    <t>Rayssa Vianna Silva</t>
  </si>
  <si>
    <t>Rebeca Sarah Duarte Paulucci</t>
  </si>
  <si>
    <t>Sofia de Almeida Ribeiro</t>
  </si>
  <si>
    <t>SOFIA DE OLIVEIRA PAULINO</t>
  </si>
  <si>
    <t>Sofia Silva Sodré</t>
  </si>
  <si>
    <t>Sophia de Lima Castro</t>
  </si>
  <si>
    <t>Sophia Vitória da Silva</t>
  </si>
  <si>
    <t>Stella Pinheiro de Araújo</t>
  </si>
  <si>
    <t>Thalyta Ramos de Queiroz Sena</t>
  </si>
  <si>
    <t>Yasmim Facci dos Santos</t>
  </si>
  <si>
    <t>YASMIN BUENO DE CAMARGO RINALDI</t>
  </si>
  <si>
    <t>Yngrid Pereira de Souza</t>
  </si>
  <si>
    <t>Turma15</t>
  </si>
  <si>
    <t>Turma16</t>
  </si>
  <si>
    <t>Turma17</t>
  </si>
  <si>
    <t>Turma18</t>
  </si>
  <si>
    <t>Turma19</t>
  </si>
  <si>
    <t>Turma20</t>
  </si>
  <si>
    <t>Turma21</t>
  </si>
  <si>
    <t>Turma22</t>
  </si>
  <si>
    <t>Turma23</t>
  </si>
  <si>
    <t>Turma24</t>
  </si>
  <si>
    <t>Turma25</t>
  </si>
  <si>
    <t>Turma26</t>
  </si>
  <si>
    <t>Turma27</t>
  </si>
  <si>
    <t>Turma28</t>
  </si>
  <si>
    <t>Quinta 1</t>
  </si>
  <si>
    <t>Quinta 2</t>
  </si>
  <si>
    <t>Quinta 3</t>
  </si>
  <si>
    <t>PAZ COLEGIO DA</t>
  </si>
  <si>
    <t>EMEF VILA MUNCK</t>
  </si>
  <si>
    <t>NUCLEO EDUCACIONAL SERVICOS DE EDUCACAO INFANTIL FUNDAMENTAL</t>
  </si>
  <si>
    <t>SOLAR COLEGIO</t>
  </si>
  <si>
    <t>JOSUE MATTOS DE AGUIAR</t>
  </si>
  <si>
    <t>TANCREDO NEVES ESCOLA</t>
  </si>
  <si>
    <t>EMEFM DARCY RIBEIRO</t>
  </si>
  <si>
    <t>ENSINO COLEGIO</t>
  </si>
  <si>
    <t>EMEF LUIZ DAVID SOBRINHO PROF</t>
  </si>
  <si>
    <t>JOAO XXIII COLEGIO</t>
  </si>
  <si>
    <t>ANTONI GAUDI COLEGIO</t>
  </si>
  <si>
    <t>EMEF ENZO ANTONIO SILVESTRIN PROF</t>
  </si>
  <si>
    <t>ITALO BETARELLO</t>
  </si>
  <si>
    <t>SER SOROCABA COLEGIO</t>
  </si>
  <si>
    <t>MARLY DIVA BONFANTI PROFA</t>
  </si>
  <si>
    <t>ANTONIO BRAZ GAMBARINI DOUTOR</t>
  </si>
  <si>
    <t>PERES COLEGIO</t>
  </si>
  <si>
    <t>SAPUCAIA COLEGIO</t>
  </si>
  <si>
    <t>CRIACAO COLEGIO</t>
  </si>
  <si>
    <t>UNIMOR COLEGIO</t>
  </si>
  <si>
    <t>EMEI ITALO BETTARELLO PROF</t>
  </si>
  <si>
    <t>SA BRAGA E PIMPOLHO COLEGIO</t>
  </si>
  <si>
    <t>SANTA BARBARA COLEGIO</t>
  </si>
  <si>
    <t>MIGUEL OLIVA FEITOSA PROFESSOR</t>
  </si>
  <si>
    <t>NOVA CACHOEIRINHA COLEGIO UNIDADE II</t>
  </si>
  <si>
    <t>COLEGIO SOUZA E ALMEIDA</t>
  </si>
  <si>
    <t>EMEB VEREADOR REALINO DA COSTA PINTO FILHO</t>
  </si>
  <si>
    <t>EMEF GERALDO SESSO JUNIOR</t>
  </si>
  <si>
    <t>ECO COLEGIO</t>
  </si>
  <si>
    <t>INSTITUTO EDUCACIONAL CONFIANCA</t>
  </si>
  <si>
    <t>EMEF LEONEL FRANCA PE</t>
  </si>
  <si>
    <t>EMEF ERNESTO DE MORAES LEME PROF</t>
  </si>
  <si>
    <t>ZILDA ROMEIRO PINTO MOREIRA DA SILVA PROF</t>
  </si>
  <si>
    <t>CEU EMEF PERA MARMELO</t>
  </si>
  <si>
    <t>EMEF FERNANDO GRACIOSO</t>
  </si>
  <si>
    <t>ASSIS JOSE AMBROSIO</t>
  </si>
  <si>
    <t>COLEGIO SANTO IVO</t>
  </si>
  <si>
    <t>EMEF ANTONIO SANT ANA GALVAO FREI</t>
  </si>
  <si>
    <t>EAG EAG COLEGIO TECNICO</t>
  </si>
  <si>
    <t>FANNY MONZONI SANTOS PROFESSORA</t>
  </si>
  <si>
    <t>ORLANDO GARCIA DA SILVEIRA COLEGIO</t>
  </si>
  <si>
    <t>SEMEAR COLEGIO</t>
  </si>
  <si>
    <t>MARIA DE LOURDES TEIXEIRA</t>
  </si>
  <si>
    <t>EMEF JOSE KAUFFMANN DR</t>
  </si>
  <si>
    <t>EMEF ALICE MEIRELLES REIS PROFA</t>
  </si>
  <si>
    <t>FARAOS COLEGIO</t>
  </si>
  <si>
    <t>JOSE JORGE PROFESSOR</t>
  </si>
  <si>
    <t>JOSE OSCAR ABREU SAMPAIO</t>
  </si>
  <si>
    <t>CEU EMEF PERUS</t>
  </si>
  <si>
    <t>EM BUSCA DO SABER COLEGIO</t>
  </si>
  <si>
    <t>EMEFM ANTONIO ALVES VERISSIMO</t>
  </si>
  <si>
    <t>ESCOLA NOVA</t>
  </si>
  <si>
    <t>IMPERATRIZ LEOPOLDINA</t>
  </si>
  <si>
    <t>CANDIDO GONCALVES GOMIDE PROFESSOR</t>
  </si>
  <si>
    <t>COLEGIO ESPACO DA COMUNIDADE</t>
  </si>
  <si>
    <t>EMEF IRENE GARCIA COSTA DE SOUZA PROFA DRA</t>
  </si>
  <si>
    <t>JOSE LIBERATTI PROFESSOR</t>
  </si>
  <si>
    <t>SAO LUIZ DE GONZAGA III COLEGIO</t>
  </si>
  <si>
    <t>MESQUITA COLEGIO</t>
  </si>
  <si>
    <t>HEITOR GARCIA COLEGIO UNID I E II</t>
  </si>
  <si>
    <t>ALCINO FRANCISCO DE SOUZA PROF EMEF</t>
  </si>
  <si>
    <t>EMEF ZULMIRA CAVALHEIRO FAUSTINO</t>
  </si>
  <si>
    <t>AMAURI MARQUES DE AZEVEDO COLEGIO</t>
  </si>
  <si>
    <t>DORIVAL FARIA EMEIEF</t>
  </si>
  <si>
    <t>COLEGIO NOVA ERA</t>
  </si>
  <si>
    <t>COLEGIO PALAVRA VIVA UNIDADE II</t>
  </si>
  <si>
    <t>SOLUCAO MASTER COLEGIO</t>
  </si>
  <si>
    <t>EDUCARE ESCOLA</t>
  </si>
  <si>
    <t>EVANDRO CAIAFA ESQUIVEL PROFESSOR</t>
  </si>
  <si>
    <t>VAZ COLEGIO</t>
  </si>
  <si>
    <t>POLIEDRO COLEGIO</t>
  </si>
  <si>
    <t>EMEF MARIA ALICE BORGES GHION PROFA</t>
  </si>
  <si>
    <t>YOJIRO TAKAOKA ENG EMEIEF</t>
  </si>
  <si>
    <t>FITO ESCOLA DE EDUCACAO BASICA UNIDADE I</t>
  </si>
  <si>
    <t>CARPE DIEM OBJETIVO COLEGIO</t>
  </si>
  <si>
    <t>EMEF CANDIDO PORTINARI</t>
  </si>
  <si>
    <t>NEUZA DE OLIVEIRA PREVIDE PROFESSORA</t>
  </si>
  <si>
    <t>DIAS LEMOS CENTRO EDUCACIONAL</t>
  </si>
  <si>
    <t>EMEF VICENTINA RIBEIRO DA LUZ</t>
  </si>
  <si>
    <t>EMEF DEODORO DA FONSECA MAL</t>
  </si>
  <si>
    <t>OSCAR DIAS CORREIA MINISTRO</t>
  </si>
  <si>
    <t>CR P CONV SAO JOAO GUALBERTO</t>
  </si>
  <si>
    <t>EMEF CHACARA TURISTICA</t>
  </si>
  <si>
    <t>NESTOR DE CAMARGO PREFEITO EMEF</t>
  </si>
  <si>
    <t>ONOFRA DA SILVA EMEF</t>
  </si>
  <si>
    <t>TEMA COLEGIO</t>
  </si>
  <si>
    <t>PROGRESSO SANTA MARIA COLEGIO</t>
  </si>
  <si>
    <t>ALFREDO GOMES PROF</t>
  </si>
  <si>
    <t>GABRIELA MARIA ELISABETH WIENKEM IRMA</t>
  </si>
  <si>
    <t>ESC PART PRIMEIRO MUNDO</t>
  </si>
  <si>
    <t>BASILIO BOSNIAC</t>
  </si>
  <si>
    <t>EMEF JOSUE DE CASTRO PROF</t>
  </si>
  <si>
    <t>HUMBERTO DE SOUZA MELLO GENERAL</t>
  </si>
  <si>
    <t>SAO DOMINGOS COLEGIO</t>
  </si>
  <si>
    <t>LEVY GONCALVES DE OLIVEIRA EMEF</t>
  </si>
  <si>
    <t>PARRA MARQUES COLEGIO</t>
  </si>
  <si>
    <t>EMEF ANTONIO CARLOS DE ANDRADA E SILVA</t>
  </si>
  <si>
    <t>SOTER COLEGIO</t>
  </si>
  <si>
    <t>MAHA DEI DE ESCOLA DESENVOLVIMENTO E EDUCACAO</t>
  </si>
  <si>
    <t>JOAQUIM SILVADO DOUTOR</t>
  </si>
  <si>
    <t>REPUBLICA ARGENTINA</t>
  </si>
  <si>
    <t>VAN GOGH COLEGIO</t>
  </si>
  <si>
    <t>SALESIANO SANTA TERESINHA CLASSE DESCENTRALIZADA</t>
  </si>
  <si>
    <t>SANTA ROSA COLEGIO</t>
  </si>
  <si>
    <t>ESC PART EVOLUCAO UNIDADE III</t>
  </si>
  <si>
    <t>EDUCAZIONE INTEGRATA</t>
  </si>
  <si>
    <t>GIBRAN KHALIL GIBRAN COLEGIO</t>
  </si>
  <si>
    <t>GUILHERME DE ALMEIDA COLEGIO UNIDADE I</t>
  </si>
  <si>
    <t>MARINA CINTRA PROFESSORA</t>
  </si>
  <si>
    <t>MARIA AUXILIADORA MARQUES PROFESSORA</t>
  </si>
  <si>
    <t>NALY BENEDICTA BECEGATTO CAMARGO MANCINI PROFA EMEF</t>
  </si>
  <si>
    <t>EMEF MODESTO SCAGLIUSI</t>
  </si>
  <si>
    <t>THAYANE LUZIMARA COSTA VALCACER PROFESSORA</t>
  </si>
  <si>
    <t>MANUEL BANDEIRA POETA COLEGIO</t>
  </si>
  <si>
    <t>MARIO ARMINANTE PROF</t>
  </si>
  <si>
    <t>KEIZO ISHIHARA</t>
  </si>
  <si>
    <t>ANTONIO CARLOS DA TRINDADE</t>
  </si>
  <si>
    <t>EMEF RECANTO DOS HUMILDES</t>
  </si>
  <si>
    <t>JOAO VIEIRA DE ALMEIDA</t>
  </si>
  <si>
    <t>COLEGIO AUGUSTO MOREIRA</t>
  </si>
  <si>
    <t>AUGUSTO DO AMARAL DEPUTADO</t>
  </si>
  <si>
    <t>VITORIO TOGNI CAPITAO</t>
  </si>
  <si>
    <t>JACOMO STAVALE PROFESSOR</t>
  </si>
  <si>
    <t>EMEF JARDIM DA CONQUISTA</t>
  </si>
  <si>
    <t>ORESTES GUIMARAES</t>
  </si>
  <si>
    <t>FRANCISCA LISBOA PERALTA PROFESSORA</t>
  </si>
  <si>
    <t>MANUEL BANDEIRA</t>
  </si>
  <si>
    <t>AMERICO VALENTIN CHRISTIANINI</t>
  </si>
  <si>
    <t>EXATO COLEGIO</t>
  </si>
  <si>
    <t>EMEF GARCIA DAVILA CTE</t>
  </si>
  <si>
    <t>CEL JTO A EE JOAO BAPTISTA DE BRITO PROF</t>
  </si>
  <si>
    <t>ANA SIQUEIRA DA SILVA</t>
  </si>
  <si>
    <t>EMEF PLINIO AYROSA</t>
  </si>
  <si>
    <t>VIP SERRA COLEGIO</t>
  </si>
  <si>
    <t>IIJIMA</t>
  </si>
  <si>
    <t>OBJETIVO COLEGIO INTEGRADO</t>
  </si>
  <si>
    <t>SONIA MARIA ABREU GHILARDI PROFA EMEF</t>
  </si>
  <si>
    <t>MARIA AUGUSTA SARAIVA DOUTORA</t>
  </si>
  <si>
    <t>CYNIRA STOCCO FAUSTO PROFESSORA</t>
  </si>
  <si>
    <t>IRACI SARTORI VIEIRA DA SILVA PROFA</t>
  </si>
  <si>
    <t>ANTONIO PINTO DE CAMPOS</t>
  </si>
  <si>
    <t>Davi Valente Candido</t>
  </si>
  <si>
    <t>88TTLDUCQW</t>
  </si>
  <si>
    <t>Guilherme Morello Niculitcheff</t>
  </si>
  <si>
    <t>Isabela de Jesus Oliveira</t>
  </si>
  <si>
    <t>NTCG6HWG5W</t>
  </si>
  <si>
    <t>UFGBE34O8I</t>
  </si>
  <si>
    <t>Maria Helena Silva Mendonça</t>
  </si>
  <si>
    <t>WD986Q1OFE</t>
  </si>
  <si>
    <t>Adan Ribeiro Lima</t>
  </si>
  <si>
    <t>Alexandre Carneiro Leão Nogueira</t>
  </si>
  <si>
    <t>B40P5PBPOG</t>
  </si>
  <si>
    <t>IMMDCGRZH4</t>
  </si>
  <si>
    <t>Ana Flávia de Souza Reis</t>
  </si>
  <si>
    <t>ISEUET4IIZ</t>
  </si>
  <si>
    <t>Andressa Chausse da Silva</t>
  </si>
  <si>
    <t>VA3W2UMZ8E</t>
  </si>
  <si>
    <t>5M542Q78D3</t>
  </si>
  <si>
    <t>Bianca Vianna Matos</t>
  </si>
  <si>
    <t>LCX5XYPFX1</t>
  </si>
  <si>
    <t>Felipe Santos Farkas</t>
  </si>
  <si>
    <t>W1XP6OXEE1</t>
  </si>
  <si>
    <t>ZIIYTL2MUP</t>
  </si>
  <si>
    <t>PZSYFDNW9Q</t>
  </si>
  <si>
    <t>Gabriel Tavares Correia</t>
  </si>
  <si>
    <t>KIBE4H48AK</t>
  </si>
  <si>
    <t>Geovanna Fernanda dos Santos Rodrigues</t>
  </si>
  <si>
    <t>8WEPOF4OCB</t>
  </si>
  <si>
    <t>GIOVANNA DE ANDRADE ROCHA</t>
  </si>
  <si>
    <t>5YFX3HMSPY</t>
  </si>
  <si>
    <t>GUSTAVO BEZERRA PERSIANI</t>
  </si>
  <si>
    <t>PE432RM2VZ</t>
  </si>
  <si>
    <t>7OI1S97NZA</t>
  </si>
  <si>
    <t>Isabella Guedes Vicentine</t>
  </si>
  <si>
    <t>B9DEIIUEGR</t>
  </si>
  <si>
    <t>Arthur Jose Gandra Gonçalves</t>
  </si>
  <si>
    <t>Gabriel Vinicius Ferreira Pinto dos Santana</t>
  </si>
  <si>
    <t>Felipe Bazili Costa</t>
  </si>
  <si>
    <t>Anna Alice Gomes</t>
  </si>
  <si>
    <t>Nome</t>
  </si>
  <si>
    <t>Inscrição</t>
  </si>
  <si>
    <t>Lara Sofia Lima de Jesus</t>
  </si>
  <si>
    <t>Állex Preto de Godoy Pereira</t>
  </si>
  <si>
    <t>Anne Gabriela De Souza</t>
  </si>
  <si>
    <t>Arthur da Silva Ribeiro</t>
  </si>
  <si>
    <t>Flavia Lorena Bezerra Santos</t>
  </si>
  <si>
    <t>Gabriel Pereira de Lima</t>
  </si>
  <si>
    <t>Gleyce Emanuella Menezes da Silva</t>
  </si>
  <si>
    <t>Gustavo Alves sant ana da silva</t>
  </si>
  <si>
    <t>Gustavo Henrique Ferreira da Fonseca</t>
  </si>
  <si>
    <t>Dyana Abílio da Silva</t>
  </si>
  <si>
    <t>Isabella Ferreira dos Santos</t>
  </si>
  <si>
    <t>Notebook</t>
  </si>
  <si>
    <t>Foto</t>
  </si>
  <si>
    <t>Professor</t>
  </si>
  <si>
    <t>SIM</t>
  </si>
  <si>
    <t>NÃO</t>
  </si>
  <si>
    <t>PU8M4XCI6K</t>
  </si>
  <si>
    <t>OGPH79B06C</t>
  </si>
  <si>
    <t>38X2R3TVGQ</t>
  </si>
  <si>
    <t>O8UVWSXYTO</t>
  </si>
  <si>
    <t>https://drive.google.com/open?id=1ZR2Z3VbTQzsHz_0IWs_nYPprQqXJvim_</t>
  </si>
  <si>
    <t>https://drive.google.com/open?id=1b8j38WY8ffAC1sQDgJvYpMiPUkaCa2H0</t>
  </si>
  <si>
    <t>https://drive.google.com/open?id=18n3ymgUgyvneKkJ0ZIBMe3ReGYx7Z6c0</t>
  </si>
  <si>
    <t>https://drive.google.com/open?id=1hU6zxa00I91XgXMuQEXDVQr2ve-W7jo4</t>
  </si>
  <si>
    <t>https://drive.google.com/open?id=1Gj0SE68Uc2E7O_WijX7m5SSHeKyTo3v-</t>
  </si>
  <si>
    <t>https://drive.google.com/open?id=1g_n7e1t_EBryIgLcda97IOqNwBLPifLi</t>
  </si>
  <si>
    <t>https://drive.google.com/open?id=1hb0iKVel45hRgjzKW6yc8bc4KhaU7Flm</t>
  </si>
  <si>
    <t>https://drive.google.com/open?id=1VNFvWx9AImXW2szOqMkAQkS-KayvHGnA</t>
  </si>
  <si>
    <t>https://drive.google.com/open?id=1WBYqXQvFBKh62GPumQP71DLN310fZRz2</t>
  </si>
  <si>
    <t>https://drive.google.com/open?id=1yaLke3zpYq0Gq-wEUXhvI5SCGmtbwfbP</t>
  </si>
  <si>
    <t>https://drive.google.com/open?id=1u140gSrph_3gzSVsLD5ygdcW4c79KINy</t>
  </si>
  <si>
    <t>https://drive.google.com/open?id=1pwLq9jE5ZBa3sLZjdr2-GWnhmSI3wGXV</t>
  </si>
  <si>
    <t>https://drive.google.com/open?id=1i9PH52i4ovLnd13qPvwC0UWkNc8h0uTW</t>
  </si>
  <si>
    <t>https://drive.google.com/open?id=1u78dDIQ3wwnf9Ws1AYs7-W5sQ1-HhqT3</t>
  </si>
  <si>
    <t>https://drive.google.com/open?id=17OypO50ZB_a3TyWgIBOtYY9uS2Vwz4WO</t>
  </si>
  <si>
    <t>https://drive.google.com/open?id=1KvQqvIYSBg4Xcjkhcvmw59_ft5nfcAWF</t>
  </si>
  <si>
    <t>https://drive.google.com/open?id=1H0Isaplzk03IBGXW86CO3LjRwIVfu19g</t>
  </si>
  <si>
    <t>https://drive.google.com/open?id=1kXtEMGVvLlJ8l2Fx7T4O1ebHHP-_5NrV</t>
  </si>
  <si>
    <t>https://drive.google.com/open?id=1QZI7-FT_tsvCmnhWToCZ-Lh-aE6kUDgf</t>
  </si>
  <si>
    <t>https://drive.google.com/open?id=1tQduko8AWc6tZmKx1DIBpENi-_ql44hH</t>
  </si>
  <si>
    <t>https://drive.google.com/open?id=1PSrbKBZrG9Mbu_YuZ0dySpPdtQ0xMAAF</t>
  </si>
  <si>
    <t>https://drive.google.com/open?id=1i5z0tWDBU3n48e62HLcQ9wig6hn4ofyI</t>
  </si>
  <si>
    <t>https://drive.google.com/open?id=12i2YpCcqr6vPrp76-7aNh6MBf19myPYm</t>
  </si>
  <si>
    <t>https://drive.google.com/open?id=1ClMcPWEcMwx9OsSkEs-SDxe_pLPmI_dU</t>
  </si>
  <si>
    <t>https://drive.google.com/open?id=1vI-6_2eP6bkG4kQdN1PV3hEaMq3cE5Sm</t>
  </si>
  <si>
    <t>https://drive.google.com/open?id=1xDSPktPKGrhuOLESZ65tRRpZX_ykzMyt</t>
  </si>
  <si>
    <t>https://drive.google.com/open?id=1Jx9CODIEQRdxvayxyhIHNIDifoaf0oWe</t>
  </si>
  <si>
    <t>https://drive.google.com/open?id=14i5M9WFjIL3XOGOXZ04EA9-DhsOU-AuB</t>
  </si>
  <si>
    <t>https://drive.google.com/open?id=1iz-BWBIlqUvquqQ0GXVKFypKnN9tRcTo</t>
  </si>
  <si>
    <t>https://drive.google.com/open?id=1B1BvJ6qbHvpeoe4yqEQ3zvD409SNLYju</t>
  </si>
  <si>
    <t>https://drive.google.com/open?id=17mRLzfLIJYGt_80Wqa4LKI1DkmrJG0UO</t>
  </si>
  <si>
    <t>https://drive.google.com/open?id=1WPGK2hfgpQUav3uaH9Imz1H3vBHNbVep</t>
  </si>
  <si>
    <t>https://drive.google.com/open?id=1jXAHAKLm5kUMmN6lDwYEYuSgqg_e-HMf</t>
  </si>
  <si>
    <t>https://drive.google.com/open?id=1-Kkj24_8OmeDlW9JteYzKsV39owyhsfo</t>
  </si>
  <si>
    <t>https://drive.google.com/open?id=1FEe_OC7zDkhKDffUz3fcKNbwtWBB0yXa</t>
  </si>
  <si>
    <t>https://drive.google.com/open?id=1v7zcZnIPQsjeaCIyCmhqbUQmquZWWf42</t>
  </si>
  <si>
    <t>https://drive.google.com/open?id=1FPTbkZocoLZZAiFRYh-zR-wj3WlbykNr</t>
  </si>
  <si>
    <t>https://drive.google.com/open?id=1BfNt3aLZ_aLf8uF7F11Ih2cCYilB28Dx</t>
  </si>
  <si>
    <t>https://drive.google.com/open?id=1fk6lRyLkLOh2Huod93KVdQavcpM2NSFB</t>
  </si>
  <si>
    <t>https://drive.google.com/open?id=1rz5nEhh0zrumWdMRSmQcPPWKeWmJIuqB</t>
  </si>
  <si>
    <t>https://drive.google.com/open?id=1b8T5CzY8QVB3bizLo4bUrWz9ELP65iYU</t>
  </si>
  <si>
    <t>https://drive.google.com/open?id=15C0-hukAkXytTocyiGH8_7vzjJlPydME</t>
  </si>
  <si>
    <t>https://drive.google.com/open?id=1BxIacqeVJi9K0YmMSuS22LqFkWxI4b2h</t>
  </si>
  <si>
    <t>https://drive.google.com/open?id=1GQcKT0gy5L1RcESAd_8PseppSNH9g3JH</t>
  </si>
  <si>
    <t>https://drive.google.com/open?id=1nHSTqu1V4C5ewjDMX_v8vIuOdDHZr_wu</t>
  </si>
  <si>
    <t>https://drive.google.com/open?id=16c2OC-sl0Gjz5oh_TumiX6XWdNceKkBx</t>
  </si>
  <si>
    <t>https://drive.google.com/open?id=1eWBnX3qxUnn0PXAucz5q4sLrtEOwKUKS</t>
  </si>
  <si>
    <t>https://drive.google.com/open?id=1j2xWp2Zw_LdjaX5QAHPTm56dTktMNwHj</t>
  </si>
  <si>
    <t>https://drive.google.com/open?id=1B8IZv9ON4T1pgWGtGOHeIixhYr5IyZqS</t>
  </si>
  <si>
    <t>https://drive.google.com/open?id=1VpCnNbOMG5GmRFJZHMgvpDE8A0Vgj_Yt</t>
  </si>
  <si>
    <t>https://drive.google.com/open?id=12rPTLNI6aHdyfDaHpbtB57RrUmDfy7PH</t>
  </si>
  <si>
    <t>https://drive.google.com/open?id=10uU8U2eKhWD789zqZwDVXPlyqcr_wud-</t>
  </si>
  <si>
    <t>https://drive.google.com/open?id=1GAYFB9EIN8TRKuoeLtxtt8NKM1uwhdJB</t>
  </si>
  <si>
    <t>https://drive.google.com/open?id=1eXzpporMSFxjxjRekp-RJF3KREzhT_vD</t>
  </si>
  <si>
    <t>https://drive.google.com/open?id=1AG2_xf6M2HIveUWrOPByTcM6fgljWS5f</t>
  </si>
  <si>
    <t>https://drive.google.com/open?id=1avbZgmooIIq_VU8OFJHgafiQKQu4UELd</t>
  </si>
  <si>
    <t>https://drive.google.com/open?id=1vZrw4LJCcl8WthoIFqb85hEhI6Qh0lFW</t>
  </si>
  <si>
    <t>https://drive.google.com/open?id=1AvdM3Jom2Fhbk9U9EakrFSfcOoTSgaZu</t>
  </si>
  <si>
    <t>https://drive.google.com/open?id=1291lJ0gZkvE1qV5CSfrYUAKBsTYiktf7</t>
  </si>
  <si>
    <t>https://drive.google.com/open?id=1Qmgs_JPPN2EOP7OaFAZ_YzO-1dwGwYJF</t>
  </si>
  <si>
    <t>https://drive.google.com/open?id=1m4EDZQi-rE9GIVsqMtQFPBGEhc2I4lAC</t>
  </si>
  <si>
    <t>https://drive.google.com/open?id=1Do1VGAsV_NRRcUlnDeJWrh08AoEQzX62</t>
  </si>
  <si>
    <t>https://drive.google.com/open?id=1oli5EiKV37ByBD9xJRvdxSrRXBrgC7WM</t>
  </si>
  <si>
    <t>https://drive.google.com/open?id=1vH4-xPLy6feVyabmXlxF6SlnDWoy11yY</t>
  </si>
  <si>
    <t>https://drive.google.com/open?id=1xDVAC_eV0dhm4VF1w6ORNBv9vheFijIF</t>
  </si>
  <si>
    <t>https://drive.google.com/open?id=1GqLcHTd_DX1gn3wUETpOvNuGVQzzBWXX</t>
  </si>
  <si>
    <t>https://drive.google.com/open?id=1Df6c9N83piKTyowz7CNBscKlp8j-bApS</t>
  </si>
  <si>
    <t>https://drive.google.com/open?id=1KX__JAEoXIINIbemhS2lZrDw12Sfa6Kp</t>
  </si>
  <si>
    <t>https://drive.google.com/open?id=17o3Vu5Z8UQEbcz199cU-1wSEdua_XYrI</t>
  </si>
  <si>
    <t>https://drive.google.com/open?id=1UZKM_zDoCZeKoz2ddZ3OSSYabtB0fiH2</t>
  </si>
  <si>
    <t>https://drive.google.com/open?id=1lObBfXZGPH4XDFXnqvpKbe_cXUFmaFkz</t>
  </si>
  <si>
    <t>https://drive.google.com/open?id=1ePOFQFea2u2g9rbw3JdooWpHla_bZNXc</t>
  </si>
  <si>
    <t>https://drive.google.com/open?id=1EYRJIMN6KKY9CH4VkDyQggj2SV6fXYd-</t>
  </si>
  <si>
    <t>https://drive.google.com/open?id=19ef9ig-fFiY7wV1ATH3mzWbTpf6W0MMg</t>
  </si>
  <si>
    <t>https://drive.google.com/open?id=1r2LuiLmJ32KuQCZR4q_ZzQbFFKIV4JIO</t>
  </si>
  <si>
    <t>https://drive.google.com/open?id=1Ab42R6TWeHGj8fu2YLXTUR-fawvfP2MU</t>
  </si>
  <si>
    <t>https://drive.google.com/open?id=183nVVwyHWXTuMEtyiCg5h0vkqgaKGMzg</t>
  </si>
  <si>
    <t>https://drive.google.com/open?id=1RejSfzmoif0Nk-GnKk2xcemrfj_aT8Pv</t>
  </si>
  <si>
    <t>https://drive.google.com/open?id=1GdAqnoY171w9x-j-_HQn7bfJ5aRGEwdZ</t>
  </si>
  <si>
    <t>https://drive.google.com/open?id=176zT2MEQpfHGFTxSVpwe17VROwMEZjeu</t>
  </si>
  <si>
    <t>https://drive.google.com/open?id=1eavXE2FcYrNv_DsQTmQ0x0o7WBBDjlV0</t>
  </si>
  <si>
    <t>https://drive.google.com/open?id=1pzIbi9VRJnaDZ35IcmPQkCWM8u0H8pTA</t>
  </si>
  <si>
    <t>https://drive.google.com/open?id=1dqvzByLIibC_TCxYTx3IAbEeqDwfqyKo</t>
  </si>
  <si>
    <t>https://drive.google.com/open?id=1bFmbdD-2Am88p992arvfcojvDSfwtkaD</t>
  </si>
  <si>
    <t>https://drive.google.com/open?id=1BqN_M_5nzrVyV6TTAGZfMYBTvbCm9M19</t>
  </si>
  <si>
    <t>https://drive.google.com/open?id=1JfszjOJSdsK--MOi-9fqOSNDypu6Lxmd</t>
  </si>
  <si>
    <t>https://drive.google.com/open?id=1M7dAoArVseI6ZzK1BGeyORPOrZoNdr6K</t>
  </si>
  <si>
    <t>https://drive.google.com/open?id=1QTH6_msTwnjwPLrXqGeDuVSdKOlofsJ6</t>
  </si>
  <si>
    <t>https://drive.google.com/open?id=1BH1CsdWuZZwv0oVhCALHH-XnqakZOUnx</t>
  </si>
  <si>
    <t>https://drive.google.com/open?id=1B2CapbxkTCzsgrjAs1vlX5LLgSLTPdSc</t>
  </si>
  <si>
    <t>https://drive.google.com/open?id=1ya9uqVfEM8pP_9mty2iVJ7ZWIgx5P7NZ</t>
  </si>
  <si>
    <t>https://drive.google.com/open?id=1eBVCRlcbq4xtTxxg0znDFK-pFp1IAeCI</t>
  </si>
  <si>
    <t>https://drive.google.com/open?id=1Nbbo0A-TaalWc22xMpr3hRx0CbtLtwqF</t>
  </si>
  <si>
    <t>https://drive.google.com/open?id=1-nknMDrSZRxLKKmFNT3LLR-l0-J8FEbc</t>
  </si>
  <si>
    <t>https://drive.google.com/open?id=1HlAGISbxqJbP3q386rgrq4eGrWXOXOmv</t>
  </si>
  <si>
    <t>https://drive.google.com/open?id=1u96HD9AfPjOzrd6-TGhrjLtFim777wh6</t>
  </si>
  <si>
    <t>https://drive.google.com/open?id=1YDdVl5sQ_5MnrQjaakKe-3Wp7EEydWhX</t>
  </si>
  <si>
    <t>https://drive.google.com/open?id=1TVYRaavDrOeeMHbl5bPTqKJQXCHLb7VU</t>
  </si>
  <si>
    <t>https://drive.google.com/open?id=1JDsJxJO8OHEwBUOkpz_6vlDOgbblQ1CU</t>
  </si>
  <si>
    <t>https://drive.google.com/open?id=1KgvIWX_Tk6Uz5wpvBAzLogpdwlBLivHJ</t>
  </si>
  <si>
    <t>https://drive.google.com/open?id=1xU59gi5RnEMEW61itPQrEpUX8TEna57c</t>
  </si>
  <si>
    <t>https://drive.google.com/open?id=1nb-4zjlu0VO0lwSJtzKFVnLE11b37NhO</t>
  </si>
  <si>
    <t>https://drive.google.com/open?id=1QZCwP_B5UZ4XfiV1IiReToQTRnt-kNkB</t>
  </si>
  <si>
    <t>https://drive.google.com/open?id=15HsGHkN-H3xZDewRt_PvNTl6reXAE2EP</t>
  </si>
  <si>
    <t>https://drive.google.com/open?id=1fUtCoFpM4yIsOlPXk-oQ6pnf9ezj7jjY</t>
  </si>
  <si>
    <t>https://drive.google.com/open?id=16UuUxgu5QsUGpy5jGSM9fFKBiJOZhEI6</t>
  </si>
  <si>
    <t>https://drive.google.com/open?id=1nmuiDmjZzAD7vq6K0HRZg1mA9SfPs7XU</t>
  </si>
  <si>
    <t>https://drive.google.com/open?id=1DGR3FRdagWrQX83tT4sfwe-JVmCrWHLa</t>
  </si>
  <si>
    <t>https://drive.google.com/open?id=1SHH9u52J1GqS0nwahS12B5IlwK1kpWF2</t>
  </si>
  <si>
    <t>https://drive.google.com/open?id=1b4swnQ49rtrNwszNVg2IKmVidZ5D9IMo</t>
  </si>
  <si>
    <t>https://drive.google.com/open?id=1Y_40uwi7iQHrSA_OxNeKsqLtXDP2YVfo</t>
  </si>
  <si>
    <t>https://drive.google.com/open?id=1wtdYphzbhskGwH1NQPSBG9FvFO1A84TS</t>
  </si>
  <si>
    <t>https://drive.google.com/open?id=14sdy9N-MLHcox4RUf8UTnxeChH7bwnjN</t>
  </si>
  <si>
    <t>https://drive.google.com/open?id=1f-d_u1gU9jbXtNZqIOFEJUA5XKVE5WkD</t>
  </si>
  <si>
    <t>https://drive.google.com/open?id=1QCdy0SD7CjEpI3c_BeO8Ytmmh4Gq4niU</t>
  </si>
  <si>
    <t>https://drive.google.com/open?id=1QyuK4PS2xIdIYzDXZSmeWMjQwyl_lJXZ</t>
  </si>
  <si>
    <t>https://drive.google.com/open?id=10tXXl7UN5W5JSyhCEFBw4XRWauBd4nWb</t>
  </si>
  <si>
    <t>https://drive.google.com/open?id=1B87CIA8I_81O_-WRUT_jUbyu4ATlcLZD</t>
  </si>
  <si>
    <t>https://drive.google.com/open?id=14v-WKK0rLAA2GUyI28Aa0Cyzak6uQRmI</t>
  </si>
  <si>
    <t>https://drive.google.com/open?id=1MUl40oa9GNycNl-htQyamt15baKz6h-1</t>
  </si>
  <si>
    <t>https://drive.google.com/open?id=1Qs_p6ULnpojkHsCOevUW3Ap-QDUG0QUl</t>
  </si>
  <si>
    <t>https://drive.google.com/open?id=1B7RIzFbisytTRoB84v7nAT6p3giVn4GM</t>
  </si>
  <si>
    <t>https://drive.google.com/open?id=1Q_WZGzoVV8u8cNPc6n5-uHmk3pziLtuS</t>
  </si>
  <si>
    <t>https://drive.google.com/open?id=1yzRj1U5P3GJV8c4bScTbRAMemqpmcUQ1</t>
  </si>
  <si>
    <t>https://drive.google.com/open?id=1UgWwyfXLe-FAfkBQXcCiE3JJ9f0BdXNb</t>
  </si>
  <si>
    <t>https://drive.google.com/open?id=1rkEc7xig2H3qVtZXL8Yj40KeNI12obAO</t>
  </si>
  <si>
    <t>https://drive.google.com/open?id=1M_Xy9Hv1IEQqyFQDc4w_I1nQ7BLGVO7R</t>
  </si>
  <si>
    <t>https://drive.google.com/open?id=1oIUg13WEiOMbhCWpMH_ywoHilybe9ZfB</t>
  </si>
  <si>
    <t>https://drive.google.com/open?id=1CwXycdAVrhHttNbq2_NbsIQIrb0ljdOx</t>
  </si>
  <si>
    <t>https://drive.google.com/open?id=1XA1JZnCwaVvEH1XS_PvkESC-SQ45DMBe</t>
  </si>
  <si>
    <t>https://drive.google.com/open?id=1grIt08dF8kIbFwH6cEL6mNiOCNEa65zt</t>
  </si>
  <si>
    <t>https://drive.google.com/open?id=1wTIU8HYfo9jNnfO_6K0OVFwxstHUxNac</t>
  </si>
  <si>
    <t>https://drive.google.com/open?id=1DdEn9eVfl01UsShLMR-scvR4mD3ETCVL</t>
  </si>
  <si>
    <t>https://drive.google.com/open?id=1Je4IxUJGRW0Yytxj9nTZ1xPrTRRnLPw9</t>
  </si>
  <si>
    <t>https://drive.google.com/open?id=193xHV0GczRU0s21M8PAcnswGulda3K3K</t>
  </si>
  <si>
    <t>https://drive.google.com/open?id=1xYDe47y6ufDBp6vDQ9TmPx9ETeTeNbPf</t>
  </si>
  <si>
    <t>https://drive.google.com/open?id=1d8G7WQvFgR6r-0vgTCrICzOaaXVf3Mwl</t>
  </si>
  <si>
    <t>https://drive.google.com/open?id=15YlbQ_xU3N7rcRbRHpmD28z_KmYOYIV0</t>
  </si>
  <si>
    <t>https://drive.google.com/open?id=1J9QoRjdrw94QM6Rmk0TrUQM6xFvoauJY</t>
  </si>
  <si>
    <t>https://drive.google.com/open?id=1r-AfOBLtPVQm4ivqwGN0zDY-hvh8fj04</t>
  </si>
  <si>
    <t>https://drive.google.com/open?id=1HnjHA_0pkFhxACmUo51Qllq0lw6R6oEQ</t>
  </si>
  <si>
    <t>https://drive.google.com/open?id=1I6P0zsz34XqTGe0kXZppYwIoyF655bi3</t>
  </si>
  <si>
    <t>https://drive.google.com/open?id=1wAj06qXtrd_RxQO3MYQL85eO0zPy2GD4</t>
  </si>
  <si>
    <t>https://drive.google.com/open?id=11tLZ-VdBSGOKqlZ4IILaU2X_yP1CXx70</t>
  </si>
  <si>
    <t>https://drive.google.com/open?id=1Le1z6mn9GP4qQOxWSNmKzO46_T22sWZR</t>
  </si>
  <si>
    <t>https://drive.google.com/open?id=1MQNNU0WKGT-qPr2u-PFyouhsh7lvnfNw</t>
  </si>
  <si>
    <t>https://drive.google.com/open?id=1Q14-1VWMHGv8JJmzlWaeNa4324xaVn_e</t>
  </si>
  <si>
    <t>https://drive.google.com/open?id=1uEOemzPpFLUe9N8dAe4bCb6hwG8WkwGt</t>
  </si>
  <si>
    <t>https://drive.google.com/open?id=1jLmVyhr9pcJC-ZvFChXq5tT28OtEZbte</t>
  </si>
  <si>
    <t>https://drive.google.com/open?id=1aMlciML8F5CCi4M1Pqv3NcQMbpxugyg6</t>
  </si>
  <si>
    <t>https://drive.google.com/open?id=1YsQqm6GuwUIQ1xmMkbiwUlnP-ko96HT0</t>
  </si>
  <si>
    <t>https://drive.google.com/open?id=16DCMxEzXQhOz600cUz5SGgG826T5wiO0</t>
  </si>
  <si>
    <t>https://drive.google.com/open?id=1ZcvVqGoyphOaJHKeCFMWZyPAEeY-tSCM</t>
  </si>
  <si>
    <t>https://drive.google.com/open?id=1F99VYN_9kEaogS0UANDkujg4f4QHSGID</t>
  </si>
  <si>
    <t>https://drive.google.com/open?id=1l_BtT11rzDDPzkWiKQf5_NtzreQUEyK-</t>
  </si>
  <si>
    <t>https://drive.google.com/open?id=1VDjmwbv5LRRNL3C0WFpGr1ypxH44ty97</t>
  </si>
  <si>
    <t>https://drive.google.com/open?id=1vGRXBUBiuByTUF0QdrNf3b5RprnTagpI</t>
  </si>
  <si>
    <t>https://drive.google.com/open?id=1wnE6nB5NL97vIiD_RjvNAd8kJYOG8Bh5</t>
  </si>
  <si>
    <t>https://drive.google.com/open?id=12H1vaBNp8G83S4ASLfR8KDOIdfvsQgW5</t>
  </si>
  <si>
    <t>https://drive.google.com/open?id=1Tcdv3T9An7MBVYw2_dt-umvvxgTIK-Bj</t>
  </si>
  <si>
    <t>https://drive.google.com/open?id=1vVHz124ZXmi32y_mxcSdN7WUNOdxsyvc</t>
  </si>
  <si>
    <t>https://drive.google.com/open?id=1dGeD2u5Fg-I1kwKJcRvkhcZcy8i_7-qa</t>
  </si>
  <si>
    <t>https://drive.google.com/open?id=15ouaiun7kaef1fLV_SOXyZl8JljyHZn2</t>
  </si>
  <si>
    <t>https://drive.google.com/open?id=11bmbt31t_KMFWm2lcAYENAWQ97tBZe-2</t>
  </si>
  <si>
    <t>https://drive.google.com/open?id=12dSajsc_xLCSDnSOCC6A7sNtCndsEu9o</t>
  </si>
  <si>
    <t>https://drive.google.com/open?id=1z-5_okBlL2-23JdQ7vRVMgwpXY5l13Ks</t>
  </si>
  <si>
    <t>https://drive.google.com/open?id=1waGZIdYIWESadZTJmiggPIXPMpolBOUy</t>
  </si>
  <si>
    <t>https://drive.google.com/open?id=1FSHoOh9fypJQHKgFaZCHd9Xw1JvUBVpi</t>
  </si>
  <si>
    <t>https://drive.google.com/open?id=1gkLq-kBcdU8M1MH0ZAl5yJxaW9BZPpEL</t>
  </si>
  <si>
    <t>https://drive.google.com/open?id=1ECJiLdzg3ZmT4wipNIvyP-7fb8WGgLZA</t>
  </si>
  <si>
    <t>https://drive.google.com/open?id=1mhZubsjl-gnk0ty2bhcN-9wha2AOycHK</t>
  </si>
  <si>
    <t>https://drive.google.com/open?id=1al67BhgELJT8YDwZsF6rpZBW6kgWKuEt</t>
  </si>
  <si>
    <t>https://drive.google.com/open?id=1tsamRi4MgwcGFrtAXygX_EtPsZegqRV9</t>
  </si>
  <si>
    <t>https://drive.google.com/open?id=11zlOSQL5linuOT8-aj97UtW9D6ymEXmz</t>
  </si>
  <si>
    <t>https://drive.google.com/open?id=13dYlCtUzqPGGjvuuNzzRNkbO3qY89bMx</t>
  </si>
  <si>
    <t>https://drive.google.com/open?id=1OJTolDZODxSptg7W_NUTm3AenUqrk1Iu</t>
  </si>
  <si>
    <t>https://drive.google.com/open?id=1hhQn_I8DJ1VPAbjRteC89MbUyXUjvTEz</t>
  </si>
  <si>
    <t>https://drive.google.com/open?id=1Hl2qjOMQW14D5GJSWgIDb9PmHbsXLEo5</t>
  </si>
  <si>
    <t>https://drive.google.com/open?id=1R84dt_ASuMWca8hTvzklSx_SHIoJOvbK</t>
  </si>
  <si>
    <t>https://drive.google.com/open?id=1COV-rYGyKyXBIBR0oVk8ywWRaPMyD-wD</t>
  </si>
  <si>
    <t>https://drive.google.com/open?id=1CAP2mYwge9Lx-uHLMidI_TfYWXVocEqy</t>
  </si>
  <si>
    <t>https://drive.google.com/open?id=11ZZO3C0vyKH8ZYEsk_Q8iX0ldKLg73Rt</t>
  </si>
  <si>
    <t>https://drive.google.com/open?id=1GIvaVKAVO610s2LJlZ7gIWZ-Wg35xR6A</t>
  </si>
  <si>
    <t>https://drive.google.com/open?id=1ogSvXWV9UEax7qnDVMEDfKG75q95bFH0</t>
  </si>
  <si>
    <t>https://drive.google.com/open?id=1jsTTGtxQMfZ-6BIGHmpeYqmRA26iwWIh</t>
  </si>
  <si>
    <t>https://drive.google.com/open?id=1xg2ak9fT-j3i7No8PFp77Z2edUs7qMrg</t>
  </si>
  <si>
    <t>https://drive.google.com/open?id=1NVVjMpZBK0w94uFG7aSLm7EHSCuNcq75</t>
  </si>
  <si>
    <t>https://drive.google.com/open?id=1Zc1BU9ak6-qw4FbFMNnlr-UlFRv14olo</t>
  </si>
  <si>
    <t>https://drive.google.com/open?id=11BubhXi_wHsNipKV53R91Adld6KCApR_</t>
  </si>
  <si>
    <t>https://drive.google.com/open?id=19DdExewXbydjPs9-gDR-TuKAQ7FlzXPE</t>
  </si>
  <si>
    <t>https://drive.google.com/open?id=159J6OLaiaMzfMwKiiUCCpGrt1Yn1LYkh</t>
  </si>
  <si>
    <t>https://drive.google.com/open?id=1Fn8wWw8i8bilVveV17spHpLgwgxv_S88</t>
  </si>
  <si>
    <t>https://drive.google.com/open?id=1vfCmA4NACUkdv6oKfXSGj9ALMxUfKAzT</t>
  </si>
  <si>
    <t>https://drive.google.com/open?id=1v7XwgHw5z6-M6XQewPwHx4DpY9khr-f8</t>
  </si>
  <si>
    <t>https://drive.google.com/open?id=1I4EVHMGz2RTquVCblzS2nZccrs-v5h1f</t>
  </si>
  <si>
    <t>https://drive.google.com/open?id=17twk2VFT54_wy7LPLBY_VtDa_j_oPCr6</t>
  </si>
  <si>
    <t>https://drive.google.com/open?id=1mK4ssPotyd30REuwBsj1ZryooenXvMPX</t>
  </si>
  <si>
    <t>https://drive.google.com/open?id=1mHSQ2tRVG3XKtE7J06KPPr_2nXRyLC_h</t>
  </si>
  <si>
    <t>https://drive.google.com/open?id=1RxziNHWxM9u7khhDH7U8EEqYHupOIrwI</t>
  </si>
  <si>
    <t>https://drive.google.com/open?id=157j1lsFw5NHVH-LALaGxoBdpTNlunAO8</t>
  </si>
  <si>
    <t>https://drive.google.com/open?id=1HUNg6pYFCAx5v5Hgx9WmiFdejtO4y48n</t>
  </si>
  <si>
    <t>https://drive.google.com/open?id=1LvQdsWoNTTuHdXL9X4ZC2j8h9sVSJyfW</t>
  </si>
  <si>
    <t>https://drive.google.com/open?id=10V4jTpdBPuBXQcafzS52mK2AGFGi4bcc</t>
  </si>
  <si>
    <t>https://drive.google.com/open?id=1eTziK5zURWeHGxsmdDBp0Wx7EFpESYab</t>
  </si>
  <si>
    <t>https://drive.google.com/open?id=1ivnVMN0MXPTWvq6Dj0B0LM2vjg2Q8X6l</t>
  </si>
  <si>
    <t>https://drive.google.com/open?id=1p6zkGGWqptqHnRZ37zrNSd1xvIRJ6bxl</t>
  </si>
  <si>
    <t>https://drive.google.com/open?id=12lO9X81PG2GvqM2u6OKLwq-qJ__CNJHI</t>
  </si>
  <si>
    <t>https://drive.google.com/open?id=1a3bcb8wSOVEdVpRP6hW7Yng5TGOICsWW</t>
  </si>
  <si>
    <t>https://drive.google.com/open?id=1zbnfhKvHS2vwCRiJlqWxTqAo9r592grr</t>
  </si>
  <si>
    <t>https://drive.google.com/open?id=1oXo3wWwRtvI6RVF4pUdirXWWhIiAM5jl</t>
  </si>
  <si>
    <t>https://drive.google.com/open?id=1CBXFelLabMg7vvIsmRz0atdnUf8k3PZu</t>
  </si>
  <si>
    <t>https://drive.google.com/open?id=1w_Vkvm2oQdH8sZocPYVGjFm_p0HiLkw4</t>
  </si>
  <si>
    <t>https://drive.google.com/open?id=1Q0DIPc6oF37KZv0vRGiOl03Q_QPa2Z0z</t>
  </si>
  <si>
    <t>https://drive.google.com/open?id=1QW2eTx5-JLXuaAm6lzrzL0LMdFisHybT</t>
  </si>
  <si>
    <t>https://drive.google.com/open?id=1ZuedLJzIU3Lg1GOkZFnku73oGbVp6gu6</t>
  </si>
  <si>
    <t>https://drive.google.com/open?id=1al2QUc-N8aWiiWa6TdJX46V0qbSK8v6y</t>
  </si>
  <si>
    <t>https://drive.google.com/open?id=1lCDHlMGU4FA-p0YLOhQ63S1BF2Sx3UNa</t>
  </si>
  <si>
    <t>https://drive.google.com/open?id=1uKgdOPvr5713i7r019huA-5FwAP0kkrn</t>
  </si>
  <si>
    <t>https://drive.google.com/open?id=12wt9I4oEOysDA5xe9VN74TlSeGsc_sNB</t>
  </si>
  <si>
    <t>https://drive.google.com/open?id=1EzkT9E8PkRnUI76_KxsWnG72QchFuNSN</t>
  </si>
  <si>
    <t>https://drive.google.com/open?id=1PRfpm5YNBc1KRukjVuZ9Q0_wZmZux-Uf</t>
  </si>
  <si>
    <t>https://drive.google.com/open?id=1rnF_f-k0iV9qfOBYDPkgEBWzYlWCDi3Q</t>
  </si>
  <si>
    <t>https://drive.google.com/open?id=1Y0AuE8qBrzAI2qwTJAlBhJiHsuLXcD0E</t>
  </si>
  <si>
    <t>https://drive.google.com/open?id=1gaECi38cp49C4l4ZNtwGDfPHAt1Ks9qo</t>
  </si>
  <si>
    <t>https://drive.google.com/open?id=1vLRGb9l1MMpd0ZrgQ_HUzzDmeh2zeqK3</t>
  </si>
  <si>
    <t>https://drive.google.com/open?id=1--djqS8KZ-fk_DEr7ANmigPeWt6vJ0YF</t>
  </si>
  <si>
    <t>https://drive.google.com/open?id=1_vL5C-267JRXXlbrQW5WpYra_8j3zVyL</t>
  </si>
  <si>
    <t>https://drive.google.com/open?id=1t7yVD3rkYU4L5Tu4_3AI9PBYigMDDsqG</t>
  </si>
  <si>
    <t>https://drive.google.com/open?id=1D6sASaJdTA5cv9JjssGfCbpdZ3plSk7s</t>
  </si>
  <si>
    <t>https://drive.google.com/open?id=12-0vG7eAHAOOwBVFE-_U28bHzXOZpicV</t>
  </si>
  <si>
    <t>https://drive.google.com/open?id=1J0ucVtjlREVGaC7fN_R6qFxVzTcqtpUP</t>
  </si>
  <si>
    <t>https://drive.google.com/open?id=1O7T91BsYZA9LSxiLxO_vv3XSfuUNbHGT</t>
  </si>
  <si>
    <t>https://drive.google.com/open?id=1pw6IgFTW4fOkN0a_Kjl06T99CHHBOFPU</t>
  </si>
  <si>
    <t>https://drive.google.com/open?id=1N07Mk1en7X-5FzCe0dLi_PdTBn-vGOGn</t>
  </si>
  <si>
    <t>https://drive.google.com/open?id=1p0Ebpvx8Upu11YeEMT2-sUKrsZe6SMoo</t>
  </si>
  <si>
    <t>https://drive.google.com/open?id=1XF7Aic3wzmV88BC4RAu2jtzSrhKOowhS</t>
  </si>
  <si>
    <t>https://drive.google.com/open?id=1ra9UbF6Ex_P82v27sVD68MCISf3AExTZ</t>
  </si>
  <si>
    <t>https://drive.google.com/open?id=1OGQEFHcB2GJw4sk1wqIklyzwUGXezlfB</t>
  </si>
  <si>
    <t>https://drive.google.com/open?id=12OIDapdNMt3L96WWhBZmSmHwFRWmt0VJ</t>
  </si>
  <si>
    <t>https://drive.google.com/open?id=1J3PqCBYMMs7TZ201aC7u8TACvTW0uWm7</t>
  </si>
  <si>
    <t>https://drive.google.com/open?id=1tX0AM8aV669lAXU_UVYlvVjfQJn3DjeP</t>
  </si>
  <si>
    <t>https://drive.google.com/open?id=1vLIZp3s8q9kV6Oq8geo0xDeHHUaiIhDb</t>
  </si>
  <si>
    <t>https://drive.google.com/open?id=1dirzy-mMGhtuWmCJUvzpGTkRDlfQctPN</t>
  </si>
  <si>
    <t>https://drive.google.com/open?id=1olbF4TdrPjyXLvM0iTvDL_sIloGnp8nw</t>
  </si>
  <si>
    <t>https://drive.google.com/open?id=1ZvP5KGLrCW6XpEP1-x1HmyILHleAkl7n</t>
  </si>
  <si>
    <t>https://drive.google.com/open?id=1LHBEsN9fRAsim34gfmIi2S9uNkjEO743</t>
  </si>
  <si>
    <t>https://drive.google.com/open?id=1bVnzaO961SDrVMGOQRHMq6zPRg85Mzqk</t>
  </si>
  <si>
    <t>https://drive.google.com/open?id=1CVVIrr42jLUkFYC_9VjgTDSidKtybz-a</t>
  </si>
  <si>
    <t>https://drive.google.com/open?id=143fytsrVBTt-xsx7T0XsFXX3NzVY3pHS</t>
  </si>
  <si>
    <t>https://drive.google.com/open?id=1iRe5OEDjISQXFnFqJ9hP7n6-Hn4JlS7c</t>
  </si>
  <si>
    <t>https://drive.google.com/open?id=1EWQ0x6xlsg8qTSEi39dcW9SaI0TPx2w4</t>
  </si>
  <si>
    <t>https://drive.google.com/open?id=1TkN4p1v8oBvhsVNZsfJojiPHAuFnTI__</t>
  </si>
  <si>
    <t>https://drive.google.com/open?id=1RNI4RTWoEKYBWO1bZucbCUoJGLPFLQCI</t>
  </si>
  <si>
    <t>https://drive.google.com/open?id=1n76_eK2Enl-tC7qFQw5T1U_lSPWZHDYg</t>
  </si>
  <si>
    <t>https://drive.google.com/open?id=1jXyqPUU5MH1jZhB23d9GqB1PffqXIERs</t>
  </si>
  <si>
    <t>https://drive.google.com/open?id=1cbsF3n2UDpkhlw0dh39jnRb1e4O23jLG</t>
  </si>
  <si>
    <t>https://drive.google.com/open?id=1O-W1QWeQJZP3G1Lz1XL-XQpfEvqUSYAL</t>
  </si>
  <si>
    <t>https://drive.google.com/open?id=1mA2pcHnVLEad3eVx2qT1BaenN8Sy8Eg7</t>
  </si>
  <si>
    <t>https://drive.google.com/open?id=1SNV5EnUhBCoLEjeXzO9yh4xG-WRt8xt1</t>
  </si>
  <si>
    <t>https://drive.google.com/open?id=1zq8D9wumgPMxxNAizsYiBiDvB36APjdW</t>
  </si>
  <si>
    <t>https://drive.google.com/open?id=1JLLYFe1v1RcEAOvWm0YitmxFhJLrruOY</t>
  </si>
  <si>
    <t>https://drive.google.com/open?id=1F49bHsfg9FPTc6062XmtziJiqwLz5q2t</t>
  </si>
  <si>
    <t>https://drive.google.com/open?id=1bxQiiN5QHPx_1gj_aTj8k8b6BpfTPvEa</t>
  </si>
  <si>
    <t>https://drive.google.com/open?id=1DqZ6hNIp7psGpMgZQ8OSqujNV_URWuFP</t>
  </si>
  <si>
    <t>https://drive.google.com/open?id=1j_KGQGoOvbQ-vhJi6z4gL3H3HiO9yddP</t>
  </si>
  <si>
    <t>https://drive.google.com/open?id=1YIc2Krk8w6fcO0u-EcE862UbtSvRHUAS</t>
  </si>
  <si>
    <t>https://drive.google.com/open?id=1qbUw4v3VIA3Z7Eo2N3a5tUOCbfttWJqT</t>
  </si>
  <si>
    <t>https://drive.google.com/open?id=1OHjKtbZaavj-VniTllsxzqHsYtSRogQL</t>
  </si>
  <si>
    <t>https://drive.google.com/open?id=17SRE3OInRDILb0HXcZg3bybjdXe_SCy0</t>
  </si>
  <si>
    <t>https://drive.google.com/open?id=1_d5N5pwVPge0sSYy6weWe0ZSm6QDQvEv</t>
  </si>
  <si>
    <t>https://drive.google.com/open?id=1tBYiaoVyN8Hjp4Lluon_7m1jhtTMkS7H</t>
  </si>
  <si>
    <t>https://drive.google.com/open?id=1hKnXL0eepuwXUWBt7LJkT37Okc89k_UP</t>
  </si>
  <si>
    <t>https://drive.google.com/open?id=1VRxYNDQjDfELS_Zt7qaT6SYKEI5QoVf1</t>
  </si>
  <si>
    <t>https://drive.google.com/open?id=12VMwTgRDLdXma_nu6I8Rwya5lJYHqRF9</t>
  </si>
  <si>
    <t>https://drive.google.com/open?id=1UlZAhuvVjGqb4D6xXCmzQQ1k1-7-Z8S3</t>
  </si>
  <si>
    <t>https://drive.google.com/open?id=1FxVkUSpBG9feYU-gAIeU7qQo9KFv1zGJ</t>
  </si>
  <si>
    <t>https://drive.google.com/open?id=1u-TsyEQ0M_LyQKae8dNoqXvELcWPEpQR</t>
  </si>
  <si>
    <t>https://drive.google.com/open?id=1tEZKirwRNdIj7o1LJA3wUSeXARKFJgRy</t>
  </si>
  <si>
    <t>https://drive.google.com/open?id=1hsV2HdFoJspF-bW-7MEj0HTKWjMkifzK</t>
  </si>
  <si>
    <t>https://drive.google.com/open?id=1SO9jrQ6HuU0teMNYj6hIfvZ71WyX-yuS</t>
  </si>
  <si>
    <t>https://drive.google.com/open?id=1X7alxK8mSK5Ep_2PlFr7aCI48RSqJmbj</t>
  </si>
  <si>
    <t>https://drive.google.com/open?id=1_bCx4cGBCmvhHn1OUBYJ2DtmamdKpmTC</t>
  </si>
  <si>
    <t>https://drive.google.com/open?id=1b7ZMeUDawFiRgv6sd5678V4rbnWWFILA</t>
  </si>
  <si>
    <t>https://drive.google.com/open?id=14jBu3iR7Ppzvqcw47Z8TrLULIJ44BDWZ</t>
  </si>
  <si>
    <t>https://drive.google.com/open?id=1sbbi1v76U0aW0c7JhHuOXTvHB83e3Zad</t>
  </si>
  <si>
    <t>https://drive.google.com/open?id=1YCShFmmbceKi4lO4wyxyuDdYV1wTli7c</t>
  </si>
  <si>
    <t>https://drive.google.com/open?id=154v6ypkEUg7WzPBnWB9I7mlrA8YD6Zgo</t>
  </si>
  <si>
    <t>https://drive.google.com/open?id=18AI1YpodGNM4vE3OVaDbCx9yazXjotwt</t>
  </si>
  <si>
    <t>https://drive.google.com/open?id=10RiTxXq13PLcfuo5-HyIK738w-CZxP23</t>
  </si>
  <si>
    <t>https://drive.google.com/open?id=1B2YYrJ-sa7ppSntDWuvCJ9_i9Bt0ALlg</t>
  </si>
  <si>
    <t>https://drive.google.com/open?id=1BNPnNauheY33siu2PE8nfb9WyxUZDXRW</t>
  </si>
  <si>
    <t>https://drive.google.com/open?id=11lflEIElshnBOoNjbcQiYx7TCHQyEsuj</t>
  </si>
  <si>
    <t>https://drive.google.com/open?id=1GQl-udyIvGPK66WpWKOHdsNfszhwwtuD</t>
  </si>
  <si>
    <t>https://drive.google.com/open?id=1mGKDpW2faXphgY-Cv_kTwBLa-83jrzHK</t>
  </si>
  <si>
    <t>https://drive.google.com/open?id=11DFCcH_RWYvYZbqNUyOYBzuXezwY2qiB</t>
  </si>
  <si>
    <t>https://drive.google.com/open?id=1BkskBhb-OaieswYHH6zIK1jPGBV03KUZ</t>
  </si>
  <si>
    <t>https://drive.google.com/open?id=1mYKYGkndab7lza0J7ZbnCVypW5zWeP2j</t>
  </si>
  <si>
    <t>https://drive.google.com/open?id=1Xeo7aYnyAbfbCDjSACD6stAhTntzArv9</t>
  </si>
  <si>
    <t>https://drive.google.com/open?id=1yEmnZWxQzLA-TK3AkyCR1ZRlDvrh-rss</t>
  </si>
  <si>
    <t>https://drive.google.com/open?id=1wIzoOEgdAW4XNY8Ho-9poGKmqH2KI-zN</t>
  </si>
  <si>
    <t>https://drive.google.com/open?id=1ySrEDkdxNhfaQu0UoE6PGFCPPrM86Vqm</t>
  </si>
  <si>
    <t>https://drive.google.com/open?id=1ZpjnibjImkQv_TZhLS3U6bADCM29kGnS</t>
  </si>
  <si>
    <t>https://drive.google.com/open?id=1QKjBqwMZsRjftBpz1IeN3bB8gR2zCchD</t>
  </si>
  <si>
    <t>https://drive.google.com/open?id=1zBwLG37g-ngVlXMemeSFU36IW1BHa10j</t>
  </si>
  <si>
    <t>https://drive.google.com/open?id=1TzvOOhaG_8x7R_NxdZ2MDyV5rtrmp9DK</t>
  </si>
  <si>
    <t>https://drive.google.com/open?id=15N5al9bMlPXFlfLAu2FWdgvTPYg3OSkN</t>
  </si>
  <si>
    <t>https://drive.google.com/open?id=16HyQh5T9N3OTWxafwI0yTvB2I-2VzTAo</t>
  </si>
  <si>
    <t>https://drive.google.com/open?id=1ka6jjZJfdFKhAXX_RoJf7oUk2K1SDgES</t>
  </si>
  <si>
    <t>https://drive.google.com/open?id=12iQV6GTZ2Y8d3TdBm3lrRQat-Wzj0vo-</t>
  </si>
  <si>
    <t>https://drive.google.com/open?id=1Y1jTlyRw_Ci9hAzXQAGOVrr8WoEks5p6</t>
  </si>
  <si>
    <t>https://drive.google.com/open?id=1aJ4oQbez7c7FDVAKw1m8EeGUXIrLpMkV</t>
  </si>
  <si>
    <t>https://drive.google.com/open?id=1kJ0YOAOGygjdJgobHS949L7oS_Rr1jza</t>
  </si>
  <si>
    <t>https://drive.google.com/open?id=1hG0ewIRUd2re65hye1FdfDt7N6_LfAo3</t>
  </si>
  <si>
    <t>https://drive.google.com/open?id=1MRsqWfQoRKZ_Eiq2j4nPleRQO91unKQF</t>
  </si>
  <si>
    <t>https://drive.google.com/open?id=1Hiu6l5ERvWiZs-P14OROu6IUTZi4CG9b</t>
  </si>
  <si>
    <t>https://drive.google.com/open?id=1g1ObWsk9MBjFkSc_AkWBxuBBYVXBV78e</t>
  </si>
  <si>
    <t>https://drive.google.com/open?id=1k1gD1qfeny8sjNQnSEDo1j1Mu_ibHuMJ</t>
  </si>
  <si>
    <t>https://drive.google.com/open?id=1cxgf81loqkxlfKCNiwBvixKUjrzOrSNc</t>
  </si>
  <si>
    <t>https://drive.google.com/open?id=1GloY8BeooJhB_e4J7gvhpF6oYPXvG9n0</t>
  </si>
  <si>
    <t>https://drive.google.com/open?id=1MmDld0k9SNfWOWlMrfUkvgMqLPhvxfsQ</t>
  </si>
  <si>
    <t>https://drive.google.com/open?id=174FZRm7Kt5BqrFveKFG5pQCJoKtUPoX0</t>
  </si>
  <si>
    <t>https://drive.google.com/open?id=1bIYWz3C5uaYAomqvZOmoGHo83yxaJS4Q</t>
  </si>
  <si>
    <t>https://drive.google.com/open?id=1jaIBLa9nAfmuaTrZioxhc180hYmBpouh</t>
  </si>
  <si>
    <t>https://drive.google.com/open?id=13OzVgHAlVHQ42-5H_fZOMPUwihfc3QFc</t>
  </si>
  <si>
    <t>https://drive.google.com/open?id=1vl1ftKbQhhumLHHQJCFTjLM5GGVQYU84</t>
  </si>
  <si>
    <t>https://drive.google.com/open?id=1RpnsRe3jJWBeZWLEBLjqV_fYB_uffrtm</t>
  </si>
  <si>
    <t>https://drive.google.com/open?id=1nj1MhhKnzZ4qv2kdmFQ6idnV300KRQ74</t>
  </si>
  <si>
    <t>https://drive.google.com/open?id=1fLkFcVoFQO0Zy4RU5kltM5rvEvu9htsP</t>
  </si>
  <si>
    <t>https://drive.google.com/open?id=11BDYLEJaw4m98gM8OxNZA3n0gw-IqVOP</t>
  </si>
  <si>
    <t>https://drive.google.com/open?id=1rYUDzxAWXsGBnkgJe4ZrtcWa6xO2jSa-</t>
  </si>
  <si>
    <t>https://drive.google.com/open?id=1WsXTNc0l-am-1WJH6AehLULj4ZAWojjp</t>
  </si>
  <si>
    <t>https://drive.google.com/open?id=12nDgi3uRIBC0xtI3IwqoCgMxUjYxYlVV</t>
  </si>
  <si>
    <t>https://drive.google.com/open?id=1u3c7IQP5c4jWMw6NretgzotoeHylpZWP</t>
  </si>
  <si>
    <t>https://drive.google.com/open?id=1W34n2twFXpHKcwlbEKcFmRjJ62ICN018</t>
  </si>
  <si>
    <t>https://drive.google.com/open?id=1lKw-Nh5KPxi__GPY4zlcAHDf-Sr23i3a</t>
  </si>
  <si>
    <t>https://drive.google.com/open?id=13IsMJyBTc8Y9XUq7aVHFTuc1qjPteTuS</t>
  </si>
  <si>
    <t>https://drive.google.com/open?id=1GtDFdiFcrlMP7B8bxU58h5DUr2n9iEUx</t>
  </si>
  <si>
    <t>https://drive.google.com/open?id=1jorvfU_AUhQchEqyRPyrKVXHxgX8m7nM</t>
  </si>
  <si>
    <t>https://drive.google.com/open?id=1ELZGGz129VZ8JIn1flA0eVg7_ZbWlq_5</t>
  </si>
  <si>
    <t>https://drive.google.com/open?id=1y57YVFiH5pfWwedFNqrOITpKfjQJIC87</t>
  </si>
  <si>
    <t>https://drive.google.com/open?id=1Akp01iFKR7F9iu0k2fAguddTKf3JnH4w</t>
  </si>
  <si>
    <t>https://drive.google.com/open?id=1vFfwcMbs5bYzXOmvigZdM7xCB04tGJfa</t>
  </si>
  <si>
    <t>https://drive.google.com/open?id=1EHQmoP9IwiKiEEjpPZ2AhCaxcJMjciRm</t>
  </si>
  <si>
    <t>https://drive.google.com/open?id=14X8SrW9ZvTkFDsFrrPkzE1FMagY2Vyun</t>
  </si>
  <si>
    <t>https://drive.google.com/open?id=1nYc55m8RaAFP5TApW0vz_RgdBAch1TpM</t>
  </si>
  <si>
    <t>https://drive.google.com/open?id=12YXvrUyU9BadBYuWPgMUGG60Tb4mqQZG</t>
  </si>
  <si>
    <t>https://drive.google.com/open?id=1nfjEkI2ICs9vOlRL5Zwj6rC3xrdQQe3U</t>
  </si>
  <si>
    <t>https://drive.google.com/open?id=1qXRSovgyP_guBewb2Crr7Zv5WpgxKA91</t>
  </si>
  <si>
    <t>https://drive.google.com/open?id=14tZFhVD7LULJ1LtkRQjef3YnLfIk7uA2</t>
  </si>
  <si>
    <t>https://drive.google.com/open?id=1yWvQi30oNvXRfjeKYkVExv-AzGozf6Wu</t>
  </si>
  <si>
    <t>https://drive.google.com/open?id=12oHhCmH1Dwob96wsvq401R4s-Y_LA2d9</t>
  </si>
  <si>
    <t>https://drive.google.com/open?id=1jf90RxWr15jvYHscF69X80ORn8pkUswO</t>
  </si>
  <si>
    <t>https://drive.google.com/open?id=1EACOh5z8MRTpC73c5BQOYmjYM3AywSSh</t>
  </si>
  <si>
    <t>https://drive.google.com/open?id=13TthRxOtVVMjuc1hKci-N9Oqj7Z2ogtU</t>
  </si>
  <si>
    <t>https://drive.google.com/open?id=1EjcOQOwzjxpECv3dwnAv2DEPORZj398G</t>
  </si>
  <si>
    <t>https://drive.google.com/open?id=18eNNtwO1hZtFBNtqyG2Aijh5dIu3u2WI</t>
  </si>
  <si>
    <t>https://drive.google.com/open?id=1_eYn_S6KOV_y9tj1CLfe1b9LKQYwJKJg</t>
  </si>
  <si>
    <t>https://drive.google.com/open?id=18tFnzL8I4lvURpXC7bRYnaakxTuJP7U5</t>
  </si>
  <si>
    <t>https://drive.google.com/open?id=1LqpG1YNV8Mkr1SFtPKIrWy9OFp1nxKXb</t>
  </si>
  <si>
    <t>https://drive.google.com/open?id=1QUjX1RMO_C3iuwZoQcACi_N4Rv7G_f1h</t>
  </si>
  <si>
    <t>https://drive.google.com/open?id=11wjLDJE75EOXGmTlD1S0zRyptRAkBE6L</t>
  </si>
  <si>
    <t>https://drive.google.com/open?id=1qF9QpK8mPA02s3KEKZjjbtpZuQd7UivL</t>
  </si>
  <si>
    <t>https://drive.google.com/open?id=1Pa2HoRwRcA7YwFcwjv0Jm_jIhdiwS-jB</t>
  </si>
  <si>
    <t>https://drive.google.com/open?id=1P1gQf7qxswT8GPSuoTbjrbbbOdvaw17H</t>
  </si>
  <si>
    <t>https://drive.google.com/open?id=19-efr_2pG7m66089gZew-o9Rfa-Hx64I</t>
  </si>
  <si>
    <t>https://drive.google.com/open?id=1GhH8etWrGEN9DMior3HEaWlUHsuMGhwg</t>
  </si>
  <si>
    <t>https://drive.google.com/open?id=1zi7rKX7mZr6D2JcaEsg_E60oMYmu53J9</t>
  </si>
  <si>
    <t>https://drive.google.com/open?id=1MG_rRFSohSqqYYlcxoz7v9WPz7u4gfMF</t>
  </si>
  <si>
    <t>https://drive.google.com/open?id=1TPA0F1s8lajVd_6wuJZlAmub286TEvrc</t>
  </si>
  <si>
    <t>https://drive.google.com/open?id=13ZmrgrPs4EOHxR_asFS3H73JH4fKpokN</t>
  </si>
  <si>
    <t>https://drive.google.com/open?id=1Cz78VPXkdeRhGXQTRx5UlIOuO4LEItiO</t>
  </si>
  <si>
    <t>https://drive.google.com/open?id=18z5SvMYU7GLGL-SnGQB5MhNED9HcIrWy</t>
  </si>
  <si>
    <t>https://drive.google.com/open?id=1R-moZ785rncpTTd9LYsarF4YNRRNDW1Z</t>
  </si>
  <si>
    <t>https://drive.google.com/open?id=1UKFvDLxnJIaNwC9obBO0ODse6UtCihcL</t>
  </si>
  <si>
    <t>https://drive.google.com/open?id=1WwU534g0C5a7SV2XrUtJxgoUgtl_sSR_</t>
  </si>
  <si>
    <t>https://drive.google.com/open?id=1fbfMNjc0Kd1V9h1Mnib6z_UT4XVuCNRI</t>
  </si>
  <si>
    <t>https://drive.google.com/open?id=1Ymj4xljx8VexYJqUNUEEjBGGEsnfu9gv</t>
  </si>
  <si>
    <t>https://drive.google.com/open?id=1ZPntlRfKZRoG5FLVWbv7CYA9r8FAjqlv</t>
  </si>
  <si>
    <t>https://drive.google.com/open?id=1ch_x-NseAH7_TtRkL5Id5NR4LNaAlizm</t>
  </si>
  <si>
    <t>https://drive.google.com/open?id=16H9YCdAgcnH1XTjfbgLSUkTY6emp2moM</t>
  </si>
  <si>
    <t>https://drive.google.com/open?id=1xzDqDc-UxI_w1vJ-zHgoctKmXXDWye2U</t>
  </si>
  <si>
    <t>https://drive.google.com/open?id=1RsjJniin0eU4rT-FnlSyNlPA8JYC1KoR</t>
  </si>
  <si>
    <t>https://drive.google.com/open?id=1U6E-GJ6ghast4miQYg7icBLLTalVx7BA</t>
  </si>
  <si>
    <t>https://drive.google.com/open?id=1G9ZYTrESop3_TrDw1y8Khhbtmi_Rpz0L</t>
  </si>
  <si>
    <t>https://drive.google.com/open?id=1ITAS6lREV0JxUMnzg0gNdEhvPg3u5Hjn</t>
  </si>
  <si>
    <t>https://drive.google.com/open?id=1YvtBMrmdJU89RlOReepjFHUi11_BhD9U</t>
  </si>
  <si>
    <t>https://drive.google.com/open?id=1XXoVahXGN68u8XQQbROnqGg1SZ61pf-2</t>
  </si>
  <si>
    <t>https://drive.google.com/open?id=1YBQex9fy5JzeB-UfQz47D4YQbTHbQjpr</t>
  </si>
  <si>
    <t>https://drive.google.com/open?id=1Mzvajn_7-1K6fZrEu9E8nGYe_xCGZ27Z</t>
  </si>
  <si>
    <t>https://drive.google.com/open?id=1VFKU_7l9nEJiV-bpVp3QNpOXYJ2hG1MG</t>
  </si>
  <si>
    <t>https://drive.google.com/open?id=1yYSGfGWN965vo5Zk0rQPFBtAUkPf3iYA</t>
  </si>
  <si>
    <t>https://drive.google.com/open?id=1qlqnBt47pGwjvpypaDfdB-2dE2eJeCRz</t>
  </si>
  <si>
    <t>https://drive.google.com/open?id=16qiMio9WwLbrAlawkWZiSyB4Tqddmrfm</t>
  </si>
  <si>
    <t>https://drive.google.com/open?id=1QGlO-jPBL6HnKTDxGUuqD-cvEL8YFR9g</t>
  </si>
  <si>
    <t>https://drive.google.com/open?id=19HfPISQWuep_rvZMyAsZqCiLdjka-juv</t>
  </si>
  <si>
    <t>https://drive.google.com/open?id=1DdOz-xpLIv2Wdvt72SrRsQ5g-Bht4uUu</t>
  </si>
  <si>
    <t>https://drive.google.com/open?id=1s576E58XIzQxRIVipiPFe4GiJcasgP8I</t>
  </si>
  <si>
    <t>https://drive.google.com/open?id=1Sk4c6WzcmY1vHZdXQ3PoQWlV3y4mQNLY</t>
  </si>
  <si>
    <t>https://drive.google.com/open?id=1MHH3RlgyD5pBzGHHKOFhsxgoLJ8IH45w</t>
  </si>
  <si>
    <t>https://drive.google.com/open?id=1RGSjjLqE-hOWQW28Vxt5n3AuvSXFyfgi</t>
  </si>
  <si>
    <t>https://drive.google.com/open?id=1rLtKrmRVzCcGzeOpevyL4hR6Yto1Jb5D</t>
  </si>
  <si>
    <t>https://drive.google.com/open?id=196VwtEFb6D8a6dLXnWMwKhmhJ9PQI9lP</t>
  </si>
  <si>
    <t>https://drive.google.com/open?id=1TaLXi8B2FVUKP7WXwJvGBuGIaDn4Maj8</t>
  </si>
  <si>
    <t>https://drive.google.com/open?id=188bso8o_exFxbR4D3XkASZJClU6--qer</t>
  </si>
  <si>
    <t>https://drive.google.com/open?id=16QSbtf44jAzFsjnB7A-K9d2TaVeg0ISx</t>
  </si>
  <si>
    <t>https://drive.google.com/open?id=1S_dOPYeults3_JhbDaesdA0sk2rKeYqI</t>
  </si>
  <si>
    <t>https://drive.google.com/open?id=155Wewjt_G444mvYsesI7Grg3wWGSk01h</t>
  </si>
  <si>
    <t>https://drive.google.com/open?id=1y9-yauD-4co8qG75ok6v7reZF-82E9Cc</t>
  </si>
  <si>
    <t>https://drive.google.com/open?id=1GcUQZ_vI0m_ClboXPk905ydvwT-aUh2A</t>
  </si>
  <si>
    <t>https://drive.google.com/open?id=1VcOIemnNJIMaE4_6lJMzimT7mOD5A_P5</t>
  </si>
  <si>
    <t>https://drive.google.com/open?id=1eUulNwiwIsXLCG-BIjnuI_wqQg5nr8II</t>
  </si>
  <si>
    <t>https://drive.google.com/open?id=1F2_w2gNxVxBLQ5TC-5MBd_14EGJDa82o</t>
  </si>
  <si>
    <t>https://drive.google.com/open?id=1OuPRrFHvAOLcZQLPTf7iB1tUGHUilBa5</t>
  </si>
  <si>
    <t>https://drive.google.com/open?id=1ufgLHmn5tlAOOn5TY1v4PBa2zrAw7lXV</t>
  </si>
  <si>
    <t>https://drive.google.com/open?id=1S_hHJ1WQpnQ9Ty6PAziSGhbL_-1IQvGW</t>
  </si>
  <si>
    <t>https://drive.google.com/open?id=101sSq7E0qNwBvOTdbG19nBQEbXnl3Od0</t>
  </si>
  <si>
    <t>https://drive.google.com/open?id=19GlenL2xlM6KmX26TfwDxFHiLwb-yp4j</t>
  </si>
  <si>
    <t>https://drive.google.com/open?id=1cmwoW5LXkyDlBDVOncOoSNSs3ZsdPhlt</t>
  </si>
  <si>
    <t>https://drive.google.com/open?id=1_6PNf1beVFYJibniZ_nvo8Jp7YauRBkA</t>
  </si>
  <si>
    <t>https://drive.google.com/open?id=1HsuZ8kldZpEIYKrrX8bes6tSSrSZ3kma</t>
  </si>
  <si>
    <t>https://drive.google.com/open?id=17bPXMNEQ8JjsarsuZImKamvVKcyD2fuU</t>
  </si>
  <si>
    <t>https://drive.google.com/open?id=1FlyWNDi903Iu2NmUfyY4-JtackZT07Hz</t>
  </si>
  <si>
    <t>https://drive.google.com/open?id=1JyA5lHAIY9ZY0kLGZj1UUWiBUo_Ij8QY</t>
  </si>
  <si>
    <t>https://drive.google.com/open?id=1w5ekF4ofEIfzL21fZRsul8pvAeCdB4uX</t>
  </si>
  <si>
    <t>https://drive.google.com/open?id=1NiLH3zF_mgIJRiBN9LUF8GWY6hMYGzLh</t>
  </si>
  <si>
    <t>https://drive.google.com/open?id=1Jy3BhwnXo27jEpKoReNLJBV5vKfUGVl0</t>
  </si>
  <si>
    <t>https://drive.google.com/open?id=1Jwz78NTeJgslWnmSjk77ZIEqtvEoTFuN</t>
  </si>
  <si>
    <t>https://drive.google.com/open?id=10MW1JEWV_zpvuMUibCkFncV0chUKtVaw</t>
  </si>
  <si>
    <t>https://drive.google.com/open?id=1XQkAg-ix339W3NekWnfu-A8gfmSVF2z2</t>
  </si>
  <si>
    <t>https://drive.google.com/open?id=1SZLc7_TMVYvNS6u5WSZ0uXzoubf2t-x9</t>
  </si>
  <si>
    <t>https://drive.google.com/open?id=1P_P-UUMY0IZ-CZw6H9zeptGO3w4Hs95t</t>
  </si>
  <si>
    <t>https://drive.google.com/open?id=1a07uAkh17CxChJvOcEHiqsjj4DKVtiNZ</t>
  </si>
  <si>
    <t>https://drive.google.com/open?id=1xwcx3SflktPiUfZ0aJLdzNIyrkqw3A0-</t>
  </si>
  <si>
    <t>https://drive.google.com/open?id=1rYF_vn4uggLq0IUtRR5hIDDnKi088D6j</t>
  </si>
  <si>
    <t>https://drive.google.com/open?id=18buLsZAoYv79tzOmnhffEplxc289eXjU</t>
  </si>
  <si>
    <t>https://drive.google.com/open?id=1BoYM6sW62j3LVv-ZOcVDuHFV824_wWHU</t>
  </si>
  <si>
    <t>https://drive.google.com/open?id=1vQeoXb4RIDgpS8k8kTHR5V8y-haYXGFh</t>
  </si>
  <si>
    <t>https://drive.google.com/open?id=17_-pgvWZRwx9-CcAIDDOzZK102a8Q59G</t>
  </si>
  <si>
    <t>https://drive.google.com/open?id=1y8XAGoock3t1QIds_G87drvucianZuEw</t>
  </si>
  <si>
    <t>https://drive.google.com/open?id=139bD457w3g9LKDihCmdnWJGtLsTj1GbI</t>
  </si>
  <si>
    <t>https://drive.google.com/open?id=1xKcfH5GOnmPfAii1geCWyirG8KfgVaiL</t>
  </si>
  <si>
    <t>https://drive.google.com/open?id=1NtiEussF8Eb14SnfilCwafvP3cwYyzyN</t>
  </si>
  <si>
    <t>https://drive.google.com/open?id=1zIj4cRbI3IBca17NLIJoqG1mSxqO4lyP</t>
  </si>
  <si>
    <t>https://drive.google.com/open?id=1XbHJK0dTExAfvjPSpzdDjwyjE7ud0EmJ</t>
  </si>
  <si>
    <t>https://drive.google.com/open?id=131SGlTp8zEqnhHotqMr0ZdGSoLnCvZd3</t>
  </si>
  <si>
    <t>https://drive.google.com/open?id=1mWGB5DHB_Ocein0iGNw8iYi6V896UWGz</t>
  </si>
  <si>
    <t>https://drive.google.com/open?id=1R0MU7-bXYGnyeb8GpacTSG7kj49X-aMf</t>
  </si>
  <si>
    <t>https://drive.google.com/open?id=1Pvx9Cs_N8WJAcMEe6wUQ_JFXaMCfCEPa</t>
  </si>
  <si>
    <t>https://drive.google.com/open?id=1svN9Wrcbr17-UTakUrhLNr4ymQLYrRth</t>
  </si>
  <si>
    <t>https://drive.google.com/open?id=1Jeh-WooH4VojUQdLMQLdOIUt7mm_2ka6</t>
  </si>
  <si>
    <t>https://drive.google.com/open?id=15-9DSJ6C-nP2oOX0UpnmoEluRKIsLi3d</t>
  </si>
  <si>
    <t>https://drive.google.com/open?id=1QCvlQ2bMggz8waf2ArRStjieeigA4RIH</t>
  </si>
  <si>
    <t>https://drive.google.com/open?id=1ukroHI5IB8aV2iHZtzfcGRfvtkh8rNxB</t>
  </si>
  <si>
    <t>https://drive.google.com/open?id=1gvGlh3qkMvVtE3HgBSW7oejsiXwrdHtY</t>
  </si>
  <si>
    <t>https://drive.google.com/open?id=1ZIB4aiHU-F_-WETF5ZJHElMU1HFR41Sv</t>
  </si>
  <si>
    <t>https://drive.google.com/open?id=1iZ4oAKCrVHYLNCeWlr33Y8DgzyY9pFHl</t>
  </si>
  <si>
    <t>https://drive.google.com/open?id=13Pdjv7kKV6-d3Dzl_AHa_3-v6bHa8jvg</t>
  </si>
  <si>
    <t>https://drive.google.com/open?id=18vRgcHuaxDSA9fGi-KDiWynQr4QZiwwO</t>
  </si>
  <si>
    <t>https://drive.google.com/open?id=1mumkbZkBrmmJCtbOORlLWlcjALALhkar</t>
  </si>
  <si>
    <t>https://drive.google.com/open?id=1MwkwxIgBNVyf76JQL1-K_0yZ3BRNmWzq</t>
  </si>
  <si>
    <t>https://drive.google.com/open?id=1Anda1pZoX_56lpaPNGfZfh1Ul2OgK-f6</t>
  </si>
  <si>
    <t>https://drive.google.com/open?id=13hJGnbftIJD_dfCvSxDh2a89OXpi8hkh</t>
  </si>
  <si>
    <t>https://drive.google.com/open?id=1IKabDDBn9BnQZM5VkSZH5heI4pdp0R_u</t>
  </si>
  <si>
    <t>https://drive.google.com/open?id=1CH7prKCg7lSGKijPyx3nSnrNOUiYscGj</t>
  </si>
  <si>
    <t>https://drive.google.com/open?id=1Kr9soZLw1b7cBAFjBdJAUZF18uir4K_6</t>
  </si>
  <si>
    <t>https://drive.google.com/open?id=1bH-U8FwiOf9XSMK1JTjfOe5mDKiH0IcO</t>
  </si>
  <si>
    <t>https://drive.google.com/open?id=13m2h9FDA1Aez2UvzCULCt-4Sz6lwOcIQ</t>
  </si>
  <si>
    <t>https://drive.google.com/open?id=1rjzxYeV4sjzl7TdKsJbzk1oXuWMV2PZJ</t>
  </si>
  <si>
    <t>https://drive.google.com/open?id=1tyhFaQhM38_C-iimRk31YwqM1SQTnj0t</t>
  </si>
  <si>
    <t>https://drive.google.com/open?id=1pOJaMNgOJuqU5e3UEQnvri_fs5uFXnkm</t>
  </si>
  <si>
    <t>https://drive.google.com/open?id=1b0ZtOhfaWX-FhGZdB77YXfF9qvgLGZyT</t>
  </si>
  <si>
    <t>https://drive.google.com/open?id=1FH9oKVl-XOoGCexgO-hT3yIm8lDlTJ9p</t>
  </si>
  <si>
    <t>https://drive.google.com/open?id=1C32il5Om72kS9z33OKQAc2waHcuY2Bsb</t>
  </si>
  <si>
    <t>https://drive.google.com/open?id=1QHg-UDlDSaDUUPzh5Dz-ITuEKt1Tgg90</t>
  </si>
  <si>
    <t>https://drive.google.com/open?id=1bzVpEnFSlkgrz0WH7FXdEwj4c3mJukkq</t>
  </si>
  <si>
    <t>https://drive.google.com/open?id=1J2AcwUageZAZ3GW-vCoO-_2yxEDd-Hr5</t>
  </si>
  <si>
    <t>https://drive.google.com/open?id=1UJBRLZ2tglwlqUm1HJ1kg9m45rldD9QQ</t>
  </si>
  <si>
    <t>https://drive.google.com/open?id=1n1SPDeG72fVV-0iE-75YQ1UAUabT3bdZ</t>
  </si>
  <si>
    <t>https://drive.google.com/open?id=1Sp2sR81S_Y0_ltFrdnrDo7Y1DRCxTzMO</t>
  </si>
  <si>
    <t>https://drive.google.com/open?id=1ZqIjCmfYZs_Q6yAt6IbDJTNO2WkcDQf8</t>
  </si>
  <si>
    <t>https://drive.google.com/open?id=1H8LT5THIdaRYQRBMiqEu_y5Xi-oFClBs</t>
  </si>
  <si>
    <t>https://drive.google.com/open?id=1SQ7i7hsokLgiQ1DFFmqsak9mdEa486lj</t>
  </si>
  <si>
    <t>https://drive.google.com/open?id=1byYpVJ1fdoaiNoO9m0QxJZQ9oPafl55q</t>
  </si>
  <si>
    <t>https://drive.google.com/open?id=1YBHmfN8NDKdjU3_liz3bveTL-KROB5gy</t>
  </si>
  <si>
    <t>https://drive.google.com/open?id=12apETvIVjD5p0IDMC6M4CYXhPx9Anv7B</t>
  </si>
  <si>
    <t>https://drive.google.com/open?id=1Kr7pu6h7OOe76zvs918qFMoRn_7IyjTY</t>
  </si>
  <si>
    <t>https://drive.google.com/open?id=1wySetGdOz_XN1kflfxtAOmn5sTQBBps4</t>
  </si>
  <si>
    <t>https://drive.google.com/open?id=1MJJysscRfu5V8PrJkUby3ds04sLrGw4S</t>
  </si>
  <si>
    <t>https://drive.google.com/open?id=1wGnTDfKdCZrXEPSgOLktLOVhJpvkFxDw</t>
  </si>
  <si>
    <t>https://drive.google.com/open?id=1vHfCGZ-_89KlEg1HsdMIUMxviwnTtFi9</t>
  </si>
  <si>
    <t>https://drive.google.com/open?id=13QKklWq4uG1xSW6QsgYjlETdtQTBQDJd</t>
  </si>
  <si>
    <t>https://drive.google.com/open?id=1iaIfmRAKqPlEmaFn6npqJ69FGC5WgYav</t>
  </si>
  <si>
    <t>https://drive.google.com/open?id=1I1Upe3MS6wKz5gN1po-o1nnE8etoDDTQ</t>
  </si>
  <si>
    <t>https://drive.google.com/open?id=1LJsSHnK_o22YlcYcF41cV6Ce0R6pcqFL</t>
  </si>
  <si>
    <t>https://drive.google.com/open?id=1Cv8NQXtWek7KHZzziXWoA5s6MdJLRUts</t>
  </si>
  <si>
    <t>https://drive.google.com/open?id=1PojGpn0e77pE0Tkur7llk7-twF2Y9vRS</t>
  </si>
  <si>
    <t>https://drive.google.com/open?id=1wPp8qHn8qON9lwO0lWWMfYyEa2SmHOZa</t>
  </si>
  <si>
    <t>https://drive.google.com/open?id=1g3ZLdksS6y6A7-vyJB1x-jncV0_A3_xt</t>
  </si>
  <si>
    <t>https://drive.google.com/open?id=1ZLvn8IlrofoDnTldH8jP2q_4x1Z02xXZ</t>
  </si>
  <si>
    <t>https://drive.google.com/open?id=1l94nW6nZCK6GPrpjnpghNIJPIPTqudfl</t>
  </si>
  <si>
    <t>https://drive.google.com/open?id=1XJtL9GXvxeVddg8-MpaUq6Udd7i59_sm</t>
  </si>
  <si>
    <t>https://drive.google.com/open?id=1z9SM6Jd_bBP62SthAcybh1HkdZj2CRWR</t>
  </si>
  <si>
    <t>https://drive.google.com/open?id=1fJBxDcNLJur4MHz9ZHa-xEf_Z6-Xk1vc</t>
  </si>
  <si>
    <t>https://drive.google.com/open?id=1o8HPtu0XBw6e9TNTCMrFQIWiCJbCakrg</t>
  </si>
  <si>
    <t>https://drive.google.com/open?id=1QVssKpbvLfGAkld_HEadXd_sx-qrzEqL</t>
  </si>
  <si>
    <t>https://drive.google.com/open?id=1I5AerPw-7CMvNrvYAbqFbiozvVzX2o8k</t>
  </si>
  <si>
    <t>https://drive.google.com/open?id=12IGy7H7ptcw_cpsFt_ZQSrOwu_vQXEj-</t>
  </si>
  <si>
    <t>https://drive.google.com/open?id=1Srs0Bks-jGl7Pt0jax4T6Jc8SDV3erJx</t>
  </si>
  <si>
    <t>https://drive.google.com/open?id=1E5-ivVukP-s99tjmRMuyKxotPLyElgx9</t>
  </si>
  <si>
    <t>https://drive.google.com/open?id=1QacA-B6qlsJ6cTCSQal64aeY97P7ox5E</t>
  </si>
  <si>
    <t>https://drive.google.com/open?id=1UVnmKicEaOb7PJFDIeTYT7GP0X-iqEID</t>
  </si>
  <si>
    <t>https://drive.google.com/open?id=1ReUcEOanzds4mh5QMrASMqTd6BR0Sfbl</t>
  </si>
  <si>
    <t>https://drive.google.com/open?id=1R1iLV23xg4nexUrxrF30nbg6DaX88P7h</t>
  </si>
  <si>
    <t>https://drive.google.com/open?id=11dbNBaHa2fC4e3Yxd0Bzva3MzeqeC_pa</t>
  </si>
  <si>
    <t>https://drive.google.com/open?id=1NYZtuARAQmTgnkRHPLMaU3jlXSoYoLNx</t>
  </si>
  <si>
    <t>https://drive.google.com/open?id=1reS7PMJ-irwXuQOritW3_-xHFf8cRAYd</t>
  </si>
  <si>
    <t>https://drive.google.com/open?id=1GP9wZl584MJbJkm6agcaiR40q4ZN5Ae3</t>
  </si>
  <si>
    <t>https://drive.google.com/open?id=16GY_WF2mevJ4frYu-lR6Ett8Z4WGBO0q</t>
  </si>
  <si>
    <t>https://drive.google.com/open?id=1XRW0s6pJikehm7vI6IO_pqkezh088_4i</t>
  </si>
  <si>
    <t>https://drive.google.com/open?id=1aOftmSKijMt5Eew84fvaLIAPWAE84T1N</t>
  </si>
  <si>
    <t>https://drive.google.com/open?id=1nQPus0NWO0l_3lzg9Yy3NXlPUbH5mFF1</t>
  </si>
  <si>
    <t>https://drive.google.com/open?id=1tYhh5L4q_qm9_QH2IRNUMuEhvFDGvPlA</t>
  </si>
  <si>
    <t>https://drive.google.com/open?id=1sJXLQB2LsEURnbo4s3ihmGxW7MWerqlk</t>
  </si>
  <si>
    <t>https://drive.google.com/open?id=1VUxVojXodjGpBg5OjujEe09tQwZJhgcK</t>
  </si>
  <si>
    <t>https://drive.google.com/open?id=1N4CFvFQliE9Iore1VSAyVDEp7LLXHfJ2</t>
  </si>
  <si>
    <t>https://drive.google.com/open?id=1cRLKYvUXTmF988oVxD1JsCVjqX-jInKK</t>
  </si>
  <si>
    <t>https://drive.google.com/open?id=1dsiVsXy2dBQgW-fHYzB_4zwzRcyKPcFz</t>
  </si>
  <si>
    <t>https://drive.google.com/open?id=1VKwbpfY9MTN6gd_TYkpJOAgzsM15mZTt</t>
  </si>
  <si>
    <t>https://drive.google.com/open?id=1LBBuZMxqI7c7bSiHD-gXUoOfeXmpThB2</t>
  </si>
  <si>
    <t>https://drive.google.com/open?id=1rTN_wS6c5d-t0bFupTs6KS-hsHrg_1vk</t>
  </si>
  <si>
    <t>https://drive.google.com/open?id=1o2DCc3tgwphfYSJ9wVqtZpDBxV1Pu7iW</t>
  </si>
  <si>
    <t>https://drive.google.com/open?id=1rRmXfW7YKLIxxZxgfVnKpvlG67E2P8F_</t>
  </si>
  <si>
    <t>https://drive.google.com/open?id=1PKdZbX1C9KM49symkqd2jtlbi3paAvJl</t>
  </si>
  <si>
    <t>https://drive.google.com/open?id=1zhBMU0eKDKrQBstgR67wQKT1hTQTlnW8</t>
  </si>
  <si>
    <t>https://drive.google.com/open?id=16txOWCI3yCOjXytb0AxJVfeBgOkKPpUD</t>
  </si>
  <si>
    <t>https://drive.google.com/open?id=17K1TFDdnhcd0q1Jpn-J4PV9HL0ONhjg5</t>
  </si>
  <si>
    <t>https://drive.google.com/open?id=1C8REE8mksI6tG8tXR3O5JPZBuf-LaTqd</t>
  </si>
  <si>
    <t>https://drive.google.com/open?id=1UEb83lTHBd8nUlDcZHhDnnxmWpHlgx8B</t>
  </si>
  <si>
    <t>https://drive.google.com/open?id=1FmIpjic8Lx69bJ8uzDIzpAPW4ik5cIdp</t>
  </si>
  <si>
    <t>https://drive.google.com/open?id=1_0fZ8u9WrkDS3x2ep8_GF7qhkq-2RmqS</t>
  </si>
  <si>
    <t>https://drive.google.com/open?id=19aYE9gx7Mp4h34uEx-BHwN7G6QYMjNBv</t>
  </si>
  <si>
    <t>https://drive.google.com/open?id=1iwI1Fwha9SDOMtfdJkSxnCidVl12BfBm</t>
  </si>
  <si>
    <t>https://drive.google.com/open?id=1BW1oC9CzMGORT8ZvnnfbR8lNv_A__jD6</t>
  </si>
  <si>
    <t>https://drive.google.com/open?id=1iXPIKtBVZrN69uLS4UuPdDKoet5k5FsY</t>
  </si>
  <si>
    <t>https://drive.google.com/open?id=1f2vvteJ79nOqGESP6pueVYAsymVpgzCj</t>
  </si>
  <si>
    <t>https://drive.google.com/open?id=1QKgwZL_3QIgvsmPAPSCD_l7btRwLe3mJ</t>
  </si>
  <si>
    <t>https://drive.google.com/open?id=1YOVCCAvx_CqE0dk3i9WaPLSp7eiddXcF</t>
  </si>
  <si>
    <t>https://drive.google.com/open?id=1HulEioAFke2dLBBcA-zMISizYrFK-RwO</t>
  </si>
  <si>
    <t>https://drive.google.com/open?id=1catKXO2HzQFA8hA7Kt66-CVyebR6QeiK</t>
  </si>
  <si>
    <t>https://drive.google.com/open?id=18ABlvNZjyjFBIdBs1jRsX-IB1LW1_-c4</t>
  </si>
  <si>
    <t>https://drive.google.com/open?id=1j7mhFks38qSJfmBHQsXVDjM_06DfekdT</t>
  </si>
  <si>
    <t>https://drive.google.com/open?id=13bd2wROyYQ_GX-SoHthU4WdquKoAEzli</t>
  </si>
  <si>
    <t>https://drive.google.com/open?id=1G3RQye9rRsg_PbEZJ48MZ_0UIqx00NZ0</t>
  </si>
  <si>
    <t>https://drive.google.com/open?id=1U9TvQeD-bpb16hJLQ__SbJcQi7mwBvP2</t>
  </si>
  <si>
    <t>https://drive.google.com/open?id=1zU_YVBr274gWbh8gmodb2nr3BP0bC2G_</t>
  </si>
  <si>
    <t>https://drive.google.com/open?id=1p2UGidrTVwyVZI44YZ-bJLZOydnNf2jc</t>
  </si>
  <si>
    <t>https://drive.google.com/open?id=15g6gvttuD6-zklrgzOWwIOSoOac2d0l0</t>
  </si>
  <si>
    <t>https://drive.google.com/open?id=12uACRmg2mkmc_KNmorxyki7C0el1NcUU</t>
  </si>
  <si>
    <t>https://drive.google.com/open?id=1Ut9V8sX2EB4fhexpaDKgQDwdXH_yJcyU</t>
  </si>
  <si>
    <t>https://drive.google.com/open?id=1p0_8p19w8_2_yzGJxQBXCuPzRvP41EQY</t>
  </si>
  <si>
    <t>https://drive.google.com/open?id=1QuY8HOo-YFaqdKKVPSicpTkvzYOaLFTb</t>
  </si>
  <si>
    <t>https://drive.google.com/open?id=1Y77ARKurKMv0yHVCpFEKj2HFhniI7XLr</t>
  </si>
  <si>
    <t>https://drive.google.com/open?id=1heZewvaEYGwGWYysETRevm0qcbEos2u2</t>
  </si>
  <si>
    <t>https://drive.google.com/open?id=1zRlWBOHT3dOmvry56V3tfHIwvxb4wglH</t>
  </si>
  <si>
    <t>https://drive.google.com/open?id=1O2k3J8-76Kt9FReRuGYjmtz8gRy7iv6b</t>
  </si>
  <si>
    <t>https://drive.google.com/open?id=1B7VuQjMY9yiZABUAlK_BJMCWFClEh90Y</t>
  </si>
  <si>
    <t>https://drive.google.com/open?id=1ZZQgHCEIhqng7htRwkIBSEetxTkTh9yy</t>
  </si>
  <si>
    <t>https://drive.google.com/open?id=1AVsFbAFN4wxg4U6F2YJSo4rs6pPe_Gsq</t>
  </si>
  <si>
    <t>https://drive.google.com/open?id=1YZqQIxzjlOyAbQOW0kzxmEkRZXToLR9u</t>
  </si>
  <si>
    <t>https://drive.google.com/open?id=1D-eiKRhGkKqsBJ7U9egYzWRLpaM56oOH</t>
  </si>
  <si>
    <t>https://drive.google.com/open?id=1NHbakTgBgsMYzZ4xsbyfalpTNAYMltM5</t>
  </si>
  <si>
    <t>https://drive.google.com/open?id=1tXhZGw4Yf6IGJvk00TpciDzSLOZS-aAp</t>
  </si>
  <si>
    <t>https://drive.google.com/open?id=1Pplg3mr2ooWSurS0ndBKKVSmtclRV3RV</t>
  </si>
  <si>
    <t>https://drive.google.com/open?id=1maccZev8JQNSIdzNw7RPqpyV8-PQX0V3</t>
  </si>
  <si>
    <t>https://drive.google.com/open?id=1tYc210vlbfXQDP_irdVyJ1YpwU1ilh85</t>
  </si>
  <si>
    <t>https://drive.google.com/open?id=1gujaAIDLT-wAQ6FwhH_V2zHDy10fJXj9</t>
  </si>
  <si>
    <t>https://drive.google.com/open?id=17lvmUUiNn4y6xmkygDrAKphf1fe8h3q2</t>
  </si>
  <si>
    <t>https://drive.google.com/open?id=13TfCcGgkUNyQzKsem3_sKL0q9uPcdSiB</t>
  </si>
  <si>
    <t>https://drive.google.com/open?id=1Le0IePwCbqSefcj2JMiWc07gZIT_SGL5</t>
  </si>
  <si>
    <t>https://drive.google.com/open?id=1Geg232_Q19it28BYQUhkgplKbpX0Iznl</t>
  </si>
  <si>
    <t>https://drive.google.com/open?id=1r7Uv2qCohSWEhOV4Y-Nmvza5kdMgERIK</t>
  </si>
  <si>
    <t>https://drive.google.com/open?id=1YJrkuzv3cf2W9zNL_U0A1_DbrWXoLGIh</t>
  </si>
  <si>
    <t>https://drive.google.com/open?id=11xWQ4BnrORcCqIbBSbK-tOLqyPALV0ti</t>
  </si>
  <si>
    <t>https://drive.google.com/open?id=18c-QiJ3WQa9h6Rk1nRaYaAiP3UjDGI1L</t>
  </si>
  <si>
    <t>https://drive.google.com/open?id=14DmG335exCk6FPQ4_JaToTBjfXSu8Phg</t>
  </si>
  <si>
    <t>https://drive.google.com/open?id=1Y5ktt5gUv22ujUHdITqr5sMBcjOsHF3H</t>
  </si>
  <si>
    <t>https://drive.google.com/open?id=1NWPXBkasLPsHbArT2ZiKPAMYbu7-3OyL</t>
  </si>
  <si>
    <t>https://drive.google.com/open?id=1R_4LSGJWFDDnWFWL6Amsppnlm9zYntgh</t>
  </si>
  <si>
    <t>https://drive.google.com/open?id=1S0KwbBXErSkrygzcyIgK8AuWjQaiWCoQ</t>
  </si>
  <si>
    <t>https://drive.google.com/open?id=11LJt703SBgkwIsaR5FmukdWTeOPf3oN_</t>
  </si>
  <si>
    <t>https://drive.google.com/open?id=1xCncx3MomEqsZBg81YEuUsSyz3uuWi5u</t>
  </si>
  <si>
    <t>https://drive.google.com/open?id=17ybBpXgrVieQ414doJjSYWCDQRW04WOb</t>
  </si>
  <si>
    <t>https://drive.google.com/open?id=1Y5XOElVlQc-ddL54hChk9aXLpY1oYUT7</t>
  </si>
  <si>
    <t>https://drive.google.com/open?id=17NxyThTQME74fJgxK8TCis673WOzqbqC</t>
  </si>
  <si>
    <t>https://drive.google.com/open?id=1F3bcLFVwEfdK331oNAndmav1XYoMwKb1</t>
  </si>
  <si>
    <t>https://drive.google.com/open?id=1MJRr4PXmI1ed9GIl_j3PexbgqnrREe4A</t>
  </si>
  <si>
    <t>https://drive.google.com/open?id=1HhWSftktOLrCZdrlgWytHDGtFKD5wOT2</t>
  </si>
  <si>
    <t>https://drive.google.com/open?id=1gq_qeny79XHfUiiV2lH-WOjo2vnx79Ko</t>
  </si>
  <si>
    <t>https://drive.google.com/open?id=1rXrsBrcE3xD_rzLDbt06Zwqa8h6pKfNQ</t>
  </si>
  <si>
    <t>https://drive.google.com/open?id=1bcEy9XhPorJUvoOM4WuF3X8y_xeYIZel</t>
  </si>
  <si>
    <t>https://drive.google.com/open?id=1vYTsyghurELaD2FnlApoIsv-CFAYc7ZG</t>
  </si>
  <si>
    <t>https://drive.google.com/open?id=1IrffII8hHRORG5L1kruGrJMcFsTS6MQ2</t>
  </si>
  <si>
    <t>https://drive.google.com/open?id=1mkx70-MhC7WTbm0yKd_PgOrQaYCsxMQ6</t>
  </si>
  <si>
    <t>https://drive.google.com/open?id=1dypO0qxetfm_zSyTEcnu1YvclpX4vOJ7</t>
  </si>
  <si>
    <t>https://drive.google.com/open?id=1Rgbn_9eiCcUnXLepWvADHyO24SevK9q_</t>
  </si>
  <si>
    <t>https://drive.google.com/open?id=1SGAbCgfmixkEXZaNro3JkZ56tQlisUnP</t>
  </si>
  <si>
    <t>https://drive.google.com/open?id=1yOVtZ6572NlbAzQmb-aq5lnZ-FWOLPIP</t>
  </si>
  <si>
    <t>https://drive.google.com/open?id=1-64q0tZClSmogXHH2vG-0S0XMS89XOgV</t>
  </si>
  <si>
    <t>https://drive.google.com/open?id=1h5DXa1vBm2xDAqyJfxvhOgRHlD-CiesM</t>
  </si>
  <si>
    <t>https://drive.google.com/open?id=1_hdEQuzop2otwC_Sqc8DZcoy7gWRvfq1</t>
  </si>
  <si>
    <t>https://drive.google.com/open?id=1Nk8OYlDb0VXQBrs52HE93JKaBUbwi_I_</t>
  </si>
  <si>
    <t>https://drive.google.com/open?id=1QNu92QnLQL7AT7zwG_o0VH7JbZH4U4g0</t>
  </si>
  <si>
    <t>https://drive.google.com/open?id=1eVv1qOtgBPoxeyYvA02mf486HuR78Pbl</t>
  </si>
  <si>
    <t>https://drive.google.com/open?id=1NLxuRfkcQ6yQQxQnsoQuwPfSu-hsFN8H</t>
  </si>
  <si>
    <t>https://drive.google.com/open?id=1HU4GX1fsWyVB_t3NK1hRN8hadJFXhMvx</t>
  </si>
  <si>
    <t>https://drive.google.com/open?id=1EuJ5PYcVDJydbQcBsOqeAeLOBDGLff8u</t>
  </si>
  <si>
    <t>https://drive.google.com/open?id=1ixrB7zNnyFlIqC0FVgLlObgcYYDeado0</t>
  </si>
  <si>
    <t>VLFN64QVQ3</t>
  </si>
  <si>
    <t>9MW6L17IED</t>
  </si>
  <si>
    <t>STVS3G5AO5</t>
  </si>
  <si>
    <t>LAM4PR05OL</t>
  </si>
  <si>
    <t>J0P7217NXX</t>
  </si>
  <si>
    <t>Turma29</t>
  </si>
  <si>
    <t>Turma30</t>
  </si>
  <si>
    <t>SemNotebook</t>
  </si>
  <si>
    <t>Turnos</t>
  </si>
  <si>
    <t>Sem notebooks</t>
  </si>
  <si>
    <t>RESUMO</t>
  </si>
  <si>
    <t>Turmas</t>
  </si>
  <si>
    <t>Alunos / Turma</t>
  </si>
  <si>
    <t>Alunos por professor</t>
  </si>
  <si>
    <t>Quando?</t>
  </si>
  <si>
    <t>Dia</t>
  </si>
  <si>
    <t>Segunda 1</t>
  </si>
  <si>
    <t>Segunda 2</t>
  </si>
  <si>
    <t>email</t>
  </si>
  <si>
    <t>Yumilara@gmail.com</t>
  </si>
  <si>
    <t>yasmin190809@gmail.com</t>
  </si>
  <si>
    <t>yasmin.rinaldi@icloud.com</t>
  </si>
  <si>
    <t>yasmin.b.holando@gmail.com</t>
  </si>
  <si>
    <t>yasmimfacci6@gmail.com</t>
  </si>
  <si>
    <t>yadapedro7@gmail.com</t>
  </si>
  <si>
    <t>wericananda.azevedo@gmail.com</t>
  </si>
  <si>
    <t>viviane_fiori@hotmail.com</t>
  </si>
  <si>
    <t>vitorrffelicio@gmail.com</t>
  </si>
  <si>
    <t>vitoriabragadossantosi@gmail.com</t>
  </si>
  <si>
    <t>viniciussmateus2018@gmail.com</t>
  </si>
  <si>
    <t>vinicius.vboas1@gmail.com</t>
  </si>
  <si>
    <t>vignondesouzadavi@gmail.com</t>
  </si>
  <si>
    <t>vieirademelojv@gmail.com</t>
  </si>
  <si>
    <t>victorbrunasse@gmail.com</t>
  </si>
  <si>
    <t>vianaferreiraanna@gmail.com</t>
  </si>
  <si>
    <t>vasconcelosgabriella06@gmail.com</t>
  </si>
  <si>
    <t>Vanessa.brisotti@gmail.com</t>
  </si>
  <si>
    <t>urataguilherme46@gmail.com</t>
  </si>
  <si>
    <t>unknownsoupbr@gmail.com</t>
  </si>
  <si>
    <t>tutuserranoambrosio@gmail.com</t>
  </si>
  <si>
    <t>tudinuma@gmail.com</t>
  </si>
  <si>
    <t>tortoguitastico@gmail.com</t>
  </si>
  <si>
    <t>tiagobosqui@gmail.com</t>
  </si>
  <si>
    <t>thiago.msantos121209@gmail.com</t>
  </si>
  <si>
    <t>thalyta.r.q.sena@gmail.com</t>
  </si>
  <si>
    <t>Thalirodrigues@hotmail.com</t>
  </si>
  <si>
    <t>tdiasmartinelli@gmail.com</t>
  </si>
  <si>
    <t>Tavarezenzo7@gmail.com</t>
  </si>
  <si>
    <t>tarquianopedro@gmail.com</t>
  </si>
  <si>
    <t>subrbara5@gmail.com</t>
  </si>
  <si>
    <t>stuffdomatos@gmail.com</t>
  </si>
  <si>
    <t>stellap.a04@gmail.com</t>
  </si>
  <si>
    <t>ssophiavitoria59@gmail.com</t>
  </si>
  <si>
    <t>sre_martins@hotmail.com</t>
  </si>
  <si>
    <t>souzasantanag747@gmail.com</t>
  </si>
  <si>
    <t>souzasanchezbianca@gmail.com</t>
  </si>
  <si>
    <t>souzapereiraemilly8@gmail.com</t>
  </si>
  <si>
    <t>souana@bol.com.br</t>
  </si>
  <si>
    <t>sophiashia19@gmail.com</t>
  </si>
  <si>
    <t xml:space="preserve">sofiasilvasodre@gmail.com </t>
  </si>
  <si>
    <t>sofiaribeiroalmeida11032010@gmail.com</t>
  </si>
  <si>
    <t xml:space="preserve">soaresfernanda2009@gmail.com </t>
  </si>
  <si>
    <t xml:space="preserve">silvaribeirobeatriz43@gmail.com </t>
  </si>
  <si>
    <t>Scorpiao85@gmail.com</t>
  </si>
  <si>
    <t>sarahruas010@gmail.com</t>
  </si>
  <si>
    <t>saraholiveirakd@gmail.com</t>
  </si>
  <si>
    <t>santosnevesgiovanna@gmail.com</t>
  </si>
  <si>
    <t>samuel.p.hironimus@gmail.com</t>
  </si>
  <si>
    <t>samuel.dilopes09@gmail.com</t>
  </si>
  <si>
    <t>Sales.silvacamila@gmail.com</t>
  </si>
  <si>
    <t>rodrigobolgheroni1@gmail.com</t>
  </si>
  <si>
    <t>rodpmorais@gmail.com</t>
  </si>
  <si>
    <t>Rkemidio09@gmail.com</t>
  </si>
  <si>
    <t>rizabellagomes@gmail.com</t>
  </si>
  <si>
    <t>ricoafermentado@gmail.com</t>
  </si>
  <si>
    <t>ricardocjr07@gmail.com</t>
  </si>
  <si>
    <t>riberalorenzo9@gmail.com</t>
  </si>
  <si>
    <t>ribeiromel@hotmail.com</t>
  </si>
  <si>
    <t>rgabrielaguiar@gmail.com</t>
  </si>
  <si>
    <t>renanreserva2010@gmail.com</t>
  </si>
  <si>
    <t>rebeccasarah.book@gmail.com</t>
  </si>
  <si>
    <t>rcursinomoraes@gmail.com</t>
  </si>
  <si>
    <t>raquelgczeszak@gmail.com</t>
  </si>
  <si>
    <t>raphamendesy@gmail.com</t>
  </si>
  <si>
    <t>rafinhasepol10@gmail.com</t>
  </si>
  <si>
    <t>rafaelpassosdequeiroz@gmail.com</t>
  </si>
  <si>
    <t>rafaelaemerich09@gmail.com</t>
  </si>
  <si>
    <t>rafael.molinari.lopes17@gmail.com</t>
  </si>
  <si>
    <t>pspatente@gmail.com</t>
  </si>
  <si>
    <t>priforreggae@gmail.com</t>
  </si>
  <si>
    <t>pmacedosilva0309@gmail.com</t>
  </si>
  <si>
    <t>phvqgq@gmail.com</t>
  </si>
  <si>
    <t>penaeduardosilva@gmail.com</t>
  </si>
  <si>
    <t>pedrolreverso@gmail.com</t>
  </si>
  <si>
    <t>pedrohenriquedesenamedeiros@gmail.com</t>
  </si>
  <si>
    <t>Pedrogdiniz2010@gmail.com</t>
  </si>
  <si>
    <t>PEDRO.LAUBE4@GMAIL.COM</t>
  </si>
  <si>
    <t>pedro.fantop@gmail.com</t>
  </si>
  <si>
    <t>paulamayumiguerra@gmail.com</t>
  </si>
  <si>
    <t>paula.andreia643@gmail.com</t>
  </si>
  <si>
    <t>otaviofsantos2@gmail.com</t>
  </si>
  <si>
    <t>ordonio.m2009@gmail.com</t>
  </si>
  <si>
    <t>nthduarteasantos09@gmail.com</t>
  </si>
  <si>
    <t>noerodcarrc@gmail.com</t>
  </si>
  <si>
    <t>noadshb@gmail.com</t>
  </si>
  <si>
    <t>nmartinsmanuela@gmail.com</t>
  </si>
  <si>
    <t>nicolly.francocardoso@gmail.com</t>
  </si>
  <si>
    <t>nicolasisepe@gmail.com</t>
  </si>
  <si>
    <t>nicolas25vlad@gmail.com</t>
  </si>
  <si>
    <t>nessa.gize@hotmail.com</t>
  </si>
  <si>
    <t>natyflores2904@gmail.com</t>
  </si>
  <si>
    <t>natanrodriguesgomes9@gmail.com</t>
  </si>
  <si>
    <t>nat.nakanishi@gmail.com</t>
  </si>
  <si>
    <t>nandosilvadecarvalho@gmail.com</t>
  </si>
  <si>
    <t>nandahalvezz@gmail.com</t>
  </si>
  <si>
    <t>nadiarvale@gmail.com</t>
  </si>
  <si>
    <t>nacimentomatheus366@gmail.com</t>
  </si>
  <si>
    <t>mrocha20052010@gmail.com</t>
  </si>
  <si>
    <t>mottagiulia305@gmail.com</t>
  </si>
  <si>
    <t>moraquel246@gmail.com</t>
  </si>
  <si>
    <t>Moocaconstrucao@gmail.com</t>
  </si>
  <si>
    <t>min.iamazaki.11@gmail.com</t>
  </si>
  <si>
    <t>migdealbuquerquegomes@gmail.com</t>
  </si>
  <si>
    <t>meshirahama@gmail.com</t>
  </si>
  <si>
    <t>mescudeiromarques@gmail.com</t>
  </si>
  <si>
    <t>maysaisabella@gmail.com</t>
  </si>
  <si>
    <t>matheussiqueirarocha178@gmail.com</t>
  </si>
  <si>
    <t>matheusrezendenascimento@gmail.com</t>
  </si>
  <si>
    <t>matheusorestessantos@gmail.com</t>
  </si>
  <si>
    <t>matheusfazan2009@gmail.com</t>
  </si>
  <si>
    <t>math.store.lb@gmail.com</t>
  </si>
  <si>
    <t>Mateus.calos.silva@gmail.com</t>
  </si>
  <si>
    <t>martinsagatha535@gmail.com</t>
  </si>
  <si>
    <t>martimianoarthur@proton.me</t>
  </si>
  <si>
    <t>marqueslais589@gmail.com</t>
  </si>
  <si>
    <t>marostica.verena@gmail.com</t>
  </si>
  <si>
    <t>maritcosta1807@gmail.com</t>
  </si>
  <si>
    <t>marimarrao0115@gmail.com</t>
  </si>
  <si>
    <t>maricantellii@gmail.com</t>
  </si>
  <si>
    <t>mariasantanaveiga68@gmail.com</t>
  </si>
  <si>
    <t>mariaritacorreia305@gmail.com</t>
  </si>
  <si>
    <t>marianadantassilva898@gmail.com</t>
  </si>
  <si>
    <t>mariaeduardabejamarchezini@gmail.com</t>
  </si>
  <si>
    <t>mariaclaralopesmoraes4@gmail.com</t>
  </si>
  <si>
    <t>mariaclaraburgareli016@gmail.com</t>
  </si>
  <si>
    <t>maria_madu@icloud.com</t>
  </si>
  <si>
    <t>marcoslealdeister@gmail.com</t>
  </si>
  <si>
    <t>marcello.lustosa@gmail.com</t>
  </si>
  <si>
    <t>manuinocenciodesousa@gmail.com</t>
  </si>
  <si>
    <t>manuellymendes79@gmail.com</t>
  </si>
  <si>
    <t>manuellasantarosa8@gmail.com</t>
  </si>
  <si>
    <t>manuellamac0@gmail.com</t>
  </si>
  <si>
    <t>manuelajbotassim@gmail.com</t>
  </si>
  <si>
    <t xml:space="preserve">manuelaggarcia010@gmail.com </t>
  </si>
  <si>
    <t>manucmoraes09@gmail.com</t>
  </si>
  <si>
    <t>Manuarcanjo98@gmail.com</t>
  </si>
  <si>
    <t>manoellapsantos@gmail.com</t>
  </si>
  <si>
    <t xml:space="preserve">manoelenzo5@gmail.com </t>
  </si>
  <si>
    <t>mangananats@gmail.com</t>
  </si>
  <si>
    <t>maldonadojoao326@gmail.com</t>
  </si>
  <si>
    <t>mah.kimura2502@gmail.com</t>
  </si>
  <si>
    <t>maedurosa26@gmail.com</t>
  </si>
  <si>
    <t>madusouzacruz2707@gmail.com</t>
  </si>
  <si>
    <t xml:space="preserve">lutheanaclara@gmail.com </t>
  </si>
  <si>
    <t>lululismarinho@gmail.com</t>
  </si>
  <si>
    <t>luizgustavotironistaliano4@gmail.com</t>
  </si>
  <si>
    <t>luizgustavofm09@gmail.com</t>
  </si>
  <si>
    <t>luizahoras10@gmail.com</t>
  </si>
  <si>
    <t>luizablancasf28@gmail.com</t>
  </si>
  <si>
    <t>luiza.cursino@hotmail.com</t>
  </si>
  <si>
    <t>luiz.montesano1999@gmail.com</t>
  </si>
  <si>
    <t>luishenrique23h@hotmail.com</t>
  </si>
  <si>
    <t>luigicomerlatisilva@gmail.com</t>
  </si>
  <si>
    <t>luigibiondo2207@gmail.com</t>
  </si>
  <si>
    <t>luciene-ferreira2013@hotmail.com</t>
  </si>
  <si>
    <t>lucia.casarimelo@gmail.com</t>
  </si>
  <si>
    <t>lucassoare3001@gmail.com</t>
  </si>
  <si>
    <t>Lucaslbr1a2b@gmail.com</t>
  </si>
  <si>
    <t>lucascarvalhoramos09@gmail.com</t>
  </si>
  <si>
    <t>lucas09fabiano@gmail.com</t>
  </si>
  <si>
    <t>lucas.mingorance16@aluno.colegiomiranda.com.br</t>
  </si>
  <si>
    <t>lucas.cayres2010@gmail.com</t>
  </si>
  <si>
    <t>lucas.almeidacosta09@gmail.com</t>
  </si>
  <si>
    <t>lucabueno1811@gmail.com</t>
  </si>
  <si>
    <t xml:space="preserve">lorrainefrontelli@gmail.com </t>
  </si>
  <si>
    <t>Lorenzolimadeoliveira2010@gmail.com</t>
  </si>
  <si>
    <t>Lorenaoliver2009@gmail.com</t>
  </si>
  <si>
    <t>lopes7cx@gmail.com</t>
  </si>
  <si>
    <t>lola.inae@gmail.com</t>
  </si>
  <si>
    <t>lkd.lucas@gmail.com</t>
  </si>
  <si>
    <t>liviass376@gmail.com</t>
  </si>
  <si>
    <t>Liviapraseres.21@gmail.com</t>
  </si>
  <si>
    <t>liviamdelgado.1302@gmail.com</t>
  </si>
  <si>
    <t>lipelima1008@gmail.com</t>
  </si>
  <si>
    <t>lindinhabelinski@gmail.com</t>
  </si>
  <si>
    <t>Limaester932@gmail.com</t>
  </si>
  <si>
    <t>leticiayreis@gmail.com</t>
  </si>
  <si>
    <t>leticiafavorettocamargo@gmail.com</t>
  </si>
  <si>
    <t>leticia.montcard09@gmail.com</t>
  </si>
  <si>
    <t>leonardohsantana2010@gmail.com</t>
  </si>
  <si>
    <t>leocolumbia2019@gmail.com</t>
  </si>
  <si>
    <t>lelegomes.donascimento@gmail.com</t>
  </si>
  <si>
    <t>laurinhasantossousa@gmail.com</t>
  </si>
  <si>
    <t>lauragc5310@gmail.com</t>
  </si>
  <si>
    <t>Laryssa.oliveira0703@gmail.com</t>
  </si>
  <si>
    <t>larissariehirata@gmail.com</t>
  </si>
  <si>
    <t>larissa.rsou@gmail.com</t>
  </si>
  <si>
    <t>lariandrade004@gmail.com</t>
  </si>
  <si>
    <t>laralbassan@gmail.com</t>
  </si>
  <si>
    <t>Lannacarmodeoliveira34@gmail.com</t>
  </si>
  <si>
    <t>lalamanzarotto@gmail.com</t>
  </si>
  <si>
    <t>Laiskarolinaoliveira4@gmail.com</t>
  </si>
  <si>
    <t>krika_crica@yahoo.com.br</t>
  </si>
  <si>
    <t>knightlocs@gmail.com</t>
  </si>
  <si>
    <t>kevinmsoliveira@gmail.com</t>
  </si>
  <si>
    <t>kaua1212gamboa@gmail.com</t>
  </si>
  <si>
    <t>kaua.rb.sales@gmail.com</t>
  </si>
  <si>
    <t>kakasampaiocorreia@gmail.com</t>
  </si>
  <si>
    <t>kakalrrosa@gmail.com</t>
  </si>
  <si>
    <t>kaique.rodrigues0009@gmail.com</t>
  </si>
  <si>
    <t>jvprado03@gmail.com</t>
  </si>
  <si>
    <t>julliabatts@gmail.com</t>
  </si>
  <si>
    <t>juliastefanysilvadosreis@gmail.com</t>
  </si>
  <si>
    <t>juliamolnar2018@gmail.com</t>
  </si>
  <si>
    <t>juliagabrielly1006@gmail.com</t>
  </si>
  <si>
    <t>juliaferreirabastossantos@gmail.com</t>
  </si>
  <si>
    <t xml:space="preserve">juliabmartins2009@gmail.com </t>
  </si>
  <si>
    <t>julia.sontossp@hotimail.com</t>
  </si>
  <si>
    <t>julia.rigieri@gmail.com</t>
  </si>
  <si>
    <t>jucruzguerreiro@gmail.com</t>
  </si>
  <si>
    <t>juca.brambati.reis@gmail.com</t>
  </si>
  <si>
    <t>jparaujo0409@gmail.com</t>
  </si>
  <si>
    <t>joaopedro.s.capelli@gmail.com</t>
  </si>
  <si>
    <t>jiyoonchung2009@gmail.com</t>
  </si>
  <si>
    <t>jfwata@gmail.com</t>
  </si>
  <si>
    <t>Jcsabomfim@gmail.com</t>
  </si>
  <si>
    <t>jaque.vitoliveira@gmail.com</t>
  </si>
  <si>
    <t>jakecuriosa@gmail.com</t>
  </si>
  <si>
    <t>jacke.matos9@gmail.com</t>
  </si>
  <si>
    <t xml:space="preserve">iuri.avengers@gmail.com </t>
  </si>
  <si>
    <t>isamagalhaes1305@gmail.com</t>
  </si>
  <si>
    <t>isalari129@gmail.com</t>
  </si>
  <si>
    <t>isagacker2909@gmail.com</t>
  </si>
  <si>
    <t>isabellysalesmoreira@gmail.com</t>
  </si>
  <si>
    <t>isabellyrivas09@gmail.com</t>
  </si>
  <si>
    <t>isabellyanselmodasilva07@gmail.com</t>
  </si>
  <si>
    <t>isabelly1799@gmail.com</t>
  </si>
  <si>
    <t>isabelleromanindasilva@gmail.com</t>
  </si>
  <si>
    <t>isabelleramalho226@gmail.com</t>
  </si>
  <si>
    <t>isabelleibiapino@gmail.com</t>
  </si>
  <si>
    <t>isabellecristinamata@gmail.com</t>
  </si>
  <si>
    <t>Isabellavfbraga@gmail.com</t>
  </si>
  <si>
    <t>isabellaribeirocustodiosilv@gmail.com</t>
  </si>
  <si>
    <t>isabellagimenesdossantos@gmail.com</t>
  </si>
  <si>
    <t>isabellacndrade@gmail.com</t>
  </si>
  <si>
    <t>Isabella.souzza.2309@gmail.com</t>
  </si>
  <si>
    <t>isabelasousalopesilva@gmail.com</t>
  </si>
  <si>
    <t>isaacsscurso@gmail.com</t>
  </si>
  <si>
    <t>isaacseixasjesus@gmail.com</t>
  </si>
  <si>
    <t>isaacmanu502@gmail.com</t>
  </si>
  <si>
    <t>Isa.cpbella@gmail.com</t>
  </si>
  <si>
    <t>irmaosemanuel.soaressilva@gmail.com</t>
  </si>
  <si>
    <t>Irissoussro45@gmail.com</t>
  </si>
  <si>
    <t>igorrattisbrito@gmail.com</t>
  </si>
  <si>
    <t>igormatiassemiguini@icloud.com</t>
  </si>
  <si>
    <t>igorgb29@gmail.com</t>
  </si>
  <si>
    <t>igor.almeidaviz@gmail.com</t>
  </si>
  <si>
    <t>ighormc2009@gmail.com</t>
  </si>
  <si>
    <t>igaojd@gmail.com</t>
  </si>
  <si>
    <t xml:space="preserve">iarytsadantas@gmail.com </t>
  </si>
  <si>
    <t xml:space="preserve">iarajulia371@gmail.com </t>
  </si>
  <si>
    <t>IANANDRANDE44@GMAIL.COM</t>
  </si>
  <si>
    <t>Ian.ya.ic.10@gmail.com</t>
  </si>
  <si>
    <t>Iamamanzing@gmail.com</t>
  </si>
  <si>
    <t>iam.evelynsilva@gmail.com</t>
  </si>
  <si>
    <t>iagpm100@gmail.com</t>
  </si>
  <si>
    <t>Iagonsiodiniz@gmail.com</t>
  </si>
  <si>
    <t>iagofalcao21@gmail.com</t>
  </si>
  <si>
    <t>hugodarksid13@gmail.com</t>
  </si>
  <si>
    <t>hscalzittisilva@gmail.com</t>
  </si>
  <si>
    <t>hitohzn@gmail.com</t>
  </si>
  <si>
    <t>higor.marreiros.2009@gmail.com</t>
  </si>
  <si>
    <t>henry.oiveira711@gmail.com</t>
  </si>
  <si>
    <t>henriqueboto@outlook.com</t>
  </si>
  <si>
    <t>henrique.silva142@colegiooliveiraferreira.com.br</t>
  </si>
  <si>
    <t>heloise.bca@gmail.com</t>
  </si>
  <si>
    <t>heloisameloflor@gmail.com</t>
  </si>
  <si>
    <t>heloamacedosantos@gmail.com</t>
  </si>
  <si>
    <t>helenagarbimnabeiro@gmail.com</t>
  </si>
  <si>
    <t>heitorkrajuskinas@gmail.com</t>
  </si>
  <si>
    <t>heitorjoakim@gmail.com</t>
  </si>
  <si>
    <t>heitor.shiniti09@gmail.com</t>
  </si>
  <si>
    <t>heitor.peixoto09@gmail.com</t>
  </si>
  <si>
    <t>heitor.morozetti0310@gmail.com</t>
  </si>
  <si>
    <t>h.akirakomati@gmail.com</t>
  </si>
  <si>
    <t>guthem.melo01@gmail.com</t>
  </si>
  <si>
    <t>Gustavoovlemos27@gmail.com</t>
  </si>
  <si>
    <t>gustavomoreiraquitto@gmail.com</t>
  </si>
  <si>
    <t>gustavobarbosadasilva337@gmail.com</t>
  </si>
  <si>
    <t>gustavo.h.lima.munhoz@gmail.com</t>
  </si>
  <si>
    <t>gustavo.costa.m949@gmail.com</t>
  </si>
  <si>
    <t>gustavo.biam@hotmail.com</t>
  </si>
  <si>
    <t>gustaloawalvick@gmail.com</t>
  </si>
  <si>
    <t>Gurosantos47@gmail.com</t>
  </si>
  <si>
    <t>gunakahara@gmail.com</t>
  </si>
  <si>
    <t>guimalvarez@gmail.com</t>
  </si>
  <si>
    <t>guilhermetironistaliano2@gmail.com</t>
  </si>
  <si>
    <t>guilhermemontanheiro908@gmail.com</t>
  </si>
  <si>
    <t>guilhermekaka685@gmail.com</t>
  </si>
  <si>
    <t>guilhermehenriquebeledelli@gmail.com</t>
  </si>
  <si>
    <t xml:space="preserve">guilhermeguedes350@gmail.com </t>
  </si>
  <si>
    <t>guilhermegiovanini1403@gmail.com</t>
  </si>
  <si>
    <t>guilhermefonterrada@gmail.com</t>
  </si>
  <si>
    <t>guilhermebiasotto20@gmail.com</t>
  </si>
  <si>
    <t>guilherme2010.m.d@gmail.com</t>
  </si>
  <si>
    <t>guilherme.bellopede456@gmail.com</t>
  </si>
  <si>
    <t>guilherme.bassani07@gmail.com</t>
  </si>
  <si>
    <t>guile.cirilo@gmail.com</t>
  </si>
  <si>
    <t>guiguimorato2010@gmail.com</t>
  </si>
  <si>
    <t>guigoborges2010@gmail.com</t>
  </si>
  <si>
    <t>guicsanchez@gmail.com</t>
  </si>
  <si>
    <t>guiandrade.r@gmail.com</t>
  </si>
  <si>
    <t>guialmeida22022@gmail.com</t>
  </si>
  <si>
    <t>Guiagra.lima8@gmail.com</t>
  </si>
  <si>
    <t>gui.misaelgoncalves@gmail.com</t>
  </si>
  <si>
    <t>Gugu.soliveira2009@gmail.com</t>
  </si>
  <si>
    <t>gugu.resende2@gmail.com</t>
  </si>
  <si>
    <t>guerrierosantoslucas@gmail.com</t>
  </si>
  <si>
    <t>gubisleon11@gmail.com</t>
  </si>
  <si>
    <t>Grazielavictoria49@gmail.com</t>
  </si>
  <si>
    <t>goziarthur4@gmail.com</t>
  </si>
  <si>
    <t>gomesannaalice4@gmail.com</t>
  </si>
  <si>
    <t>gmorenobarberis@gmail.com</t>
  </si>
  <si>
    <t>gm5770283@gmail.com</t>
  </si>
  <si>
    <t>gkenzosota@gmail.com</t>
  </si>
  <si>
    <t>giuquacchio@gmail.com</t>
  </si>
  <si>
    <t>giupadilha7@gmail.com</t>
  </si>
  <si>
    <t xml:space="preserve">giully.santana31@gmail.com </t>
  </si>
  <si>
    <t>giuliamonteiromanara@gmail.com</t>
  </si>
  <si>
    <t>giuliadcmendes@gmail.com</t>
  </si>
  <si>
    <t>giovannmveloso09@gmail.com</t>
  </si>
  <si>
    <t>giovannisaldanha092@gmail.com</t>
  </si>
  <si>
    <t>giovannavsm1864@gmail.com</t>
  </si>
  <si>
    <t>giovannavltnn8@gmail.com</t>
  </si>
  <si>
    <t>giovannapsilva27@gmail.com</t>
  </si>
  <si>
    <t xml:space="preserve">giovannapaivadealmeida@gmail.com </t>
  </si>
  <si>
    <t>giovannamazza06@gmail.com</t>
  </si>
  <si>
    <t>giovannadiosperezsouto10@gmail.com</t>
  </si>
  <si>
    <t>giovannaalvespegoraro689@gmail.com</t>
  </si>
  <si>
    <t>giovanna190210@gmail.com</t>
  </si>
  <si>
    <t>giovanna.medeiros1813@gmail.com</t>
  </si>
  <si>
    <t>giovanna.germinare@gmail.com</t>
  </si>
  <si>
    <t>gigi.takakura@gmail.com</t>
  </si>
  <si>
    <t>gg939547@gmail.com</t>
  </si>
  <si>
    <t>gfmarcatto@gmail.com</t>
  </si>
  <si>
    <t>gdasilvaoliveira21@gmail.com</t>
  </si>
  <si>
    <t>gbarboza456@yahoo.com</t>
  </si>
  <si>
    <t>gb0795667@gmail.com</t>
  </si>
  <si>
    <t>gabythereza25@gmail.com</t>
  </si>
  <si>
    <t>gabrielyan0306@gmail.com</t>
  </si>
  <si>
    <t>Gabrielvasconcelosguidina@gmail.com</t>
  </si>
  <si>
    <t>gabrielserra.bt09@gmail.com</t>
  </si>
  <si>
    <t>gabrielrohwdd12@gmail.com</t>
  </si>
  <si>
    <t>gabrielqmsantana@gmail.com</t>
  </si>
  <si>
    <t>gabrielperesgarciaa@gmail.com</t>
  </si>
  <si>
    <t>gabrielparma2016@gmail.com</t>
  </si>
  <si>
    <t>gabriellacaloridasilva@gmail.com</t>
  </si>
  <si>
    <t xml:space="preserve">gabriellabarias@gmail.com </t>
  </si>
  <si>
    <t>gabrielc.bordin123@gmail.com</t>
  </si>
  <si>
    <t>gabrielbbarrote@gmail.com</t>
  </si>
  <si>
    <t>gabrielatarelhoschitini@gmail.com</t>
  </si>
  <si>
    <t>gabrielabenficaq@gmail.com</t>
  </si>
  <si>
    <t>gabriel6piccinato@gmail.com</t>
  </si>
  <si>
    <t>gabriel.peotta@gmail.com</t>
  </si>
  <si>
    <t>gabriel.dornelles27@hotmail.com</t>
  </si>
  <si>
    <t>gabrelscandarolli@gmail.com</t>
  </si>
  <si>
    <t>gabquerqui@gmail.com</t>
  </si>
  <si>
    <t>gabisupertop@gmail.com</t>
  </si>
  <si>
    <t>gabireis251109@gmail.com</t>
  </si>
  <si>
    <t>gabinet1409@gmail.com</t>
  </si>
  <si>
    <t>gabi251505@gmail.com</t>
  </si>
  <si>
    <t>gabetvigna@gmail.com</t>
  </si>
  <si>
    <t>gabes21ml@gmail.com</t>
  </si>
  <si>
    <t>gabe.ap.alves@gmail.com</t>
  </si>
  <si>
    <t>francinemplv@gmail.com</t>
  </si>
  <si>
    <t>flordesaruh@gmail.com</t>
  </si>
  <si>
    <t>fernandesgui048@gmail.com</t>
  </si>
  <si>
    <t xml:space="preserve">fernandaschimidtmaia@gmail.com </t>
  </si>
  <si>
    <t>fernandagoveia553@gmail.com</t>
  </si>
  <si>
    <t>Fernanda.nogueira.nagata@gmail.com</t>
  </si>
  <si>
    <t>felpssrios2@gmail.com</t>
  </si>
  <si>
    <t>fellipe.nascimentooli09@gmail.com</t>
  </si>
  <si>
    <t>Felizordgamer@gmail.com</t>
  </si>
  <si>
    <t>felippeandreialg@gmail.com</t>
  </si>
  <si>
    <t>felipevwgs@gmail.com</t>
  </si>
  <si>
    <t>felipeszymonekbelizario@gmail.com</t>
  </si>
  <si>
    <t>felipesoares280310@gmail.com</t>
  </si>
  <si>
    <t>felipepeixoto147@gmail.com</t>
  </si>
  <si>
    <t>felipelacortee@gmail.com</t>
  </si>
  <si>
    <t xml:space="preserve">felipefanti1509@gmail.com </t>
  </si>
  <si>
    <t>felipe.kogake@gmail.com</t>
  </si>
  <si>
    <t>fefesta01@gmail.com</t>
  </si>
  <si>
    <t>fe.pepe150609@gmail.com</t>
  </si>
  <si>
    <t>fbboregio2020@gmail.com</t>
  </si>
  <si>
    <t>fagner.diogop26@gmail.comf</t>
  </si>
  <si>
    <t>fabricio.vitorello@gmail.com</t>
  </si>
  <si>
    <t>FABIO948000506@GMAIL.COM</t>
  </si>
  <si>
    <t>evelynfernandestozarelli@gmail.com</t>
  </si>
  <si>
    <t>eve.ffg@gmail.com</t>
  </si>
  <si>
    <t>eu.nanny09@gmail.com</t>
  </si>
  <si>
    <t>esthersouza865@gmail.com</t>
  </si>
  <si>
    <t>Esterssantana0606@gmail.com</t>
  </si>
  <si>
    <t>Est3rcrist1na0811@gmail.com</t>
  </si>
  <si>
    <t>errbeltrame@gmail.com</t>
  </si>
  <si>
    <t>ern.nicolai@gmail.com</t>
  </si>
  <si>
    <t>erikfelipe200911@gmail.com</t>
  </si>
  <si>
    <t>erickswrigg@gmail.com</t>
  </si>
  <si>
    <t>erick.santos232201@gmail.com</t>
  </si>
  <si>
    <t>enzoshigueru2009@gmail.com</t>
  </si>
  <si>
    <t>enzoocks4@gmail.com</t>
  </si>
  <si>
    <t>enzomartinsdomingues@gmail.com</t>
  </si>
  <si>
    <t>enzojoaquim85@gmail.com</t>
  </si>
  <si>
    <t>enzogsilvestre@gmail.com</t>
  </si>
  <si>
    <t>enzoestanqueiro@gmail.com</t>
  </si>
  <si>
    <t>enzoematheus092009@gmail.com</t>
  </si>
  <si>
    <t>enzoeloa09@gmail.com</t>
  </si>
  <si>
    <t>enzodangiomota@gmail.com</t>
  </si>
  <si>
    <t>enzocasareslanzani@gmail.com</t>
  </si>
  <si>
    <t>enzobuff7@gmail.com</t>
  </si>
  <si>
    <t>enzobido2010@gmail.com</t>
  </si>
  <si>
    <t>enzobazilio17@gmail.com</t>
  </si>
  <si>
    <t>enzoanegue@gmail.com</t>
  </si>
  <si>
    <t>emyimoto@gmail.com</t>
  </si>
  <si>
    <t xml:space="preserve">emillyvitoriadants@gmail.com </t>
  </si>
  <si>
    <t>emillynreis9@gmail.com</t>
  </si>
  <si>
    <t>emillycristinarocha26@gmail.com</t>
  </si>
  <si>
    <t>eliseuffuchida@gmail.com</t>
  </si>
  <si>
    <t>eleonorfrateles@gmail.com</t>
  </si>
  <si>
    <t>Eduradofarias123do@gmail.com</t>
  </si>
  <si>
    <t>eduardorsjef@gmail.com</t>
  </si>
  <si>
    <t>eduardogomes.domingues@gmail.com</t>
  </si>
  <si>
    <t>eduardocpolicarpo@gmail.com</t>
  </si>
  <si>
    <t>eduardocosta942z@gmail.com</t>
  </si>
  <si>
    <t>eduardamotadesenhista@gmail.com</t>
  </si>
  <si>
    <t>eduarda.pcorsi@gmail.com</t>
  </si>
  <si>
    <t>edu.gusta2009@gmail.com</t>
  </si>
  <si>
    <t>dudupassosdequeiroz@gmail.com</t>
  </si>
  <si>
    <t>dudumelodemacedo@gmail.com</t>
  </si>
  <si>
    <t>dudu.baccarin09@gmail.com</t>
  </si>
  <si>
    <t>dudametadinha@gmail.con</t>
  </si>
  <si>
    <t>dpaulabarbara1@gmail.com</t>
  </si>
  <si>
    <t>douradogomesgabriela@gmail.com</t>
  </si>
  <si>
    <t>dominicgv09@gmail.com</t>
  </si>
  <si>
    <t>dolcigiovana55@gmail.com</t>
  </si>
  <si>
    <t>doiradobeatriz@gmail.com</t>
  </si>
  <si>
    <t>doasilva2009@hotmail.com</t>
  </si>
  <si>
    <t>diyehudi@gmail.com</t>
  </si>
  <si>
    <t>dinizana226@gmail.com</t>
  </si>
  <si>
    <t>diegonvaladares@gmail.com</t>
  </si>
  <si>
    <t>diego.thoma2701@gmail.com</t>
  </si>
  <si>
    <t>di.haruyonamine@gmail.com</t>
  </si>
  <si>
    <t>denis_psantos@hotmail.com</t>
  </si>
  <si>
    <t>dellizingames@gmail.com</t>
  </si>
  <si>
    <t>delfinoguilherme89@gmail.com</t>
  </si>
  <si>
    <t>davizinmaker25@gmail.com</t>
  </si>
  <si>
    <t>davisousadacruz@gmail.com</t>
  </si>
  <si>
    <t>davirubim05@gmail.com</t>
  </si>
  <si>
    <t>davipcordeiro011@gmail.com</t>
  </si>
  <si>
    <t>davioishi2009@gmail.com</t>
  </si>
  <si>
    <t>davioas0404@gmail.com</t>
  </si>
  <si>
    <t>davinascimentocosta29@gmail.com</t>
  </si>
  <si>
    <t>daviluzpereira@gmail.com</t>
  </si>
  <si>
    <t>daviliue1000@gmail.com</t>
  </si>
  <si>
    <t>davigral12@gmail.com</t>
  </si>
  <si>
    <t>Davidweslley030@gmail.com</t>
  </si>
  <si>
    <t>davicoelhobertani1@gmail.com</t>
  </si>
  <si>
    <t>Davialiaga4@gmail.com</t>
  </si>
  <si>
    <t>davi.ribbaa@gmail.com</t>
  </si>
  <si>
    <t>davi.oliveiralac@gmail.com</t>
  </si>
  <si>
    <t>davi.mendes.santos29@gmail.com</t>
  </si>
  <si>
    <t>davi.dias2059@gmail.com</t>
  </si>
  <si>
    <t>Davi.arakaki@hotmail.com</t>
  </si>
  <si>
    <t>danielzanquetavitor2110@gmail.com</t>
  </si>
  <si>
    <t xml:space="preserve">danielpiassibarros@gmail.com </t>
  </si>
  <si>
    <t>daniellyrocha11@gmail.com</t>
  </si>
  <si>
    <t>daniellymacedopaschoareli@gmail.com</t>
  </si>
  <si>
    <t xml:space="preserve">danielfernadessiqueira1@gmail.com </t>
  </si>
  <si>
    <t>danieldiasalmeida2009@gmail.com</t>
  </si>
  <si>
    <t>daniel.v.c.boy2.0@gmail.com</t>
  </si>
  <si>
    <t>danibtav@gmail.com</t>
  </si>
  <si>
    <t>costacianchetta@gmail.com</t>
  </si>
  <si>
    <t xml:space="preserve">Claravital2010@gmail.com </t>
  </si>
  <si>
    <t>clarasanchesneves@gmail.com</t>
  </si>
  <si>
    <t>Clarareis2306@gmail.com</t>
  </si>
  <si>
    <t>claradayanebb@gmail.com</t>
  </si>
  <si>
    <t>claraalvesdematosana@gmail.com</t>
  </si>
  <si>
    <t>claraadmonteiro@gmail.com</t>
  </si>
  <si>
    <t>cibellegoltara471@gmail.com</t>
  </si>
  <si>
    <t>christineynara@gmail.com</t>
  </si>
  <si>
    <t>CHenrique1301@outlook.com</t>
  </si>
  <si>
    <t>cavalcanti.felipeaugusto@gmail.com</t>
  </si>
  <si>
    <t>caue.meira.andrezani@gmail.com</t>
  </si>
  <si>
    <t>caubriel242@gmail.com</t>
  </si>
  <si>
    <t>cauasousarodrigues17@hotmail.com</t>
  </si>
  <si>
    <t>cauag1168@gmail.com</t>
  </si>
  <si>
    <t>catahberna@gmail.com</t>
  </si>
  <si>
    <t>casselhasgustavo@gmail.com</t>
  </si>
  <si>
    <t>casarini.pandavas@gmail.com</t>
  </si>
  <si>
    <t>cartolarigiuu@gmail.com</t>
  </si>
  <si>
    <t>carololanda72@gmail.com</t>
  </si>
  <si>
    <t>carolnunes0510@gmail.com</t>
  </si>
  <si>
    <t>carolinecorreiaadamo@gmail.com</t>
  </si>
  <si>
    <t>carolinahoras@gmail.com</t>
  </si>
  <si>
    <t>caroldelcarlo09@gmail.com</t>
  </si>
  <si>
    <t>carolanna201013@gmail.com</t>
  </si>
  <si>
    <t>carloshenriquepeterdacruz@gmail.com</t>
  </si>
  <si>
    <t>carletemoreira831@gmail.com</t>
  </si>
  <si>
    <t>capelohenrique@gmail.com</t>
  </si>
  <si>
    <t>camillyfigueiredo@gmail.com</t>
  </si>
  <si>
    <t>camillafernandes626@gmail.com</t>
  </si>
  <si>
    <t>caiomarcos231@gmail.com</t>
  </si>
  <si>
    <t>caio.mezini09@gmail.com</t>
  </si>
  <si>
    <t>caio.eikenc@gmail.com</t>
  </si>
  <si>
    <t>caio.amoroso@icloud.com</t>
  </si>
  <si>
    <t>caduamaral87@outlook.com</t>
  </si>
  <si>
    <t>cadu@bellomo.blog.br</t>
  </si>
  <si>
    <t>cacciolarialicia@gmail.com</t>
  </si>
  <si>
    <t>Cacauodaraj@gmail.com</t>
  </si>
  <si>
    <t>buscariolorogerio@gmail.com</t>
  </si>
  <si>
    <t>brunocamisanova@gmail.com</t>
  </si>
  <si>
    <t>brunob.lego2010@gmail.com</t>
  </si>
  <si>
    <t>bruno.matheus.moreira@gmail.com</t>
  </si>
  <si>
    <t>bruno.art.pro@gmail.com</t>
  </si>
  <si>
    <t>brunanavesm@gmail.com</t>
  </si>
  <si>
    <t>bruebialima1234@gmail.com</t>
  </si>
  <si>
    <t>brenoxgomes0912@gmail.com</t>
  </si>
  <si>
    <t>brenolimaromo@gmail.com</t>
  </si>
  <si>
    <t>brenoandrelopes@gmail.com</t>
  </si>
  <si>
    <t>brayansantosmoraes@gmail.com</t>
  </si>
  <si>
    <t>brandaoguilherme145@gmail.com</t>
  </si>
  <si>
    <t>bonniemarroni@gmail.com</t>
  </si>
  <si>
    <t>bodaniaranyiamanda@gmail.com</t>
  </si>
  <si>
    <t>birathur@hotmail.com</t>
  </si>
  <si>
    <t>bielsepol8112@gmail.com</t>
  </si>
  <si>
    <t>bielbragarose@gmail.com</t>
  </si>
  <si>
    <t>biel.grisostomo@gmail.com</t>
  </si>
  <si>
    <t>bibisilva0102@gmail.com</t>
  </si>
  <si>
    <t>bibi.bleandro@gmail.com</t>
  </si>
  <si>
    <t>biasantos14soares@gmail.com</t>
  </si>
  <si>
    <t>bianka.benatti11@gmail.com</t>
  </si>
  <si>
    <t>biancavieirasdossantos@gmail.com</t>
  </si>
  <si>
    <t>bialindaproenca@gmail.com</t>
  </si>
  <si>
    <t>biahc.bhcarvalho@gmail.com</t>
  </si>
  <si>
    <t>biadiasinacio1234@gmail.com</t>
  </si>
  <si>
    <t>bernardomiguel.3011@aluno.barueri.br</t>
  </si>
  <si>
    <t>bernardomatosfarialima@gmail.com</t>
  </si>
  <si>
    <t>belly.suetsugo@gmail.com</t>
  </si>
  <si>
    <t>bellinhamotanoal@gmail.com</t>
  </si>
  <si>
    <t>bellacandido.camargo@gmail.com</t>
  </si>
  <si>
    <t>bella.marcolino06@gmail.com</t>
  </si>
  <si>
    <t xml:space="preserve">belaoliiveiraa@gmail.com </t>
  </si>
  <si>
    <t>beatrizmoraishallwas@gmail.com</t>
  </si>
  <si>
    <t>beatrizmartins1929@gmail.com</t>
  </si>
  <si>
    <t>beatrizlinkizi@gmail.com</t>
  </si>
  <si>
    <t>Beatrizfbu@gmail.com</t>
  </si>
  <si>
    <t>beatrizbrito.ybss@gmail.com</t>
  </si>
  <si>
    <t>beatrizbonfim302@gmail.com:</t>
  </si>
  <si>
    <t>beatriz2010frisina@gmail.com</t>
  </si>
  <si>
    <t>bearbernardo23@gmail.com</t>
  </si>
  <si>
    <t>bbaccarinkakitsuka@gmail.com</t>
  </si>
  <si>
    <t>bazilifelipe@gmail.com</t>
  </si>
  <si>
    <t>babimpagani@gmail.com</t>
  </si>
  <si>
    <t>aziroldooliveira@gmail.com</t>
  </si>
  <si>
    <t>Ayshalaviniadossantos@gnail.con</t>
  </si>
  <si>
    <t>aveirolopesmatheus@gmail.com</t>
  </si>
  <si>
    <t>avannideazevedo@icloud.com</t>
  </si>
  <si>
    <t>augusto@chaconinformatica.com.br</t>
  </si>
  <si>
    <t>Augustaisa@icloud.com</t>
  </si>
  <si>
    <t>Asfixasblack@gmail.com</t>
  </si>
  <si>
    <t>Artpadovani02@gmail.com</t>
  </si>
  <si>
    <t>arthurtutucolima@gmail.com</t>
  </si>
  <si>
    <t>arthurtakakk@gmail.com</t>
  </si>
  <si>
    <t>arthurroberto9888@gmail.com</t>
  </si>
  <si>
    <t>arthurnaneti@gmail.com</t>
  </si>
  <si>
    <t>Arthurlemeszenski@gmail.com</t>
  </si>
  <si>
    <t>Arthurescher9@gmail.com</t>
  </si>
  <si>
    <t>arthurdreiscriosova@gmail.com</t>
  </si>
  <si>
    <t>arthurdouradopaiva@gmail.com</t>
  </si>
  <si>
    <t>arthurcorreios3@gmail.com</t>
  </si>
  <si>
    <t>arthur.paulo280@gmail.com</t>
  </si>
  <si>
    <t>arthur.lionese10@icloud.com</t>
  </si>
  <si>
    <t>aoasilva122009@hotmail.com</t>
  </si>
  <si>
    <t>anthonyms3010@gmail.com</t>
  </si>
  <si>
    <t>Annasophyadamascenosantos@gmail.com</t>
  </si>
  <si>
    <t>annaluizagerminare@gmail.com</t>
  </si>
  <si>
    <t>annaluisasantos08@gmail.com</t>
  </si>
  <si>
    <t>annalopes1120@gmail.com</t>
  </si>
  <si>
    <t>annabonfim0108@gmail.com</t>
  </si>
  <si>
    <t>anna.borbolleta@gmail.com</t>
  </si>
  <si>
    <t>andreyrs2021@gmail.com</t>
  </si>
  <si>
    <t>andreymsfsantos@gmail.com</t>
  </si>
  <si>
    <t>andrey.sousa1710@gmail.com</t>
  </si>
  <si>
    <t>andresepinor123@gmail.com</t>
  </si>
  <si>
    <t>andredutras13@gmail.com</t>
  </si>
  <si>
    <t>andreas160809@gmail.com</t>
  </si>
  <si>
    <t>Andreagabrielrodrigues07@gmail.com</t>
  </si>
  <si>
    <t>andradeono.julia@gmail.com</t>
  </si>
  <si>
    <t>anamarlu2202@gmail.com</t>
  </si>
  <si>
    <t>anamarialimaesilva12@gmail.com</t>
  </si>
  <si>
    <t>analuizagomes7910@gmail.com</t>
  </si>
  <si>
    <t>analuizafontineledelima@gmail.com</t>
  </si>
  <si>
    <t>analuisa02.sparano@gmail.com</t>
  </si>
  <si>
    <t>analiviarandis@gmail.com</t>
  </si>
  <si>
    <t>analaurabarbosasilva817@gmail.com</t>
  </si>
  <si>
    <t>anaclarajp1111@gmail.com</t>
  </si>
  <si>
    <t>anaclarablefari01@gmail.com</t>
  </si>
  <si>
    <t>anaclara50982@gmail.com</t>
  </si>
  <si>
    <t>anacarolinesilvagarcia45@gmail.com</t>
  </si>
  <si>
    <t>amaralmary255@gmail.com</t>
  </si>
  <si>
    <t>amandinha.antunes.martins@gmail.com</t>
  </si>
  <si>
    <t>amandasmarques8@gmail.com</t>
  </si>
  <si>
    <t>amandaramosdomingos2021@gmail.com</t>
  </si>
  <si>
    <t>amanda.fandrade1010@gmail.com</t>
  </si>
  <si>
    <t>amanda.eloisa@colegiodantas.com.br</t>
  </si>
  <si>
    <t>alvesdeliberalmarcella@gmail.com</t>
  </si>
  <si>
    <t>alsantos1975@gmail.com</t>
  </si>
  <si>
    <t>alonsobrunoj@gmail.com</t>
  </si>
  <si>
    <t>alinemasuno18@gmail.com</t>
  </si>
  <si>
    <t>aliiine.t.silva@gmail.com</t>
  </si>
  <si>
    <t>alicialmmacedo@gmail.com</t>
  </si>
  <si>
    <t>alcanfordavi@gmail.com</t>
  </si>
  <si>
    <t>albuquerqueni08@gmail.com</t>
  </si>
  <si>
    <t>alannadandara26@gmail.com</t>
  </si>
  <si>
    <t>agathamilleny.2018@gmail.com</t>
  </si>
  <si>
    <t>adrielmoura1407@gmail.com</t>
  </si>
  <si>
    <t>adamirellaoficial@gmail.com</t>
  </si>
  <si>
    <t>achilesjosebarcala@gmail.com</t>
  </si>
  <si>
    <t xml:space="preserve">acaio7946@gmail.com </t>
  </si>
  <si>
    <t>7377kevin@gmail.com</t>
  </si>
  <si>
    <t>2710.panaro@gmail.com</t>
  </si>
  <si>
    <t xml:space="preserve"> igor.quinto@hotmail.com</t>
  </si>
  <si>
    <t xml:space="preserve"> caio.carvalho66@colegiooliveiraferreira.com.br</t>
  </si>
  <si>
    <t>valekaue@hotmail.com</t>
  </si>
  <si>
    <t>uendeldanilo@yahoo.com.br</t>
  </si>
  <si>
    <t>oliveiranascimentogabriela47@gmail.com</t>
  </si>
  <si>
    <t>murilo.rosafonseca@gmail.com</t>
  </si>
  <si>
    <t>mottag992@gmail.com</t>
  </si>
  <si>
    <t>mkib262703@gmail.com</t>
  </si>
  <si>
    <t>marcelo.lima@br.abb.com</t>
  </si>
  <si>
    <t>leticiasanchespedagogia@outlook.com</t>
  </si>
  <si>
    <t>leao41410@gmail.com</t>
  </si>
  <si>
    <t>julincpm09@gmail.com</t>
  </si>
  <si>
    <t>joice.vicentine@gmail.com</t>
  </si>
  <si>
    <t>isadoralacerda922@gmail.com</t>
  </si>
  <si>
    <t>helenamendoct@gmail.com</t>
  </si>
  <si>
    <t>gustavopauletto.rocha@gmail.com</t>
  </si>
  <si>
    <t>gustavobezerrapersiani@gmail.com</t>
  </si>
  <si>
    <t>gustavinhomribeiro@gmail.com</t>
  </si>
  <si>
    <t>guimartins.oliver2009@gmail.com</t>
  </si>
  <si>
    <t>guilhermenorcia@gmail.com</t>
  </si>
  <si>
    <t>guiguimorello@icloud.com</t>
  </si>
  <si>
    <t>guhenriquef41@gmail.com</t>
  </si>
  <si>
    <t>gugu.manganeli@gmail.com</t>
  </si>
  <si>
    <t>griveropfs@gmail.com</t>
  </si>
  <si>
    <t>gleyce.manusilva@gmail.com</t>
  </si>
  <si>
    <t>Giovannanunes1303@gmail.com</t>
  </si>
  <si>
    <t>gigi.ferraiol@gmail.com</t>
  </si>
  <si>
    <t>geovannafernandasr@gmail.com</t>
  </si>
  <si>
    <t xml:space="preserve">gabrielvinicius84024@gmail.com </t>
  </si>
  <si>
    <t>gabriel.lima57@outlook.com</t>
  </si>
  <si>
    <t>flavialorena19092009@gmail.com</t>
  </si>
  <si>
    <t>felipe.farkas2711@gmail.com</t>
  </si>
  <si>
    <t>eric.oshiroe@gmail.com</t>
  </si>
  <si>
    <t>enzoherrerasp@gmail.com</t>
  </si>
  <si>
    <t xml:space="preserve">elainefiuza05@gmail.com </t>
  </si>
  <si>
    <t>eduardonagy6@gmail.com</t>
  </si>
  <si>
    <t>dudajacki08@gmail.com</t>
  </si>
  <si>
    <t>davivalentecandido@gmail.com</t>
  </si>
  <si>
    <t>brunovieirasilva763@gmail.com</t>
  </si>
  <si>
    <t>biancaviannamatos@gmail.com</t>
  </si>
  <si>
    <t>betinharb1234@gmail.com</t>
  </si>
  <si>
    <t>belajo.15@gmail.com</t>
  </si>
  <si>
    <t>beatrizantonioli.1208@gmail.com</t>
  </si>
  <si>
    <t>barbararuoco@gmail.com</t>
  </si>
  <si>
    <t>b7uno.lima@gmail.com</t>
  </si>
  <si>
    <t>b1sconta2@gmail.com</t>
  </si>
  <si>
    <t>ayanoaishi097530@gmail.com</t>
  </si>
  <si>
    <t>arthur.silvestre130709@gmail.com</t>
  </si>
  <si>
    <t>annegabriela151@gmail.com</t>
  </si>
  <si>
    <t>annacma01@gmail.com</t>
  </si>
  <si>
    <t>analira.lu@gmail.com</t>
  </si>
  <si>
    <t>anaclaracarneiro112009@gmail.com</t>
  </si>
  <si>
    <t>Ana30042009@gmail.com</t>
  </si>
  <si>
    <t>ana1setembro09@gmail.com</t>
  </si>
  <si>
    <t>ama2021oliveira@gmail.com</t>
  </si>
  <si>
    <t>allex.pretodegodoy.pereira@gmail.com</t>
  </si>
  <si>
    <t>Yasmindasilva914@gmail.com</t>
  </si>
  <si>
    <t>iscoting@hotmail.com</t>
  </si>
  <si>
    <t>sabarros@hotmail.com</t>
  </si>
  <si>
    <t>iarajulia371@gmail.com</t>
  </si>
  <si>
    <t>sofiacaroline1403@gmail.com</t>
  </si>
  <si>
    <t>Djouidlychoisil@gmail.com</t>
  </si>
  <si>
    <t>Matheusfs1980@gmail.com</t>
  </si>
  <si>
    <t>jullytmattos@gmail.com</t>
  </si>
  <si>
    <t>luciaalessandradasilva@yahoo.com.br</t>
  </si>
  <si>
    <t>nicollyreginaalmeida@icloud.com</t>
  </si>
  <si>
    <t>THALITAREGINASANTOS@GMAIL.COM</t>
  </si>
  <si>
    <t>fabi.otaviano@gmail.com</t>
  </si>
  <si>
    <t>cristianen2011@gmail.com</t>
  </si>
  <si>
    <t>eduarda.leal2009@gmail.com</t>
  </si>
  <si>
    <t>inst.icaroalves@gmail.com</t>
  </si>
  <si>
    <t>vivi_muzel@yahoo.com.br</t>
  </si>
  <si>
    <t>moisesangelo3196@gmail.com</t>
  </si>
  <si>
    <t>rafasky220510@gmail.com</t>
  </si>
  <si>
    <t>lubogik2010@gmail.com</t>
  </si>
  <si>
    <t>vinidafrega@gmail.com</t>
  </si>
  <si>
    <t>binacoronadomordente@gmail.com</t>
  </si>
  <si>
    <t>mariaedltobias@gmail.com</t>
  </si>
  <si>
    <t>noemy.mota@hotmail.com</t>
  </si>
  <si>
    <t>joao14collivitor200923@gmail.com</t>
  </si>
  <si>
    <t>ian.guimaraes147@gmail.com</t>
  </si>
  <si>
    <t>greispaulinetti@gmail.com</t>
  </si>
  <si>
    <t>marjoriavieiramoraes@gmail.com</t>
  </si>
  <si>
    <t>aantunes@usp.br</t>
  </si>
  <si>
    <t>juliapimenta0908@gmail.com</t>
  </si>
  <si>
    <t>lara_regina@outlook.com</t>
  </si>
  <si>
    <t>kellykregina@hotmail.com</t>
  </si>
  <si>
    <t>luisotaviojesussilva@gmail.com</t>
  </si>
  <si>
    <t>ryanzinhoyuji@gmail.com</t>
  </si>
  <si>
    <t>raquelbenevides042@gmail.com</t>
  </si>
  <si>
    <t>santossampaiogabriel453@gmail.com</t>
  </si>
  <si>
    <t>pcruz.gabriellag@gmail.com</t>
  </si>
  <si>
    <t>icristinanascimento9@gmail.com</t>
  </si>
  <si>
    <t>kailany.m.goulart@gmail.com</t>
  </si>
  <si>
    <t>rayssaviannasilva26@gmail.com</t>
  </si>
  <si>
    <t>Lidianerocha2000.lo@gmail.com</t>
  </si>
  <si>
    <t>paulopellegrini73@gmail.com</t>
  </si>
  <si>
    <t>gabinetebreno303@gmail.com</t>
  </si>
  <si>
    <t>Vinnyuniverso3@gmail.com</t>
  </si>
  <si>
    <t>sophiaalvescosta81@gmail.com</t>
  </si>
  <si>
    <t>Gabriel de Freitas Guidina Vasconcelos</t>
  </si>
  <si>
    <t>email correto</t>
  </si>
  <si>
    <t>Segunda 3</t>
  </si>
  <si>
    <t>Quinta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</si>
</sst>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9" fillId="0" borderId="0"/>
    <xf numFmtId="0" fontId="11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0" fillId="0" borderId="0" xfId="1" applyNumberFormat="1" applyFont="1"/>
    <xf numFmtId="0" fontId="2" fillId="2" borderId="1" xfId="2"/>
    <xf numFmtId="0" fontId="5" fillId="2" borderId="1" xfId="2" applyFont="1" applyAlignment="1">
      <alignment horizontal="center"/>
    </xf>
    <xf numFmtId="0" fontId="2" fillId="2" borderId="1" xfId="2" applyAlignment="1">
      <alignment horizontal="center"/>
    </xf>
    <xf numFmtId="164" fontId="2" fillId="2" borderId="1" xfId="2" applyNumberFormat="1" applyAlignment="1">
      <alignment horizontal="center"/>
    </xf>
    <xf numFmtId="0" fontId="0" fillId="0" borderId="0" xfId="0" applyAlignment="1">
      <alignment horizontal="center"/>
    </xf>
    <xf numFmtId="0" fontId="5" fillId="2" borderId="3" xfId="2" applyFont="1" applyBorder="1" applyAlignment="1">
      <alignment horizontal="center"/>
    </xf>
    <xf numFmtId="0" fontId="2" fillId="2" borderId="3" xfId="2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0" fontId="0" fillId="3" borderId="2" xfId="0" applyFill="1" applyBorder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5" xfId="0" applyBorder="1"/>
    <xf numFmtId="0" fontId="0" fillId="0" borderId="18" xfId="0" applyBorder="1"/>
    <xf numFmtId="0" fontId="0" fillId="0" borderId="15" xfId="0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0" fillId="3" borderId="0" xfId="0" applyFill="1"/>
    <xf numFmtId="0" fontId="6" fillId="0" borderId="0" xfId="3" applyFont="1"/>
    <xf numFmtId="0" fontId="0" fillId="0" borderId="0" xfId="0" applyAlignment="1">
      <alignment horizontal="left"/>
    </xf>
    <xf numFmtId="0" fontId="0" fillId="0" borderId="28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31" xfId="0" applyBorder="1"/>
    <xf numFmtId="0" fontId="0" fillId="0" borderId="32" xfId="0" applyBorder="1"/>
    <xf numFmtId="0" fontId="0" fillId="0" borderId="17" xfId="0" applyBorder="1"/>
    <xf numFmtId="0" fontId="0" fillId="0" borderId="19" xfId="0" applyBorder="1"/>
    <xf numFmtId="0" fontId="10" fillId="0" borderId="0" xfId="0" applyFont="1" applyAlignment="1">
      <alignment horizontal="center"/>
    </xf>
    <xf numFmtId="0" fontId="11" fillId="0" borderId="0" xfId="4"/>
    <xf numFmtId="0" fontId="11" fillId="0" borderId="0" xfId="4" applyNumberFormat="1" applyAlignment="1">
      <alignment horizontal="left"/>
    </xf>
    <xf numFmtId="0" fontId="5" fillId="2" borderId="29" xfId="2" applyFont="1" applyBorder="1" applyAlignment="1">
      <alignment horizontal="center"/>
    </xf>
    <xf numFmtId="0" fontId="5" fillId="2" borderId="30" xfId="2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4" xfId="2" applyBorder="1" applyAlignment="1">
      <alignment horizontal="center"/>
    </xf>
    <xf numFmtId="0" fontId="2" fillId="2" borderId="5" xfId="2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5">
    <cellStyle name="Célula de Verificação" xfId="2" builtinId="23"/>
    <cellStyle name="Hiperlink" xfId="4" builtinId="8"/>
    <cellStyle name="Normal" xfId="0" builtinId="0"/>
    <cellStyle name="Normal 2" xfId="3" xr:uid="{92C57C71-D46E-41A2-891B-6D15FE85C44A}"/>
    <cellStyle name="Porcentagem" xfId="1" builtinId="5"/>
  </cellStyles>
  <dxfs count="2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0FEBDA-4AA4-4E13-A0A6-411A1F27D904}" name="Tabela5" displayName="Tabela5" ref="A1:G713" totalsRowShown="0">
  <autoFilter ref="A1:G713" xr:uid="{AB0FEBDA-4AA4-4E13-A0A6-411A1F27D904}">
    <filterColumn colId="2">
      <filters>
        <filter val="Feminino"/>
      </filters>
    </filterColumn>
  </autoFilter>
  <tableColumns count="7">
    <tableColumn id="1" xr3:uid="{A3FAD588-5479-4880-BD71-985F8A937FF5}" name="CÓDIGO DE INSCRIÇÃO " dataDxfId="28"/>
    <tableColumn id="2" xr3:uid="{08EAE188-82BF-483F-A13B-E0A48136E225}" name="NOME" dataDxfId="27"/>
    <tableColumn id="3" xr3:uid="{9A4B1AC6-A437-4789-ABE8-F1AEEFC318A9}" name="Genero"/>
    <tableColumn id="4" xr3:uid="{C8FFF2F0-1AA2-4FAB-96D9-6A843ABA1739}" name="Escola"/>
    <tableColumn id="5" xr3:uid="{891D1A2C-CCEB-4899-AFC8-B9771F575F92}" name="Turno"/>
    <tableColumn id="6" xr3:uid="{6B7F45FE-D722-4A54-9D49-1268E9BF1560}" name="Nome_escola"/>
    <tableColumn id="7" xr3:uid="{EA4539BD-E9D6-4523-A7C4-11A138ADD20C}" name="Turma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C9F31D-AC9D-42EB-A14F-95B5FC32D195}" name="Tabela1" displayName="Tabela1" ref="A1:M733" totalsRowShown="0">
  <autoFilter ref="A1:M733" xr:uid="{7FC9F31D-AC9D-42EB-A14F-95B5FC32D195}"/>
  <sortState xmlns:xlrd2="http://schemas.microsoft.com/office/spreadsheetml/2017/richdata2" ref="A2:M733">
    <sortCondition ref="J1:J733"/>
  </sortState>
  <tableColumns count="13">
    <tableColumn id="12" xr3:uid="{DA0898AA-0660-482D-A964-C13C44DA3E3C}" name="Inscrição" dataDxfId="26"/>
    <tableColumn id="2" xr3:uid="{84B36BF3-E5C0-4C63-8C85-4B2F6139B823}" name="Nome" dataDxfId="25" dataCellStyle="Normal 2"/>
    <tableColumn id="3" xr3:uid="{D6DE260A-E6FF-49FF-98CD-55E7A4D5D1A9}" name="Genero" dataDxfId="24"/>
    <tableColumn id="4" xr3:uid="{84734669-2CDA-4E08-89ED-29067F0B5BE0}" name="Escola" dataDxfId="23"/>
    <tableColumn id="5" xr3:uid="{B0A1CA9F-E095-4136-A6CF-7AAD1005ADD8}" name="Turno" dataDxfId="22"/>
    <tableColumn id="6" xr3:uid="{FD6B7413-821E-4632-BCB2-C252775DF7D7}" name="Notebook" dataDxfId="21"/>
    <tableColumn id="8" xr3:uid="{1FE0EEAE-26A1-448C-B2DD-D641AE319ADB}" name="Turma" dataDxfId="20"/>
    <tableColumn id="9" xr3:uid="{B09A1E80-2594-45D0-93E8-BD089DC5A6F3}" name="Professor" dataDxfId="19">
      <calculatedColumnFormula>_xlfn.XLOOKUP(Tabela1[[#This Row],[Turma]],Tabela3[16 turmas],Tabela3[Prof.])</calculatedColumnFormula>
    </tableColumn>
    <tableColumn id="11" xr3:uid="{94AC8008-43C0-4139-B9CA-7505075D8FF3}" name="Sala" dataDxfId="18">
      <calculatedColumnFormula>_xlfn.XLOOKUP(Tabela1[[#This Row],[Turma]],Tabela3[16 turmas],Tabela3[Sala])</calculatedColumnFormula>
    </tableColumn>
    <tableColumn id="14" xr3:uid="{1644B8D0-5D43-492F-8892-877A4FA8AAC9}" name="Dia" dataDxfId="17">
      <calculatedColumnFormula>_xlfn.XLOOKUP(Tabela1[[#This Row],[Turma]],Tabela3[16 turmas],Tabela3[Periodo])</calculatedColumnFormula>
    </tableColumn>
    <tableColumn id="13" xr3:uid="{415D48B4-A3F8-457B-8E0A-3FC4EA439FC5}" name="Foto" dataDxfId="16"/>
    <tableColumn id="10" xr3:uid="{2B3EE250-2A60-4322-9524-EC7EAE760414}" name="email" dataDxfId="15"/>
    <tableColumn id="7" xr3:uid="{4B17AA90-E20A-4ED8-A4F3-4699F888EB5C}" name="email correto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609943-B7A9-49A3-A30E-2C9CD855C18C}" name="Tabela3" displayName="Tabela3" ref="L1:P31" totalsRowShown="0" headerRowDxfId="14" dataDxfId="12" headerRowBorderDxfId="13" tableBorderDxfId="11">
  <autoFilter ref="L1:P31" xr:uid="{B2609943-B7A9-49A3-A30E-2C9CD855C18C}"/>
  <sortState xmlns:xlrd2="http://schemas.microsoft.com/office/spreadsheetml/2017/richdata2" ref="L2:P31">
    <sortCondition ref="M1:M31"/>
  </sortState>
  <tableColumns count="5">
    <tableColumn id="1" xr3:uid="{F2235C39-8EE6-4233-A4ED-06B6D9D64FA8}" name="16 turmas" dataDxfId="10"/>
    <tableColumn id="2" xr3:uid="{92040D55-4CBD-4BA1-AC1D-54700B6265D4}" name="Periodo" dataDxfId="9"/>
    <tableColumn id="3" xr3:uid="{35742E0D-1BB0-4E4E-82B0-B97C425E1F06}" name="Sala" dataDxfId="8"/>
    <tableColumn id="4" xr3:uid="{FF492D54-ECB5-4EEA-A16A-E6AAEE0A011B}" name="Qnt" dataDxfId="7">
      <calculatedColumnFormula>_xlfn.XLOOKUP(L2,Turmas!A:A,Turmas!F:F)</calculatedColumnFormula>
    </tableColumn>
    <tableColumn id="5" xr3:uid="{488FC9FB-7C31-44A7-84FD-D105BCD30B33}" name="Prof." dataDxfId="6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gaECi38cp49C4l4ZNtwGDfPHAt1Ks9qo" TargetMode="External"/><Relationship Id="rId13" Type="http://schemas.openxmlformats.org/officeDocument/2006/relationships/hyperlink" Target="https://drive.google.com/open?id=1zIj4cRbI3IBca17NLIJoqG1mSxqO4lyP" TargetMode="External"/><Relationship Id="rId18" Type="http://schemas.openxmlformats.org/officeDocument/2006/relationships/hyperlink" Target="https://drive.google.com/open?id=1cRLKYvUXTmF988oVxD1JsCVjqX-jInKK" TargetMode="External"/><Relationship Id="rId3" Type="http://schemas.openxmlformats.org/officeDocument/2006/relationships/hyperlink" Target="mailto:gabinetebreno303@gmail.com" TargetMode="External"/><Relationship Id="rId21" Type="http://schemas.openxmlformats.org/officeDocument/2006/relationships/hyperlink" Target="https://drive.google.com/open?id=12dSajsc_xLCSDnSOCC6A7sNtCndsEu9o" TargetMode="External"/><Relationship Id="rId7" Type="http://schemas.openxmlformats.org/officeDocument/2006/relationships/hyperlink" Target="https://drive.google.com/open?id=1wtdYphzbhskGwH1NQPSBG9FvFO1A84TS" TargetMode="External"/><Relationship Id="rId12" Type="http://schemas.openxmlformats.org/officeDocument/2006/relationships/hyperlink" Target="https://drive.google.com/open?id=1YJrkuzv3cf2W9zNL_U0A1_DbrWXoLGIh" TargetMode="External"/><Relationship Id="rId17" Type="http://schemas.openxmlformats.org/officeDocument/2006/relationships/hyperlink" Target="https://drive.google.com/open?id=1qF9QpK8mPA02s3KEKZjjbtpZuQd7UivL" TargetMode="External"/><Relationship Id="rId2" Type="http://schemas.openxmlformats.org/officeDocument/2006/relationships/hyperlink" Target="https://drive.google.com/open?id=1bVnzaO961SDrVMGOQRHMq6zPRg85Mzqk" TargetMode="External"/><Relationship Id="rId16" Type="http://schemas.openxmlformats.org/officeDocument/2006/relationships/hyperlink" Target="https://drive.google.com/open?id=1yWvQi30oNvXRfjeKYkVExv-AzGozf6Wu" TargetMode="External"/><Relationship Id="rId20" Type="http://schemas.openxmlformats.org/officeDocument/2006/relationships/hyperlink" Target="https://drive.google.com/open?id=1rjzxYeV4sjzl7TdKsJbzk1oXuWMV2PZJ" TargetMode="External"/><Relationship Id="rId1" Type="http://schemas.openxmlformats.org/officeDocument/2006/relationships/hyperlink" Target="https://drive.google.com/open?id=12iQV6GTZ2Y8d3TdBm3lrRQat-Wzj0vo-" TargetMode="External"/><Relationship Id="rId6" Type="http://schemas.openxmlformats.org/officeDocument/2006/relationships/hyperlink" Target="https://drive.google.com/open?id=1VRxYNDQjDfELS_Zt7qaT6SYKEI5QoVf1" TargetMode="External"/><Relationship Id="rId11" Type="http://schemas.openxmlformats.org/officeDocument/2006/relationships/hyperlink" Target="https://drive.google.com/open?id=1Y_40uwi7iQHrSA_OxNeKsqLtXDP2YVfo" TargetMode="External"/><Relationship Id="rId24" Type="http://schemas.microsoft.com/office/2019/04/relationships/namedSheetView" Target="../namedSheetViews/namedSheetView1.xml"/><Relationship Id="rId5" Type="http://schemas.openxmlformats.org/officeDocument/2006/relationships/hyperlink" Target="mailto:sophiaalvescosta81@gmail.com" TargetMode="External"/><Relationship Id="rId15" Type="http://schemas.openxmlformats.org/officeDocument/2006/relationships/hyperlink" Target="https://drive.google.com/open?id=1YsQqm6GuwUIQ1xmMkbiwUlnP-ko96HT0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drive.google.com/open?id=1R_4LSGJWFDDnWFWL6Amsppnlm9zYntgh" TargetMode="External"/><Relationship Id="rId19" Type="http://schemas.openxmlformats.org/officeDocument/2006/relationships/hyperlink" Target="https://drive.google.com/open?id=1ZvP5KGLrCW6XpEP1-x1HmyILHleAkl7n" TargetMode="External"/><Relationship Id="rId4" Type="http://schemas.openxmlformats.org/officeDocument/2006/relationships/hyperlink" Target="mailto:Vinnyuniverso3@gmail.com" TargetMode="External"/><Relationship Id="rId9" Type="http://schemas.openxmlformats.org/officeDocument/2006/relationships/hyperlink" Target="https://drive.google.com/open?id=1hsV2HdFoJspF-bW-7MEj0HTKWjMkifzK" TargetMode="External"/><Relationship Id="rId14" Type="http://schemas.openxmlformats.org/officeDocument/2006/relationships/hyperlink" Target="https://drive.google.com/open?id=1u96HD9AfPjOzrd6-TGhrjLtFim777wh6" TargetMode="External"/><Relationship Id="rId22" Type="http://schemas.openxmlformats.org/officeDocument/2006/relationships/hyperlink" Target="https://drive.google.com/open?id=1P_P-UUMY0IZ-CZw6H9zeptGO3w4Hs95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2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3"/>
  <sheetViews>
    <sheetView topLeftCell="A668" workbookViewId="0">
      <selection activeCell="C695" sqref="C695"/>
    </sheetView>
  </sheetViews>
  <sheetFormatPr defaultRowHeight="14.5" x14ac:dyDescent="0.35"/>
  <cols>
    <col min="1" max="1" width="26.81640625" bestFit="1" customWidth="1"/>
    <col min="2" max="2" width="45.7265625" bestFit="1" customWidth="1"/>
    <col min="3" max="3" width="9.453125" bestFit="1" customWidth="1"/>
    <col min="4" max="4" width="8.26953125" bestFit="1" customWidth="1"/>
    <col min="5" max="5" width="9.81640625" bestFit="1" customWidth="1"/>
    <col min="6" max="6" width="64.54296875" bestFit="1" customWidth="1"/>
  </cols>
  <sheetData>
    <row r="1" spans="1:7" ht="15.5" x14ac:dyDescent="0.3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821</v>
      </c>
    </row>
    <row r="2" spans="1:7" x14ac:dyDescent="0.35">
      <c r="A2" s="33" t="s">
        <v>1664</v>
      </c>
      <c r="B2" s="34" t="s">
        <v>1665</v>
      </c>
      <c r="C2" s="35" t="s">
        <v>557</v>
      </c>
      <c r="D2" s="35" t="s">
        <v>550</v>
      </c>
      <c r="E2" s="35" t="s">
        <v>551</v>
      </c>
      <c r="F2" s="35" t="s">
        <v>745</v>
      </c>
      <c r="G2" s="35">
        <v>8</v>
      </c>
    </row>
    <row r="3" spans="1:7" hidden="1" x14ac:dyDescent="0.35">
      <c r="A3" s="33" t="s">
        <v>1308</v>
      </c>
      <c r="B3" s="34" t="s">
        <v>1309</v>
      </c>
      <c r="C3" s="35" t="s">
        <v>549</v>
      </c>
      <c r="D3" s="35" t="s">
        <v>550</v>
      </c>
      <c r="E3" s="35" t="s">
        <v>551</v>
      </c>
      <c r="F3" s="35" t="s">
        <v>580</v>
      </c>
      <c r="G3" s="35">
        <v>8</v>
      </c>
    </row>
    <row r="4" spans="1:7" hidden="1" x14ac:dyDescent="0.35">
      <c r="A4" s="33" t="s">
        <v>1300</v>
      </c>
      <c r="B4" s="34" t="s">
        <v>1301</v>
      </c>
      <c r="C4" s="35" t="s">
        <v>549</v>
      </c>
      <c r="D4" s="35" t="s">
        <v>550</v>
      </c>
      <c r="E4" s="35" t="s">
        <v>551</v>
      </c>
      <c r="F4" s="35" t="s">
        <v>1771</v>
      </c>
      <c r="G4" s="35">
        <v>9</v>
      </c>
    </row>
    <row r="5" spans="1:7" x14ac:dyDescent="0.35">
      <c r="A5" s="33" t="s">
        <v>1686</v>
      </c>
      <c r="B5" s="34" t="s">
        <v>1687</v>
      </c>
      <c r="C5" s="35" t="s">
        <v>557</v>
      </c>
      <c r="D5" s="35" t="s">
        <v>550</v>
      </c>
      <c r="E5" s="35" t="s">
        <v>551</v>
      </c>
      <c r="F5" s="35" t="s">
        <v>611</v>
      </c>
      <c r="G5" s="35">
        <v>23</v>
      </c>
    </row>
    <row r="6" spans="1:7" x14ac:dyDescent="0.35">
      <c r="A6" s="33" t="s">
        <v>1688</v>
      </c>
      <c r="B6" s="34" t="s">
        <v>1689</v>
      </c>
      <c r="C6" s="35" t="s">
        <v>557</v>
      </c>
      <c r="D6" s="35" t="s">
        <v>550</v>
      </c>
      <c r="E6" s="35" t="s">
        <v>551</v>
      </c>
      <c r="F6" s="35" t="s">
        <v>745</v>
      </c>
      <c r="G6" s="35">
        <v>24</v>
      </c>
    </row>
    <row r="7" spans="1:7" x14ac:dyDescent="0.35">
      <c r="A7" s="33" t="s">
        <v>1690</v>
      </c>
      <c r="B7" s="34" t="s">
        <v>1691</v>
      </c>
      <c r="C7" s="35" t="s">
        <v>557</v>
      </c>
      <c r="D7" s="35" t="s">
        <v>550</v>
      </c>
      <c r="E7" s="35" t="s">
        <v>551</v>
      </c>
      <c r="F7" s="35" t="s">
        <v>585</v>
      </c>
      <c r="G7" s="35">
        <v>25</v>
      </c>
    </row>
    <row r="8" spans="1:7" x14ac:dyDescent="0.35">
      <c r="A8" s="23" t="s">
        <v>277</v>
      </c>
      <c r="B8" s="24" t="s">
        <v>1415</v>
      </c>
      <c r="C8" t="s">
        <v>557</v>
      </c>
      <c r="D8" t="s">
        <v>550</v>
      </c>
      <c r="E8" t="s">
        <v>551</v>
      </c>
      <c r="F8" t="s">
        <v>692</v>
      </c>
      <c r="G8">
        <v>1</v>
      </c>
    </row>
    <row r="9" spans="1:7" x14ac:dyDescent="0.35">
      <c r="A9" s="23" t="s">
        <v>221</v>
      </c>
      <c r="B9" s="24" t="s">
        <v>222</v>
      </c>
      <c r="C9" t="s">
        <v>557</v>
      </c>
      <c r="D9" t="s">
        <v>553</v>
      </c>
      <c r="E9" t="s">
        <v>551</v>
      </c>
      <c r="F9" t="s">
        <v>663</v>
      </c>
      <c r="G9">
        <v>1</v>
      </c>
    </row>
    <row r="10" spans="1:7" x14ac:dyDescent="0.35">
      <c r="A10" s="23" t="s">
        <v>1416</v>
      </c>
      <c r="B10" s="24" t="s">
        <v>1417</v>
      </c>
      <c r="C10" t="s">
        <v>557</v>
      </c>
      <c r="D10" t="s">
        <v>550</v>
      </c>
      <c r="E10" t="s">
        <v>551</v>
      </c>
      <c r="F10" t="s">
        <v>656</v>
      </c>
      <c r="G10">
        <v>1</v>
      </c>
    </row>
    <row r="11" spans="1:7" x14ac:dyDescent="0.35">
      <c r="A11" s="23" t="s">
        <v>1445</v>
      </c>
      <c r="B11" s="24" t="s">
        <v>1446</v>
      </c>
      <c r="C11" t="s">
        <v>557</v>
      </c>
      <c r="D11" t="s">
        <v>550</v>
      </c>
      <c r="E11" t="s">
        <v>551</v>
      </c>
      <c r="F11" t="s">
        <v>1720</v>
      </c>
      <c r="G11">
        <v>1</v>
      </c>
    </row>
    <row r="12" spans="1:7" x14ac:dyDescent="0.35">
      <c r="A12" s="23" t="s">
        <v>1451</v>
      </c>
      <c r="B12" s="24" t="s">
        <v>1452</v>
      </c>
      <c r="C12" t="s">
        <v>557</v>
      </c>
      <c r="D12" t="s">
        <v>553</v>
      </c>
      <c r="E12" t="s">
        <v>551</v>
      </c>
      <c r="F12" t="s">
        <v>1721</v>
      </c>
      <c r="G12">
        <v>1</v>
      </c>
    </row>
    <row r="13" spans="1:7" x14ac:dyDescent="0.35">
      <c r="A13" s="23" t="s">
        <v>1485</v>
      </c>
      <c r="B13" s="24" t="s">
        <v>1486</v>
      </c>
      <c r="C13" t="s">
        <v>557</v>
      </c>
      <c r="D13" t="s">
        <v>550</v>
      </c>
      <c r="E13" t="s">
        <v>551</v>
      </c>
      <c r="F13" t="s">
        <v>628</v>
      </c>
      <c r="G13">
        <v>1</v>
      </c>
    </row>
    <row r="14" spans="1:7" x14ac:dyDescent="0.35">
      <c r="A14" s="23" t="s">
        <v>1489</v>
      </c>
      <c r="B14" s="24" t="s">
        <v>1490</v>
      </c>
      <c r="C14" t="s">
        <v>557</v>
      </c>
      <c r="D14" t="s">
        <v>550</v>
      </c>
      <c r="E14" t="s">
        <v>551</v>
      </c>
      <c r="F14" t="s">
        <v>656</v>
      </c>
      <c r="G14">
        <v>1</v>
      </c>
    </row>
    <row r="15" spans="1:7" x14ac:dyDescent="0.35">
      <c r="A15" s="23" t="s">
        <v>1491</v>
      </c>
      <c r="B15" s="24" t="s">
        <v>1492</v>
      </c>
      <c r="C15" t="s">
        <v>557</v>
      </c>
      <c r="D15" t="s">
        <v>550</v>
      </c>
      <c r="E15" t="s">
        <v>551</v>
      </c>
      <c r="F15" t="s">
        <v>560</v>
      </c>
      <c r="G15">
        <v>1</v>
      </c>
    </row>
    <row r="16" spans="1:7" x14ac:dyDescent="0.35">
      <c r="A16" s="23" t="s">
        <v>174</v>
      </c>
      <c r="B16" s="24" t="s">
        <v>1698</v>
      </c>
      <c r="C16" t="s">
        <v>557</v>
      </c>
      <c r="D16" t="s">
        <v>550</v>
      </c>
      <c r="E16" t="s">
        <v>551</v>
      </c>
      <c r="F16" t="s">
        <v>642</v>
      </c>
      <c r="G16">
        <v>1</v>
      </c>
    </row>
    <row r="17" spans="1:7" x14ac:dyDescent="0.35">
      <c r="A17" s="23" t="s">
        <v>321</v>
      </c>
      <c r="B17" s="24" t="s">
        <v>322</v>
      </c>
      <c r="C17" t="s">
        <v>557</v>
      </c>
      <c r="D17" t="s">
        <v>550</v>
      </c>
      <c r="E17" t="s">
        <v>551</v>
      </c>
      <c r="F17" t="s">
        <v>628</v>
      </c>
      <c r="G17">
        <v>1</v>
      </c>
    </row>
    <row r="18" spans="1:7" hidden="1" x14ac:dyDescent="0.35">
      <c r="A18" s="23" t="s">
        <v>998</v>
      </c>
      <c r="B18" s="24" t="s">
        <v>999</v>
      </c>
      <c r="C18" t="s">
        <v>549</v>
      </c>
      <c r="D18" t="s">
        <v>550</v>
      </c>
      <c r="E18" t="s">
        <v>551</v>
      </c>
      <c r="F18" t="s">
        <v>638</v>
      </c>
      <c r="G18">
        <v>1</v>
      </c>
    </row>
    <row r="19" spans="1:7" hidden="1" x14ac:dyDescent="0.35">
      <c r="A19" s="23" t="s">
        <v>256</v>
      </c>
      <c r="B19" s="24" t="s">
        <v>1004</v>
      </c>
      <c r="C19" t="s">
        <v>549</v>
      </c>
      <c r="D19" t="s">
        <v>553</v>
      </c>
      <c r="E19" t="s">
        <v>551</v>
      </c>
      <c r="F19" t="s">
        <v>678</v>
      </c>
      <c r="G19">
        <v>1</v>
      </c>
    </row>
    <row r="20" spans="1:7" hidden="1" x14ac:dyDescent="0.35">
      <c r="A20" s="23" t="s">
        <v>1022</v>
      </c>
      <c r="B20" s="24" t="s">
        <v>1023</v>
      </c>
      <c r="C20" t="s">
        <v>549</v>
      </c>
      <c r="D20" t="s">
        <v>550</v>
      </c>
      <c r="E20" t="s">
        <v>551</v>
      </c>
      <c r="F20" t="s">
        <v>1722</v>
      </c>
      <c r="G20">
        <v>1</v>
      </c>
    </row>
    <row r="21" spans="1:7" hidden="1" x14ac:dyDescent="0.35">
      <c r="A21" s="23" t="s">
        <v>368</v>
      </c>
      <c r="B21" s="24" t="s">
        <v>369</v>
      </c>
      <c r="C21" t="s">
        <v>549</v>
      </c>
      <c r="D21" t="s">
        <v>550</v>
      </c>
      <c r="E21" t="s">
        <v>551</v>
      </c>
      <c r="F21" t="s">
        <v>729</v>
      </c>
      <c r="G21">
        <v>1</v>
      </c>
    </row>
    <row r="22" spans="1:7" hidden="1" x14ac:dyDescent="0.35">
      <c r="A22" s="23" t="s">
        <v>1044</v>
      </c>
      <c r="B22" s="24" t="s">
        <v>1045</v>
      </c>
      <c r="C22" t="s">
        <v>549</v>
      </c>
      <c r="D22" t="s">
        <v>550</v>
      </c>
      <c r="E22" t="s">
        <v>551</v>
      </c>
      <c r="F22" t="s">
        <v>1723</v>
      </c>
      <c r="G22">
        <v>1</v>
      </c>
    </row>
    <row r="23" spans="1:7" hidden="1" x14ac:dyDescent="0.35">
      <c r="A23" s="23" t="s">
        <v>1046</v>
      </c>
      <c r="B23" s="24" t="s">
        <v>1047</v>
      </c>
      <c r="C23" t="s">
        <v>549</v>
      </c>
      <c r="D23" t="s">
        <v>550</v>
      </c>
      <c r="E23" t="s">
        <v>551</v>
      </c>
      <c r="F23" t="s">
        <v>648</v>
      </c>
      <c r="G23">
        <v>1</v>
      </c>
    </row>
    <row r="24" spans="1:7" hidden="1" x14ac:dyDescent="0.35">
      <c r="A24" s="23" t="s">
        <v>47</v>
      </c>
      <c r="B24" s="24" t="s">
        <v>48</v>
      </c>
      <c r="C24" t="s">
        <v>549</v>
      </c>
      <c r="D24" t="s">
        <v>550</v>
      </c>
      <c r="E24" t="s">
        <v>551</v>
      </c>
      <c r="F24" t="s">
        <v>581</v>
      </c>
      <c r="G24">
        <v>1</v>
      </c>
    </row>
    <row r="25" spans="1:7" hidden="1" x14ac:dyDescent="0.35">
      <c r="A25" s="23" t="s">
        <v>1068</v>
      </c>
      <c r="B25" s="24" t="s">
        <v>1069</v>
      </c>
      <c r="C25" t="s">
        <v>549</v>
      </c>
      <c r="D25" t="s">
        <v>553</v>
      </c>
      <c r="E25" t="s">
        <v>551</v>
      </c>
      <c r="F25" t="s">
        <v>1724</v>
      </c>
      <c r="G25">
        <v>1</v>
      </c>
    </row>
    <row r="26" spans="1:7" hidden="1" x14ac:dyDescent="0.35">
      <c r="A26" s="23" t="s">
        <v>1072</v>
      </c>
      <c r="B26" s="24" t="s">
        <v>1073</v>
      </c>
      <c r="C26" t="s">
        <v>549</v>
      </c>
      <c r="D26" t="s">
        <v>550</v>
      </c>
      <c r="E26" t="s">
        <v>551</v>
      </c>
      <c r="F26" t="s">
        <v>739</v>
      </c>
      <c r="G26">
        <v>1</v>
      </c>
    </row>
    <row r="27" spans="1:7" hidden="1" x14ac:dyDescent="0.35">
      <c r="A27" s="23" t="s">
        <v>1074</v>
      </c>
      <c r="B27" s="24" t="s">
        <v>1075</v>
      </c>
      <c r="C27" t="s">
        <v>549</v>
      </c>
      <c r="D27" t="s">
        <v>550</v>
      </c>
      <c r="E27" t="s">
        <v>551</v>
      </c>
      <c r="F27" t="s">
        <v>1725</v>
      </c>
      <c r="G27">
        <v>1</v>
      </c>
    </row>
    <row r="28" spans="1:7" hidden="1" x14ac:dyDescent="0.35">
      <c r="A28" s="23" t="s">
        <v>1100</v>
      </c>
      <c r="B28" s="24" t="s">
        <v>1101</v>
      </c>
      <c r="C28" t="s">
        <v>549</v>
      </c>
      <c r="D28" t="s">
        <v>553</v>
      </c>
      <c r="E28" t="s">
        <v>551</v>
      </c>
      <c r="F28" t="s">
        <v>1726</v>
      </c>
      <c r="G28">
        <v>1</v>
      </c>
    </row>
    <row r="29" spans="1:7" hidden="1" x14ac:dyDescent="0.35">
      <c r="A29" s="23" t="s">
        <v>1102</v>
      </c>
      <c r="B29" s="24" t="s">
        <v>1103</v>
      </c>
      <c r="C29" t="s">
        <v>549</v>
      </c>
      <c r="D29" t="s">
        <v>550</v>
      </c>
      <c r="E29" t="s">
        <v>551</v>
      </c>
      <c r="F29" t="s">
        <v>592</v>
      </c>
      <c r="G29">
        <v>1</v>
      </c>
    </row>
    <row r="30" spans="1:7" hidden="1" x14ac:dyDescent="0.35">
      <c r="A30" s="23" t="s">
        <v>51</v>
      </c>
      <c r="B30" s="24" t="s">
        <v>52</v>
      </c>
      <c r="C30" t="s">
        <v>549</v>
      </c>
      <c r="D30" t="s">
        <v>550</v>
      </c>
      <c r="E30" t="s">
        <v>551</v>
      </c>
      <c r="F30" t="s">
        <v>583</v>
      </c>
      <c r="G30">
        <v>1</v>
      </c>
    </row>
    <row r="31" spans="1:7" hidden="1" x14ac:dyDescent="0.35">
      <c r="A31" s="23" t="s">
        <v>394</v>
      </c>
      <c r="B31" s="24" t="s">
        <v>395</v>
      </c>
      <c r="C31" t="s">
        <v>549</v>
      </c>
      <c r="D31" t="s">
        <v>550</v>
      </c>
      <c r="E31" t="s">
        <v>551</v>
      </c>
      <c r="F31" t="s">
        <v>657</v>
      </c>
      <c r="G31">
        <v>1</v>
      </c>
    </row>
    <row r="32" spans="1:7" hidden="1" x14ac:dyDescent="0.35">
      <c r="A32" s="23" t="s">
        <v>826</v>
      </c>
      <c r="B32" s="24" t="s">
        <v>827</v>
      </c>
      <c r="C32" t="s">
        <v>732</v>
      </c>
      <c r="D32" t="s">
        <v>550</v>
      </c>
      <c r="E32" t="s">
        <v>551</v>
      </c>
      <c r="F32" t="s">
        <v>588</v>
      </c>
      <c r="G32">
        <v>1</v>
      </c>
    </row>
    <row r="33" spans="1:7" x14ac:dyDescent="0.35">
      <c r="A33" s="23" t="s">
        <v>1418</v>
      </c>
      <c r="B33" s="24" t="s">
        <v>1419</v>
      </c>
      <c r="C33" t="s">
        <v>557</v>
      </c>
      <c r="D33" t="s">
        <v>550</v>
      </c>
      <c r="E33" t="s">
        <v>551</v>
      </c>
      <c r="F33" t="s">
        <v>749</v>
      </c>
      <c r="G33">
        <v>2</v>
      </c>
    </row>
    <row r="34" spans="1:7" x14ac:dyDescent="0.35">
      <c r="A34" s="23" t="s">
        <v>1420</v>
      </c>
      <c r="B34" s="24" t="s">
        <v>1421</v>
      </c>
      <c r="C34" t="s">
        <v>557</v>
      </c>
      <c r="D34" t="s">
        <v>550</v>
      </c>
      <c r="E34" t="s">
        <v>551</v>
      </c>
      <c r="F34" t="s">
        <v>1727</v>
      </c>
      <c r="G34">
        <v>2</v>
      </c>
    </row>
    <row r="35" spans="1:7" x14ac:dyDescent="0.35">
      <c r="A35" s="23" t="s">
        <v>279</v>
      </c>
      <c r="B35" s="24" t="s">
        <v>280</v>
      </c>
      <c r="C35" t="s">
        <v>557</v>
      </c>
      <c r="D35" t="s">
        <v>550</v>
      </c>
      <c r="E35" t="s">
        <v>551</v>
      </c>
      <c r="F35" t="s">
        <v>638</v>
      </c>
      <c r="G35">
        <v>2</v>
      </c>
    </row>
    <row r="36" spans="1:7" x14ac:dyDescent="0.35">
      <c r="A36" s="23" t="s">
        <v>1455</v>
      </c>
      <c r="B36" s="24" t="s">
        <v>1456</v>
      </c>
      <c r="C36" t="s">
        <v>557</v>
      </c>
      <c r="D36" t="s">
        <v>550</v>
      </c>
      <c r="E36" t="s">
        <v>551</v>
      </c>
      <c r="F36" t="s">
        <v>740</v>
      </c>
      <c r="G36">
        <v>2</v>
      </c>
    </row>
    <row r="37" spans="1:7" x14ac:dyDescent="0.35">
      <c r="A37" s="23" t="s">
        <v>1459</v>
      </c>
      <c r="B37" s="24" t="s">
        <v>1460</v>
      </c>
      <c r="C37" t="s">
        <v>557</v>
      </c>
      <c r="D37" t="s">
        <v>550</v>
      </c>
      <c r="E37" t="s">
        <v>551</v>
      </c>
      <c r="F37" t="s">
        <v>577</v>
      </c>
      <c r="G37">
        <v>2</v>
      </c>
    </row>
    <row r="38" spans="1:7" x14ac:dyDescent="0.35">
      <c r="A38" s="23" t="s">
        <v>1461</v>
      </c>
      <c r="B38" s="24" t="s">
        <v>1462</v>
      </c>
      <c r="C38" t="s">
        <v>557</v>
      </c>
      <c r="D38" t="s">
        <v>550</v>
      </c>
      <c r="E38" t="s">
        <v>551</v>
      </c>
      <c r="F38" t="s">
        <v>674</v>
      </c>
      <c r="G38">
        <v>2</v>
      </c>
    </row>
    <row r="39" spans="1:7" x14ac:dyDescent="0.35">
      <c r="A39" s="23" t="s">
        <v>1493</v>
      </c>
      <c r="B39" s="24" t="s">
        <v>1494</v>
      </c>
      <c r="C39" t="s">
        <v>557</v>
      </c>
      <c r="D39" t="s">
        <v>553</v>
      </c>
      <c r="E39" t="s">
        <v>551</v>
      </c>
      <c r="F39" t="s">
        <v>1728</v>
      </c>
      <c r="G39">
        <v>2</v>
      </c>
    </row>
    <row r="40" spans="1:7" x14ac:dyDescent="0.35">
      <c r="A40" s="23" t="s">
        <v>1497</v>
      </c>
      <c r="B40" s="24" t="s">
        <v>1498</v>
      </c>
      <c r="C40" t="s">
        <v>557</v>
      </c>
      <c r="D40" t="s">
        <v>550</v>
      </c>
      <c r="E40" t="s">
        <v>551</v>
      </c>
      <c r="F40" t="s">
        <v>658</v>
      </c>
      <c r="G40">
        <v>2</v>
      </c>
    </row>
    <row r="41" spans="1:7" x14ac:dyDescent="0.35">
      <c r="A41" s="23" t="s">
        <v>309</v>
      </c>
      <c r="B41" s="24" t="s">
        <v>310</v>
      </c>
      <c r="C41" t="s">
        <v>557</v>
      </c>
      <c r="D41" t="s">
        <v>550</v>
      </c>
      <c r="E41" t="s">
        <v>551</v>
      </c>
      <c r="F41" t="s">
        <v>708</v>
      </c>
      <c r="G41">
        <v>2</v>
      </c>
    </row>
    <row r="42" spans="1:7" x14ac:dyDescent="0.35">
      <c r="A42" s="23" t="s">
        <v>404</v>
      </c>
      <c r="B42" s="24" t="s">
        <v>1701</v>
      </c>
      <c r="C42" t="s">
        <v>557</v>
      </c>
      <c r="D42" t="s">
        <v>550</v>
      </c>
      <c r="E42" t="s">
        <v>551</v>
      </c>
      <c r="F42" t="s">
        <v>743</v>
      </c>
      <c r="G42">
        <v>2</v>
      </c>
    </row>
    <row r="43" spans="1:7" hidden="1" x14ac:dyDescent="0.35">
      <c r="A43" s="23" t="s">
        <v>1005</v>
      </c>
      <c r="B43" s="24" t="s">
        <v>1006</v>
      </c>
      <c r="C43" t="s">
        <v>549</v>
      </c>
      <c r="D43" t="s">
        <v>550</v>
      </c>
      <c r="E43" t="s">
        <v>551</v>
      </c>
      <c r="F43" t="s">
        <v>1729</v>
      </c>
      <c r="G43">
        <v>2</v>
      </c>
    </row>
    <row r="44" spans="1:7" hidden="1" x14ac:dyDescent="0.35">
      <c r="A44" s="23" t="s">
        <v>307</v>
      </c>
      <c r="B44" s="24" t="s">
        <v>308</v>
      </c>
      <c r="C44" t="s">
        <v>549</v>
      </c>
      <c r="D44" t="s">
        <v>550</v>
      </c>
      <c r="E44" t="s">
        <v>551</v>
      </c>
      <c r="F44" t="s">
        <v>707</v>
      </c>
      <c r="G44">
        <v>2</v>
      </c>
    </row>
    <row r="45" spans="1:7" hidden="1" x14ac:dyDescent="0.35">
      <c r="A45" s="23" t="s">
        <v>1007</v>
      </c>
      <c r="B45" s="24" t="s">
        <v>1008</v>
      </c>
      <c r="C45" t="s">
        <v>549</v>
      </c>
      <c r="D45" t="s">
        <v>550</v>
      </c>
      <c r="E45" t="s">
        <v>551</v>
      </c>
      <c r="F45" t="s">
        <v>578</v>
      </c>
      <c r="G45">
        <v>2</v>
      </c>
    </row>
    <row r="46" spans="1:7" hidden="1" x14ac:dyDescent="0.35">
      <c r="A46" s="23" t="s">
        <v>538</v>
      </c>
      <c r="B46" s="24" t="s">
        <v>539</v>
      </c>
      <c r="C46" t="s">
        <v>549</v>
      </c>
      <c r="D46" t="s">
        <v>550</v>
      </c>
      <c r="E46" t="s">
        <v>551</v>
      </c>
      <c r="F46" t="s">
        <v>728</v>
      </c>
      <c r="G46">
        <v>2</v>
      </c>
    </row>
    <row r="47" spans="1:7" hidden="1" x14ac:dyDescent="0.35">
      <c r="A47" s="23" t="s">
        <v>1025</v>
      </c>
      <c r="B47" s="24" t="s">
        <v>1026</v>
      </c>
      <c r="C47" t="s">
        <v>549</v>
      </c>
      <c r="D47" t="s">
        <v>550</v>
      </c>
      <c r="E47" t="s">
        <v>551</v>
      </c>
      <c r="F47" t="s">
        <v>1730</v>
      </c>
      <c r="G47">
        <v>2</v>
      </c>
    </row>
    <row r="48" spans="1:7" hidden="1" x14ac:dyDescent="0.35">
      <c r="A48" s="23" t="s">
        <v>460</v>
      </c>
      <c r="B48" s="24" t="s">
        <v>461</v>
      </c>
      <c r="C48" t="s">
        <v>549</v>
      </c>
      <c r="D48" t="s">
        <v>550</v>
      </c>
      <c r="E48" t="s">
        <v>551</v>
      </c>
      <c r="F48" t="s">
        <v>727</v>
      </c>
      <c r="G48">
        <v>2</v>
      </c>
    </row>
    <row r="49" spans="1:7" hidden="1" x14ac:dyDescent="0.35">
      <c r="A49" s="23" t="s">
        <v>1052</v>
      </c>
      <c r="B49" s="24" t="s">
        <v>1053</v>
      </c>
      <c r="C49" t="s">
        <v>549</v>
      </c>
      <c r="D49" t="s">
        <v>550</v>
      </c>
      <c r="E49" t="s">
        <v>551</v>
      </c>
      <c r="F49" t="s">
        <v>597</v>
      </c>
      <c r="G49">
        <v>2</v>
      </c>
    </row>
    <row r="50" spans="1:7" hidden="1" x14ac:dyDescent="0.35">
      <c r="A50" s="23" t="s">
        <v>311</v>
      </c>
      <c r="B50" s="24" t="s">
        <v>312</v>
      </c>
      <c r="C50" t="s">
        <v>549</v>
      </c>
      <c r="D50" t="s">
        <v>550</v>
      </c>
      <c r="E50" t="s">
        <v>551</v>
      </c>
      <c r="F50" t="s">
        <v>621</v>
      </c>
      <c r="G50">
        <v>2</v>
      </c>
    </row>
    <row r="51" spans="1:7" hidden="1" x14ac:dyDescent="0.35">
      <c r="A51" s="23" t="s">
        <v>1076</v>
      </c>
      <c r="B51" s="24" t="s">
        <v>1077</v>
      </c>
      <c r="C51" t="s">
        <v>549</v>
      </c>
      <c r="D51" t="s">
        <v>553</v>
      </c>
      <c r="E51" t="s">
        <v>551</v>
      </c>
      <c r="F51" t="s">
        <v>1731</v>
      </c>
      <c r="G51">
        <v>2</v>
      </c>
    </row>
    <row r="52" spans="1:7" hidden="1" x14ac:dyDescent="0.35">
      <c r="A52" s="23" t="s">
        <v>1080</v>
      </c>
      <c r="B52" s="24" t="s">
        <v>1081</v>
      </c>
      <c r="C52" t="s">
        <v>549</v>
      </c>
      <c r="D52" t="s">
        <v>550</v>
      </c>
      <c r="E52" t="s">
        <v>551</v>
      </c>
      <c r="F52" t="s">
        <v>597</v>
      </c>
      <c r="G52">
        <v>2</v>
      </c>
    </row>
    <row r="53" spans="1:7" hidden="1" x14ac:dyDescent="0.35">
      <c r="A53" s="23" t="s">
        <v>489</v>
      </c>
      <c r="B53" s="24" t="s">
        <v>490</v>
      </c>
      <c r="C53" t="s">
        <v>549</v>
      </c>
      <c r="D53" t="s">
        <v>550</v>
      </c>
      <c r="E53" t="s">
        <v>551</v>
      </c>
      <c r="F53" t="s">
        <v>765</v>
      </c>
      <c r="G53">
        <v>2</v>
      </c>
    </row>
    <row r="54" spans="1:7" hidden="1" x14ac:dyDescent="0.35">
      <c r="A54" s="23" t="s">
        <v>193</v>
      </c>
      <c r="B54" s="24" t="s">
        <v>194</v>
      </c>
      <c r="C54" t="s">
        <v>549</v>
      </c>
      <c r="D54" t="s">
        <v>550</v>
      </c>
      <c r="E54" t="s">
        <v>551</v>
      </c>
      <c r="F54" t="s">
        <v>651</v>
      </c>
      <c r="G54">
        <v>2</v>
      </c>
    </row>
    <row r="55" spans="1:7" hidden="1" x14ac:dyDescent="0.35">
      <c r="A55" s="23" t="s">
        <v>1104</v>
      </c>
      <c r="B55" s="24" t="s">
        <v>1105</v>
      </c>
      <c r="C55" t="s">
        <v>549</v>
      </c>
      <c r="D55" t="s">
        <v>553</v>
      </c>
      <c r="E55" t="s">
        <v>551</v>
      </c>
      <c r="F55" t="s">
        <v>1732</v>
      </c>
      <c r="G55">
        <v>2</v>
      </c>
    </row>
    <row r="56" spans="1:7" hidden="1" x14ac:dyDescent="0.35">
      <c r="A56" s="23" t="s">
        <v>1122</v>
      </c>
      <c r="B56" s="24" t="s">
        <v>1123</v>
      </c>
      <c r="C56" t="s">
        <v>549</v>
      </c>
      <c r="D56" t="s">
        <v>550</v>
      </c>
      <c r="E56" t="s">
        <v>551</v>
      </c>
      <c r="F56" t="s">
        <v>1733</v>
      </c>
      <c r="G56">
        <v>2</v>
      </c>
    </row>
    <row r="57" spans="1:7" hidden="1" x14ac:dyDescent="0.35">
      <c r="A57" s="23" t="s">
        <v>1128</v>
      </c>
      <c r="B57" s="24" t="s">
        <v>1129</v>
      </c>
      <c r="C57" t="s">
        <v>549</v>
      </c>
      <c r="D57" t="s">
        <v>550</v>
      </c>
      <c r="E57" t="s">
        <v>551</v>
      </c>
      <c r="F57" t="s">
        <v>602</v>
      </c>
      <c r="G57">
        <v>2</v>
      </c>
    </row>
    <row r="58" spans="1:7" x14ac:dyDescent="0.35">
      <c r="A58" s="23" t="s">
        <v>1422</v>
      </c>
      <c r="B58" s="24" t="s">
        <v>1423</v>
      </c>
      <c r="C58" t="s">
        <v>557</v>
      </c>
      <c r="D58" t="s">
        <v>550</v>
      </c>
      <c r="E58" t="s">
        <v>551</v>
      </c>
      <c r="F58" t="s">
        <v>588</v>
      </c>
      <c r="G58">
        <v>3</v>
      </c>
    </row>
    <row r="59" spans="1:7" x14ac:dyDescent="0.35">
      <c r="A59" s="23" t="s">
        <v>1426</v>
      </c>
      <c r="B59" s="24" t="s">
        <v>1427</v>
      </c>
      <c r="C59" t="s">
        <v>557</v>
      </c>
      <c r="D59" t="s">
        <v>550</v>
      </c>
      <c r="E59" t="s">
        <v>551</v>
      </c>
      <c r="F59" t="s">
        <v>592</v>
      </c>
      <c r="G59">
        <v>3</v>
      </c>
    </row>
    <row r="60" spans="1:7" x14ac:dyDescent="0.35">
      <c r="A60" s="23" t="s">
        <v>1430</v>
      </c>
      <c r="B60" s="24" t="s">
        <v>1431</v>
      </c>
      <c r="C60" t="s">
        <v>557</v>
      </c>
      <c r="D60" t="s">
        <v>553</v>
      </c>
      <c r="E60" t="s">
        <v>551</v>
      </c>
      <c r="F60" t="s">
        <v>1734</v>
      </c>
      <c r="G60">
        <v>3</v>
      </c>
    </row>
    <row r="61" spans="1:7" x14ac:dyDescent="0.35">
      <c r="A61" s="23" t="s">
        <v>1463</v>
      </c>
      <c r="B61" s="24" t="s">
        <v>1464</v>
      </c>
      <c r="C61" t="s">
        <v>557</v>
      </c>
      <c r="D61" t="s">
        <v>553</v>
      </c>
      <c r="E61" t="s">
        <v>551</v>
      </c>
      <c r="F61" t="s">
        <v>1735</v>
      </c>
      <c r="G61">
        <v>3</v>
      </c>
    </row>
    <row r="62" spans="1:7" x14ac:dyDescent="0.35">
      <c r="A62" s="23" t="s">
        <v>328</v>
      </c>
      <c r="B62" s="24" t="s">
        <v>329</v>
      </c>
      <c r="C62" t="s">
        <v>557</v>
      </c>
      <c r="D62" t="s">
        <v>550</v>
      </c>
      <c r="E62" t="s">
        <v>551</v>
      </c>
      <c r="F62" t="s">
        <v>633</v>
      </c>
      <c r="G62">
        <v>3</v>
      </c>
    </row>
    <row r="63" spans="1:7" x14ac:dyDescent="0.35">
      <c r="A63" s="23" t="s">
        <v>1465</v>
      </c>
      <c r="B63" s="24" t="s">
        <v>1466</v>
      </c>
      <c r="C63" t="s">
        <v>557</v>
      </c>
      <c r="D63" t="s">
        <v>550</v>
      </c>
      <c r="E63" t="s">
        <v>551</v>
      </c>
      <c r="F63" t="s">
        <v>1736</v>
      </c>
      <c r="G63">
        <v>3</v>
      </c>
    </row>
    <row r="64" spans="1:7" x14ac:dyDescent="0.35">
      <c r="A64" s="23" t="s">
        <v>215</v>
      </c>
      <c r="B64" s="24" t="s">
        <v>1501</v>
      </c>
      <c r="C64" t="s">
        <v>557</v>
      </c>
      <c r="D64" t="s">
        <v>553</v>
      </c>
      <c r="E64" t="s">
        <v>551</v>
      </c>
      <c r="F64" t="s">
        <v>661</v>
      </c>
      <c r="G64">
        <v>3</v>
      </c>
    </row>
    <row r="65" spans="1:7" x14ac:dyDescent="0.35">
      <c r="A65" s="23" t="s">
        <v>547</v>
      </c>
      <c r="B65" s="24" t="s">
        <v>548</v>
      </c>
      <c r="C65" t="s">
        <v>557</v>
      </c>
      <c r="D65" t="s">
        <v>553</v>
      </c>
      <c r="E65" t="s">
        <v>551</v>
      </c>
      <c r="F65" t="s">
        <v>784</v>
      </c>
      <c r="G65">
        <v>3</v>
      </c>
    </row>
    <row r="66" spans="1:7" x14ac:dyDescent="0.35">
      <c r="A66" s="23" t="s">
        <v>360</v>
      </c>
      <c r="B66" s="24" t="s">
        <v>1699</v>
      </c>
      <c r="C66" t="s">
        <v>557</v>
      </c>
      <c r="D66" t="s">
        <v>553</v>
      </c>
      <c r="E66" t="s">
        <v>551</v>
      </c>
      <c r="F66" t="s">
        <v>724</v>
      </c>
      <c r="G66">
        <v>3</v>
      </c>
    </row>
    <row r="67" spans="1:7" x14ac:dyDescent="0.35">
      <c r="A67" s="23" t="s">
        <v>313</v>
      </c>
      <c r="B67" s="24" t="s">
        <v>314</v>
      </c>
      <c r="C67" t="s">
        <v>557</v>
      </c>
      <c r="D67" t="s">
        <v>550</v>
      </c>
      <c r="E67" t="s">
        <v>551</v>
      </c>
      <c r="F67" t="s">
        <v>578</v>
      </c>
      <c r="G67">
        <v>3</v>
      </c>
    </row>
    <row r="68" spans="1:7" hidden="1" x14ac:dyDescent="0.35">
      <c r="A68" s="23" t="s">
        <v>1009</v>
      </c>
      <c r="B68" s="24" t="s">
        <v>1010</v>
      </c>
      <c r="C68" t="s">
        <v>549</v>
      </c>
      <c r="D68" t="s">
        <v>550</v>
      </c>
      <c r="E68" t="s">
        <v>551</v>
      </c>
      <c r="F68" t="s">
        <v>1737</v>
      </c>
      <c r="G68">
        <v>3</v>
      </c>
    </row>
    <row r="69" spans="1:7" hidden="1" x14ac:dyDescent="0.35">
      <c r="A69" s="23" t="s">
        <v>1011</v>
      </c>
      <c r="B69" s="24" t="s">
        <v>1012</v>
      </c>
      <c r="C69" t="s">
        <v>549</v>
      </c>
      <c r="D69" t="s">
        <v>550</v>
      </c>
      <c r="E69" t="s">
        <v>551</v>
      </c>
      <c r="F69" t="s">
        <v>728</v>
      </c>
      <c r="G69">
        <v>3</v>
      </c>
    </row>
    <row r="70" spans="1:7" hidden="1" x14ac:dyDescent="0.35">
      <c r="A70" s="23" t="s">
        <v>1027</v>
      </c>
      <c r="B70" s="24" t="s">
        <v>1028</v>
      </c>
      <c r="C70" t="s">
        <v>549</v>
      </c>
      <c r="D70" t="s">
        <v>550</v>
      </c>
      <c r="E70" t="s">
        <v>551</v>
      </c>
      <c r="F70" t="s">
        <v>584</v>
      </c>
      <c r="G70">
        <v>3</v>
      </c>
    </row>
    <row r="71" spans="1:7" hidden="1" x14ac:dyDescent="0.35">
      <c r="A71" s="23" t="s">
        <v>1029</v>
      </c>
      <c r="B71" s="24" t="s">
        <v>1030</v>
      </c>
      <c r="C71" t="s">
        <v>549</v>
      </c>
      <c r="D71" t="s">
        <v>550</v>
      </c>
      <c r="E71" t="s">
        <v>551</v>
      </c>
      <c r="F71" t="s">
        <v>581</v>
      </c>
      <c r="G71">
        <v>3</v>
      </c>
    </row>
    <row r="72" spans="1:7" hidden="1" x14ac:dyDescent="0.35">
      <c r="A72" s="23" t="s">
        <v>1032</v>
      </c>
      <c r="B72" s="24" t="s">
        <v>1033</v>
      </c>
      <c r="C72" t="s">
        <v>549</v>
      </c>
      <c r="D72" t="s">
        <v>550</v>
      </c>
      <c r="E72" t="s">
        <v>551</v>
      </c>
      <c r="F72" t="s">
        <v>1738</v>
      </c>
      <c r="G72">
        <v>3</v>
      </c>
    </row>
    <row r="73" spans="1:7" hidden="1" x14ac:dyDescent="0.35">
      <c r="A73" s="23" t="s">
        <v>1054</v>
      </c>
      <c r="B73" s="24" t="s">
        <v>1055</v>
      </c>
      <c r="C73" t="s">
        <v>549</v>
      </c>
      <c r="D73" t="s">
        <v>550</v>
      </c>
      <c r="E73" t="s">
        <v>551</v>
      </c>
      <c r="F73" t="s">
        <v>728</v>
      </c>
      <c r="G73">
        <v>3</v>
      </c>
    </row>
    <row r="74" spans="1:7" hidden="1" x14ac:dyDescent="0.35">
      <c r="A74" s="23" t="s">
        <v>1056</v>
      </c>
      <c r="B74" s="24" t="s">
        <v>1057</v>
      </c>
      <c r="C74" t="s">
        <v>549</v>
      </c>
      <c r="D74" t="s">
        <v>550</v>
      </c>
      <c r="E74" t="s">
        <v>551</v>
      </c>
      <c r="F74" t="s">
        <v>1739</v>
      </c>
      <c r="G74">
        <v>3</v>
      </c>
    </row>
    <row r="75" spans="1:7" hidden="1" x14ac:dyDescent="0.35">
      <c r="A75" s="23" t="s">
        <v>1058</v>
      </c>
      <c r="B75" s="24" t="s">
        <v>1059</v>
      </c>
      <c r="C75" t="s">
        <v>549</v>
      </c>
      <c r="D75" t="s">
        <v>553</v>
      </c>
      <c r="E75" t="s">
        <v>551</v>
      </c>
      <c r="F75" t="s">
        <v>1740</v>
      </c>
      <c r="G75">
        <v>3</v>
      </c>
    </row>
    <row r="76" spans="1:7" hidden="1" x14ac:dyDescent="0.35">
      <c r="A76" s="23" t="s">
        <v>157</v>
      </c>
      <c r="B76" s="24" t="s">
        <v>158</v>
      </c>
      <c r="C76" t="s">
        <v>549</v>
      </c>
      <c r="D76" t="s">
        <v>550</v>
      </c>
      <c r="E76" t="s">
        <v>551</v>
      </c>
      <c r="F76" t="s">
        <v>634</v>
      </c>
      <c r="G76">
        <v>3</v>
      </c>
    </row>
    <row r="77" spans="1:7" hidden="1" x14ac:dyDescent="0.35">
      <c r="A77" s="23" t="s">
        <v>1082</v>
      </c>
      <c r="B77" s="24" t="s">
        <v>1083</v>
      </c>
      <c r="C77" t="s">
        <v>549</v>
      </c>
      <c r="D77" t="s">
        <v>553</v>
      </c>
      <c r="E77" t="s">
        <v>551</v>
      </c>
      <c r="F77" t="s">
        <v>1721</v>
      </c>
      <c r="G77">
        <v>3</v>
      </c>
    </row>
    <row r="78" spans="1:7" hidden="1" x14ac:dyDescent="0.35">
      <c r="A78" s="23" t="s">
        <v>1084</v>
      </c>
      <c r="B78" s="24" t="s">
        <v>1085</v>
      </c>
      <c r="C78" t="s">
        <v>549</v>
      </c>
      <c r="D78" t="s">
        <v>550</v>
      </c>
      <c r="E78" t="s">
        <v>551</v>
      </c>
      <c r="F78" t="s">
        <v>1741</v>
      </c>
      <c r="G78">
        <v>3</v>
      </c>
    </row>
    <row r="79" spans="1:7" hidden="1" x14ac:dyDescent="0.35">
      <c r="A79" s="23" t="s">
        <v>1108</v>
      </c>
      <c r="B79" s="24" t="s">
        <v>1109</v>
      </c>
      <c r="C79" t="s">
        <v>549</v>
      </c>
      <c r="D79" t="s">
        <v>550</v>
      </c>
      <c r="E79" t="s">
        <v>551</v>
      </c>
      <c r="F79" t="s">
        <v>1742</v>
      </c>
      <c r="G79">
        <v>3</v>
      </c>
    </row>
    <row r="80" spans="1:7" hidden="1" x14ac:dyDescent="0.35">
      <c r="A80" s="23" t="s">
        <v>1110</v>
      </c>
      <c r="B80" s="24" t="s">
        <v>1111</v>
      </c>
      <c r="C80" t="s">
        <v>549</v>
      </c>
      <c r="D80" t="s">
        <v>550</v>
      </c>
      <c r="E80" t="s">
        <v>551</v>
      </c>
      <c r="F80" t="s">
        <v>690</v>
      </c>
      <c r="G80">
        <v>3</v>
      </c>
    </row>
    <row r="81" spans="1:7" hidden="1" x14ac:dyDescent="0.35">
      <c r="A81" s="23" t="s">
        <v>540</v>
      </c>
      <c r="B81" s="24" t="s">
        <v>541</v>
      </c>
      <c r="C81" t="s">
        <v>549</v>
      </c>
      <c r="D81" t="s">
        <v>550</v>
      </c>
      <c r="E81" t="s">
        <v>551</v>
      </c>
      <c r="F81" t="s">
        <v>677</v>
      </c>
      <c r="G81">
        <v>3</v>
      </c>
    </row>
    <row r="82" spans="1:7" hidden="1" x14ac:dyDescent="0.35">
      <c r="A82" s="23" t="s">
        <v>1130</v>
      </c>
      <c r="B82" s="24" t="s">
        <v>1131</v>
      </c>
      <c r="C82" t="s">
        <v>549</v>
      </c>
      <c r="D82" t="s">
        <v>553</v>
      </c>
      <c r="E82" t="s">
        <v>551</v>
      </c>
      <c r="F82" t="s">
        <v>1743</v>
      </c>
      <c r="G82">
        <v>3</v>
      </c>
    </row>
    <row r="83" spans="1:7" x14ac:dyDescent="0.35">
      <c r="A83" s="23" t="s">
        <v>1432</v>
      </c>
      <c r="B83" s="24" t="s">
        <v>1433</v>
      </c>
      <c r="C83" t="s">
        <v>557</v>
      </c>
      <c r="D83" t="s">
        <v>550</v>
      </c>
      <c r="E83" t="s">
        <v>551</v>
      </c>
      <c r="F83" t="s">
        <v>1744</v>
      </c>
      <c r="G83">
        <v>4</v>
      </c>
    </row>
    <row r="84" spans="1:7" x14ac:dyDescent="0.35">
      <c r="A84" s="23" t="s">
        <v>1435</v>
      </c>
      <c r="B84" s="24" t="s">
        <v>1436</v>
      </c>
      <c r="C84" t="s">
        <v>557</v>
      </c>
      <c r="D84" t="s">
        <v>550</v>
      </c>
      <c r="E84" t="s">
        <v>551</v>
      </c>
      <c r="F84" t="s">
        <v>1745</v>
      </c>
      <c r="G84">
        <v>4</v>
      </c>
    </row>
    <row r="85" spans="1:7" x14ac:dyDescent="0.35">
      <c r="A85" s="23" t="s">
        <v>1437</v>
      </c>
      <c r="B85" s="24" t="s">
        <v>1438</v>
      </c>
      <c r="C85" t="s">
        <v>557</v>
      </c>
      <c r="D85" t="s">
        <v>553</v>
      </c>
      <c r="E85" t="s">
        <v>551</v>
      </c>
      <c r="F85" t="s">
        <v>1746</v>
      </c>
      <c r="G85">
        <v>4</v>
      </c>
    </row>
    <row r="86" spans="1:7" x14ac:dyDescent="0.35">
      <c r="A86" s="23" t="s">
        <v>1471</v>
      </c>
      <c r="B86" s="24" t="s">
        <v>1472</v>
      </c>
      <c r="C86" t="s">
        <v>557</v>
      </c>
      <c r="D86" t="s">
        <v>550</v>
      </c>
      <c r="E86" t="s">
        <v>551</v>
      </c>
      <c r="F86" t="s">
        <v>1742</v>
      </c>
      <c r="G86">
        <v>4</v>
      </c>
    </row>
    <row r="87" spans="1:7" x14ac:dyDescent="0.35">
      <c r="A87" s="23" t="s">
        <v>1473</v>
      </c>
      <c r="B87" s="24" t="s">
        <v>1474</v>
      </c>
      <c r="C87" t="s">
        <v>557</v>
      </c>
      <c r="D87" t="s">
        <v>550</v>
      </c>
      <c r="E87" t="s">
        <v>551</v>
      </c>
      <c r="F87" t="s">
        <v>654</v>
      </c>
      <c r="G87">
        <v>4</v>
      </c>
    </row>
    <row r="88" spans="1:7" x14ac:dyDescent="0.35">
      <c r="A88" s="23" t="s">
        <v>1475</v>
      </c>
      <c r="B88" s="24" t="s">
        <v>1476</v>
      </c>
      <c r="C88" t="s">
        <v>557</v>
      </c>
      <c r="D88" t="s">
        <v>553</v>
      </c>
      <c r="E88" t="s">
        <v>551</v>
      </c>
      <c r="F88" t="s">
        <v>1747</v>
      </c>
      <c r="G88">
        <v>4</v>
      </c>
    </row>
    <row r="89" spans="1:7" x14ac:dyDescent="0.35">
      <c r="A89" s="23" t="s">
        <v>1502</v>
      </c>
      <c r="B89" s="24" t="s">
        <v>1503</v>
      </c>
      <c r="C89" t="s">
        <v>557</v>
      </c>
      <c r="D89" t="s">
        <v>553</v>
      </c>
      <c r="E89" t="s">
        <v>551</v>
      </c>
      <c r="F89" t="s">
        <v>712</v>
      </c>
      <c r="G89">
        <v>4</v>
      </c>
    </row>
    <row r="90" spans="1:7" x14ac:dyDescent="0.35">
      <c r="A90" s="23" t="s">
        <v>1504</v>
      </c>
      <c r="B90" s="24" t="s">
        <v>1505</v>
      </c>
      <c r="C90" t="s">
        <v>557</v>
      </c>
      <c r="D90" t="s">
        <v>553</v>
      </c>
      <c r="E90" t="s">
        <v>551</v>
      </c>
      <c r="F90" t="s">
        <v>691</v>
      </c>
      <c r="G90">
        <v>4</v>
      </c>
    </row>
    <row r="91" spans="1:7" x14ac:dyDescent="0.35">
      <c r="A91" s="23" t="s">
        <v>26</v>
      </c>
      <c r="B91" s="24" t="s">
        <v>27</v>
      </c>
      <c r="C91" t="s">
        <v>557</v>
      </c>
      <c r="D91" t="s">
        <v>550</v>
      </c>
      <c r="E91" t="s">
        <v>551</v>
      </c>
      <c r="F91" t="s">
        <v>568</v>
      </c>
      <c r="G91">
        <v>4</v>
      </c>
    </row>
    <row r="92" spans="1:7" x14ac:dyDescent="0.35">
      <c r="A92" s="23" t="s">
        <v>408</v>
      </c>
      <c r="B92" s="24" t="s">
        <v>409</v>
      </c>
      <c r="C92" t="s">
        <v>557</v>
      </c>
      <c r="D92" t="s">
        <v>550</v>
      </c>
      <c r="E92" t="s">
        <v>551</v>
      </c>
      <c r="F92" t="s">
        <v>674</v>
      </c>
      <c r="G92">
        <v>4</v>
      </c>
    </row>
    <row r="93" spans="1:7" hidden="1" x14ac:dyDescent="0.35">
      <c r="A93" s="23" t="s">
        <v>447</v>
      </c>
      <c r="B93" s="24" t="s">
        <v>448</v>
      </c>
      <c r="C93" t="s">
        <v>549</v>
      </c>
      <c r="D93" t="s">
        <v>550</v>
      </c>
      <c r="E93" t="s">
        <v>551</v>
      </c>
      <c r="F93" t="s">
        <v>643</v>
      </c>
      <c r="G93">
        <v>4</v>
      </c>
    </row>
    <row r="94" spans="1:7" hidden="1" x14ac:dyDescent="0.35">
      <c r="A94" s="23" t="s">
        <v>266</v>
      </c>
      <c r="B94" s="24" t="s">
        <v>1017</v>
      </c>
      <c r="C94" t="s">
        <v>549</v>
      </c>
      <c r="D94" t="s">
        <v>550</v>
      </c>
      <c r="E94" t="s">
        <v>551</v>
      </c>
      <c r="F94" t="s">
        <v>685</v>
      </c>
      <c r="G94">
        <v>4</v>
      </c>
    </row>
    <row r="95" spans="1:7" hidden="1" x14ac:dyDescent="0.35">
      <c r="A95" s="23" t="s">
        <v>1034</v>
      </c>
      <c r="B95" s="24" t="s">
        <v>1035</v>
      </c>
      <c r="C95" t="s">
        <v>549</v>
      </c>
      <c r="D95" t="s">
        <v>550</v>
      </c>
      <c r="E95" t="s">
        <v>551</v>
      </c>
      <c r="F95" t="s">
        <v>1748</v>
      </c>
      <c r="G95">
        <v>4</v>
      </c>
    </row>
    <row r="96" spans="1:7" hidden="1" x14ac:dyDescent="0.35">
      <c r="A96" s="23" t="s">
        <v>1036</v>
      </c>
      <c r="B96" s="24" t="s">
        <v>1037</v>
      </c>
      <c r="C96" t="s">
        <v>549</v>
      </c>
      <c r="D96" t="s">
        <v>550</v>
      </c>
      <c r="E96" t="s">
        <v>551</v>
      </c>
      <c r="F96" t="s">
        <v>695</v>
      </c>
      <c r="G96">
        <v>4</v>
      </c>
    </row>
    <row r="97" spans="1:7" hidden="1" x14ac:dyDescent="0.35">
      <c r="A97" s="23" t="s">
        <v>1038</v>
      </c>
      <c r="B97" s="24" t="s">
        <v>1039</v>
      </c>
      <c r="C97" t="s">
        <v>549</v>
      </c>
      <c r="D97" t="s">
        <v>550</v>
      </c>
      <c r="E97" t="s">
        <v>551</v>
      </c>
      <c r="F97" t="s">
        <v>727</v>
      </c>
      <c r="G97">
        <v>4</v>
      </c>
    </row>
    <row r="98" spans="1:7" hidden="1" x14ac:dyDescent="0.35">
      <c r="A98" s="23" t="s">
        <v>62</v>
      </c>
      <c r="B98" s="24" t="s">
        <v>63</v>
      </c>
      <c r="C98" t="s">
        <v>549</v>
      </c>
      <c r="D98" t="s">
        <v>550</v>
      </c>
      <c r="E98" t="s">
        <v>551</v>
      </c>
      <c r="F98" t="s">
        <v>589</v>
      </c>
      <c r="G98">
        <v>4</v>
      </c>
    </row>
    <row r="99" spans="1:7" hidden="1" x14ac:dyDescent="0.35">
      <c r="A99" s="23" t="s">
        <v>1060</v>
      </c>
      <c r="B99" s="24" t="s">
        <v>1061</v>
      </c>
      <c r="C99" t="s">
        <v>549</v>
      </c>
      <c r="D99" t="s">
        <v>550</v>
      </c>
      <c r="E99" t="s">
        <v>551</v>
      </c>
      <c r="F99" t="s">
        <v>1749</v>
      </c>
      <c r="G99">
        <v>4</v>
      </c>
    </row>
    <row r="100" spans="1:7" hidden="1" x14ac:dyDescent="0.35">
      <c r="A100" s="23" t="s">
        <v>1062</v>
      </c>
      <c r="B100" s="24" t="s">
        <v>1063</v>
      </c>
      <c r="C100" t="s">
        <v>549</v>
      </c>
      <c r="D100" t="s">
        <v>550</v>
      </c>
      <c r="E100" t="s">
        <v>551</v>
      </c>
      <c r="F100" t="s">
        <v>578</v>
      </c>
      <c r="G100">
        <v>4</v>
      </c>
    </row>
    <row r="101" spans="1:7" hidden="1" x14ac:dyDescent="0.35">
      <c r="A101" s="23" t="s">
        <v>119</v>
      </c>
      <c r="B101" s="24" t="s">
        <v>1086</v>
      </c>
      <c r="C101" t="s">
        <v>549</v>
      </c>
      <c r="D101" t="s">
        <v>550</v>
      </c>
      <c r="E101" t="s">
        <v>551</v>
      </c>
      <c r="F101" t="s">
        <v>621</v>
      </c>
      <c r="G101">
        <v>4</v>
      </c>
    </row>
    <row r="102" spans="1:7" hidden="1" x14ac:dyDescent="0.35">
      <c r="A102" s="23" t="s">
        <v>1089</v>
      </c>
      <c r="B102" s="24" t="s">
        <v>1090</v>
      </c>
      <c r="C102" t="s">
        <v>549</v>
      </c>
      <c r="D102" t="s">
        <v>553</v>
      </c>
      <c r="E102" t="s">
        <v>551</v>
      </c>
      <c r="F102" t="s">
        <v>1750</v>
      </c>
      <c r="G102">
        <v>4</v>
      </c>
    </row>
    <row r="103" spans="1:7" hidden="1" x14ac:dyDescent="0.35">
      <c r="A103" s="23" t="s">
        <v>1112</v>
      </c>
      <c r="B103" s="24" t="s">
        <v>1113</v>
      </c>
      <c r="C103" t="s">
        <v>549</v>
      </c>
      <c r="D103" t="s">
        <v>553</v>
      </c>
      <c r="E103" t="s">
        <v>551</v>
      </c>
      <c r="F103" t="s">
        <v>1751</v>
      </c>
      <c r="G103">
        <v>4</v>
      </c>
    </row>
    <row r="104" spans="1:7" hidden="1" x14ac:dyDescent="0.35">
      <c r="A104" s="23" t="s">
        <v>1114</v>
      </c>
      <c r="B104" s="24" t="s">
        <v>1115</v>
      </c>
      <c r="C104" t="s">
        <v>549</v>
      </c>
      <c r="D104" t="s">
        <v>553</v>
      </c>
      <c r="E104" t="s">
        <v>551</v>
      </c>
      <c r="F104" t="s">
        <v>757</v>
      </c>
      <c r="G104">
        <v>4</v>
      </c>
    </row>
    <row r="105" spans="1:7" hidden="1" x14ac:dyDescent="0.35">
      <c r="A105" s="23" t="s">
        <v>1116</v>
      </c>
      <c r="B105" s="24" t="s">
        <v>1117</v>
      </c>
      <c r="C105" t="s">
        <v>549</v>
      </c>
      <c r="D105" t="s">
        <v>550</v>
      </c>
      <c r="E105" t="s">
        <v>551</v>
      </c>
      <c r="F105" t="s">
        <v>594</v>
      </c>
      <c r="G105">
        <v>4</v>
      </c>
    </row>
    <row r="106" spans="1:7" hidden="1" x14ac:dyDescent="0.35">
      <c r="A106" s="23" t="s">
        <v>185</v>
      </c>
      <c r="B106" s="24" t="s">
        <v>186</v>
      </c>
      <c r="C106" t="s">
        <v>549</v>
      </c>
      <c r="D106" t="s">
        <v>550</v>
      </c>
      <c r="E106" t="s">
        <v>551</v>
      </c>
      <c r="F106" t="s">
        <v>648</v>
      </c>
      <c r="G106">
        <v>4</v>
      </c>
    </row>
    <row r="107" spans="1:7" hidden="1" x14ac:dyDescent="0.35">
      <c r="A107" s="23" t="s">
        <v>1138</v>
      </c>
      <c r="B107" s="24" t="s">
        <v>1139</v>
      </c>
      <c r="C107" t="s">
        <v>549</v>
      </c>
      <c r="D107" t="s">
        <v>553</v>
      </c>
      <c r="E107" t="s">
        <v>551</v>
      </c>
      <c r="F107" t="s">
        <v>1732</v>
      </c>
      <c r="G107">
        <v>4</v>
      </c>
    </row>
    <row r="108" spans="1:7" x14ac:dyDescent="0.35">
      <c r="A108" s="23" t="s">
        <v>1439</v>
      </c>
      <c r="B108" s="24" t="s">
        <v>1440</v>
      </c>
      <c r="C108" t="s">
        <v>557</v>
      </c>
      <c r="D108" t="s">
        <v>553</v>
      </c>
      <c r="E108" t="s">
        <v>551</v>
      </c>
      <c r="F108" t="s">
        <v>1752</v>
      </c>
      <c r="G108">
        <v>5</v>
      </c>
    </row>
    <row r="109" spans="1:7" x14ac:dyDescent="0.35">
      <c r="A109" s="23" t="s">
        <v>1441</v>
      </c>
      <c r="B109" s="24" t="s">
        <v>1442</v>
      </c>
      <c r="C109" t="s">
        <v>557</v>
      </c>
      <c r="D109" t="s">
        <v>550</v>
      </c>
      <c r="E109" t="s">
        <v>551</v>
      </c>
      <c r="F109" t="s">
        <v>592</v>
      </c>
      <c r="G109">
        <v>5</v>
      </c>
    </row>
    <row r="110" spans="1:7" x14ac:dyDescent="0.35">
      <c r="A110" s="23" t="s">
        <v>1443</v>
      </c>
      <c r="B110" s="24" t="s">
        <v>1444</v>
      </c>
      <c r="C110" t="s">
        <v>557</v>
      </c>
      <c r="D110" t="s">
        <v>553</v>
      </c>
      <c r="E110" t="s">
        <v>551</v>
      </c>
      <c r="F110" t="s">
        <v>1753</v>
      </c>
      <c r="G110">
        <v>5</v>
      </c>
    </row>
    <row r="111" spans="1:7" x14ac:dyDescent="0.35">
      <c r="A111" s="23" t="s">
        <v>1477</v>
      </c>
      <c r="B111" s="24" t="s">
        <v>1478</v>
      </c>
      <c r="C111" t="s">
        <v>557</v>
      </c>
      <c r="D111" t="s">
        <v>553</v>
      </c>
      <c r="E111" t="s">
        <v>551</v>
      </c>
      <c r="F111" t="s">
        <v>1754</v>
      </c>
      <c r="G111">
        <v>5</v>
      </c>
    </row>
    <row r="112" spans="1:7" x14ac:dyDescent="0.35">
      <c r="A112" s="23" t="s">
        <v>1479</v>
      </c>
      <c r="B112" s="24" t="s">
        <v>1480</v>
      </c>
      <c r="C112" t="s">
        <v>557</v>
      </c>
      <c r="D112" t="s">
        <v>553</v>
      </c>
      <c r="E112" t="s">
        <v>551</v>
      </c>
      <c r="F112" t="s">
        <v>1755</v>
      </c>
      <c r="G112">
        <v>5</v>
      </c>
    </row>
    <row r="113" spans="1:7" x14ac:dyDescent="0.35">
      <c r="A113" s="23" t="s">
        <v>1483</v>
      </c>
      <c r="B113" s="24" t="s">
        <v>1484</v>
      </c>
      <c r="C113" t="s">
        <v>557</v>
      </c>
      <c r="D113" t="s">
        <v>550</v>
      </c>
      <c r="E113" t="s">
        <v>551</v>
      </c>
      <c r="F113" t="s">
        <v>580</v>
      </c>
      <c r="G113">
        <v>5</v>
      </c>
    </row>
    <row r="114" spans="1:7" x14ac:dyDescent="0.35">
      <c r="A114" s="23" t="s">
        <v>1508</v>
      </c>
      <c r="B114" s="24" t="s">
        <v>1509</v>
      </c>
      <c r="C114" t="s">
        <v>557</v>
      </c>
      <c r="D114" t="s">
        <v>553</v>
      </c>
      <c r="E114" t="s">
        <v>551</v>
      </c>
      <c r="F114" t="s">
        <v>718</v>
      </c>
      <c r="G114">
        <v>5</v>
      </c>
    </row>
    <row r="115" spans="1:7" x14ac:dyDescent="0.35">
      <c r="A115" s="23" t="s">
        <v>1510</v>
      </c>
      <c r="B115" s="24" t="s">
        <v>1511</v>
      </c>
      <c r="C115" t="s">
        <v>557</v>
      </c>
      <c r="D115" t="s">
        <v>553</v>
      </c>
      <c r="E115" t="s">
        <v>551</v>
      </c>
      <c r="F115" t="s">
        <v>748</v>
      </c>
      <c r="G115">
        <v>5</v>
      </c>
    </row>
    <row r="116" spans="1:7" x14ac:dyDescent="0.35">
      <c r="A116" s="23" t="s">
        <v>144</v>
      </c>
      <c r="B116" s="24" t="s">
        <v>1700</v>
      </c>
      <c r="C116" t="s">
        <v>557</v>
      </c>
      <c r="D116" t="s">
        <v>550</v>
      </c>
      <c r="E116" t="s">
        <v>551</v>
      </c>
      <c r="F116" t="s">
        <v>601</v>
      </c>
      <c r="G116">
        <v>5</v>
      </c>
    </row>
    <row r="117" spans="1:7" x14ac:dyDescent="0.35">
      <c r="A117" s="23" t="s">
        <v>392</v>
      </c>
      <c r="B117" s="24" t="s">
        <v>393</v>
      </c>
      <c r="C117" t="s">
        <v>557</v>
      </c>
      <c r="D117" t="s">
        <v>553</v>
      </c>
      <c r="E117" t="s">
        <v>551</v>
      </c>
      <c r="F117" t="s">
        <v>738</v>
      </c>
      <c r="G117">
        <v>5</v>
      </c>
    </row>
    <row r="118" spans="1:7" hidden="1" x14ac:dyDescent="0.35">
      <c r="A118" s="23" t="s">
        <v>1018</v>
      </c>
      <c r="B118" s="24" t="s">
        <v>1019</v>
      </c>
      <c r="C118" t="s">
        <v>549</v>
      </c>
      <c r="D118" t="s">
        <v>550</v>
      </c>
      <c r="E118" t="s">
        <v>551</v>
      </c>
      <c r="F118" t="s">
        <v>1756</v>
      </c>
      <c r="G118">
        <v>5</v>
      </c>
    </row>
    <row r="119" spans="1:7" hidden="1" x14ac:dyDescent="0.35">
      <c r="A119" s="23" t="s">
        <v>6</v>
      </c>
      <c r="B119" s="24" t="s">
        <v>7</v>
      </c>
      <c r="C119" t="s">
        <v>549</v>
      </c>
      <c r="D119" t="s">
        <v>550</v>
      </c>
      <c r="E119" t="s">
        <v>551</v>
      </c>
      <c r="F119" t="s">
        <v>552</v>
      </c>
      <c r="G119">
        <v>5</v>
      </c>
    </row>
    <row r="120" spans="1:7" hidden="1" x14ac:dyDescent="0.35">
      <c r="A120" s="23" t="s">
        <v>1040</v>
      </c>
      <c r="B120" s="24" t="s">
        <v>1041</v>
      </c>
      <c r="C120" t="s">
        <v>549</v>
      </c>
      <c r="D120" t="s">
        <v>553</v>
      </c>
      <c r="E120" t="s">
        <v>551</v>
      </c>
      <c r="F120" t="s">
        <v>1757</v>
      </c>
      <c r="G120">
        <v>5</v>
      </c>
    </row>
    <row r="121" spans="1:7" hidden="1" x14ac:dyDescent="0.35">
      <c r="A121" s="23" t="s">
        <v>1042</v>
      </c>
      <c r="B121" s="24" t="s">
        <v>1043</v>
      </c>
      <c r="C121" t="s">
        <v>549</v>
      </c>
      <c r="D121" t="s">
        <v>550</v>
      </c>
      <c r="E121" t="s">
        <v>551</v>
      </c>
      <c r="F121" t="s">
        <v>755</v>
      </c>
      <c r="G121">
        <v>5</v>
      </c>
    </row>
    <row r="122" spans="1:7" hidden="1" x14ac:dyDescent="0.35">
      <c r="A122" s="23" t="s">
        <v>1064</v>
      </c>
      <c r="B122" s="24" t="s">
        <v>1065</v>
      </c>
      <c r="C122" t="s">
        <v>549</v>
      </c>
      <c r="D122" t="s">
        <v>550</v>
      </c>
      <c r="E122" t="s">
        <v>551</v>
      </c>
      <c r="F122" t="s">
        <v>1758</v>
      </c>
      <c r="G122">
        <v>5</v>
      </c>
    </row>
    <row r="123" spans="1:7" hidden="1" x14ac:dyDescent="0.35">
      <c r="A123" s="23" t="s">
        <v>426</v>
      </c>
      <c r="B123" s="24" t="s">
        <v>1066</v>
      </c>
      <c r="C123" t="s">
        <v>549</v>
      </c>
      <c r="D123" t="s">
        <v>550</v>
      </c>
      <c r="E123" t="s">
        <v>551</v>
      </c>
      <c r="F123" t="s">
        <v>723</v>
      </c>
      <c r="G123">
        <v>5</v>
      </c>
    </row>
    <row r="124" spans="1:7" hidden="1" x14ac:dyDescent="0.35">
      <c r="A124" s="23" t="s">
        <v>264</v>
      </c>
      <c r="B124" s="24" t="s">
        <v>1067</v>
      </c>
      <c r="C124" t="s">
        <v>549</v>
      </c>
      <c r="D124" t="s">
        <v>550</v>
      </c>
      <c r="E124" t="s">
        <v>551</v>
      </c>
      <c r="F124" t="s">
        <v>629</v>
      </c>
      <c r="G124">
        <v>5</v>
      </c>
    </row>
    <row r="125" spans="1:7" hidden="1" x14ac:dyDescent="0.35">
      <c r="A125" s="23" t="s">
        <v>1091</v>
      </c>
      <c r="B125" s="24" t="s">
        <v>1092</v>
      </c>
      <c r="C125" t="s">
        <v>549</v>
      </c>
      <c r="D125" t="s">
        <v>550</v>
      </c>
      <c r="E125" t="s">
        <v>551</v>
      </c>
      <c r="F125" t="s">
        <v>1723</v>
      </c>
      <c r="G125">
        <v>5</v>
      </c>
    </row>
    <row r="126" spans="1:7" hidden="1" x14ac:dyDescent="0.35">
      <c r="A126" s="23" t="s">
        <v>1096</v>
      </c>
      <c r="B126" s="24" t="s">
        <v>1097</v>
      </c>
      <c r="C126" t="s">
        <v>549</v>
      </c>
      <c r="D126" t="s">
        <v>553</v>
      </c>
      <c r="E126" t="s">
        <v>551</v>
      </c>
      <c r="F126" t="s">
        <v>1759</v>
      </c>
      <c r="G126">
        <v>5</v>
      </c>
    </row>
    <row r="127" spans="1:7" hidden="1" x14ac:dyDescent="0.35">
      <c r="A127" s="23" t="s">
        <v>1098</v>
      </c>
      <c r="B127" s="24" t="s">
        <v>1099</v>
      </c>
      <c r="C127" t="s">
        <v>549</v>
      </c>
      <c r="D127" t="s">
        <v>550</v>
      </c>
      <c r="E127" t="s">
        <v>551</v>
      </c>
      <c r="F127" t="s">
        <v>707</v>
      </c>
      <c r="G127">
        <v>5</v>
      </c>
    </row>
    <row r="128" spans="1:7" hidden="1" x14ac:dyDescent="0.35">
      <c r="A128" s="23" t="s">
        <v>434</v>
      </c>
      <c r="B128" s="24" t="s">
        <v>1118</v>
      </c>
      <c r="C128" t="s">
        <v>549</v>
      </c>
      <c r="D128" t="s">
        <v>550</v>
      </c>
      <c r="E128" t="s">
        <v>551</v>
      </c>
      <c r="F128" t="s">
        <v>582</v>
      </c>
      <c r="G128">
        <v>5</v>
      </c>
    </row>
    <row r="129" spans="1:7" hidden="1" x14ac:dyDescent="0.35">
      <c r="A129" s="23" t="s">
        <v>1119</v>
      </c>
      <c r="B129" s="24" t="s">
        <v>1120</v>
      </c>
      <c r="C129" t="s">
        <v>549</v>
      </c>
      <c r="D129" t="s">
        <v>550</v>
      </c>
      <c r="E129" t="s">
        <v>551</v>
      </c>
      <c r="F129" t="s">
        <v>713</v>
      </c>
      <c r="G129">
        <v>5</v>
      </c>
    </row>
    <row r="130" spans="1:7" hidden="1" x14ac:dyDescent="0.35">
      <c r="A130" s="23" t="s">
        <v>67</v>
      </c>
      <c r="B130" s="24" t="s">
        <v>68</v>
      </c>
      <c r="C130" t="s">
        <v>549</v>
      </c>
      <c r="D130" t="s">
        <v>550</v>
      </c>
      <c r="E130" t="s">
        <v>551</v>
      </c>
      <c r="F130" t="s">
        <v>578</v>
      </c>
      <c r="G130">
        <v>5</v>
      </c>
    </row>
    <row r="131" spans="1:7" hidden="1" x14ac:dyDescent="0.35">
      <c r="A131" s="23" t="s">
        <v>1142</v>
      </c>
      <c r="B131" s="24" t="s">
        <v>1143</v>
      </c>
      <c r="C131" t="s">
        <v>549</v>
      </c>
      <c r="D131" t="s">
        <v>550</v>
      </c>
      <c r="E131" t="s">
        <v>551</v>
      </c>
      <c r="F131" t="s">
        <v>1760</v>
      </c>
      <c r="G131">
        <v>5</v>
      </c>
    </row>
    <row r="132" spans="1:7" hidden="1" x14ac:dyDescent="0.35">
      <c r="A132" s="23" t="s">
        <v>1144</v>
      </c>
      <c r="B132" s="24" t="s">
        <v>1145</v>
      </c>
      <c r="C132" t="s">
        <v>549</v>
      </c>
      <c r="D132" t="s">
        <v>550</v>
      </c>
      <c r="E132" t="s">
        <v>551</v>
      </c>
      <c r="F132" t="s">
        <v>633</v>
      </c>
      <c r="G132">
        <v>5</v>
      </c>
    </row>
    <row r="133" spans="1:7" x14ac:dyDescent="0.35">
      <c r="A133" s="23" t="s">
        <v>1573</v>
      </c>
      <c r="B133" s="24" t="s">
        <v>1574</v>
      </c>
      <c r="C133" t="s">
        <v>557</v>
      </c>
      <c r="D133" t="s">
        <v>550</v>
      </c>
      <c r="E133" t="s">
        <v>551</v>
      </c>
      <c r="F133" t="s">
        <v>672</v>
      </c>
      <c r="G133">
        <v>6</v>
      </c>
    </row>
    <row r="134" spans="1:7" x14ac:dyDescent="0.35">
      <c r="A134" s="23" t="s">
        <v>1575</v>
      </c>
      <c r="B134" s="24" t="s">
        <v>1576</v>
      </c>
      <c r="C134" t="s">
        <v>557</v>
      </c>
      <c r="D134" t="s">
        <v>550</v>
      </c>
      <c r="E134" t="s">
        <v>551</v>
      </c>
      <c r="F134" t="s">
        <v>756</v>
      </c>
      <c r="G134">
        <v>6</v>
      </c>
    </row>
    <row r="135" spans="1:7" x14ac:dyDescent="0.35">
      <c r="A135" s="23" t="s">
        <v>1577</v>
      </c>
      <c r="B135" s="24" t="s">
        <v>1578</v>
      </c>
      <c r="C135" t="s">
        <v>557</v>
      </c>
      <c r="D135" t="s">
        <v>550</v>
      </c>
      <c r="E135" t="s">
        <v>551</v>
      </c>
      <c r="F135" t="s">
        <v>1761</v>
      </c>
      <c r="G135">
        <v>6</v>
      </c>
    </row>
    <row r="136" spans="1:7" x14ac:dyDescent="0.35">
      <c r="A136" s="23" t="s">
        <v>1579</v>
      </c>
      <c r="B136" s="24" t="s">
        <v>1580</v>
      </c>
      <c r="C136" t="s">
        <v>557</v>
      </c>
      <c r="D136" t="s">
        <v>550</v>
      </c>
      <c r="E136" t="s">
        <v>551</v>
      </c>
      <c r="F136" t="s">
        <v>622</v>
      </c>
      <c r="G136">
        <v>6</v>
      </c>
    </row>
    <row r="137" spans="1:7" x14ac:dyDescent="0.35">
      <c r="A137" s="23" t="s">
        <v>203</v>
      </c>
      <c r="B137" s="24" t="s">
        <v>1583</v>
      </c>
      <c r="C137" t="s">
        <v>557</v>
      </c>
      <c r="D137" t="s">
        <v>550</v>
      </c>
      <c r="E137" t="s">
        <v>551</v>
      </c>
      <c r="F137" t="s">
        <v>610</v>
      </c>
      <c r="G137">
        <v>6</v>
      </c>
    </row>
    <row r="138" spans="1:7" x14ac:dyDescent="0.35">
      <c r="A138" s="23" t="s">
        <v>449</v>
      </c>
      <c r="B138" s="24" t="s">
        <v>450</v>
      </c>
      <c r="C138" t="s">
        <v>557</v>
      </c>
      <c r="D138" t="s">
        <v>553</v>
      </c>
      <c r="E138" t="s">
        <v>551</v>
      </c>
      <c r="F138" t="s">
        <v>653</v>
      </c>
      <c r="G138">
        <v>6</v>
      </c>
    </row>
    <row r="139" spans="1:7" x14ac:dyDescent="0.35">
      <c r="A139" s="23" t="s">
        <v>127</v>
      </c>
      <c r="B139" s="24" t="s">
        <v>1653</v>
      </c>
      <c r="C139" t="s">
        <v>557</v>
      </c>
      <c r="D139" t="s">
        <v>550</v>
      </c>
      <c r="E139" t="s">
        <v>551</v>
      </c>
      <c r="F139" t="s">
        <v>626</v>
      </c>
      <c r="G139">
        <v>6</v>
      </c>
    </row>
    <row r="140" spans="1:7" x14ac:dyDescent="0.35">
      <c r="A140" s="23" t="s">
        <v>357</v>
      </c>
      <c r="B140" s="24" t="s">
        <v>358</v>
      </c>
      <c r="C140" t="s">
        <v>557</v>
      </c>
      <c r="D140" t="s">
        <v>553</v>
      </c>
      <c r="E140" t="s">
        <v>551</v>
      </c>
      <c r="F140" t="s">
        <v>569</v>
      </c>
      <c r="G140">
        <v>6</v>
      </c>
    </row>
    <row r="141" spans="1:7" x14ac:dyDescent="0.35">
      <c r="A141" s="23" t="s">
        <v>86</v>
      </c>
      <c r="B141" s="24" t="s">
        <v>1662</v>
      </c>
      <c r="C141" t="s">
        <v>557</v>
      </c>
      <c r="D141" t="s">
        <v>550</v>
      </c>
      <c r="E141" t="s">
        <v>551</v>
      </c>
      <c r="F141" t="s">
        <v>601</v>
      </c>
      <c r="G141">
        <v>6</v>
      </c>
    </row>
    <row r="142" spans="1:7" hidden="1" x14ac:dyDescent="0.35">
      <c r="A142" s="23" t="s">
        <v>375</v>
      </c>
      <c r="B142" s="24" t="s">
        <v>376</v>
      </c>
      <c r="C142" t="s">
        <v>549</v>
      </c>
      <c r="D142" t="s">
        <v>550</v>
      </c>
      <c r="E142" t="s">
        <v>551</v>
      </c>
      <c r="F142" t="s">
        <v>695</v>
      </c>
      <c r="G142">
        <v>6</v>
      </c>
    </row>
    <row r="143" spans="1:7" hidden="1" x14ac:dyDescent="0.35">
      <c r="A143" s="23" t="s">
        <v>64</v>
      </c>
      <c r="B143" s="24" t="s">
        <v>65</v>
      </c>
      <c r="C143" t="s">
        <v>549</v>
      </c>
      <c r="D143" t="s">
        <v>553</v>
      </c>
      <c r="E143" t="s">
        <v>551</v>
      </c>
      <c r="F143" t="s">
        <v>590</v>
      </c>
      <c r="G143">
        <v>6</v>
      </c>
    </row>
    <row r="144" spans="1:7" hidden="1" x14ac:dyDescent="0.35">
      <c r="A144" s="23" t="s">
        <v>302</v>
      </c>
      <c r="B144" s="24" t="s">
        <v>1290</v>
      </c>
      <c r="C144" t="s">
        <v>549</v>
      </c>
      <c r="D144" t="s">
        <v>553</v>
      </c>
      <c r="E144" t="s">
        <v>551</v>
      </c>
      <c r="F144" t="s">
        <v>703</v>
      </c>
      <c r="G144">
        <v>6</v>
      </c>
    </row>
    <row r="145" spans="1:7" hidden="1" x14ac:dyDescent="0.35">
      <c r="A145" s="23" t="s">
        <v>71</v>
      </c>
      <c r="B145" s="24" t="s">
        <v>72</v>
      </c>
      <c r="C145" t="s">
        <v>549</v>
      </c>
      <c r="D145" t="s">
        <v>550</v>
      </c>
      <c r="E145" t="s">
        <v>551</v>
      </c>
      <c r="F145" t="s">
        <v>593</v>
      </c>
      <c r="G145">
        <v>6</v>
      </c>
    </row>
    <row r="146" spans="1:7" hidden="1" x14ac:dyDescent="0.35">
      <c r="A146" s="23" t="s">
        <v>265</v>
      </c>
      <c r="B146" s="24" t="s">
        <v>1291</v>
      </c>
      <c r="C146" t="s">
        <v>549</v>
      </c>
      <c r="D146" t="s">
        <v>550</v>
      </c>
      <c r="E146" t="s">
        <v>551</v>
      </c>
      <c r="F146" t="s">
        <v>684</v>
      </c>
      <c r="G146">
        <v>6</v>
      </c>
    </row>
    <row r="147" spans="1:7" hidden="1" x14ac:dyDescent="0.35">
      <c r="A147" s="23" t="s">
        <v>513</v>
      </c>
      <c r="B147" s="24" t="s">
        <v>514</v>
      </c>
      <c r="C147" t="s">
        <v>549</v>
      </c>
      <c r="D147" t="s">
        <v>550</v>
      </c>
      <c r="E147" t="s">
        <v>551</v>
      </c>
      <c r="F147" t="s">
        <v>772</v>
      </c>
      <c r="G147">
        <v>6</v>
      </c>
    </row>
    <row r="148" spans="1:7" hidden="1" x14ac:dyDescent="0.35">
      <c r="A148" s="23" t="s">
        <v>8</v>
      </c>
      <c r="B148" s="24" t="s">
        <v>9</v>
      </c>
      <c r="C148" t="s">
        <v>549</v>
      </c>
      <c r="D148" t="s">
        <v>550</v>
      </c>
      <c r="E148" t="s">
        <v>551</v>
      </c>
      <c r="F148" t="s">
        <v>555</v>
      </c>
      <c r="G148">
        <v>6</v>
      </c>
    </row>
    <row r="149" spans="1:7" hidden="1" x14ac:dyDescent="0.35">
      <c r="A149" s="23" t="s">
        <v>319</v>
      </c>
      <c r="B149" s="24" t="s">
        <v>320</v>
      </c>
      <c r="C149" t="s">
        <v>549</v>
      </c>
      <c r="D149" t="s">
        <v>553</v>
      </c>
      <c r="E149" t="s">
        <v>551</v>
      </c>
      <c r="F149" t="s">
        <v>712</v>
      </c>
      <c r="G149">
        <v>6</v>
      </c>
    </row>
    <row r="150" spans="1:7" hidden="1" x14ac:dyDescent="0.35">
      <c r="A150" s="23" t="s">
        <v>488</v>
      </c>
      <c r="B150" s="24" t="s">
        <v>1305</v>
      </c>
      <c r="C150" t="s">
        <v>549</v>
      </c>
      <c r="D150" t="s">
        <v>550</v>
      </c>
      <c r="E150" t="s">
        <v>551</v>
      </c>
      <c r="F150" t="s">
        <v>685</v>
      </c>
      <c r="G150">
        <v>6</v>
      </c>
    </row>
    <row r="151" spans="1:7" hidden="1" x14ac:dyDescent="0.35">
      <c r="A151" s="23" t="s">
        <v>267</v>
      </c>
      <c r="B151" s="24" t="s">
        <v>1306</v>
      </c>
      <c r="C151" t="s">
        <v>549</v>
      </c>
      <c r="D151" t="s">
        <v>550</v>
      </c>
      <c r="E151" t="s">
        <v>551</v>
      </c>
      <c r="F151" t="s">
        <v>687</v>
      </c>
      <c r="G151">
        <v>6</v>
      </c>
    </row>
    <row r="152" spans="1:7" hidden="1" x14ac:dyDescent="0.35">
      <c r="A152" s="23" t="s">
        <v>117</v>
      </c>
      <c r="B152" s="24" t="s">
        <v>118</v>
      </c>
      <c r="C152" t="s">
        <v>549</v>
      </c>
      <c r="D152" t="s">
        <v>553</v>
      </c>
      <c r="E152" t="s">
        <v>559</v>
      </c>
      <c r="F152" t="s">
        <v>620</v>
      </c>
      <c r="G152">
        <v>6</v>
      </c>
    </row>
    <row r="153" spans="1:7" hidden="1" x14ac:dyDescent="0.35">
      <c r="A153" s="23" t="s">
        <v>962</v>
      </c>
      <c r="B153" s="24" t="s">
        <v>963</v>
      </c>
      <c r="C153" t="s">
        <v>549</v>
      </c>
      <c r="D153" t="s">
        <v>553</v>
      </c>
      <c r="E153" t="s">
        <v>559</v>
      </c>
      <c r="F153" t="s">
        <v>617</v>
      </c>
      <c r="G153">
        <v>6</v>
      </c>
    </row>
    <row r="154" spans="1:7" hidden="1" x14ac:dyDescent="0.35">
      <c r="A154" s="23" t="s">
        <v>41</v>
      </c>
      <c r="B154" s="24" t="s">
        <v>964</v>
      </c>
      <c r="C154" t="s">
        <v>549</v>
      </c>
      <c r="D154" t="s">
        <v>550</v>
      </c>
      <c r="E154" t="s">
        <v>559</v>
      </c>
      <c r="F154" t="s">
        <v>576</v>
      </c>
      <c r="G154">
        <v>6</v>
      </c>
    </row>
    <row r="155" spans="1:7" hidden="1" x14ac:dyDescent="0.35">
      <c r="A155" s="23" t="s">
        <v>14</v>
      </c>
      <c r="B155" s="24" t="s">
        <v>965</v>
      </c>
      <c r="C155" t="s">
        <v>549</v>
      </c>
      <c r="D155" t="s">
        <v>550</v>
      </c>
      <c r="E155" t="s">
        <v>559</v>
      </c>
      <c r="F155" t="s">
        <v>560</v>
      </c>
      <c r="G155">
        <v>6</v>
      </c>
    </row>
    <row r="156" spans="1:7" hidden="1" x14ac:dyDescent="0.35">
      <c r="A156" s="23" t="s">
        <v>457</v>
      </c>
      <c r="B156" s="24" t="s">
        <v>458</v>
      </c>
      <c r="C156" t="s">
        <v>549</v>
      </c>
      <c r="D156" t="s">
        <v>550</v>
      </c>
      <c r="E156" t="s">
        <v>559</v>
      </c>
      <c r="F156" t="s">
        <v>568</v>
      </c>
      <c r="G156">
        <v>6</v>
      </c>
    </row>
    <row r="157" spans="1:7" hidden="1" x14ac:dyDescent="0.35">
      <c r="A157" s="23" t="s">
        <v>1269</v>
      </c>
      <c r="B157" s="24" t="s">
        <v>1270</v>
      </c>
      <c r="C157" t="s">
        <v>549</v>
      </c>
      <c r="D157" t="s">
        <v>553</v>
      </c>
      <c r="E157" t="s">
        <v>559</v>
      </c>
      <c r="F157" t="s">
        <v>1762</v>
      </c>
      <c r="G157">
        <v>6</v>
      </c>
    </row>
    <row r="158" spans="1:7" hidden="1" x14ac:dyDescent="0.35">
      <c r="A158" s="23" t="s">
        <v>390</v>
      </c>
      <c r="B158" s="24" t="s">
        <v>391</v>
      </c>
      <c r="C158" t="s">
        <v>732</v>
      </c>
      <c r="D158" t="s">
        <v>550</v>
      </c>
      <c r="E158" t="s">
        <v>559</v>
      </c>
      <c r="F158" t="s">
        <v>737</v>
      </c>
      <c r="G158">
        <v>6</v>
      </c>
    </row>
    <row r="159" spans="1:7" x14ac:dyDescent="0.35">
      <c r="A159" s="23" t="s">
        <v>153</v>
      </c>
      <c r="B159" s="24" t="s">
        <v>154</v>
      </c>
      <c r="C159" t="s">
        <v>557</v>
      </c>
      <c r="D159" t="s">
        <v>550</v>
      </c>
      <c r="E159" t="s">
        <v>551</v>
      </c>
      <c r="F159" t="s">
        <v>633</v>
      </c>
      <c r="G159">
        <v>7</v>
      </c>
    </row>
    <row r="160" spans="1:7" x14ac:dyDescent="0.35">
      <c r="A160" s="23" t="s">
        <v>1584</v>
      </c>
      <c r="B160" s="24" t="s">
        <v>1585</v>
      </c>
      <c r="C160" t="s">
        <v>557</v>
      </c>
      <c r="D160" t="s">
        <v>553</v>
      </c>
      <c r="E160" t="s">
        <v>551</v>
      </c>
      <c r="F160" t="s">
        <v>1763</v>
      </c>
      <c r="G160">
        <v>7</v>
      </c>
    </row>
    <row r="161" spans="1:7" x14ac:dyDescent="0.35">
      <c r="A161" s="23" t="s">
        <v>1586</v>
      </c>
      <c r="B161" s="24" t="s">
        <v>1587</v>
      </c>
      <c r="C161" t="s">
        <v>557</v>
      </c>
      <c r="D161" t="s">
        <v>550</v>
      </c>
      <c r="E161" t="s">
        <v>551</v>
      </c>
      <c r="F161" t="s">
        <v>1723</v>
      </c>
      <c r="G161">
        <v>7</v>
      </c>
    </row>
    <row r="162" spans="1:7" x14ac:dyDescent="0.35">
      <c r="A162" s="23" t="s">
        <v>1588</v>
      </c>
      <c r="B162" s="24" t="s">
        <v>1589</v>
      </c>
      <c r="C162" t="s">
        <v>557</v>
      </c>
      <c r="D162" t="s">
        <v>553</v>
      </c>
      <c r="E162" t="s">
        <v>551</v>
      </c>
      <c r="F162" t="s">
        <v>1731</v>
      </c>
      <c r="G162">
        <v>7</v>
      </c>
    </row>
    <row r="163" spans="1:7" x14ac:dyDescent="0.35">
      <c r="A163" s="23" t="s">
        <v>1590</v>
      </c>
      <c r="B163" s="24" t="s">
        <v>1591</v>
      </c>
      <c r="C163" t="s">
        <v>557</v>
      </c>
      <c r="D163" t="s">
        <v>550</v>
      </c>
      <c r="E163" t="s">
        <v>551</v>
      </c>
      <c r="F163" t="s">
        <v>580</v>
      </c>
      <c r="G163">
        <v>7</v>
      </c>
    </row>
    <row r="164" spans="1:7" x14ac:dyDescent="0.35">
      <c r="A164" s="23" t="s">
        <v>1644</v>
      </c>
      <c r="B164" s="24" t="s">
        <v>1645</v>
      </c>
      <c r="C164" t="s">
        <v>557</v>
      </c>
      <c r="D164" t="s">
        <v>553</v>
      </c>
      <c r="E164" t="s">
        <v>551</v>
      </c>
      <c r="F164" t="s">
        <v>678</v>
      </c>
      <c r="G164">
        <v>7</v>
      </c>
    </row>
    <row r="165" spans="1:7" x14ac:dyDescent="0.35">
      <c r="A165" s="23" t="s">
        <v>418</v>
      </c>
      <c r="B165" s="24" t="s">
        <v>1654</v>
      </c>
      <c r="C165" t="s">
        <v>557</v>
      </c>
      <c r="D165" t="s">
        <v>550</v>
      </c>
      <c r="E165" t="s">
        <v>551</v>
      </c>
      <c r="F165" t="s">
        <v>690</v>
      </c>
      <c r="G165">
        <v>7</v>
      </c>
    </row>
    <row r="166" spans="1:7" x14ac:dyDescent="0.35">
      <c r="A166" s="23" t="s">
        <v>100</v>
      </c>
      <c r="B166" s="24" t="s">
        <v>101</v>
      </c>
      <c r="C166" t="s">
        <v>557</v>
      </c>
      <c r="D166" t="s">
        <v>550</v>
      </c>
      <c r="E166" t="s">
        <v>551</v>
      </c>
      <c r="F166" t="s">
        <v>610</v>
      </c>
      <c r="G166">
        <v>7</v>
      </c>
    </row>
    <row r="167" spans="1:7" x14ac:dyDescent="0.35">
      <c r="A167" s="23" t="s">
        <v>216</v>
      </c>
      <c r="B167" s="24" t="s">
        <v>1663</v>
      </c>
      <c r="C167" t="s">
        <v>557</v>
      </c>
      <c r="D167" t="s">
        <v>550</v>
      </c>
      <c r="E167" t="s">
        <v>551</v>
      </c>
      <c r="F167" t="s">
        <v>602</v>
      </c>
      <c r="G167">
        <v>7</v>
      </c>
    </row>
    <row r="168" spans="1:7" hidden="1" x14ac:dyDescent="0.35">
      <c r="A168" s="23" t="s">
        <v>98</v>
      </c>
      <c r="B168" s="24" t="s">
        <v>1292</v>
      </c>
      <c r="C168" t="s">
        <v>549</v>
      </c>
      <c r="D168" t="s">
        <v>553</v>
      </c>
      <c r="E168" t="s">
        <v>551</v>
      </c>
      <c r="F168" t="s">
        <v>609</v>
      </c>
      <c r="G168">
        <v>7</v>
      </c>
    </row>
    <row r="169" spans="1:7" hidden="1" x14ac:dyDescent="0.35">
      <c r="A169" s="23" t="s">
        <v>204</v>
      </c>
      <c r="B169" s="24" t="s">
        <v>205</v>
      </c>
      <c r="C169" t="s">
        <v>549</v>
      </c>
      <c r="D169" t="s">
        <v>550</v>
      </c>
      <c r="E169" t="s">
        <v>551</v>
      </c>
      <c r="F169" t="s">
        <v>657</v>
      </c>
      <c r="G169">
        <v>7</v>
      </c>
    </row>
    <row r="170" spans="1:7" hidden="1" x14ac:dyDescent="0.35">
      <c r="A170" s="23" t="s">
        <v>252</v>
      </c>
      <c r="B170" s="24" t="s">
        <v>253</v>
      </c>
      <c r="C170" t="s">
        <v>549</v>
      </c>
      <c r="D170" t="s">
        <v>550</v>
      </c>
      <c r="E170" t="s">
        <v>551</v>
      </c>
      <c r="F170" t="s">
        <v>676</v>
      </c>
      <c r="G170">
        <v>7</v>
      </c>
    </row>
    <row r="171" spans="1:7" hidden="1" x14ac:dyDescent="0.35">
      <c r="A171" s="23" t="s">
        <v>372</v>
      </c>
      <c r="B171" s="24" t="s">
        <v>1295</v>
      </c>
      <c r="C171" t="s">
        <v>549</v>
      </c>
      <c r="D171" t="s">
        <v>550</v>
      </c>
      <c r="E171" t="s">
        <v>551</v>
      </c>
      <c r="F171" t="s">
        <v>731</v>
      </c>
      <c r="G171">
        <v>7</v>
      </c>
    </row>
    <row r="172" spans="1:7" hidden="1" x14ac:dyDescent="0.35">
      <c r="A172" s="23" t="s">
        <v>123</v>
      </c>
      <c r="B172" s="24" t="s">
        <v>124</v>
      </c>
      <c r="C172" t="s">
        <v>549</v>
      </c>
      <c r="D172" t="s">
        <v>550</v>
      </c>
      <c r="E172" t="s">
        <v>551</v>
      </c>
      <c r="F172" t="s">
        <v>588</v>
      </c>
      <c r="G172">
        <v>7</v>
      </c>
    </row>
    <row r="173" spans="1:7" hidden="1" x14ac:dyDescent="0.35">
      <c r="A173" s="23" t="s">
        <v>82</v>
      </c>
      <c r="B173" s="24" t="s">
        <v>83</v>
      </c>
      <c r="C173" t="s">
        <v>549</v>
      </c>
      <c r="D173" t="s">
        <v>550</v>
      </c>
      <c r="E173" t="s">
        <v>551</v>
      </c>
      <c r="F173" t="s">
        <v>598</v>
      </c>
      <c r="G173">
        <v>7</v>
      </c>
    </row>
    <row r="174" spans="1:7" hidden="1" x14ac:dyDescent="0.35">
      <c r="A174" s="23" t="s">
        <v>234</v>
      </c>
      <c r="B174" s="24" t="s">
        <v>235</v>
      </c>
      <c r="C174" t="s">
        <v>549</v>
      </c>
      <c r="D174" t="s">
        <v>550</v>
      </c>
      <c r="E174" t="s">
        <v>551</v>
      </c>
      <c r="F174" t="s">
        <v>668</v>
      </c>
      <c r="G174">
        <v>7</v>
      </c>
    </row>
    <row r="175" spans="1:7" hidden="1" x14ac:dyDescent="0.35">
      <c r="A175" s="23" t="s">
        <v>273</v>
      </c>
      <c r="B175" s="24" t="s">
        <v>274</v>
      </c>
      <c r="C175" t="s">
        <v>549</v>
      </c>
      <c r="D175" t="s">
        <v>550</v>
      </c>
      <c r="E175" t="s">
        <v>551</v>
      </c>
      <c r="F175" t="s">
        <v>649</v>
      </c>
      <c r="G175">
        <v>7</v>
      </c>
    </row>
    <row r="176" spans="1:7" hidden="1" x14ac:dyDescent="0.35">
      <c r="A176" s="23" t="s">
        <v>164</v>
      </c>
      <c r="B176" s="24" t="s">
        <v>165</v>
      </c>
      <c r="C176" t="s">
        <v>549</v>
      </c>
      <c r="D176" t="s">
        <v>550</v>
      </c>
      <c r="E176" t="s">
        <v>551</v>
      </c>
      <c r="F176" t="s">
        <v>637</v>
      </c>
      <c r="G176">
        <v>7</v>
      </c>
    </row>
    <row r="177" spans="1:7" hidden="1" x14ac:dyDescent="0.35">
      <c r="A177" s="23" t="s">
        <v>206</v>
      </c>
      <c r="B177" s="24" t="s">
        <v>207</v>
      </c>
      <c r="C177" t="s">
        <v>549</v>
      </c>
      <c r="D177" t="s">
        <v>550</v>
      </c>
      <c r="E177" t="s">
        <v>551</v>
      </c>
      <c r="F177" t="s">
        <v>658</v>
      </c>
      <c r="G177">
        <v>7</v>
      </c>
    </row>
    <row r="178" spans="1:7" hidden="1" x14ac:dyDescent="0.35">
      <c r="A178" s="23" t="s">
        <v>1002</v>
      </c>
      <c r="B178" s="24" t="s">
        <v>1003</v>
      </c>
      <c r="C178" t="s">
        <v>549</v>
      </c>
      <c r="D178" t="s">
        <v>550</v>
      </c>
      <c r="E178" t="s">
        <v>559</v>
      </c>
      <c r="F178" t="s">
        <v>568</v>
      </c>
      <c r="G178">
        <v>7</v>
      </c>
    </row>
    <row r="179" spans="1:7" hidden="1" x14ac:dyDescent="0.35">
      <c r="A179" s="23" t="s">
        <v>1015</v>
      </c>
      <c r="B179" s="24" t="s">
        <v>1016</v>
      </c>
      <c r="C179" t="s">
        <v>549</v>
      </c>
      <c r="D179" t="s">
        <v>553</v>
      </c>
      <c r="E179" t="s">
        <v>559</v>
      </c>
      <c r="F179" t="s">
        <v>767</v>
      </c>
      <c r="G179">
        <v>7</v>
      </c>
    </row>
    <row r="180" spans="1:7" hidden="1" x14ac:dyDescent="0.35">
      <c r="A180" s="23" t="s">
        <v>38</v>
      </c>
      <c r="B180" s="24" t="s">
        <v>1031</v>
      </c>
      <c r="C180" t="s">
        <v>549</v>
      </c>
      <c r="D180" t="s">
        <v>550</v>
      </c>
      <c r="E180" t="s">
        <v>559</v>
      </c>
      <c r="F180" t="s">
        <v>574</v>
      </c>
      <c r="G180">
        <v>7</v>
      </c>
    </row>
    <row r="181" spans="1:7" hidden="1" x14ac:dyDescent="0.35">
      <c r="A181" s="23" t="s">
        <v>1048</v>
      </c>
      <c r="B181" s="24" t="s">
        <v>1049</v>
      </c>
      <c r="C181" t="s">
        <v>549</v>
      </c>
      <c r="D181" t="s">
        <v>550</v>
      </c>
      <c r="E181" t="s">
        <v>559</v>
      </c>
      <c r="F181" t="s">
        <v>588</v>
      </c>
      <c r="G181">
        <v>7</v>
      </c>
    </row>
    <row r="182" spans="1:7" hidden="1" x14ac:dyDescent="0.35">
      <c r="A182" s="23" t="s">
        <v>90</v>
      </c>
      <c r="B182" s="24" t="s">
        <v>91</v>
      </c>
      <c r="C182" t="s">
        <v>549</v>
      </c>
      <c r="D182" t="s">
        <v>550</v>
      </c>
      <c r="E182" t="s">
        <v>559</v>
      </c>
      <c r="F182" t="s">
        <v>552</v>
      </c>
      <c r="G182">
        <v>7</v>
      </c>
    </row>
    <row r="183" spans="1:7" hidden="1" x14ac:dyDescent="0.35">
      <c r="A183" s="23" t="s">
        <v>109</v>
      </c>
      <c r="B183" s="24" t="s">
        <v>110</v>
      </c>
      <c r="C183" t="s">
        <v>549</v>
      </c>
      <c r="D183" t="s">
        <v>550</v>
      </c>
      <c r="E183" t="s">
        <v>559</v>
      </c>
      <c r="F183" t="s">
        <v>615</v>
      </c>
      <c r="G183">
        <v>7</v>
      </c>
    </row>
    <row r="184" spans="1:7" x14ac:dyDescent="0.35">
      <c r="A184" s="23" t="s">
        <v>1599</v>
      </c>
      <c r="B184" s="24" t="s">
        <v>1600</v>
      </c>
      <c r="C184" t="s">
        <v>557</v>
      </c>
      <c r="D184" t="s">
        <v>553</v>
      </c>
      <c r="E184" t="s">
        <v>551</v>
      </c>
      <c r="F184" t="s">
        <v>678</v>
      </c>
      <c r="G184">
        <v>8</v>
      </c>
    </row>
    <row r="185" spans="1:7" x14ac:dyDescent="0.35">
      <c r="A185" s="23" t="s">
        <v>1603</v>
      </c>
      <c r="B185" s="24" t="s">
        <v>1604</v>
      </c>
      <c r="C185" t="s">
        <v>557</v>
      </c>
      <c r="D185" t="s">
        <v>553</v>
      </c>
      <c r="E185" t="s">
        <v>551</v>
      </c>
      <c r="F185" t="s">
        <v>1764</v>
      </c>
      <c r="G185">
        <v>8</v>
      </c>
    </row>
    <row r="186" spans="1:7" s="35" customFormat="1" x14ac:dyDescent="0.35">
      <c r="A186" s="23" t="s">
        <v>1605</v>
      </c>
      <c r="B186" s="24" t="s">
        <v>1606</v>
      </c>
      <c r="C186" t="s">
        <v>557</v>
      </c>
      <c r="D186" t="s">
        <v>550</v>
      </c>
      <c r="E186" t="s">
        <v>551</v>
      </c>
      <c r="F186" t="s">
        <v>601</v>
      </c>
      <c r="G186">
        <v>8</v>
      </c>
    </row>
    <row r="187" spans="1:7" x14ac:dyDescent="0.35">
      <c r="A187" s="23" t="s">
        <v>1610</v>
      </c>
      <c r="B187" s="24" t="s">
        <v>1611</v>
      </c>
      <c r="C187" t="s">
        <v>557</v>
      </c>
      <c r="D187" t="s">
        <v>550</v>
      </c>
      <c r="E187" t="s">
        <v>551</v>
      </c>
      <c r="F187" t="s">
        <v>737</v>
      </c>
      <c r="G187">
        <v>8</v>
      </c>
    </row>
    <row r="188" spans="1:7" x14ac:dyDescent="0.35">
      <c r="A188" s="23" t="s">
        <v>1616</v>
      </c>
      <c r="B188" s="24" t="s">
        <v>1617</v>
      </c>
      <c r="C188" t="s">
        <v>557</v>
      </c>
      <c r="D188" t="s">
        <v>550</v>
      </c>
      <c r="E188" t="s">
        <v>551</v>
      </c>
      <c r="F188" t="s">
        <v>1765</v>
      </c>
      <c r="G188">
        <v>8</v>
      </c>
    </row>
    <row r="189" spans="1:7" x14ac:dyDescent="0.35">
      <c r="A189" s="23" t="s">
        <v>1646</v>
      </c>
      <c r="B189" s="24" t="s">
        <v>1647</v>
      </c>
      <c r="C189" t="s">
        <v>557</v>
      </c>
      <c r="D189" t="s">
        <v>553</v>
      </c>
      <c r="E189" t="s">
        <v>551</v>
      </c>
      <c r="F189" t="s">
        <v>1766</v>
      </c>
      <c r="G189">
        <v>8</v>
      </c>
    </row>
    <row r="190" spans="1:7" x14ac:dyDescent="0.35">
      <c r="A190" s="23" t="s">
        <v>443</v>
      </c>
      <c r="B190" s="24" t="s">
        <v>444</v>
      </c>
      <c r="C190" t="s">
        <v>557</v>
      </c>
      <c r="D190" t="s">
        <v>550</v>
      </c>
      <c r="E190" t="s">
        <v>551</v>
      </c>
      <c r="F190" t="s">
        <v>633</v>
      </c>
      <c r="G190">
        <v>8</v>
      </c>
    </row>
    <row r="191" spans="1:7" x14ac:dyDescent="0.35">
      <c r="A191" s="23" t="s">
        <v>189</v>
      </c>
      <c r="B191" s="24" t="s">
        <v>1657</v>
      </c>
      <c r="C191" t="s">
        <v>557</v>
      </c>
      <c r="D191" t="s">
        <v>550</v>
      </c>
      <c r="E191" t="s">
        <v>551</v>
      </c>
      <c r="F191" t="s">
        <v>650</v>
      </c>
      <c r="G191">
        <v>8</v>
      </c>
    </row>
    <row r="192" spans="1:7" hidden="1" x14ac:dyDescent="0.35">
      <c r="A192" s="23" t="s">
        <v>387</v>
      </c>
      <c r="B192" s="24" t="s">
        <v>1297</v>
      </c>
      <c r="C192" t="s">
        <v>549</v>
      </c>
      <c r="D192" t="s">
        <v>550</v>
      </c>
      <c r="E192" t="s">
        <v>551</v>
      </c>
      <c r="F192" t="s">
        <v>727</v>
      </c>
      <c r="G192">
        <v>8</v>
      </c>
    </row>
    <row r="193" spans="1:7" hidden="1" x14ac:dyDescent="0.35">
      <c r="A193" s="23" t="s">
        <v>529</v>
      </c>
      <c r="B193" s="24" t="s">
        <v>530</v>
      </c>
      <c r="C193" t="s">
        <v>549</v>
      </c>
      <c r="D193" t="s">
        <v>550</v>
      </c>
      <c r="E193" t="s">
        <v>551</v>
      </c>
      <c r="F193" t="s">
        <v>776</v>
      </c>
      <c r="G193">
        <v>8</v>
      </c>
    </row>
    <row r="194" spans="1:7" s="35" customFormat="1" hidden="1" x14ac:dyDescent="0.35">
      <c r="A194" s="23" t="s">
        <v>480</v>
      </c>
      <c r="B194" s="24" t="s">
        <v>481</v>
      </c>
      <c r="C194" t="s">
        <v>549</v>
      </c>
      <c r="D194" t="s">
        <v>550</v>
      </c>
      <c r="E194" t="s">
        <v>551</v>
      </c>
      <c r="F194" t="s">
        <v>664</v>
      </c>
      <c r="G194">
        <v>8</v>
      </c>
    </row>
    <row r="195" spans="1:7" hidden="1" x14ac:dyDescent="0.35">
      <c r="A195" s="23" t="s">
        <v>22</v>
      </c>
      <c r="B195" s="24" t="s">
        <v>1298</v>
      </c>
      <c r="C195" t="s">
        <v>549</v>
      </c>
      <c r="D195" t="s">
        <v>550</v>
      </c>
      <c r="E195" t="s">
        <v>551</v>
      </c>
      <c r="F195" t="s">
        <v>565</v>
      </c>
      <c r="G195">
        <v>8</v>
      </c>
    </row>
    <row r="196" spans="1:7" hidden="1" x14ac:dyDescent="0.35">
      <c r="A196" s="23" t="s">
        <v>28</v>
      </c>
      <c r="B196" s="24" t="s">
        <v>29</v>
      </c>
      <c r="C196" t="s">
        <v>549</v>
      </c>
      <c r="D196" t="s">
        <v>550</v>
      </c>
      <c r="E196" t="s">
        <v>551</v>
      </c>
      <c r="F196" t="s">
        <v>569</v>
      </c>
      <c r="G196">
        <v>8</v>
      </c>
    </row>
    <row r="197" spans="1:7" hidden="1" x14ac:dyDescent="0.35">
      <c r="A197" s="23" t="s">
        <v>422</v>
      </c>
      <c r="B197" s="24" t="s">
        <v>423</v>
      </c>
      <c r="C197" t="s">
        <v>549</v>
      </c>
      <c r="D197" t="s">
        <v>550</v>
      </c>
      <c r="E197" t="s">
        <v>551</v>
      </c>
      <c r="F197" t="s">
        <v>750</v>
      </c>
      <c r="G197">
        <v>8</v>
      </c>
    </row>
    <row r="198" spans="1:7" hidden="1" x14ac:dyDescent="0.35">
      <c r="A198" s="23" t="s">
        <v>300</v>
      </c>
      <c r="B198" s="24" t="s">
        <v>301</v>
      </c>
      <c r="C198" t="s">
        <v>549</v>
      </c>
      <c r="D198" t="s">
        <v>550</v>
      </c>
      <c r="E198" t="s">
        <v>551</v>
      </c>
      <c r="F198" t="s">
        <v>611</v>
      </c>
      <c r="G198">
        <v>8</v>
      </c>
    </row>
    <row r="199" spans="1:7" hidden="1" x14ac:dyDescent="0.35">
      <c r="A199" s="23" t="s">
        <v>219</v>
      </c>
      <c r="B199" s="24" t="s">
        <v>220</v>
      </c>
      <c r="C199" t="s">
        <v>549</v>
      </c>
      <c r="D199" t="s">
        <v>550</v>
      </c>
      <c r="E199" t="s">
        <v>551</v>
      </c>
      <c r="F199" t="s">
        <v>628</v>
      </c>
      <c r="G199">
        <v>8</v>
      </c>
    </row>
    <row r="200" spans="1:7" hidden="1" x14ac:dyDescent="0.35">
      <c r="A200" s="23" t="s">
        <v>834</v>
      </c>
      <c r="B200" s="24" t="s">
        <v>835</v>
      </c>
      <c r="C200" t="s">
        <v>549</v>
      </c>
      <c r="D200" t="s">
        <v>553</v>
      </c>
      <c r="E200" t="s">
        <v>559</v>
      </c>
      <c r="F200" t="s">
        <v>1767</v>
      </c>
      <c r="G200">
        <v>8</v>
      </c>
    </row>
    <row r="201" spans="1:7" hidden="1" x14ac:dyDescent="0.35">
      <c r="A201" s="23" t="s">
        <v>1093</v>
      </c>
      <c r="B201" s="24" t="s">
        <v>1094</v>
      </c>
      <c r="C201" t="s">
        <v>549</v>
      </c>
      <c r="D201" t="s">
        <v>553</v>
      </c>
      <c r="E201" t="s">
        <v>559</v>
      </c>
      <c r="F201" t="s">
        <v>781</v>
      </c>
      <c r="G201">
        <v>8</v>
      </c>
    </row>
    <row r="202" spans="1:7" hidden="1" x14ac:dyDescent="0.35">
      <c r="A202" s="23" t="s">
        <v>192</v>
      </c>
      <c r="B202" s="24" t="s">
        <v>1095</v>
      </c>
      <c r="C202" t="s">
        <v>549</v>
      </c>
      <c r="D202" t="s">
        <v>550</v>
      </c>
      <c r="E202" t="s">
        <v>559</v>
      </c>
      <c r="F202" t="s">
        <v>610</v>
      </c>
      <c r="G202">
        <v>8</v>
      </c>
    </row>
    <row r="203" spans="1:7" hidden="1" x14ac:dyDescent="0.35">
      <c r="A203" s="23" t="s">
        <v>1132</v>
      </c>
      <c r="B203" s="24" t="s">
        <v>1133</v>
      </c>
      <c r="C203" t="s">
        <v>549</v>
      </c>
      <c r="D203" t="s">
        <v>553</v>
      </c>
      <c r="E203" t="s">
        <v>559</v>
      </c>
      <c r="F203" t="s">
        <v>1768</v>
      </c>
      <c r="G203">
        <v>8</v>
      </c>
    </row>
    <row r="204" spans="1:7" hidden="1" x14ac:dyDescent="0.35">
      <c r="A204" s="23" t="s">
        <v>1136</v>
      </c>
      <c r="B204" s="24" t="s">
        <v>1137</v>
      </c>
      <c r="C204" t="s">
        <v>549</v>
      </c>
      <c r="D204" t="s">
        <v>550</v>
      </c>
      <c r="E204" t="s">
        <v>559</v>
      </c>
      <c r="F204" t="s">
        <v>1769</v>
      </c>
      <c r="G204">
        <v>8</v>
      </c>
    </row>
    <row r="205" spans="1:7" hidden="1" x14ac:dyDescent="0.35">
      <c r="A205" s="23" t="s">
        <v>1160</v>
      </c>
      <c r="B205" s="24" t="s">
        <v>1161</v>
      </c>
      <c r="C205" t="s">
        <v>549</v>
      </c>
      <c r="D205" t="s">
        <v>550</v>
      </c>
      <c r="E205" t="s">
        <v>559</v>
      </c>
      <c r="F205" t="s">
        <v>567</v>
      </c>
      <c r="G205">
        <v>8</v>
      </c>
    </row>
    <row r="206" spans="1:7" hidden="1" x14ac:dyDescent="0.35">
      <c r="A206" s="23" t="s">
        <v>472</v>
      </c>
      <c r="B206" s="24" t="s">
        <v>473</v>
      </c>
      <c r="C206" t="s">
        <v>549</v>
      </c>
      <c r="D206" t="s">
        <v>550</v>
      </c>
      <c r="E206" t="s">
        <v>559</v>
      </c>
      <c r="F206" t="s">
        <v>760</v>
      </c>
      <c r="G206">
        <v>8</v>
      </c>
    </row>
    <row r="207" spans="1:7" x14ac:dyDescent="0.35">
      <c r="A207" s="23" t="s">
        <v>1618</v>
      </c>
      <c r="B207" s="24" t="s">
        <v>1619</v>
      </c>
      <c r="C207" t="s">
        <v>557</v>
      </c>
      <c r="D207" t="s">
        <v>550</v>
      </c>
      <c r="E207" t="s">
        <v>551</v>
      </c>
      <c r="F207" t="s">
        <v>584</v>
      </c>
      <c r="G207">
        <v>9</v>
      </c>
    </row>
    <row r="208" spans="1:7" x14ac:dyDescent="0.35">
      <c r="A208" s="23" t="s">
        <v>1620</v>
      </c>
      <c r="B208" s="24" t="s">
        <v>1621</v>
      </c>
      <c r="C208" t="s">
        <v>557</v>
      </c>
      <c r="D208" t="s">
        <v>550</v>
      </c>
      <c r="E208" t="s">
        <v>551</v>
      </c>
      <c r="F208" t="s">
        <v>628</v>
      </c>
      <c r="G208">
        <v>9</v>
      </c>
    </row>
    <row r="209" spans="1:7" x14ac:dyDescent="0.35">
      <c r="A209" s="23" t="s">
        <v>1623</v>
      </c>
      <c r="B209" s="24" t="s">
        <v>1624</v>
      </c>
      <c r="C209" t="s">
        <v>557</v>
      </c>
      <c r="D209" t="s">
        <v>553</v>
      </c>
      <c r="E209" t="s">
        <v>551</v>
      </c>
      <c r="F209" t="s">
        <v>1747</v>
      </c>
      <c r="G209">
        <v>9</v>
      </c>
    </row>
    <row r="210" spans="1:7" x14ac:dyDescent="0.35">
      <c r="A210" s="23" t="s">
        <v>1627</v>
      </c>
      <c r="B210" s="24" t="s">
        <v>1628</v>
      </c>
      <c r="C210" t="s">
        <v>557</v>
      </c>
      <c r="D210" t="s">
        <v>553</v>
      </c>
      <c r="E210" t="s">
        <v>551</v>
      </c>
      <c r="F210" t="s">
        <v>1770</v>
      </c>
      <c r="G210">
        <v>9</v>
      </c>
    </row>
    <row r="211" spans="1:7" x14ac:dyDescent="0.35">
      <c r="A211" s="23" t="s">
        <v>99</v>
      </c>
      <c r="B211" s="24" t="s">
        <v>1629</v>
      </c>
      <c r="C211" t="s">
        <v>557</v>
      </c>
      <c r="D211" t="s">
        <v>550</v>
      </c>
      <c r="E211" t="s">
        <v>551</v>
      </c>
      <c r="F211" t="s">
        <v>602</v>
      </c>
      <c r="G211">
        <v>9</v>
      </c>
    </row>
    <row r="212" spans="1:7" s="35" customFormat="1" x14ac:dyDescent="0.35">
      <c r="A212" s="23" t="s">
        <v>85</v>
      </c>
      <c r="B212" s="24" t="s">
        <v>1648</v>
      </c>
      <c r="C212" t="s">
        <v>557</v>
      </c>
      <c r="D212" t="s">
        <v>550</v>
      </c>
      <c r="E212" t="s">
        <v>551</v>
      </c>
      <c r="F212" t="s">
        <v>600</v>
      </c>
      <c r="G212">
        <v>9</v>
      </c>
    </row>
    <row r="213" spans="1:7" x14ac:dyDescent="0.35">
      <c r="A213" s="23" t="s">
        <v>521</v>
      </c>
      <c r="B213" s="24" t="s">
        <v>522</v>
      </c>
      <c r="C213" t="s">
        <v>557</v>
      </c>
      <c r="D213" t="s">
        <v>550</v>
      </c>
      <c r="E213" t="s">
        <v>551</v>
      </c>
      <c r="F213" t="s">
        <v>740</v>
      </c>
      <c r="G213">
        <v>9</v>
      </c>
    </row>
    <row r="214" spans="1:7" x14ac:dyDescent="0.35">
      <c r="A214" s="23" t="s">
        <v>345</v>
      </c>
      <c r="B214" s="24" t="s">
        <v>346</v>
      </c>
      <c r="C214" t="s">
        <v>557</v>
      </c>
      <c r="D214" t="s">
        <v>550</v>
      </c>
      <c r="E214" t="s">
        <v>551</v>
      </c>
      <c r="F214" t="s">
        <v>578</v>
      </c>
      <c r="G214">
        <v>9</v>
      </c>
    </row>
    <row r="215" spans="1:7" x14ac:dyDescent="0.35">
      <c r="A215" s="23" t="s">
        <v>134</v>
      </c>
      <c r="B215" s="24" t="s">
        <v>135</v>
      </c>
      <c r="C215" t="s">
        <v>557</v>
      </c>
      <c r="D215" t="s">
        <v>553</v>
      </c>
      <c r="E215" t="s">
        <v>551</v>
      </c>
      <c r="F215" t="s">
        <v>630</v>
      </c>
      <c r="G215">
        <v>9</v>
      </c>
    </row>
    <row r="216" spans="1:7" hidden="1" x14ac:dyDescent="0.35">
      <c r="A216" s="23" t="s">
        <v>209</v>
      </c>
      <c r="B216" s="24" t="s">
        <v>210</v>
      </c>
      <c r="C216" t="s">
        <v>549</v>
      </c>
      <c r="D216" t="s">
        <v>550</v>
      </c>
      <c r="E216" t="s">
        <v>551</v>
      </c>
      <c r="F216" t="s">
        <v>660</v>
      </c>
      <c r="G216">
        <v>9</v>
      </c>
    </row>
    <row r="217" spans="1:7" hidden="1" x14ac:dyDescent="0.35">
      <c r="A217" s="23" t="s">
        <v>325</v>
      </c>
      <c r="B217" s="24" t="s">
        <v>1302</v>
      </c>
      <c r="C217" t="s">
        <v>549</v>
      </c>
      <c r="D217" t="s">
        <v>550</v>
      </c>
      <c r="E217" t="s">
        <v>551</v>
      </c>
      <c r="F217" t="s">
        <v>628</v>
      </c>
      <c r="G217">
        <v>9</v>
      </c>
    </row>
    <row r="218" spans="1:7" hidden="1" x14ac:dyDescent="0.35">
      <c r="A218" s="23" t="s">
        <v>149</v>
      </c>
      <c r="B218" s="24" t="s">
        <v>150</v>
      </c>
      <c r="C218" t="s">
        <v>549</v>
      </c>
      <c r="D218" t="s">
        <v>550</v>
      </c>
      <c r="E218" t="s">
        <v>551</v>
      </c>
      <c r="F218" t="s">
        <v>555</v>
      </c>
      <c r="G218">
        <v>9</v>
      </c>
    </row>
    <row r="219" spans="1:7" hidden="1" x14ac:dyDescent="0.35">
      <c r="A219" s="23" t="s">
        <v>24</v>
      </c>
      <c r="B219" s="24" t="s">
        <v>25</v>
      </c>
      <c r="C219" t="s">
        <v>549</v>
      </c>
      <c r="D219" t="s">
        <v>550</v>
      </c>
      <c r="E219" t="s">
        <v>551</v>
      </c>
      <c r="F219" t="s">
        <v>567</v>
      </c>
      <c r="G219">
        <v>9</v>
      </c>
    </row>
    <row r="220" spans="1:7" hidden="1" x14ac:dyDescent="0.35">
      <c r="A220" s="23" t="s">
        <v>836</v>
      </c>
      <c r="B220" s="24" t="s">
        <v>837</v>
      </c>
      <c r="C220" t="s">
        <v>549</v>
      </c>
      <c r="D220" t="s">
        <v>553</v>
      </c>
      <c r="E220" t="s">
        <v>559</v>
      </c>
      <c r="F220" t="s">
        <v>1772</v>
      </c>
      <c r="G220">
        <v>9</v>
      </c>
    </row>
    <row r="221" spans="1:7" hidden="1" x14ac:dyDescent="0.35">
      <c r="A221" s="23" t="s">
        <v>841</v>
      </c>
      <c r="B221" s="24" t="s">
        <v>842</v>
      </c>
      <c r="C221" t="s">
        <v>549</v>
      </c>
      <c r="D221" t="s">
        <v>550</v>
      </c>
      <c r="E221" t="s">
        <v>559</v>
      </c>
      <c r="F221" t="s">
        <v>644</v>
      </c>
      <c r="G221">
        <v>9</v>
      </c>
    </row>
    <row r="222" spans="1:7" hidden="1" x14ac:dyDescent="0.35">
      <c r="A222" s="23" t="s">
        <v>465</v>
      </c>
      <c r="B222" s="24" t="s">
        <v>845</v>
      </c>
      <c r="C222" t="s">
        <v>549</v>
      </c>
      <c r="D222" t="s">
        <v>553</v>
      </c>
      <c r="E222" t="s">
        <v>559</v>
      </c>
      <c r="F222" t="s">
        <v>758</v>
      </c>
      <c r="G222">
        <v>9</v>
      </c>
    </row>
    <row r="223" spans="1:7" hidden="1" x14ac:dyDescent="0.35">
      <c r="A223" s="23" t="s">
        <v>867</v>
      </c>
      <c r="B223" s="24" t="s">
        <v>868</v>
      </c>
      <c r="C223" t="s">
        <v>549</v>
      </c>
      <c r="D223" t="s">
        <v>553</v>
      </c>
      <c r="E223" t="s">
        <v>559</v>
      </c>
      <c r="F223" t="s">
        <v>574</v>
      </c>
      <c r="G223">
        <v>9</v>
      </c>
    </row>
    <row r="224" spans="1:7" hidden="1" x14ac:dyDescent="0.35">
      <c r="A224" s="23" t="s">
        <v>877</v>
      </c>
      <c r="B224" s="24" t="s">
        <v>878</v>
      </c>
      <c r="C224" t="s">
        <v>549</v>
      </c>
      <c r="D224" t="s">
        <v>550</v>
      </c>
      <c r="E224" t="s">
        <v>559</v>
      </c>
      <c r="F224" t="s">
        <v>588</v>
      </c>
      <c r="G224">
        <v>9</v>
      </c>
    </row>
    <row r="225" spans="1:7" hidden="1" x14ac:dyDescent="0.35">
      <c r="A225" s="23" t="s">
        <v>1162</v>
      </c>
      <c r="B225" s="24" t="s">
        <v>1163</v>
      </c>
      <c r="C225" t="s">
        <v>549</v>
      </c>
      <c r="D225" t="s">
        <v>553</v>
      </c>
      <c r="E225" t="s">
        <v>559</v>
      </c>
      <c r="F225" t="s">
        <v>1773</v>
      </c>
      <c r="G225">
        <v>9</v>
      </c>
    </row>
    <row r="226" spans="1:7" hidden="1" x14ac:dyDescent="0.35">
      <c r="A226" s="23" t="s">
        <v>17</v>
      </c>
      <c r="B226" s="24" t="s">
        <v>18</v>
      </c>
      <c r="C226" t="s">
        <v>549</v>
      </c>
      <c r="D226" t="s">
        <v>553</v>
      </c>
      <c r="E226" t="s">
        <v>559</v>
      </c>
      <c r="F226" t="s">
        <v>562</v>
      </c>
      <c r="G226">
        <v>9</v>
      </c>
    </row>
    <row r="227" spans="1:7" hidden="1" x14ac:dyDescent="0.35">
      <c r="A227" s="23" t="s">
        <v>1168</v>
      </c>
      <c r="B227" s="24" t="s">
        <v>1169</v>
      </c>
      <c r="C227" t="s">
        <v>549</v>
      </c>
      <c r="D227" t="s">
        <v>550</v>
      </c>
      <c r="E227" t="s">
        <v>559</v>
      </c>
      <c r="F227" t="s">
        <v>641</v>
      </c>
      <c r="G227">
        <v>9</v>
      </c>
    </row>
    <row r="228" spans="1:7" hidden="1" x14ac:dyDescent="0.35">
      <c r="A228" s="23" t="s">
        <v>66</v>
      </c>
      <c r="B228" s="24" t="s">
        <v>1172</v>
      </c>
      <c r="C228" t="s">
        <v>549</v>
      </c>
      <c r="D228" t="s">
        <v>550</v>
      </c>
      <c r="E228" t="s">
        <v>559</v>
      </c>
      <c r="F228" t="s">
        <v>568</v>
      </c>
      <c r="G228">
        <v>9</v>
      </c>
    </row>
    <row r="229" spans="1:7" hidden="1" x14ac:dyDescent="0.35">
      <c r="A229" s="23" t="s">
        <v>1194</v>
      </c>
      <c r="B229" s="24" t="s">
        <v>1195</v>
      </c>
      <c r="C229" t="s">
        <v>549</v>
      </c>
      <c r="D229" t="s">
        <v>553</v>
      </c>
      <c r="E229" t="s">
        <v>559</v>
      </c>
      <c r="F229" t="s">
        <v>620</v>
      </c>
      <c r="G229">
        <v>9</v>
      </c>
    </row>
    <row r="230" spans="1:7" hidden="1" x14ac:dyDescent="0.35">
      <c r="A230" s="23" t="s">
        <v>284</v>
      </c>
      <c r="B230" s="24" t="s">
        <v>285</v>
      </c>
      <c r="C230" t="s">
        <v>549</v>
      </c>
      <c r="D230" t="s">
        <v>550</v>
      </c>
      <c r="E230" t="s">
        <v>559</v>
      </c>
      <c r="F230" t="s">
        <v>588</v>
      </c>
      <c r="G230">
        <v>9</v>
      </c>
    </row>
    <row r="231" spans="1:7" x14ac:dyDescent="0.35">
      <c r="A231" s="23" t="s">
        <v>1630</v>
      </c>
      <c r="B231" s="24" t="s">
        <v>1631</v>
      </c>
      <c r="C231" t="s">
        <v>557</v>
      </c>
      <c r="D231" t="s">
        <v>553</v>
      </c>
      <c r="E231" t="s">
        <v>551</v>
      </c>
      <c r="F231" t="s">
        <v>1753</v>
      </c>
      <c r="G231">
        <v>10</v>
      </c>
    </row>
    <row r="232" spans="1:7" x14ac:dyDescent="0.35">
      <c r="A232" s="23" t="s">
        <v>1632</v>
      </c>
      <c r="B232" s="24" t="s">
        <v>1633</v>
      </c>
      <c r="C232" t="s">
        <v>557</v>
      </c>
      <c r="D232" t="s">
        <v>550</v>
      </c>
      <c r="E232" t="s">
        <v>551</v>
      </c>
      <c r="F232" t="s">
        <v>674</v>
      </c>
      <c r="G232">
        <v>10</v>
      </c>
    </row>
    <row r="233" spans="1:7" x14ac:dyDescent="0.35">
      <c r="A233" s="23" t="s">
        <v>225</v>
      </c>
      <c r="B233" s="24" t="s">
        <v>226</v>
      </c>
      <c r="C233" t="s">
        <v>557</v>
      </c>
      <c r="D233" t="s">
        <v>550</v>
      </c>
      <c r="E233" t="s">
        <v>551</v>
      </c>
      <c r="F233" t="s">
        <v>552</v>
      </c>
      <c r="G233">
        <v>10</v>
      </c>
    </row>
    <row r="234" spans="1:7" x14ac:dyDescent="0.35">
      <c r="A234" s="23" t="s">
        <v>475</v>
      </c>
      <c r="B234" s="24" t="s">
        <v>476</v>
      </c>
      <c r="C234" t="s">
        <v>557</v>
      </c>
      <c r="D234" t="s">
        <v>550</v>
      </c>
      <c r="E234" t="s">
        <v>551</v>
      </c>
      <c r="F234" t="s">
        <v>638</v>
      </c>
      <c r="G234">
        <v>10</v>
      </c>
    </row>
    <row r="235" spans="1:7" x14ac:dyDescent="0.35">
      <c r="A235" s="23" t="s">
        <v>1636</v>
      </c>
      <c r="B235" s="24" t="s">
        <v>1637</v>
      </c>
      <c r="C235" t="s">
        <v>557</v>
      </c>
      <c r="D235" t="s">
        <v>550</v>
      </c>
      <c r="E235" t="s">
        <v>551</v>
      </c>
      <c r="F235" t="s">
        <v>588</v>
      </c>
      <c r="G235">
        <v>10</v>
      </c>
    </row>
    <row r="236" spans="1:7" x14ac:dyDescent="0.35">
      <c r="A236" s="23" t="s">
        <v>1651</v>
      </c>
      <c r="B236" s="24" t="s">
        <v>1652</v>
      </c>
      <c r="C236" t="s">
        <v>557</v>
      </c>
      <c r="D236" t="s">
        <v>550</v>
      </c>
      <c r="E236" t="s">
        <v>551</v>
      </c>
      <c r="F236" t="s">
        <v>611</v>
      </c>
      <c r="G236">
        <v>10</v>
      </c>
    </row>
    <row r="237" spans="1:7" x14ac:dyDescent="0.35">
      <c r="A237" s="23" t="s">
        <v>136</v>
      </c>
      <c r="B237" s="24" t="s">
        <v>1655</v>
      </c>
      <c r="C237" t="s">
        <v>557</v>
      </c>
      <c r="D237" t="s">
        <v>550</v>
      </c>
      <c r="E237" t="s">
        <v>551</v>
      </c>
      <c r="F237" t="s">
        <v>575</v>
      </c>
      <c r="G237">
        <v>10</v>
      </c>
    </row>
    <row r="238" spans="1:7" x14ac:dyDescent="0.35">
      <c r="A238" s="23" t="s">
        <v>290</v>
      </c>
      <c r="B238" s="24" t="s">
        <v>291</v>
      </c>
      <c r="C238" t="s">
        <v>557</v>
      </c>
      <c r="D238" t="s">
        <v>553</v>
      </c>
      <c r="E238" t="s">
        <v>551</v>
      </c>
      <c r="F238" t="s">
        <v>697</v>
      </c>
      <c r="G238">
        <v>10</v>
      </c>
    </row>
    <row r="239" spans="1:7" x14ac:dyDescent="0.35">
      <c r="A239" s="23" t="s">
        <v>459</v>
      </c>
      <c r="B239" s="24" t="s">
        <v>1666</v>
      </c>
      <c r="C239" t="s">
        <v>557</v>
      </c>
      <c r="D239" t="s">
        <v>550</v>
      </c>
      <c r="E239" t="s">
        <v>551</v>
      </c>
      <c r="F239" t="s">
        <v>756</v>
      </c>
      <c r="G239">
        <v>10</v>
      </c>
    </row>
    <row r="240" spans="1:7" x14ac:dyDescent="0.35">
      <c r="A240" s="23" t="s">
        <v>112</v>
      </c>
      <c r="B240" s="24" t="s">
        <v>113</v>
      </c>
      <c r="C240" t="s">
        <v>557</v>
      </c>
      <c r="D240" t="s">
        <v>553</v>
      </c>
      <c r="E240" t="s">
        <v>559</v>
      </c>
      <c r="F240" t="s">
        <v>617</v>
      </c>
      <c r="G240">
        <v>10</v>
      </c>
    </row>
    <row r="241" spans="1:7" x14ac:dyDescent="0.35">
      <c r="A241" s="23" t="s">
        <v>270</v>
      </c>
      <c r="B241" s="24" t="s">
        <v>271</v>
      </c>
      <c r="C241" t="s">
        <v>557</v>
      </c>
      <c r="D241" t="s">
        <v>550</v>
      </c>
      <c r="E241" t="s">
        <v>559</v>
      </c>
      <c r="F241" t="s">
        <v>689</v>
      </c>
      <c r="G241">
        <v>10</v>
      </c>
    </row>
    <row r="242" spans="1:7" x14ac:dyDescent="0.35">
      <c r="A242" s="23" t="s">
        <v>114</v>
      </c>
      <c r="B242" s="24" t="s">
        <v>115</v>
      </c>
      <c r="C242" t="s">
        <v>557</v>
      </c>
      <c r="D242" t="s">
        <v>553</v>
      </c>
      <c r="E242" t="s">
        <v>559</v>
      </c>
      <c r="F242" t="s">
        <v>618</v>
      </c>
      <c r="G242">
        <v>10</v>
      </c>
    </row>
    <row r="243" spans="1:7" hidden="1" x14ac:dyDescent="0.35">
      <c r="A243" s="23" t="s">
        <v>326</v>
      </c>
      <c r="B243" s="24" t="s">
        <v>327</v>
      </c>
      <c r="C243" t="s">
        <v>549</v>
      </c>
      <c r="D243" t="s">
        <v>550</v>
      </c>
      <c r="E243" t="s">
        <v>551</v>
      </c>
      <c r="F243" t="s">
        <v>668</v>
      </c>
      <c r="G243">
        <v>10</v>
      </c>
    </row>
    <row r="244" spans="1:7" hidden="1" x14ac:dyDescent="0.35">
      <c r="A244" s="23" t="s">
        <v>294</v>
      </c>
      <c r="B244" s="24" t="s">
        <v>295</v>
      </c>
      <c r="C244" t="s">
        <v>549</v>
      </c>
      <c r="D244" t="s">
        <v>550</v>
      </c>
      <c r="E244" t="s">
        <v>551</v>
      </c>
      <c r="F244" t="s">
        <v>699</v>
      </c>
      <c r="G244">
        <v>10</v>
      </c>
    </row>
    <row r="245" spans="1:7" hidden="1" x14ac:dyDescent="0.35">
      <c r="A245" s="23" t="s">
        <v>32</v>
      </c>
      <c r="B245" s="24" t="s">
        <v>33</v>
      </c>
      <c r="C245" t="s">
        <v>549</v>
      </c>
      <c r="D245" t="s">
        <v>550</v>
      </c>
      <c r="E245" t="s">
        <v>551</v>
      </c>
      <c r="F245" t="s">
        <v>571</v>
      </c>
      <c r="G245">
        <v>10</v>
      </c>
    </row>
    <row r="246" spans="1:7" hidden="1" x14ac:dyDescent="0.35">
      <c r="A246" s="23" t="s">
        <v>508</v>
      </c>
      <c r="B246" s="24" t="s">
        <v>1304</v>
      </c>
      <c r="C246" t="s">
        <v>549</v>
      </c>
      <c r="D246" t="s">
        <v>550</v>
      </c>
      <c r="E246" t="s">
        <v>551</v>
      </c>
      <c r="F246" t="s">
        <v>770</v>
      </c>
      <c r="G246">
        <v>10</v>
      </c>
    </row>
    <row r="247" spans="1:7" hidden="1" x14ac:dyDescent="0.35">
      <c r="A247" s="23" t="s">
        <v>58</v>
      </c>
      <c r="B247" s="24" t="s">
        <v>59</v>
      </c>
      <c r="C247" t="s">
        <v>549</v>
      </c>
      <c r="D247" t="s">
        <v>550</v>
      </c>
      <c r="E247" t="s">
        <v>551</v>
      </c>
      <c r="F247" t="s">
        <v>587</v>
      </c>
      <c r="G247">
        <v>10</v>
      </c>
    </row>
    <row r="248" spans="1:7" hidden="1" x14ac:dyDescent="0.35">
      <c r="A248" s="23" t="s">
        <v>884</v>
      </c>
      <c r="B248" s="24" t="s">
        <v>885</v>
      </c>
      <c r="C248" t="s">
        <v>549</v>
      </c>
      <c r="D248" t="s">
        <v>550</v>
      </c>
      <c r="E248" t="s">
        <v>559</v>
      </c>
      <c r="F248" t="s">
        <v>560</v>
      </c>
      <c r="G248">
        <v>10</v>
      </c>
    </row>
    <row r="249" spans="1:7" hidden="1" x14ac:dyDescent="0.35">
      <c r="A249" s="23" t="s">
        <v>904</v>
      </c>
      <c r="B249" s="24" t="s">
        <v>905</v>
      </c>
      <c r="C249" t="s">
        <v>549</v>
      </c>
      <c r="D249" t="s">
        <v>550</v>
      </c>
      <c r="E249" t="s">
        <v>559</v>
      </c>
      <c r="F249" t="s">
        <v>1774</v>
      </c>
      <c r="G249">
        <v>10</v>
      </c>
    </row>
    <row r="250" spans="1:7" hidden="1" x14ac:dyDescent="0.35">
      <c r="A250" s="23" t="s">
        <v>912</v>
      </c>
      <c r="B250" s="24" t="s">
        <v>913</v>
      </c>
      <c r="C250" t="s">
        <v>549</v>
      </c>
      <c r="D250" t="s">
        <v>550</v>
      </c>
      <c r="E250" t="s">
        <v>559</v>
      </c>
      <c r="F250" t="s">
        <v>568</v>
      </c>
      <c r="G250">
        <v>10</v>
      </c>
    </row>
    <row r="251" spans="1:7" hidden="1" x14ac:dyDescent="0.35">
      <c r="A251" s="23" t="s">
        <v>932</v>
      </c>
      <c r="B251" s="24" t="s">
        <v>933</v>
      </c>
      <c r="C251" t="s">
        <v>549</v>
      </c>
      <c r="D251" t="s">
        <v>550</v>
      </c>
      <c r="E251" t="s">
        <v>559</v>
      </c>
      <c r="F251" t="s">
        <v>588</v>
      </c>
      <c r="G251">
        <v>10</v>
      </c>
    </row>
    <row r="252" spans="1:7" hidden="1" x14ac:dyDescent="0.35">
      <c r="A252" s="23" t="s">
        <v>936</v>
      </c>
      <c r="B252" s="24" t="s">
        <v>937</v>
      </c>
      <c r="C252" t="s">
        <v>549</v>
      </c>
      <c r="D252" t="s">
        <v>553</v>
      </c>
      <c r="E252" t="s">
        <v>559</v>
      </c>
      <c r="F252" t="s">
        <v>1775</v>
      </c>
      <c r="G252">
        <v>10</v>
      </c>
    </row>
    <row r="253" spans="1:7" hidden="1" x14ac:dyDescent="0.35">
      <c r="A253" s="23" t="s">
        <v>238</v>
      </c>
      <c r="B253" s="24" t="s">
        <v>1196</v>
      </c>
      <c r="C253" t="s">
        <v>549</v>
      </c>
      <c r="D253" t="s">
        <v>553</v>
      </c>
      <c r="E253" t="s">
        <v>559</v>
      </c>
      <c r="F253" t="s">
        <v>669</v>
      </c>
      <c r="G253">
        <v>10</v>
      </c>
    </row>
    <row r="254" spans="1:7" hidden="1" x14ac:dyDescent="0.35">
      <c r="A254" s="23" t="s">
        <v>1225</v>
      </c>
      <c r="B254" s="24" t="s">
        <v>1226</v>
      </c>
      <c r="C254" t="s">
        <v>549</v>
      </c>
      <c r="D254" t="s">
        <v>553</v>
      </c>
      <c r="E254" t="s">
        <v>559</v>
      </c>
      <c r="F254" t="s">
        <v>1776</v>
      </c>
      <c r="G254">
        <v>10</v>
      </c>
    </row>
    <row r="255" spans="1:7" hidden="1" x14ac:dyDescent="0.35">
      <c r="A255" s="23" t="s">
        <v>1247</v>
      </c>
      <c r="B255" s="24" t="s">
        <v>1248</v>
      </c>
      <c r="C255" t="s">
        <v>549</v>
      </c>
      <c r="D255" t="s">
        <v>550</v>
      </c>
      <c r="E255" t="s">
        <v>559</v>
      </c>
      <c r="F255" t="s">
        <v>1777</v>
      </c>
      <c r="G255">
        <v>10</v>
      </c>
    </row>
    <row r="256" spans="1:7" hidden="1" x14ac:dyDescent="0.35">
      <c r="A256" s="23" t="s">
        <v>1249</v>
      </c>
      <c r="B256" s="24" t="s">
        <v>1250</v>
      </c>
      <c r="C256" t="s">
        <v>549</v>
      </c>
      <c r="D256" t="s">
        <v>550</v>
      </c>
      <c r="E256" t="s">
        <v>559</v>
      </c>
      <c r="F256" t="s">
        <v>604</v>
      </c>
      <c r="G256">
        <v>10</v>
      </c>
    </row>
    <row r="257" spans="1:7" hidden="1" x14ac:dyDescent="0.35">
      <c r="A257" s="23" t="s">
        <v>370</v>
      </c>
      <c r="B257" s="24" t="s">
        <v>371</v>
      </c>
      <c r="C257" t="s">
        <v>549</v>
      </c>
      <c r="D257" t="s">
        <v>550</v>
      </c>
      <c r="E257" t="s">
        <v>559</v>
      </c>
      <c r="F257" t="s">
        <v>730</v>
      </c>
      <c r="G257">
        <v>10</v>
      </c>
    </row>
    <row r="258" spans="1:7" hidden="1" x14ac:dyDescent="0.35">
      <c r="A258" s="23" t="s">
        <v>232</v>
      </c>
      <c r="B258" s="24" t="s">
        <v>233</v>
      </c>
      <c r="C258" t="s">
        <v>549</v>
      </c>
      <c r="D258" t="s">
        <v>553</v>
      </c>
      <c r="E258" t="s">
        <v>559</v>
      </c>
      <c r="F258" t="s">
        <v>667</v>
      </c>
      <c r="G258">
        <v>10</v>
      </c>
    </row>
    <row r="259" spans="1:7" x14ac:dyDescent="0.35">
      <c r="A259" s="23" t="s">
        <v>1310</v>
      </c>
      <c r="B259" s="24" t="s">
        <v>1311</v>
      </c>
      <c r="C259" t="s">
        <v>557</v>
      </c>
      <c r="D259" t="s">
        <v>550</v>
      </c>
      <c r="E259" t="s">
        <v>551</v>
      </c>
      <c r="F259" t="s">
        <v>1778</v>
      </c>
      <c r="G259">
        <v>11</v>
      </c>
    </row>
    <row r="260" spans="1:7" x14ac:dyDescent="0.35">
      <c r="A260" s="23" t="s">
        <v>1312</v>
      </c>
      <c r="B260" s="24" t="s">
        <v>1313</v>
      </c>
      <c r="C260" t="s">
        <v>557</v>
      </c>
      <c r="D260" t="s">
        <v>550</v>
      </c>
      <c r="E260" t="s">
        <v>551</v>
      </c>
      <c r="F260" t="s">
        <v>763</v>
      </c>
      <c r="G260">
        <v>11</v>
      </c>
    </row>
    <row r="261" spans="1:7" x14ac:dyDescent="0.35">
      <c r="A261" s="23" t="s">
        <v>1316</v>
      </c>
      <c r="B261" s="24" t="s">
        <v>1317</v>
      </c>
      <c r="C261" t="s">
        <v>557</v>
      </c>
      <c r="D261" t="s">
        <v>550</v>
      </c>
      <c r="E261" t="s">
        <v>551</v>
      </c>
      <c r="F261" t="s">
        <v>674</v>
      </c>
      <c r="G261">
        <v>11</v>
      </c>
    </row>
    <row r="262" spans="1:7" x14ac:dyDescent="0.35">
      <c r="A262" s="23" t="s">
        <v>1342</v>
      </c>
      <c r="B262" s="24" t="s">
        <v>1343</v>
      </c>
      <c r="C262" t="s">
        <v>557</v>
      </c>
      <c r="D262" t="s">
        <v>550</v>
      </c>
      <c r="E262" t="s">
        <v>551</v>
      </c>
      <c r="F262" t="s">
        <v>1779</v>
      </c>
      <c r="G262">
        <v>11</v>
      </c>
    </row>
    <row r="263" spans="1:7" x14ac:dyDescent="0.35">
      <c r="A263" s="23" t="s">
        <v>1344</v>
      </c>
      <c r="B263" s="24" t="s">
        <v>1345</v>
      </c>
      <c r="C263" t="s">
        <v>557</v>
      </c>
      <c r="D263" t="s">
        <v>550</v>
      </c>
      <c r="E263" t="s">
        <v>551</v>
      </c>
      <c r="F263" t="s">
        <v>696</v>
      </c>
      <c r="G263">
        <v>11</v>
      </c>
    </row>
    <row r="264" spans="1:7" x14ac:dyDescent="0.35">
      <c r="A264" s="23" t="s">
        <v>1346</v>
      </c>
      <c r="B264" s="24" t="s">
        <v>1347</v>
      </c>
      <c r="C264" t="s">
        <v>557</v>
      </c>
      <c r="D264" t="s">
        <v>550</v>
      </c>
      <c r="E264" t="s">
        <v>551</v>
      </c>
      <c r="F264" t="s">
        <v>625</v>
      </c>
      <c r="G264">
        <v>11</v>
      </c>
    </row>
    <row r="265" spans="1:7" x14ac:dyDescent="0.35">
      <c r="A265" s="23" t="s">
        <v>288</v>
      </c>
      <c r="B265" s="24" t="s">
        <v>289</v>
      </c>
      <c r="C265" t="s">
        <v>557</v>
      </c>
      <c r="D265" t="s">
        <v>550</v>
      </c>
      <c r="E265" t="s">
        <v>551</v>
      </c>
      <c r="F265" t="s">
        <v>696</v>
      </c>
      <c r="G265">
        <v>11</v>
      </c>
    </row>
    <row r="266" spans="1:7" x14ac:dyDescent="0.35">
      <c r="A266" s="23" t="s">
        <v>1377</v>
      </c>
      <c r="B266" s="24" t="s">
        <v>1378</v>
      </c>
      <c r="C266" t="s">
        <v>557</v>
      </c>
      <c r="D266" t="s">
        <v>553</v>
      </c>
      <c r="E266" t="s">
        <v>551</v>
      </c>
      <c r="F266" t="s">
        <v>645</v>
      </c>
      <c r="G266">
        <v>11</v>
      </c>
    </row>
    <row r="267" spans="1:7" x14ac:dyDescent="0.35">
      <c r="A267" s="23" t="s">
        <v>1400</v>
      </c>
      <c r="B267" s="24" t="s">
        <v>1401</v>
      </c>
      <c r="C267" t="s">
        <v>557</v>
      </c>
      <c r="D267" t="s">
        <v>550</v>
      </c>
      <c r="E267" t="s">
        <v>551</v>
      </c>
      <c r="F267" t="s">
        <v>764</v>
      </c>
      <c r="G267">
        <v>11</v>
      </c>
    </row>
    <row r="268" spans="1:7" x14ac:dyDescent="0.35">
      <c r="A268" s="23" t="s">
        <v>429</v>
      </c>
      <c r="B268" s="24" t="s">
        <v>1702</v>
      </c>
      <c r="C268" t="s">
        <v>557</v>
      </c>
      <c r="D268" t="s">
        <v>553</v>
      </c>
      <c r="E268" t="s">
        <v>551</v>
      </c>
      <c r="F268" t="s">
        <v>751</v>
      </c>
      <c r="G268">
        <v>11</v>
      </c>
    </row>
    <row r="269" spans="1:7" hidden="1" x14ac:dyDescent="0.35">
      <c r="A269" s="23" t="s">
        <v>243</v>
      </c>
      <c r="B269" s="24" t="s">
        <v>244</v>
      </c>
      <c r="C269" t="s">
        <v>549</v>
      </c>
      <c r="D269" t="s">
        <v>550</v>
      </c>
      <c r="E269" t="s">
        <v>551</v>
      </c>
      <c r="F269" t="s">
        <v>601</v>
      </c>
      <c r="G269">
        <v>11</v>
      </c>
    </row>
    <row r="270" spans="1:7" hidden="1" x14ac:dyDescent="0.35">
      <c r="A270" s="23" t="s">
        <v>830</v>
      </c>
      <c r="B270" s="24" t="s">
        <v>831</v>
      </c>
      <c r="C270" t="s">
        <v>549</v>
      </c>
      <c r="D270" t="s">
        <v>550</v>
      </c>
      <c r="E270" t="s">
        <v>551</v>
      </c>
      <c r="F270" t="s">
        <v>740</v>
      </c>
      <c r="G270">
        <v>11</v>
      </c>
    </row>
    <row r="271" spans="1:7" hidden="1" x14ac:dyDescent="0.35">
      <c r="A271" s="23" t="s">
        <v>832</v>
      </c>
      <c r="B271" s="24" t="s">
        <v>833</v>
      </c>
      <c r="C271" t="s">
        <v>549</v>
      </c>
      <c r="D271" t="s">
        <v>553</v>
      </c>
      <c r="E271" t="s">
        <v>551</v>
      </c>
      <c r="F271" t="s">
        <v>624</v>
      </c>
      <c r="G271">
        <v>11</v>
      </c>
    </row>
    <row r="272" spans="1:7" hidden="1" x14ac:dyDescent="0.35">
      <c r="A272" s="23" t="s">
        <v>515</v>
      </c>
      <c r="B272" s="24" t="s">
        <v>864</v>
      </c>
      <c r="C272" t="s">
        <v>549</v>
      </c>
      <c r="D272" t="s">
        <v>550</v>
      </c>
      <c r="E272" t="s">
        <v>551</v>
      </c>
      <c r="F272" t="s">
        <v>584</v>
      </c>
      <c r="G272">
        <v>11</v>
      </c>
    </row>
    <row r="273" spans="1:7" hidden="1" x14ac:dyDescent="0.35">
      <c r="A273" s="23" t="s">
        <v>865</v>
      </c>
      <c r="B273" s="24" t="s">
        <v>866</v>
      </c>
      <c r="C273" t="s">
        <v>549</v>
      </c>
      <c r="D273" t="s">
        <v>553</v>
      </c>
      <c r="E273" t="s">
        <v>551</v>
      </c>
      <c r="F273" t="s">
        <v>1780</v>
      </c>
      <c r="G273">
        <v>11</v>
      </c>
    </row>
    <row r="274" spans="1:7" hidden="1" x14ac:dyDescent="0.35">
      <c r="A274" s="23" t="s">
        <v>869</v>
      </c>
      <c r="B274" s="24" t="s">
        <v>870</v>
      </c>
      <c r="C274" t="s">
        <v>549</v>
      </c>
      <c r="D274" t="s">
        <v>553</v>
      </c>
      <c r="E274" t="s">
        <v>551</v>
      </c>
      <c r="F274" t="s">
        <v>1781</v>
      </c>
      <c r="G274">
        <v>11</v>
      </c>
    </row>
    <row r="275" spans="1:7" hidden="1" x14ac:dyDescent="0.35">
      <c r="A275" s="23" t="s">
        <v>898</v>
      </c>
      <c r="B275" s="24" t="s">
        <v>899</v>
      </c>
      <c r="C275" t="s">
        <v>549</v>
      </c>
      <c r="D275" t="s">
        <v>550</v>
      </c>
      <c r="E275" t="s">
        <v>551</v>
      </c>
      <c r="F275" t="s">
        <v>1782</v>
      </c>
      <c r="G275">
        <v>11</v>
      </c>
    </row>
    <row r="276" spans="1:7" hidden="1" x14ac:dyDescent="0.35">
      <c r="A276" s="23" t="s">
        <v>470</v>
      </c>
      <c r="B276" s="24" t="s">
        <v>471</v>
      </c>
      <c r="C276" t="s">
        <v>549</v>
      </c>
      <c r="D276" t="s">
        <v>550</v>
      </c>
      <c r="E276" t="s">
        <v>551</v>
      </c>
      <c r="F276" t="s">
        <v>573</v>
      </c>
      <c r="G276">
        <v>11</v>
      </c>
    </row>
    <row r="277" spans="1:7" hidden="1" x14ac:dyDescent="0.35">
      <c r="A277" s="23" t="s">
        <v>900</v>
      </c>
      <c r="B277" s="24" t="s">
        <v>901</v>
      </c>
      <c r="C277" t="s">
        <v>549</v>
      </c>
      <c r="D277" t="s">
        <v>550</v>
      </c>
      <c r="E277" t="s">
        <v>551</v>
      </c>
      <c r="F277" t="s">
        <v>695</v>
      </c>
      <c r="G277">
        <v>11</v>
      </c>
    </row>
    <row r="278" spans="1:7" hidden="1" x14ac:dyDescent="0.35">
      <c r="A278" s="23" t="s">
        <v>39</v>
      </c>
      <c r="B278" s="24" t="s">
        <v>40</v>
      </c>
      <c r="C278" t="s">
        <v>549</v>
      </c>
      <c r="D278" t="s">
        <v>550</v>
      </c>
      <c r="E278" t="s">
        <v>551</v>
      </c>
      <c r="F278" t="s">
        <v>575</v>
      </c>
      <c r="G278">
        <v>11</v>
      </c>
    </row>
    <row r="279" spans="1:7" hidden="1" x14ac:dyDescent="0.35">
      <c r="A279" s="23" t="s">
        <v>60</v>
      </c>
      <c r="B279" s="24" t="s">
        <v>61</v>
      </c>
      <c r="C279" t="s">
        <v>549</v>
      </c>
      <c r="D279" t="s">
        <v>550</v>
      </c>
      <c r="E279" t="s">
        <v>551</v>
      </c>
      <c r="F279" t="s">
        <v>588</v>
      </c>
      <c r="G279">
        <v>11</v>
      </c>
    </row>
    <row r="280" spans="1:7" hidden="1" x14ac:dyDescent="0.35">
      <c r="A280" s="23" t="s">
        <v>336</v>
      </c>
      <c r="B280" s="24" t="s">
        <v>938</v>
      </c>
      <c r="C280" t="s">
        <v>549</v>
      </c>
      <c r="D280" t="s">
        <v>550</v>
      </c>
      <c r="E280" t="s">
        <v>551</v>
      </c>
      <c r="F280" t="s">
        <v>690</v>
      </c>
      <c r="G280">
        <v>11</v>
      </c>
    </row>
    <row r="281" spans="1:7" hidden="1" x14ac:dyDescent="0.35">
      <c r="A281" s="23" t="s">
        <v>211</v>
      </c>
      <c r="B281" s="24" t="s">
        <v>961</v>
      </c>
      <c r="C281" t="s">
        <v>549</v>
      </c>
      <c r="D281" t="s">
        <v>550</v>
      </c>
      <c r="E281" t="s">
        <v>551</v>
      </c>
      <c r="F281" t="s">
        <v>584</v>
      </c>
      <c r="G281">
        <v>11</v>
      </c>
    </row>
    <row r="282" spans="1:7" hidden="1" x14ac:dyDescent="0.35">
      <c r="A282" s="23" t="s">
        <v>373</v>
      </c>
      <c r="B282" s="24" t="s">
        <v>374</v>
      </c>
      <c r="C282" t="s">
        <v>549</v>
      </c>
      <c r="D282" t="s">
        <v>550</v>
      </c>
      <c r="E282" t="s">
        <v>551</v>
      </c>
      <c r="F282" t="s">
        <v>607</v>
      </c>
      <c r="G282">
        <v>11</v>
      </c>
    </row>
    <row r="283" spans="1:7" hidden="1" x14ac:dyDescent="0.35">
      <c r="A283" s="23" t="s">
        <v>36</v>
      </c>
      <c r="B283" s="24" t="s">
        <v>37</v>
      </c>
      <c r="C283" t="s">
        <v>549</v>
      </c>
      <c r="D283" t="s">
        <v>550</v>
      </c>
      <c r="E283" t="s">
        <v>551</v>
      </c>
      <c r="F283" t="s">
        <v>573</v>
      </c>
      <c r="G283">
        <v>11</v>
      </c>
    </row>
    <row r="284" spans="1:7" hidden="1" x14ac:dyDescent="0.35">
      <c r="A284" s="23" t="s">
        <v>991</v>
      </c>
      <c r="B284" s="24" t="s">
        <v>992</v>
      </c>
      <c r="C284" t="s">
        <v>549</v>
      </c>
      <c r="D284" t="s">
        <v>550</v>
      </c>
      <c r="E284" t="s">
        <v>551</v>
      </c>
      <c r="F284" t="s">
        <v>610</v>
      </c>
      <c r="G284">
        <v>11</v>
      </c>
    </row>
    <row r="285" spans="1:7" x14ac:dyDescent="0.35">
      <c r="A285" s="23" t="s">
        <v>1318</v>
      </c>
      <c r="B285" s="24" t="s">
        <v>1319</v>
      </c>
      <c r="C285" t="s">
        <v>557</v>
      </c>
      <c r="D285" t="s">
        <v>550</v>
      </c>
      <c r="E285" t="s">
        <v>551</v>
      </c>
      <c r="F285" t="s">
        <v>728</v>
      </c>
      <c r="G285">
        <v>12</v>
      </c>
    </row>
    <row r="286" spans="1:7" x14ac:dyDescent="0.35">
      <c r="A286" s="23" t="s">
        <v>1320</v>
      </c>
      <c r="B286" s="24" t="s">
        <v>1321</v>
      </c>
      <c r="C286" t="s">
        <v>557</v>
      </c>
      <c r="D286" t="s">
        <v>550</v>
      </c>
      <c r="E286" t="s">
        <v>551</v>
      </c>
      <c r="F286" t="s">
        <v>592</v>
      </c>
      <c r="G286">
        <v>12</v>
      </c>
    </row>
    <row r="287" spans="1:7" x14ac:dyDescent="0.35">
      <c r="A287" s="23" t="s">
        <v>523</v>
      </c>
      <c r="B287" s="24" t="s">
        <v>524</v>
      </c>
      <c r="C287" t="s">
        <v>557</v>
      </c>
      <c r="D287" t="s">
        <v>550</v>
      </c>
      <c r="E287" t="s">
        <v>551</v>
      </c>
      <c r="F287" t="s">
        <v>577</v>
      </c>
      <c r="G287">
        <v>12</v>
      </c>
    </row>
    <row r="288" spans="1:7" x14ac:dyDescent="0.35">
      <c r="A288" s="23" t="s">
        <v>275</v>
      </c>
      <c r="B288" s="24" t="s">
        <v>276</v>
      </c>
      <c r="C288" t="s">
        <v>557</v>
      </c>
      <c r="D288" t="s">
        <v>553</v>
      </c>
      <c r="E288" t="s">
        <v>551</v>
      </c>
      <c r="F288" t="s">
        <v>691</v>
      </c>
      <c r="G288">
        <v>12</v>
      </c>
    </row>
    <row r="289" spans="1:7" x14ac:dyDescent="0.35">
      <c r="A289" s="23" t="s">
        <v>283</v>
      </c>
      <c r="B289" s="24" t="s">
        <v>1352</v>
      </c>
      <c r="C289" t="s">
        <v>557</v>
      </c>
      <c r="D289" t="s">
        <v>553</v>
      </c>
      <c r="E289" t="s">
        <v>551</v>
      </c>
      <c r="F289" t="s">
        <v>694</v>
      </c>
      <c r="G289">
        <v>12</v>
      </c>
    </row>
    <row r="290" spans="1:7" x14ac:dyDescent="0.35">
      <c r="A290" s="23" t="s">
        <v>1353</v>
      </c>
      <c r="B290" s="24" t="s">
        <v>1354</v>
      </c>
      <c r="C290" t="s">
        <v>557</v>
      </c>
      <c r="D290" t="s">
        <v>553</v>
      </c>
      <c r="E290" t="s">
        <v>551</v>
      </c>
      <c r="F290" t="s">
        <v>1783</v>
      </c>
      <c r="G290">
        <v>12</v>
      </c>
    </row>
    <row r="291" spans="1:7" x14ac:dyDescent="0.35">
      <c r="A291" s="23" t="s">
        <v>1379</v>
      </c>
      <c r="B291" s="24" t="s">
        <v>1380</v>
      </c>
      <c r="C291" t="s">
        <v>557</v>
      </c>
      <c r="D291" t="s">
        <v>553</v>
      </c>
      <c r="E291" t="s">
        <v>551</v>
      </c>
      <c r="F291" t="s">
        <v>653</v>
      </c>
      <c r="G291">
        <v>12</v>
      </c>
    </row>
    <row r="292" spans="1:7" x14ac:dyDescent="0.35">
      <c r="A292" s="23" t="s">
        <v>494</v>
      </c>
      <c r="B292" s="24" t="s">
        <v>495</v>
      </c>
      <c r="C292" t="s">
        <v>557</v>
      </c>
      <c r="D292" t="s">
        <v>553</v>
      </c>
      <c r="E292" t="s">
        <v>551</v>
      </c>
      <c r="F292" t="s">
        <v>653</v>
      </c>
      <c r="G292">
        <v>12</v>
      </c>
    </row>
    <row r="293" spans="1:7" x14ac:dyDescent="0.35">
      <c r="A293" s="23" t="s">
        <v>1405</v>
      </c>
      <c r="B293" s="24" t="s">
        <v>1406</v>
      </c>
      <c r="C293" t="s">
        <v>557</v>
      </c>
      <c r="D293" t="s">
        <v>550</v>
      </c>
      <c r="E293" t="s">
        <v>551</v>
      </c>
      <c r="F293" t="s">
        <v>1784</v>
      </c>
      <c r="G293">
        <v>12</v>
      </c>
    </row>
    <row r="294" spans="1:7" hidden="1" x14ac:dyDescent="0.35">
      <c r="A294" s="23" t="s">
        <v>111</v>
      </c>
      <c r="B294" s="24" t="s">
        <v>840</v>
      </c>
      <c r="C294" t="s">
        <v>549</v>
      </c>
      <c r="D294" t="s">
        <v>553</v>
      </c>
      <c r="E294" t="s">
        <v>551</v>
      </c>
      <c r="F294" t="s">
        <v>616</v>
      </c>
      <c r="G294">
        <v>12</v>
      </c>
    </row>
    <row r="295" spans="1:7" hidden="1" x14ac:dyDescent="0.35">
      <c r="A295" s="23" t="s">
        <v>398</v>
      </c>
      <c r="B295" s="24" t="s">
        <v>399</v>
      </c>
      <c r="C295" t="s">
        <v>549</v>
      </c>
      <c r="D295" t="s">
        <v>550</v>
      </c>
      <c r="E295" t="s">
        <v>551</v>
      </c>
      <c r="F295" t="s">
        <v>740</v>
      </c>
      <c r="G295">
        <v>12</v>
      </c>
    </row>
    <row r="296" spans="1:7" hidden="1" x14ac:dyDescent="0.35">
      <c r="A296" s="23" t="s">
        <v>462</v>
      </c>
      <c r="B296" s="24" t="s">
        <v>463</v>
      </c>
      <c r="C296" t="s">
        <v>549</v>
      </c>
      <c r="D296" t="s">
        <v>553</v>
      </c>
      <c r="E296" t="s">
        <v>551</v>
      </c>
      <c r="F296" t="s">
        <v>757</v>
      </c>
      <c r="G296">
        <v>12</v>
      </c>
    </row>
    <row r="297" spans="1:7" hidden="1" x14ac:dyDescent="0.35">
      <c r="A297" s="23" t="s">
        <v>871</v>
      </c>
      <c r="B297" s="24" t="s">
        <v>872</v>
      </c>
      <c r="C297" t="s">
        <v>549</v>
      </c>
      <c r="D297" t="s">
        <v>550</v>
      </c>
      <c r="E297" t="s">
        <v>551</v>
      </c>
      <c r="F297" t="s">
        <v>1785</v>
      </c>
      <c r="G297">
        <v>12</v>
      </c>
    </row>
    <row r="298" spans="1:7" hidden="1" x14ac:dyDescent="0.35">
      <c r="A298" s="23" t="s">
        <v>873</v>
      </c>
      <c r="B298" s="24" t="s">
        <v>874</v>
      </c>
      <c r="C298" t="s">
        <v>549</v>
      </c>
      <c r="D298" t="s">
        <v>550</v>
      </c>
      <c r="E298" t="s">
        <v>551</v>
      </c>
      <c r="F298" t="s">
        <v>1786</v>
      </c>
      <c r="G298">
        <v>12</v>
      </c>
    </row>
    <row r="299" spans="1:7" hidden="1" x14ac:dyDescent="0.35">
      <c r="A299" s="23" t="s">
        <v>875</v>
      </c>
      <c r="B299" s="24" t="s">
        <v>876</v>
      </c>
      <c r="C299" t="s">
        <v>549</v>
      </c>
      <c r="D299" t="s">
        <v>550</v>
      </c>
      <c r="E299" t="s">
        <v>551</v>
      </c>
      <c r="F299" t="s">
        <v>1787</v>
      </c>
      <c r="G299">
        <v>12</v>
      </c>
    </row>
    <row r="300" spans="1:7" hidden="1" x14ac:dyDescent="0.35">
      <c r="A300" s="23" t="s">
        <v>902</v>
      </c>
      <c r="B300" s="24" t="s">
        <v>903</v>
      </c>
      <c r="C300" t="s">
        <v>549</v>
      </c>
      <c r="D300" t="s">
        <v>553</v>
      </c>
      <c r="E300" t="s">
        <v>551</v>
      </c>
      <c r="F300" t="s">
        <v>619</v>
      </c>
      <c r="G300">
        <v>12</v>
      </c>
    </row>
    <row r="301" spans="1:7" hidden="1" x14ac:dyDescent="0.35">
      <c r="A301" s="23" t="s">
        <v>906</v>
      </c>
      <c r="B301" s="24" t="s">
        <v>907</v>
      </c>
      <c r="C301" t="s">
        <v>549</v>
      </c>
      <c r="D301" t="s">
        <v>553</v>
      </c>
      <c r="E301" t="s">
        <v>551</v>
      </c>
      <c r="F301" t="s">
        <v>1788</v>
      </c>
      <c r="G301">
        <v>12</v>
      </c>
    </row>
    <row r="302" spans="1:7" hidden="1" x14ac:dyDescent="0.35">
      <c r="A302" s="23" t="s">
        <v>239</v>
      </c>
      <c r="B302" s="24" t="s">
        <v>240</v>
      </c>
      <c r="C302" t="s">
        <v>549</v>
      </c>
      <c r="D302" t="s">
        <v>553</v>
      </c>
      <c r="E302" t="s">
        <v>551</v>
      </c>
      <c r="F302" t="s">
        <v>670</v>
      </c>
      <c r="G302">
        <v>12</v>
      </c>
    </row>
    <row r="303" spans="1:7" hidden="1" x14ac:dyDescent="0.35">
      <c r="A303" s="23" t="s">
        <v>939</v>
      </c>
      <c r="B303" s="24" t="s">
        <v>940</v>
      </c>
      <c r="C303" t="s">
        <v>549</v>
      </c>
      <c r="D303" t="s">
        <v>550</v>
      </c>
      <c r="E303" t="s">
        <v>551</v>
      </c>
      <c r="F303" t="s">
        <v>728</v>
      </c>
      <c r="G303">
        <v>12</v>
      </c>
    </row>
    <row r="304" spans="1:7" hidden="1" x14ac:dyDescent="0.35">
      <c r="A304" s="23" t="s">
        <v>141</v>
      </c>
      <c r="B304" s="24" t="s">
        <v>941</v>
      </c>
      <c r="C304" t="s">
        <v>549</v>
      </c>
      <c r="D304" t="s">
        <v>550</v>
      </c>
      <c r="E304" t="s">
        <v>551</v>
      </c>
      <c r="F304" t="s">
        <v>625</v>
      </c>
      <c r="G304">
        <v>12</v>
      </c>
    </row>
    <row r="305" spans="1:7" hidden="1" x14ac:dyDescent="0.35">
      <c r="A305" s="23" t="s">
        <v>132</v>
      </c>
      <c r="B305" s="24" t="s">
        <v>133</v>
      </c>
      <c r="C305" t="s">
        <v>549</v>
      </c>
      <c r="D305" t="s">
        <v>550</v>
      </c>
      <c r="E305" t="s">
        <v>551</v>
      </c>
      <c r="F305" t="s">
        <v>629</v>
      </c>
      <c r="G305">
        <v>12</v>
      </c>
    </row>
    <row r="306" spans="1:7" hidden="1" x14ac:dyDescent="0.35">
      <c r="A306" s="23" t="s">
        <v>966</v>
      </c>
      <c r="B306" s="24" t="s">
        <v>967</v>
      </c>
      <c r="C306" t="s">
        <v>549</v>
      </c>
      <c r="D306" t="s">
        <v>550</v>
      </c>
      <c r="E306" t="s">
        <v>551</v>
      </c>
      <c r="F306" t="s">
        <v>1789</v>
      </c>
      <c r="G306">
        <v>12</v>
      </c>
    </row>
    <row r="307" spans="1:7" hidden="1" x14ac:dyDescent="0.35">
      <c r="A307" s="23" t="s">
        <v>968</v>
      </c>
      <c r="B307" s="24" t="s">
        <v>969</v>
      </c>
      <c r="C307" t="s">
        <v>549</v>
      </c>
      <c r="D307" t="s">
        <v>550</v>
      </c>
      <c r="E307" t="s">
        <v>551</v>
      </c>
      <c r="F307" t="s">
        <v>1790</v>
      </c>
      <c r="G307">
        <v>12</v>
      </c>
    </row>
    <row r="308" spans="1:7" hidden="1" x14ac:dyDescent="0.35">
      <c r="A308" s="23" t="s">
        <v>970</v>
      </c>
      <c r="B308" s="24" t="s">
        <v>971</v>
      </c>
      <c r="C308" t="s">
        <v>549</v>
      </c>
      <c r="D308" t="s">
        <v>553</v>
      </c>
      <c r="E308" t="s">
        <v>551</v>
      </c>
      <c r="F308" t="s">
        <v>619</v>
      </c>
      <c r="G308">
        <v>12</v>
      </c>
    </row>
    <row r="309" spans="1:7" hidden="1" x14ac:dyDescent="0.35">
      <c r="A309" s="23" t="s">
        <v>993</v>
      </c>
      <c r="B309" s="24" t="s">
        <v>994</v>
      </c>
      <c r="C309" t="s">
        <v>549</v>
      </c>
      <c r="D309" t="s">
        <v>550</v>
      </c>
      <c r="E309" t="s">
        <v>551</v>
      </c>
      <c r="F309" t="s">
        <v>695</v>
      </c>
      <c r="G309">
        <v>12</v>
      </c>
    </row>
    <row r="310" spans="1:7" x14ac:dyDescent="0.35">
      <c r="A310" s="23" t="s">
        <v>400</v>
      </c>
      <c r="B310" s="24" t="s">
        <v>401</v>
      </c>
      <c r="C310" t="s">
        <v>557</v>
      </c>
      <c r="D310" t="s">
        <v>550</v>
      </c>
      <c r="E310" t="s">
        <v>551</v>
      </c>
      <c r="F310" t="s">
        <v>741</v>
      </c>
      <c r="G310">
        <v>13</v>
      </c>
    </row>
    <row r="311" spans="1:7" x14ac:dyDescent="0.35">
      <c r="A311" s="23" t="s">
        <v>1326</v>
      </c>
      <c r="B311" s="24" t="s">
        <v>1327</v>
      </c>
      <c r="C311" t="s">
        <v>557</v>
      </c>
      <c r="D311" t="s">
        <v>550</v>
      </c>
      <c r="E311" t="s">
        <v>551</v>
      </c>
      <c r="F311" t="s">
        <v>560</v>
      </c>
      <c r="G311">
        <v>13</v>
      </c>
    </row>
    <row r="312" spans="1:7" x14ac:dyDescent="0.35">
      <c r="A312" s="23" t="s">
        <v>1328</v>
      </c>
      <c r="B312" s="24" t="s">
        <v>1329</v>
      </c>
      <c r="C312" t="s">
        <v>557</v>
      </c>
      <c r="D312" t="s">
        <v>553</v>
      </c>
      <c r="E312" t="s">
        <v>551</v>
      </c>
      <c r="F312" t="s">
        <v>1751</v>
      </c>
      <c r="G312">
        <v>13</v>
      </c>
    </row>
    <row r="313" spans="1:7" x14ac:dyDescent="0.35">
      <c r="A313" s="23" t="s">
        <v>78</v>
      </c>
      <c r="B313" s="24" t="s">
        <v>79</v>
      </c>
      <c r="C313" t="s">
        <v>557</v>
      </c>
      <c r="D313" t="s">
        <v>553</v>
      </c>
      <c r="E313" t="s">
        <v>551</v>
      </c>
      <c r="F313" t="s">
        <v>596</v>
      </c>
      <c r="G313">
        <v>13</v>
      </c>
    </row>
    <row r="314" spans="1:7" x14ac:dyDescent="0.35">
      <c r="A314" s="23" t="s">
        <v>1355</v>
      </c>
      <c r="B314" s="24" t="s">
        <v>1356</v>
      </c>
      <c r="C314" t="s">
        <v>557</v>
      </c>
      <c r="D314" t="s">
        <v>553</v>
      </c>
      <c r="E314" t="s">
        <v>551</v>
      </c>
      <c r="F314" t="s">
        <v>757</v>
      </c>
      <c r="G314">
        <v>13</v>
      </c>
    </row>
    <row r="315" spans="1:7" x14ac:dyDescent="0.35">
      <c r="A315" s="23" t="s">
        <v>1357</v>
      </c>
      <c r="B315" s="24" t="s">
        <v>1358</v>
      </c>
      <c r="C315" t="s">
        <v>557</v>
      </c>
      <c r="D315" t="s">
        <v>550</v>
      </c>
      <c r="E315" t="s">
        <v>551</v>
      </c>
      <c r="F315" t="s">
        <v>658</v>
      </c>
      <c r="G315">
        <v>13</v>
      </c>
    </row>
    <row r="316" spans="1:7" x14ac:dyDescent="0.35">
      <c r="A316" s="23" t="s">
        <v>1381</v>
      </c>
      <c r="B316" s="24" t="s">
        <v>1382</v>
      </c>
      <c r="C316" t="s">
        <v>557</v>
      </c>
      <c r="D316" t="s">
        <v>553</v>
      </c>
      <c r="E316" t="s">
        <v>551</v>
      </c>
      <c r="F316" t="s">
        <v>655</v>
      </c>
      <c r="G316">
        <v>13</v>
      </c>
    </row>
    <row r="317" spans="1:7" x14ac:dyDescent="0.35">
      <c r="A317" s="23" t="s">
        <v>1383</v>
      </c>
      <c r="B317" s="24" t="s">
        <v>1384</v>
      </c>
      <c r="C317" t="s">
        <v>557</v>
      </c>
      <c r="D317" t="s">
        <v>553</v>
      </c>
      <c r="E317" t="s">
        <v>551</v>
      </c>
      <c r="F317" t="s">
        <v>653</v>
      </c>
      <c r="G317">
        <v>13</v>
      </c>
    </row>
    <row r="318" spans="1:7" x14ac:dyDescent="0.35">
      <c r="A318" s="23" t="s">
        <v>1407</v>
      </c>
      <c r="B318" s="24" t="s">
        <v>1408</v>
      </c>
      <c r="C318" t="s">
        <v>557</v>
      </c>
      <c r="D318" t="s">
        <v>550</v>
      </c>
      <c r="E318" t="s">
        <v>551</v>
      </c>
      <c r="F318" t="s">
        <v>690</v>
      </c>
      <c r="G318">
        <v>13</v>
      </c>
    </row>
    <row r="319" spans="1:7" hidden="1" x14ac:dyDescent="0.35">
      <c r="A319" s="23" t="s">
        <v>341</v>
      </c>
      <c r="B319" s="24" t="s">
        <v>843</v>
      </c>
      <c r="C319" t="s">
        <v>549</v>
      </c>
      <c r="D319" t="s">
        <v>550</v>
      </c>
      <c r="E319" t="s">
        <v>551</v>
      </c>
      <c r="F319" t="s">
        <v>610</v>
      </c>
      <c r="G319">
        <v>13</v>
      </c>
    </row>
    <row r="320" spans="1:7" hidden="1" x14ac:dyDescent="0.35">
      <c r="A320" s="23" t="s">
        <v>178</v>
      </c>
      <c r="B320" s="24" t="s">
        <v>844</v>
      </c>
      <c r="C320" t="s">
        <v>549</v>
      </c>
      <c r="D320" t="s">
        <v>550</v>
      </c>
      <c r="E320" t="s">
        <v>551</v>
      </c>
      <c r="F320" t="s">
        <v>628</v>
      </c>
      <c r="G320">
        <v>13</v>
      </c>
    </row>
    <row r="321" spans="1:7" hidden="1" x14ac:dyDescent="0.35">
      <c r="A321" s="23" t="s">
        <v>846</v>
      </c>
      <c r="B321" s="24" t="s">
        <v>847</v>
      </c>
      <c r="C321" t="s">
        <v>549</v>
      </c>
      <c r="D321" t="s">
        <v>553</v>
      </c>
      <c r="E321" t="s">
        <v>551</v>
      </c>
      <c r="F321" t="s">
        <v>1791</v>
      </c>
      <c r="G321">
        <v>13</v>
      </c>
    </row>
    <row r="322" spans="1:7" hidden="1" x14ac:dyDescent="0.35">
      <c r="A322" s="23" t="s">
        <v>881</v>
      </c>
      <c r="B322" s="24" t="s">
        <v>882</v>
      </c>
      <c r="C322" t="s">
        <v>549</v>
      </c>
      <c r="D322" t="s">
        <v>553</v>
      </c>
      <c r="E322" t="s">
        <v>551</v>
      </c>
      <c r="F322" t="s">
        <v>1792</v>
      </c>
      <c r="G322">
        <v>13</v>
      </c>
    </row>
    <row r="323" spans="1:7" hidden="1" x14ac:dyDescent="0.35">
      <c r="A323" s="23" t="s">
        <v>261</v>
      </c>
      <c r="B323" s="24" t="s">
        <v>883</v>
      </c>
      <c r="C323" t="s">
        <v>549</v>
      </c>
      <c r="D323" t="s">
        <v>550</v>
      </c>
      <c r="E323" t="s">
        <v>551</v>
      </c>
      <c r="F323" t="s">
        <v>682</v>
      </c>
      <c r="G323">
        <v>13</v>
      </c>
    </row>
    <row r="324" spans="1:7" hidden="1" x14ac:dyDescent="0.35">
      <c r="A324" s="23" t="s">
        <v>432</v>
      </c>
      <c r="B324" s="24" t="s">
        <v>433</v>
      </c>
      <c r="C324" t="s">
        <v>549</v>
      </c>
      <c r="D324" t="s">
        <v>550</v>
      </c>
      <c r="E324" t="s">
        <v>551</v>
      </c>
      <c r="F324" t="s">
        <v>753</v>
      </c>
      <c r="G324">
        <v>13</v>
      </c>
    </row>
    <row r="325" spans="1:7" hidden="1" x14ac:dyDescent="0.35">
      <c r="A325" s="23" t="s">
        <v>908</v>
      </c>
      <c r="B325" s="24" t="s">
        <v>909</v>
      </c>
      <c r="C325" t="s">
        <v>549</v>
      </c>
      <c r="D325" t="s">
        <v>550</v>
      </c>
      <c r="E325" t="s">
        <v>551</v>
      </c>
      <c r="F325" t="s">
        <v>622</v>
      </c>
      <c r="G325">
        <v>13</v>
      </c>
    </row>
    <row r="326" spans="1:7" hidden="1" x14ac:dyDescent="0.35">
      <c r="A326" s="23" t="s">
        <v>910</v>
      </c>
      <c r="B326" s="24" t="s">
        <v>911</v>
      </c>
      <c r="C326" t="s">
        <v>549</v>
      </c>
      <c r="D326" t="s">
        <v>550</v>
      </c>
      <c r="E326" t="s">
        <v>551</v>
      </c>
      <c r="F326" t="s">
        <v>658</v>
      </c>
      <c r="G326">
        <v>13</v>
      </c>
    </row>
    <row r="327" spans="1:7" hidden="1" x14ac:dyDescent="0.35">
      <c r="A327" s="23" t="s">
        <v>914</v>
      </c>
      <c r="B327" s="24" t="s">
        <v>915</v>
      </c>
      <c r="C327" t="s">
        <v>549</v>
      </c>
      <c r="D327" t="s">
        <v>553</v>
      </c>
      <c r="E327" t="s">
        <v>551</v>
      </c>
      <c r="F327" t="s">
        <v>1793</v>
      </c>
      <c r="G327">
        <v>13</v>
      </c>
    </row>
    <row r="328" spans="1:7" hidden="1" x14ac:dyDescent="0.35">
      <c r="A328" s="23" t="s">
        <v>942</v>
      </c>
      <c r="B328" s="24" t="s">
        <v>943</v>
      </c>
      <c r="C328" t="s">
        <v>549</v>
      </c>
      <c r="D328" t="s">
        <v>550</v>
      </c>
      <c r="E328" t="s">
        <v>551</v>
      </c>
      <c r="F328" t="s">
        <v>1794</v>
      </c>
      <c r="G328">
        <v>13</v>
      </c>
    </row>
    <row r="329" spans="1:7" hidden="1" x14ac:dyDescent="0.35">
      <c r="A329" s="23" t="s">
        <v>944</v>
      </c>
      <c r="B329" s="24" t="s">
        <v>945</v>
      </c>
      <c r="C329" t="s">
        <v>549</v>
      </c>
      <c r="D329" t="s">
        <v>553</v>
      </c>
      <c r="E329" t="s">
        <v>551</v>
      </c>
      <c r="F329" t="s">
        <v>1795</v>
      </c>
      <c r="G329">
        <v>13</v>
      </c>
    </row>
    <row r="330" spans="1:7" hidden="1" x14ac:dyDescent="0.35">
      <c r="A330" s="23" t="s">
        <v>946</v>
      </c>
      <c r="B330" s="24" t="s">
        <v>947</v>
      </c>
      <c r="C330" t="s">
        <v>549</v>
      </c>
      <c r="D330" t="s">
        <v>550</v>
      </c>
      <c r="E330" t="s">
        <v>551</v>
      </c>
      <c r="F330" t="s">
        <v>574</v>
      </c>
      <c r="G330">
        <v>13</v>
      </c>
    </row>
    <row r="331" spans="1:7" hidden="1" x14ac:dyDescent="0.35">
      <c r="A331" s="23" t="s">
        <v>972</v>
      </c>
      <c r="B331" s="24" t="s">
        <v>973</v>
      </c>
      <c r="C331" t="s">
        <v>549</v>
      </c>
      <c r="D331" t="s">
        <v>550</v>
      </c>
      <c r="E331" t="s">
        <v>551</v>
      </c>
      <c r="F331" t="s">
        <v>656</v>
      </c>
      <c r="G331">
        <v>13</v>
      </c>
    </row>
    <row r="332" spans="1:7" hidden="1" x14ac:dyDescent="0.35">
      <c r="A332" s="23" t="s">
        <v>974</v>
      </c>
      <c r="B332" s="24" t="s">
        <v>975</v>
      </c>
      <c r="C332" t="s">
        <v>549</v>
      </c>
      <c r="D332" t="s">
        <v>553</v>
      </c>
      <c r="E332" t="s">
        <v>551</v>
      </c>
      <c r="F332" t="s">
        <v>1764</v>
      </c>
      <c r="G332">
        <v>13</v>
      </c>
    </row>
    <row r="333" spans="1:7" hidden="1" x14ac:dyDescent="0.35">
      <c r="A333" s="23" t="s">
        <v>976</v>
      </c>
      <c r="B333" s="24" t="s">
        <v>977</v>
      </c>
      <c r="C333" t="s">
        <v>549</v>
      </c>
      <c r="D333" t="s">
        <v>553</v>
      </c>
      <c r="E333" t="s">
        <v>551</v>
      </c>
      <c r="F333" t="s">
        <v>1796</v>
      </c>
      <c r="G333">
        <v>13</v>
      </c>
    </row>
    <row r="334" spans="1:7" hidden="1" x14ac:dyDescent="0.35">
      <c r="A334" s="23" t="s">
        <v>486</v>
      </c>
      <c r="B334" s="24" t="s">
        <v>487</v>
      </c>
      <c r="C334" t="s">
        <v>549</v>
      </c>
      <c r="D334" t="s">
        <v>550</v>
      </c>
      <c r="E334" t="s">
        <v>551</v>
      </c>
      <c r="F334" t="s">
        <v>764</v>
      </c>
      <c r="G334">
        <v>13</v>
      </c>
    </row>
    <row r="335" spans="1:7" x14ac:dyDescent="0.35">
      <c r="A335" s="23" t="s">
        <v>1330</v>
      </c>
      <c r="B335" s="24" t="s">
        <v>1331</v>
      </c>
      <c r="C335" t="s">
        <v>557</v>
      </c>
      <c r="D335" t="s">
        <v>550</v>
      </c>
      <c r="E335" t="s">
        <v>551</v>
      </c>
      <c r="F335" t="s">
        <v>1736</v>
      </c>
      <c r="G335">
        <v>14</v>
      </c>
    </row>
    <row r="336" spans="1:7" x14ac:dyDescent="0.35">
      <c r="A336" s="23" t="s">
        <v>1332</v>
      </c>
      <c r="B336" s="24" t="s">
        <v>1333</v>
      </c>
      <c r="C336" t="s">
        <v>557</v>
      </c>
      <c r="D336" t="s">
        <v>550</v>
      </c>
      <c r="E336" t="s">
        <v>551</v>
      </c>
      <c r="F336" t="s">
        <v>1797</v>
      </c>
      <c r="G336">
        <v>14</v>
      </c>
    </row>
    <row r="337" spans="1:7" x14ac:dyDescent="0.35">
      <c r="A337" s="23" t="s">
        <v>431</v>
      </c>
      <c r="B337" s="24" t="s">
        <v>1338</v>
      </c>
      <c r="C337" t="s">
        <v>557</v>
      </c>
      <c r="D337" t="s">
        <v>550</v>
      </c>
      <c r="E337" t="s">
        <v>551</v>
      </c>
      <c r="F337" t="s">
        <v>752</v>
      </c>
      <c r="G337">
        <v>14</v>
      </c>
    </row>
    <row r="338" spans="1:7" x14ac:dyDescent="0.35">
      <c r="A338" s="23" t="s">
        <v>172</v>
      </c>
      <c r="B338" s="24" t="s">
        <v>1359</v>
      </c>
      <c r="C338" t="s">
        <v>557</v>
      </c>
      <c r="D338" t="s">
        <v>550</v>
      </c>
      <c r="E338" t="s">
        <v>551</v>
      </c>
      <c r="F338" t="s">
        <v>568</v>
      </c>
      <c r="G338">
        <v>14</v>
      </c>
    </row>
    <row r="339" spans="1:7" x14ac:dyDescent="0.35">
      <c r="A339" s="23" t="s">
        <v>306</v>
      </c>
      <c r="B339" s="24" t="s">
        <v>1360</v>
      </c>
      <c r="C339" t="s">
        <v>557</v>
      </c>
      <c r="D339" t="s">
        <v>550</v>
      </c>
      <c r="E339" t="s">
        <v>551</v>
      </c>
      <c r="F339" t="s">
        <v>706</v>
      </c>
      <c r="G339">
        <v>14</v>
      </c>
    </row>
    <row r="340" spans="1:7" x14ac:dyDescent="0.35">
      <c r="A340" s="23" t="s">
        <v>1361</v>
      </c>
      <c r="B340" s="24" t="s">
        <v>1362</v>
      </c>
      <c r="C340" t="s">
        <v>557</v>
      </c>
      <c r="D340" t="s">
        <v>553</v>
      </c>
      <c r="E340" t="s">
        <v>551</v>
      </c>
      <c r="F340" t="s">
        <v>1798</v>
      </c>
      <c r="G340">
        <v>14</v>
      </c>
    </row>
    <row r="341" spans="1:7" x14ac:dyDescent="0.35">
      <c r="A341" s="23" t="s">
        <v>1385</v>
      </c>
      <c r="B341" s="24" t="s">
        <v>1386</v>
      </c>
      <c r="C341" t="s">
        <v>557</v>
      </c>
      <c r="D341" t="s">
        <v>553</v>
      </c>
      <c r="E341" t="s">
        <v>551</v>
      </c>
      <c r="F341" t="s">
        <v>1799</v>
      </c>
      <c r="G341">
        <v>14</v>
      </c>
    </row>
    <row r="342" spans="1:7" x14ac:dyDescent="0.35">
      <c r="A342" s="23" t="s">
        <v>1387</v>
      </c>
      <c r="B342" s="24" t="s">
        <v>1388</v>
      </c>
      <c r="C342" t="s">
        <v>557</v>
      </c>
      <c r="D342" t="s">
        <v>550</v>
      </c>
      <c r="E342" t="s">
        <v>551</v>
      </c>
      <c r="F342" t="s">
        <v>728</v>
      </c>
      <c r="G342">
        <v>14</v>
      </c>
    </row>
    <row r="343" spans="1:7" x14ac:dyDescent="0.35">
      <c r="A343" s="23" t="s">
        <v>1409</v>
      </c>
      <c r="B343" s="24" t="s">
        <v>1410</v>
      </c>
      <c r="C343" t="s">
        <v>557</v>
      </c>
      <c r="D343" t="s">
        <v>553</v>
      </c>
      <c r="E343" t="s">
        <v>551</v>
      </c>
      <c r="F343" t="s">
        <v>1753</v>
      </c>
      <c r="G343">
        <v>14</v>
      </c>
    </row>
    <row r="344" spans="1:7" hidden="1" x14ac:dyDescent="0.35">
      <c r="A344" s="23" t="s">
        <v>198</v>
      </c>
      <c r="B344" s="24" t="s">
        <v>199</v>
      </c>
      <c r="C344" t="s">
        <v>549</v>
      </c>
      <c r="D344" t="s">
        <v>553</v>
      </c>
      <c r="E344" t="s">
        <v>551</v>
      </c>
      <c r="F344" t="s">
        <v>653</v>
      </c>
      <c r="G344">
        <v>14</v>
      </c>
    </row>
    <row r="345" spans="1:7" hidden="1" x14ac:dyDescent="0.35">
      <c r="A345" s="23" t="s">
        <v>848</v>
      </c>
      <c r="B345" s="24" t="s">
        <v>849</v>
      </c>
      <c r="C345" t="s">
        <v>549</v>
      </c>
      <c r="D345" t="s">
        <v>550</v>
      </c>
      <c r="E345" t="s">
        <v>551</v>
      </c>
      <c r="F345" t="s">
        <v>601</v>
      </c>
      <c r="G345">
        <v>14</v>
      </c>
    </row>
    <row r="346" spans="1:7" hidden="1" x14ac:dyDescent="0.35">
      <c r="A346" s="23" t="s">
        <v>850</v>
      </c>
      <c r="B346" s="24" t="s">
        <v>851</v>
      </c>
      <c r="C346" t="s">
        <v>549</v>
      </c>
      <c r="D346" t="s">
        <v>550</v>
      </c>
      <c r="E346" t="s">
        <v>551</v>
      </c>
      <c r="F346" t="s">
        <v>611</v>
      </c>
      <c r="G346">
        <v>14</v>
      </c>
    </row>
    <row r="347" spans="1:7" hidden="1" x14ac:dyDescent="0.35">
      <c r="A347" s="23" t="s">
        <v>296</v>
      </c>
      <c r="B347" s="24" t="s">
        <v>297</v>
      </c>
      <c r="C347" t="s">
        <v>549</v>
      </c>
      <c r="D347" t="s">
        <v>550</v>
      </c>
      <c r="E347" t="s">
        <v>551</v>
      </c>
      <c r="F347" t="s">
        <v>700</v>
      </c>
      <c r="G347">
        <v>14</v>
      </c>
    </row>
    <row r="348" spans="1:7" hidden="1" x14ac:dyDescent="0.35">
      <c r="A348" s="23" t="s">
        <v>412</v>
      </c>
      <c r="B348" s="24" t="s">
        <v>413</v>
      </c>
      <c r="C348" t="s">
        <v>549</v>
      </c>
      <c r="D348" t="s">
        <v>550</v>
      </c>
      <c r="E348" t="s">
        <v>551</v>
      </c>
      <c r="F348" t="s">
        <v>589</v>
      </c>
      <c r="G348">
        <v>14</v>
      </c>
    </row>
    <row r="349" spans="1:7" hidden="1" x14ac:dyDescent="0.35">
      <c r="A349" s="23" t="s">
        <v>886</v>
      </c>
      <c r="B349" s="24" t="s">
        <v>887</v>
      </c>
      <c r="C349" t="s">
        <v>549</v>
      </c>
      <c r="D349" t="s">
        <v>550</v>
      </c>
      <c r="E349" t="s">
        <v>551</v>
      </c>
      <c r="F349" t="s">
        <v>650</v>
      </c>
      <c r="G349">
        <v>14</v>
      </c>
    </row>
    <row r="350" spans="1:7" hidden="1" x14ac:dyDescent="0.35">
      <c r="A350" s="23" t="s">
        <v>916</v>
      </c>
      <c r="B350" s="24" t="s">
        <v>917</v>
      </c>
      <c r="C350" t="s">
        <v>549</v>
      </c>
      <c r="D350" t="s">
        <v>550</v>
      </c>
      <c r="E350" t="s">
        <v>551</v>
      </c>
      <c r="F350" t="s">
        <v>696</v>
      </c>
      <c r="G350">
        <v>14</v>
      </c>
    </row>
    <row r="351" spans="1:7" hidden="1" x14ac:dyDescent="0.35">
      <c r="A351" s="23" t="s">
        <v>918</v>
      </c>
      <c r="B351" s="24" t="s">
        <v>919</v>
      </c>
      <c r="C351" t="s">
        <v>549</v>
      </c>
      <c r="D351" t="s">
        <v>550</v>
      </c>
      <c r="E351" t="s">
        <v>551</v>
      </c>
      <c r="F351" t="s">
        <v>597</v>
      </c>
      <c r="G351">
        <v>14</v>
      </c>
    </row>
    <row r="352" spans="1:7" hidden="1" x14ac:dyDescent="0.35">
      <c r="A352" s="23" t="s">
        <v>920</v>
      </c>
      <c r="B352" s="24" t="s">
        <v>921</v>
      </c>
      <c r="C352" t="s">
        <v>549</v>
      </c>
      <c r="D352" t="s">
        <v>553</v>
      </c>
      <c r="E352" t="s">
        <v>551</v>
      </c>
      <c r="F352" t="s">
        <v>1750</v>
      </c>
      <c r="G352">
        <v>14</v>
      </c>
    </row>
    <row r="353" spans="1:7" hidden="1" x14ac:dyDescent="0.35">
      <c r="A353" s="23" t="s">
        <v>353</v>
      </c>
      <c r="B353" s="24" t="s">
        <v>354</v>
      </c>
      <c r="C353" t="s">
        <v>549</v>
      </c>
      <c r="D353" t="s">
        <v>550</v>
      </c>
      <c r="E353" t="s">
        <v>551</v>
      </c>
      <c r="F353" t="s">
        <v>611</v>
      </c>
      <c r="G353">
        <v>14</v>
      </c>
    </row>
    <row r="354" spans="1:7" hidden="1" x14ac:dyDescent="0.35">
      <c r="A354" s="23" t="s">
        <v>948</v>
      </c>
      <c r="B354" s="24" t="s">
        <v>949</v>
      </c>
      <c r="C354" t="s">
        <v>549</v>
      </c>
      <c r="D354" t="s">
        <v>553</v>
      </c>
      <c r="E354" t="s">
        <v>551</v>
      </c>
      <c r="F354" t="s">
        <v>1800</v>
      </c>
      <c r="G354">
        <v>14</v>
      </c>
    </row>
    <row r="355" spans="1:7" hidden="1" x14ac:dyDescent="0.35">
      <c r="A355" s="23" t="s">
        <v>950</v>
      </c>
      <c r="B355" s="24" t="s">
        <v>951</v>
      </c>
      <c r="C355" t="s">
        <v>549</v>
      </c>
      <c r="D355" t="s">
        <v>550</v>
      </c>
      <c r="E355" t="s">
        <v>551</v>
      </c>
      <c r="F355" t="s">
        <v>1736</v>
      </c>
      <c r="G355">
        <v>14</v>
      </c>
    </row>
    <row r="356" spans="1:7" hidden="1" x14ac:dyDescent="0.35">
      <c r="A356" s="23" t="s">
        <v>474</v>
      </c>
      <c r="B356" s="24" t="s">
        <v>978</v>
      </c>
      <c r="C356" t="s">
        <v>549</v>
      </c>
      <c r="D356" t="s">
        <v>550</v>
      </c>
      <c r="E356" t="s">
        <v>551</v>
      </c>
      <c r="F356" t="s">
        <v>761</v>
      </c>
      <c r="G356">
        <v>14</v>
      </c>
    </row>
    <row r="357" spans="1:7" hidden="1" x14ac:dyDescent="0.35">
      <c r="A357" s="23" t="s">
        <v>979</v>
      </c>
      <c r="B357" s="24" t="s">
        <v>980</v>
      </c>
      <c r="C357" t="s">
        <v>549</v>
      </c>
      <c r="D357" t="s">
        <v>550</v>
      </c>
      <c r="E357" t="s">
        <v>551</v>
      </c>
      <c r="F357" t="s">
        <v>1801</v>
      </c>
      <c r="G357">
        <v>14</v>
      </c>
    </row>
    <row r="358" spans="1:7" hidden="1" x14ac:dyDescent="0.35">
      <c r="A358" s="23" t="s">
        <v>981</v>
      </c>
      <c r="B358" s="24" t="s">
        <v>982</v>
      </c>
      <c r="C358" t="s">
        <v>549</v>
      </c>
      <c r="D358" t="s">
        <v>550</v>
      </c>
      <c r="E358" t="s">
        <v>551</v>
      </c>
      <c r="F358" t="s">
        <v>555</v>
      </c>
      <c r="G358">
        <v>14</v>
      </c>
    </row>
    <row r="359" spans="1:7" hidden="1" x14ac:dyDescent="0.35">
      <c r="A359" s="23" t="s">
        <v>995</v>
      </c>
      <c r="B359" s="24" t="s">
        <v>996</v>
      </c>
      <c r="C359" t="s">
        <v>549</v>
      </c>
      <c r="D359" t="s">
        <v>550</v>
      </c>
      <c r="E359" t="s">
        <v>551</v>
      </c>
      <c r="F359" t="s">
        <v>644</v>
      </c>
      <c r="G359">
        <v>14</v>
      </c>
    </row>
    <row r="360" spans="1:7" x14ac:dyDescent="0.35">
      <c r="A360" s="23" t="s">
        <v>545</v>
      </c>
      <c r="B360" s="24" t="s">
        <v>546</v>
      </c>
      <c r="C360" t="s">
        <v>557</v>
      </c>
      <c r="D360" t="s">
        <v>550</v>
      </c>
      <c r="E360" t="s">
        <v>551</v>
      </c>
      <c r="F360" t="s">
        <v>764</v>
      </c>
      <c r="G360">
        <v>15</v>
      </c>
    </row>
    <row r="361" spans="1:7" x14ac:dyDescent="0.35">
      <c r="A361" s="23" t="s">
        <v>93</v>
      </c>
      <c r="B361" s="24" t="s">
        <v>94</v>
      </c>
      <c r="C361" t="s">
        <v>557</v>
      </c>
      <c r="D361" t="s">
        <v>550</v>
      </c>
      <c r="E361" t="s">
        <v>551</v>
      </c>
      <c r="F361" t="s">
        <v>606</v>
      </c>
      <c r="G361">
        <v>15</v>
      </c>
    </row>
    <row r="362" spans="1:7" x14ac:dyDescent="0.35">
      <c r="A362" s="23" t="s">
        <v>1339</v>
      </c>
      <c r="B362" s="24" t="s">
        <v>1340</v>
      </c>
      <c r="C362" t="s">
        <v>557</v>
      </c>
      <c r="D362" t="s">
        <v>553</v>
      </c>
      <c r="E362" t="s">
        <v>551</v>
      </c>
      <c r="F362" t="s">
        <v>1743</v>
      </c>
      <c r="G362">
        <v>15</v>
      </c>
    </row>
    <row r="363" spans="1:7" x14ac:dyDescent="0.35">
      <c r="A363" s="23" t="s">
        <v>1363</v>
      </c>
      <c r="B363" s="24" t="s">
        <v>1364</v>
      </c>
      <c r="C363" t="s">
        <v>557</v>
      </c>
      <c r="D363" t="s">
        <v>553</v>
      </c>
      <c r="E363" t="s">
        <v>551</v>
      </c>
      <c r="F363" t="s">
        <v>1802</v>
      </c>
      <c r="G363">
        <v>15</v>
      </c>
    </row>
    <row r="364" spans="1:7" x14ac:dyDescent="0.35">
      <c r="A364" s="23" t="s">
        <v>176</v>
      </c>
      <c r="B364" s="24" t="s">
        <v>177</v>
      </c>
      <c r="C364" t="s">
        <v>557</v>
      </c>
      <c r="D364" t="s">
        <v>553</v>
      </c>
      <c r="E364" t="s">
        <v>551</v>
      </c>
      <c r="F364" t="s">
        <v>645</v>
      </c>
      <c r="G364">
        <v>15</v>
      </c>
    </row>
    <row r="365" spans="1:7" x14ac:dyDescent="0.35">
      <c r="A365" s="23" t="s">
        <v>1367</v>
      </c>
      <c r="B365" s="24" t="s">
        <v>1368</v>
      </c>
      <c r="C365" t="s">
        <v>557</v>
      </c>
      <c r="D365" t="s">
        <v>550</v>
      </c>
      <c r="E365" t="s">
        <v>551</v>
      </c>
      <c r="F365" t="s">
        <v>727</v>
      </c>
      <c r="G365">
        <v>15</v>
      </c>
    </row>
    <row r="366" spans="1:7" x14ac:dyDescent="0.35">
      <c r="A366" s="23" t="s">
        <v>1389</v>
      </c>
      <c r="B366" s="24" t="s">
        <v>1390</v>
      </c>
      <c r="C366" t="s">
        <v>557</v>
      </c>
      <c r="D366" t="s">
        <v>553</v>
      </c>
      <c r="E366" t="s">
        <v>551</v>
      </c>
      <c r="F366" t="s">
        <v>1735</v>
      </c>
      <c r="G366">
        <v>15</v>
      </c>
    </row>
    <row r="367" spans="1:7" x14ac:dyDescent="0.35">
      <c r="A367" s="23" t="s">
        <v>1391</v>
      </c>
      <c r="B367" s="24" t="s">
        <v>1392</v>
      </c>
      <c r="C367" t="s">
        <v>557</v>
      </c>
      <c r="D367" t="s">
        <v>553</v>
      </c>
      <c r="E367" t="s">
        <v>551</v>
      </c>
      <c r="F367" t="s">
        <v>1803</v>
      </c>
      <c r="G367">
        <v>15</v>
      </c>
    </row>
    <row r="368" spans="1:7" x14ac:dyDescent="0.35">
      <c r="A368" s="23" t="s">
        <v>15</v>
      </c>
      <c r="B368" s="24" t="s">
        <v>16</v>
      </c>
      <c r="C368" t="s">
        <v>557</v>
      </c>
      <c r="D368" t="s">
        <v>550</v>
      </c>
      <c r="E368" t="s">
        <v>551</v>
      </c>
      <c r="F368" t="s">
        <v>561</v>
      </c>
      <c r="G368">
        <v>15</v>
      </c>
    </row>
    <row r="369" spans="1:7" hidden="1" x14ac:dyDescent="0.35">
      <c r="A369" s="23" t="s">
        <v>852</v>
      </c>
      <c r="B369" s="24" t="s">
        <v>853</v>
      </c>
      <c r="C369" t="s">
        <v>549</v>
      </c>
      <c r="D369" t="s">
        <v>553</v>
      </c>
      <c r="E369" t="s">
        <v>551</v>
      </c>
      <c r="F369" t="s">
        <v>1804</v>
      </c>
      <c r="G369">
        <v>15</v>
      </c>
    </row>
    <row r="370" spans="1:7" hidden="1" x14ac:dyDescent="0.35">
      <c r="A370" s="23" t="s">
        <v>854</v>
      </c>
      <c r="B370" s="24" t="s">
        <v>855</v>
      </c>
      <c r="C370" t="s">
        <v>549</v>
      </c>
      <c r="D370" t="s">
        <v>550</v>
      </c>
      <c r="E370" t="s">
        <v>551</v>
      </c>
      <c r="F370" t="s">
        <v>589</v>
      </c>
      <c r="G370">
        <v>15</v>
      </c>
    </row>
    <row r="371" spans="1:7" hidden="1" x14ac:dyDescent="0.35">
      <c r="A371" s="23" t="s">
        <v>856</v>
      </c>
      <c r="B371" s="24" t="s">
        <v>857</v>
      </c>
      <c r="C371" t="s">
        <v>549</v>
      </c>
      <c r="D371" t="s">
        <v>550</v>
      </c>
      <c r="E371" t="s">
        <v>551</v>
      </c>
      <c r="F371" t="s">
        <v>740</v>
      </c>
      <c r="G371">
        <v>15</v>
      </c>
    </row>
    <row r="372" spans="1:7" hidden="1" x14ac:dyDescent="0.35">
      <c r="A372" s="23" t="s">
        <v>888</v>
      </c>
      <c r="B372" s="24" t="s">
        <v>889</v>
      </c>
      <c r="C372" t="s">
        <v>549</v>
      </c>
      <c r="D372" t="s">
        <v>550</v>
      </c>
      <c r="E372" t="s">
        <v>551</v>
      </c>
      <c r="F372" t="s">
        <v>611</v>
      </c>
      <c r="G372">
        <v>15</v>
      </c>
    </row>
    <row r="373" spans="1:7" hidden="1" x14ac:dyDescent="0.35">
      <c r="A373" s="23" t="s">
        <v>890</v>
      </c>
      <c r="B373" s="24" t="s">
        <v>891</v>
      </c>
      <c r="C373" t="s">
        <v>549</v>
      </c>
      <c r="D373" t="s">
        <v>550</v>
      </c>
      <c r="E373" t="s">
        <v>551</v>
      </c>
      <c r="F373" t="s">
        <v>601</v>
      </c>
      <c r="G373">
        <v>15</v>
      </c>
    </row>
    <row r="374" spans="1:7" hidden="1" x14ac:dyDescent="0.35">
      <c r="A374" s="23" t="s">
        <v>892</v>
      </c>
      <c r="B374" s="24" t="s">
        <v>893</v>
      </c>
      <c r="C374" t="s">
        <v>549</v>
      </c>
      <c r="D374" t="s">
        <v>550</v>
      </c>
      <c r="E374" t="s">
        <v>551</v>
      </c>
      <c r="F374" t="s">
        <v>592</v>
      </c>
      <c r="G374">
        <v>15</v>
      </c>
    </row>
    <row r="375" spans="1:7" hidden="1" x14ac:dyDescent="0.35">
      <c r="A375" s="23" t="s">
        <v>922</v>
      </c>
      <c r="B375" s="24" t="s">
        <v>923</v>
      </c>
      <c r="C375" t="s">
        <v>549</v>
      </c>
      <c r="D375" t="s">
        <v>550</v>
      </c>
      <c r="E375" t="s">
        <v>551</v>
      </c>
      <c r="F375" t="s">
        <v>1805</v>
      </c>
      <c r="G375">
        <v>15</v>
      </c>
    </row>
    <row r="376" spans="1:7" hidden="1" x14ac:dyDescent="0.35">
      <c r="A376" s="23" t="s">
        <v>924</v>
      </c>
      <c r="B376" s="24" t="s">
        <v>925</v>
      </c>
      <c r="C376" t="s">
        <v>549</v>
      </c>
      <c r="D376" t="s">
        <v>550</v>
      </c>
      <c r="E376" t="s">
        <v>551</v>
      </c>
      <c r="F376" t="s">
        <v>1806</v>
      </c>
      <c r="G376">
        <v>15</v>
      </c>
    </row>
    <row r="377" spans="1:7" hidden="1" x14ac:dyDescent="0.35">
      <c r="A377" s="23" t="s">
        <v>926</v>
      </c>
      <c r="B377" s="24" t="s">
        <v>927</v>
      </c>
      <c r="C377" t="s">
        <v>549</v>
      </c>
      <c r="D377" t="s">
        <v>550</v>
      </c>
      <c r="E377" t="s">
        <v>551</v>
      </c>
      <c r="F377" t="s">
        <v>654</v>
      </c>
      <c r="G377">
        <v>15</v>
      </c>
    </row>
    <row r="378" spans="1:7" hidden="1" x14ac:dyDescent="0.35">
      <c r="A378" s="23" t="s">
        <v>952</v>
      </c>
      <c r="B378" s="24" t="s">
        <v>953</v>
      </c>
      <c r="C378" t="s">
        <v>549</v>
      </c>
      <c r="D378" t="s">
        <v>550</v>
      </c>
      <c r="E378" t="s">
        <v>551</v>
      </c>
      <c r="F378" t="s">
        <v>756</v>
      </c>
      <c r="G378">
        <v>15</v>
      </c>
    </row>
    <row r="379" spans="1:7" hidden="1" x14ac:dyDescent="0.35">
      <c r="A379" s="23" t="s">
        <v>954</v>
      </c>
      <c r="B379" s="24" t="s">
        <v>955</v>
      </c>
      <c r="C379" t="s">
        <v>549</v>
      </c>
      <c r="D379" t="s">
        <v>550</v>
      </c>
      <c r="E379" t="s">
        <v>551</v>
      </c>
      <c r="F379" t="s">
        <v>1720</v>
      </c>
      <c r="G379">
        <v>15</v>
      </c>
    </row>
    <row r="380" spans="1:7" hidden="1" x14ac:dyDescent="0.35">
      <c r="A380" s="23" t="s">
        <v>145</v>
      </c>
      <c r="B380" s="24" t="s">
        <v>146</v>
      </c>
      <c r="C380" t="s">
        <v>549</v>
      </c>
      <c r="D380" t="s">
        <v>550</v>
      </c>
      <c r="E380" t="s">
        <v>551</v>
      </c>
      <c r="F380" t="s">
        <v>573</v>
      </c>
      <c r="G380">
        <v>15</v>
      </c>
    </row>
    <row r="381" spans="1:7" hidden="1" x14ac:dyDescent="0.35">
      <c r="A381" s="23" t="s">
        <v>983</v>
      </c>
      <c r="B381" s="24" t="s">
        <v>984</v>
      </c>
      <c r="C381" t="s">
        <v>549</v>
      </c>
      <c r="D381" t="s">
        <v>550</v>
      </c>
      <c r="E381" t="s">
        <v>551</v>
      </c>
      <c r="F381" t="s">
        <v>565</v>
      </c>
      <c r="G381">
        <v>15</v>
      </c>
    </row>
    <row r="382" spans="1:7" hidden="1" x14ac:dyDescent="0.35">
      <c r="A382" s="23" t="s">
        <v>441</v>
      </c>
      <c r="B382" s="24" t="s">
        <v>985</v>
      </c>
      <c r="C382" t="s">
        <v>549</v>
      </c>
      <c r="D382" t="s">
        <v>550</v>
      </c>
      <c r="E382" t="s">
        <v>551</v>
      </c>
      <c r="F382" t="s">
        <v>755</v>
      </c>
      <c r="G382">
        <v>15</v>
      </c>
    </row>
    <row r="383" spans="1:7" hidden="1" x14ac:dyDescent="0.35">
      <c r="A383" s="23" t="s">
        <v>986</v>
      </c>
      <c r="B383" s="24" t="s">
        <v>987</v>
      </c>
      <c r="C383" t="s">
        <v>549</v>
      </c>
      <c r="D383" t="s">
        <v>550</v>
      </c>
      <c r="E383" t="s">
        <v>551</v>
      </c>
      <c r="F383" t="s">
        <v>604</v>
      </c>
      <c r="G383">
        <v>15</v>
      </c>
    </row>
    <row r="384" spans="1:7" hidden="1" x14ac:dyDescent="0.35">
      <c r="A384" s="23" t="s">
        <v>130</v>
      </c>
      <c r="B384" s="24" t="s">
        <v>131</v>
      </c>
      <c r="C384" t="s">
        <v>549</v>
      </c>
      <c r="D384" t="s">
        <v>550</v>
      </c>
      <c r="E384" t="s">
        <v>551</v>
      </c>
      <c r="F384" t="s">
        <v>628</v>
      </c>
      <c r="G384">
        <v>15</v>
      </c>
    </row>
    <row r="385" spans="1:7" x14ac:dyDescent="0.35">
      <c r="A385" s="23" t="s">
        <v>342</v>
      </c>
      <c r="B385" s="24" t="s">
        <v>343</v>
      </c>
      <c r="C385" t="s">
        <v>557</v>
      </c>
      <c r="D385" t="s">
        <v>550</v>
      </c>
      <c r="E385" t="s">
        <v>551</v>
      </c>
      <c r="F385" t="s">
        <v>719</v>
      </c>
      <c r="G385">
        <v>16</v>
      </c>
    </row>
    <row r="386" spans="1:7" x14ac:dyDescent="0.35">
      <c r="A386" s="23" t="s">
        <v>202</v>
      </c>
      <c r="B386" s="24" t="s">
        <v>1341</v>
      </c>
      <c r="C386" t="s">
        <v>557</v>
      </c>
      <c r="D386" t="s">
        <v>550</v>
      </c>
      <c r="E386" t="s">
        <v>551</v>
      </c>
      <c r="F386" t="s">
        <v>656</v>
      </c>
      <c r="G386">
        <v>16</v>
      </c>
    </row>
    <row r="387" spans="1:7" x14ac:dyDescent="0.35">
      <c r="A387" s="23" t="s">
        <v>281</v>
      </c>
      <c r="B387" s="24" t="s">
        <v>282</v>
      </c>
      <c r="C387" t="s">
        <v>557</v>
      </c>
      <c r="D387" t="s">
        <v>550</v>
      </c>
      <c r="E387" t="s">
        <v>551</v>
      </c>
      <c r="F387" t="s">
        <v>613</v>
      </c>
      <c r="G387">
        <v>16</v>
      </c>
    </row>
    <row r="388" spans="1:7" x14ac:dyDescent="0.35">
      <c r="A388" s="23" t="s">
        <v>1371</v>
      </c>
      <c r="B388" s="24" t="s">
        <v>1372</v>
      </c>
      <c r="C388" t="s">
        <v>557</v>
      </c>
      <c r="D388" t="s">
        <v>550</v>
      </c>
      <c r="E388" t="s">
        <v>551</v>
      </c>
      <c r="F388" t="s">
        <v>584</v>
      </c>
      <c r="G388">
        <v>16</v>
      </c>
    </row>
    <row r="389" spans="1:7" x14ac:dyDescent="0.35">
      <c r="A389" s="23" t="s">
        <v>257</v>
      </c>
      <c r="B389" s="24" t="s">
        <v>1373</v>
      </c>
      <c r="C389" t="s">
        <v>557</v>
      </c>
      <c r="D389" t="s">
        <v>550</v>
      </c>
      <c r="E389" t="s">
        <v>551</v>
      </c>
      <c r="F389" t="s">
        <v>679</v>
      </c>
      <c r="G389">
        <v>16</v>
      </c>
    </row>
    <row r="390" spans="1:7" x14ac:dyDescent="0.35">
      <c r="A390" s="23" t="s">
        <v>1375</v>
      </c>
      <c r="B390" s="24" t="s">
        <v>1376</v>
      </c>
      <c r="C390" t="s">
        <v>557</v>
      </c>
      <c r="D390" t="s">
        <v>553</v>
      </c>
      <c r="E390" t="s">
        <v>551</v>
      </c>
      <c r="F390" t="s">
        <v>1807</v>
      </c>
      <c r="G390">
        <v>16</v>
      </c>
    </row>
    <row r="391" spans="1:7" x14ac:dyDescent="0.35">
      <c r="A391" s="23" t="s">
        <v>416</v>
      </c>
      <c r="B391" s="24" t="s">
        <v>417</v>
      </c>
      <c r="C391" t="s">
        <v>557</v>
      </c>
      <c r="D391" t="s">
        <v>550</v>
      </c>
      <c r="E391" t="s">
        <v>551</v>
      </c>
      <c r="F391" t="s">
        <v>690</v>
      </c>
      <c r="G391">
        <v>16</v>
      </c>
    </row>
    <row r="392" spans="1:7" x14ac:dyDescent="0.35">
      <c r="A392" s="23" t="s">
        <v>1394</v>
      </c>
      <c r="B392" s="24" t="s">
        <v>1395</v>
      </c>
      <c r="C392" t="s">
        <v>557</v>
      </c>
      <c r="D392" t="s">
        <v>553</v>
      </c>
      <c r="E392" t="s">
        <v>551</v>
      </c>
      <c r="F392" t="s">
        <v>712</v>
      </c>
      <c r="G392">
        <v>16</v>
      </c>
    </row>
    <row r="393" spans="1:7" x14ac:dyDescent="0.35">
      <c r="A393" s="23" t="s">
        <v>1413</v>
      </c>
      <c r="B393" s="24" t="s">
        <v>1414</v>
      </c>
      <c r="C393" t="s">
        <v>557</v>
      </c>
      <c r="D393" t="s">
        <v>550</v>
      </c>
      <c r="E393" t="s">
        <v>551</v>
      </c>
      <c r="F393" t="s">
        <v>580</v>
      </c>
      <c r="G393">
        <v>16</v>
      </c>
    </row>
    <row r="394" spans="1:7" hidden="1" x14ac:dyDescent="0.35">
      <c r="A394" s="23" t="s">
        <v>858</v>
      </c>
      <c r="B394" s="24" t="s">
        <v>859</v>
      </c>
      <c r="C394" t="s">
        <v>549</v>
      </c>
      <c r="D394" t="s">
        <v>553</v>
      </c>
      <c r="E394" t="s">
        <v>551</v>
      </c>
      <c r="F394" t="s">
        <v>1808</v>
      </c>
      <c r="G394">
        <v>16</v>
      </c>
    </row>
    <row r="395" spans="1:7" hidden="1" x14ac:dyDescent="0.35">
      <c r="A395" s="23" t="s">
        <v>860</v>
      </c>
      <c r="B395" s="24" t="s">
        <v>861</v>
      </c>
      <c r="C395" t="s">
        <v>549</v>
      </c>
      <c r="D395" t="s">
        <v>550</v>
      </c>
      <c r="E395" t="s">
        <v>551</v>
      </c>
      <c r="F395" t="s">
        <v>762</v>
      </c>
      <c r="G395">
        <v>16</v>
      </c>
    </row>
    <row r="396" spans="1:7" hidden="1" x14ac:dyDescent="0.35">
      <c r="A396" s="23" t="s">
        <v>862</v>
      </c>
      <c r="B396" s="24" t="s">
        <v>863</v>
      </c>
      <c r="C396" t="s">
        <v>549</v>
      </c>
      <c r="D396" t="s">
        <v>550</v>
      </c>
      <c r="E396" t="s">
        <v>551</v>
      </c>
      <c r="F396" t="s">
        <v>584</v>
      </c>
      <c r="G396">
        <v>16</v>
      </c>
    </row>
    <row r="397" spans="1:7" hidden="1" x14ac:dyDescent="0.35">
      <c r="A397" s="23" t="s">
        <v>894</v>
      </c>
      <c r="B397" s="24" t="s">
        <v>895</v>
      </c>
      <c r="C397" t="s">
        <v>549</v>
      </c>
      <c r="D397" t="s">
        <v>550</v>
      </c>
      <c r="E397" t="s">
        <v>551</v>
      </c>
      <c r="F397" t="s">
        <v>729</v>
      </c>
      <c r="G397">
        <v>16</v>
      </c>
    </row>
    <row r="398" spans="1:7" hidden="1" x14ac:dyDescent="0.35">
      <c r="A398" s="23" t="s">
        <v>116</v>
      </c>
      <c r="B398" s="24" t="s">
        <v>896</v>
      </c>
      <c r="C398" t="s">
        <v>549</v>
      </c>
      <c r="D398" t="s">
        <v>553</v>
      </c>
      <c r="E398" t="s">
        <v>551</v>
      </c>
      <c r="F398" t="s">
        <v>619</v>
      </c>
      <c r="G398">
        <v>16</v>
      </c>
    </row>
    <row r="399" spans="1:7" hidden="1" x14ac:dyDescent="0.35">
      <c r="A399" s="23" t="s">
        <v>344</v>
      </c>
      <c r="B399" s="24" t="s">
        <v>897</v>
      </c>
      <c r="C399" t="s">
        <v>549</v>
      </c>
      <c r="D399" t="s">
        <v>550</v>
      </c>
      <c r="E399" t="s">
        <v>551</v>
      </c>
      <c r="F399" t="s">
        <v>597</v>
      </c>
      <c r="G399">
        <v>16</v>
      </c>
    </row>
    <row r="400" spans="1:7" hidden="1" x14ac:dyDescent="0.35">
      <c r="A400" s="23" t="s">
        <v>928</v>
      </c>
      <c r="B400" s="24" t="s">
        <v>929</v>
      </c>
      <c r="C400" t="s">
        <v>549</v>
      </c>
      <c r="D400" t="s">
        <v>553</v>
      </c>
      <c r="E400" t="s">
        <v>551</v>
      </c>
      <c r="F400" t="s">
        <v>1800</v>
      </c>
      <c r="G400">
        <v>16</v>
      </c>
    </row>
    <row r="401" spans="1:7" hidden="1" x14ac:dyDescent="0.35">
      <c r="A401" s="23" t="s">
        <v>930</v>
      </c>
      <c r="B401" s="24" t="s">
        <v>931</v>
      </c>
      <c r="C401" t="s">
        <v>549</v>
      </c>
      <c r="D401" t="s">
        <v>550</v>
      </c>
      <c r="E401" t="s">
        <v>551</v>
      </c>
      <c r="F401" t="s">
        <v>745</v>
      </c>
      <c r="G401">
        <v>16</v>
      </c>
    </row>
    <row r="402" spans="1:7" hidden="1" x14ac:dyDescent="0.35">
      <c r="A402" s="23" t="s">
        <v>934</v>
      </c>
      <c r="B402" s="24" t="s">
        <v>935</v>
      </c>
      <c r="C402" t="s">
        <v>549</v>
      </c>
      <c r="D402" t="s">
        <v>550</v>
      </c>
      <c r="E402" t="s">
        <v>551</v>
      </c>
      <c r="F402" t="s">
        <v>1809</v>
      </c>
      <c r="G402">
        <v>16</v>
      </c>
    </row>
    <row r="403" spans="1:7" hidden="1" x14ac:dyDescent="0.35">
      <c r="A403" s="23" t="s">
        <v>956</v>
      </c>
      <c r="B403" s="24" t="s">
        <v>957</v>
      </c>
      <c r="C403" t="s">
        <v>549</v>
      </c>
      <c r="D403" t="s">
        <v>550</v>
      </c>
      <c r="E403" t="s">
        <v>551</v>
      </c>
      <c r="F403" t="s">
        <v>705</v>
      </c>
      <c r="G403">
        <v>16</v>
      </c>
    </row>
    <row r="404" spans="1:7" hidden="1" x14ac:dyDescent="0.35">
      <c r="A404" s="23" t="s">
        <v>95</v>
      </c>
      <c r="B404" s="24" t="s">
        <v>958</v>
      </c>
      <c r="C404" t="s">
        <v>549</v>
      </c>
      <c r="D404" t="s">
        <v>550</v>
      </c>
      <c r="E404" t="s">
        <v>551</v>
      </c>
      <c r="F404" t="s">
        <v>607</v>
      </c>
      <c r="G404">
        <v>16</v>
      </c>
    </row>
    <row r="405" spans="1:7" hidden="1" x14ac:dyDescent="0.35">
      <c r="A405" s="23" t="s">
        <v>959</v>
      </c>
      <c r="B405" s="24" t="s">
        <v>960</v>
      </c>
      <c r="C405" t="s">
        <v>549</v>
      </c>
      <c r="D405" t="s">
        <v>550</v>
      </c>
      <c r="E405" t="s">
        <v>551</v>
      </c>
      <c r="F405" t="s">
        <v>1736</v>
      </c>
      <c r="G405">
        <v>16</v>
      </c>
    </row>
    <row r="406" spans="1:7" hidden="1" x14ac:dyDescent="0.35">
      <c r="A406" s="23" t="s">
        <v>337</v>
      </c>
      <c r="B406" s="24" t="s">
        <v>988</v>
      </c>
      <c r="C406" t="s">
        <v>549</v>
      </c>
      <c r="D406" t="s">
        <v>550</v>
      </c>
      <c r="E406" t="s">
        <v>551</v>
      </c>
      <c r="F406" t="s">
        <v>682</v>
      </c>
      <c r="G406">
        <v>16</v>
      </c>
    </row>
    <row r="407" spans="1:7" hidden="1" x14ac:dyDescent="0.35">
      <c r="A407" s="23" t="s">
        <v>989</v>
      </c>
      <c r="B407" s="24" t="s">
        <v>990</v>
      </c>
      <c r="C407" t="s">
        <v>549</v>
      </c>
      <c r="D407" t="s">
        <v>553</v>
      </c>
      <c r="E407" t="s">
        <v>551</v>
      </c>
      <c r="F407" t="s">
        <v>1807</v>
      </c>
      <c r="G407">
        <v>16</v>
      </c>
    </row>
    <row r="408" spans="1:7" hidden="1" x14ac:dyDescent="0.35">
      <c r="A408" s="23" t="s">
        <v>254</v>
      </c>
      <c r="B408" s="24" t="s">
        <v>255</v>
      </c>
      <c r="C408" t="s">
        <v>549</v>
      </c>
      <c r="D408" t="s">
        <v>550</v>
      </c>
      <c r="E408" t="s">
        <v>551</v>
      </c>
      <c r="F408" t="s">
        <v>677</v>
      </c>
      <c r="G408">
        <v>16</v>
      </c>
    </row>
    <row r="409" spans="1:7" hidden="1" x14ac:dyDescent="0.35">
      <c r="A409" s="23" t="s">
        <v>231</v>
      </c>
      <c r="B409" s="24" t="s">
        <v>997</v>
      </c>
      <c r="C409" t="s">
        <v>549</v>
      </c>
      <c r="D409" t="s">
        <v>553</v>
      </c>
      <c r="E409" t="s">
        <v>551</v>
      </c>
      <c r="F409" t="s">
        <v>627</v>
      </c>
      <c r="G409">
        <v>16</v>
      </c>
    </row>
    <row r="410" spans="1:7" x14ac:dyDescent="0.35">
      <c r="A410" s="23" t="s">
        <v>430</v>
      </c>
      <c r="B410" s="24" t="s">
        <v>1518</v>
      </c>
      <c r="C410" t="s">
        <v>557</v>
      </c>
      <c r="D410" t="s">
        <v>550</v>
      </c>
      <c r="E410" t="s">
        <v>551</v>
      </c>
      <c r="F410" t="s">
        <v>625</v>
      </c>
      <c r="G410">
        <v>17</v>
      </c>
    </row>
    <row r="411" spans="1:7" x14ac:dyDescent="0.35">
      <c r="A411" s="23" t="s">
        <v>466</v>
      </c>
      <c r="B411" s="24" t="s">
        <v>467</v>
      </c>
      <c r="C411" t="s">
        <v>557</v>
      </c>
      <c r="D411" t="s">
        <v>550</v>
      </c>
      <c r="E411" t="s">
        <v>551</v>
      </c>
      <c r="F411" t="s">
        <v>556</v>
      </c>
      <c r="G411">
        <v>17</v>
      </c>
    </row>
    <row r="412" spans="1:7" x14ac:dyDescent="0.35">
      <c r="A412" s="23" t="s">
        <v>380</v>
      </c>
      <c r="B412" s="24" t="s">
        <v>381</v>
      </c>
      <c r="C412" t="s">
        <v>557</v>
      </c>
      <c r="D412" t="s">
        <v>550</v>
      </c>
      <c r="E412" t="s">
        <v>551</v>
      </c>
      <c r="F412" t="s">
        <v>706</v>
      </c>
      <c r="G412">
        <v>17</v>
      </c>
    </row>
    <row r="413" spans="1:7" x14ac:dyDescent="0.35">
      <c r="A413" s="23" t="s">
        <v>122</v>
      </c>
      <c r="B413" s="24" t="s">
        <v>1519</v>
      </c>
      <c r="C413" t="s">
        <v>557</v>
      </c>
      <c r="D413" t="s">
        <v>550</v>
      </c>
      <c r="E413" t="s">
        <v>551</v>
      </c>
      <c r="F413" t="s">
        <v>622</v>
      </c>
      <c r="G413">
        <v>17</v>
      </c>
    </row>
    <row r="414" spans="1:7" x14ac:dyDescent="0.35">
      <c r="A414" s="23" t="s">
        <v>200</v>
      </c>
      <c r="B414" s="24" t="s">
        <v>1522</v>
      </c>
      <c r="C414" t="s">
        <v>557</v>
      </c>
      <c r="D414" t="s">
        <v>550</v>
      </c>
      <c r="E414" t="s">
        <v>551</v>
      </c>
      <c r="F414" t="s">
        <v>654</v>
      </c>
      <c r="G414">
        <v>17</v>
      </c>
    </row>
    <row r="415" spans="1:7" x14ac:dyDescent="0.35">
      <c r="A415" s="23" t="s">
        <v>43</v>
      </c>
      <c r="B415" s="24" t="s">
        <v>44</v>
      </c>
      <c r="C415" t="s">
        <v>557</v>
      </c>
      <c r="D415" t="s">
        <v>550</v>
      </c>
      <c r="E415" t="s">
        <v>551</v>
      </c>
      <c r="F415" t="s">
        <v>578</v>
      </c>
      <c r="G415">
        <v>17</v>
      </c>
    </row>
    <row r="416" spans="1:7" x14ac:dyDescent="0.35">
      <c r="A416" s="23" t="s">
        <v>351</v>
      </c>
      <c r="B416" s="24" t="s">
        <v>1566</v>
      </c>
      <c r="C416" t="s">
        <v>557</v>
      </c>
      <c r="D416" t="s">
        <v>550</v>
      </c>
      <c r="E416" t="s">
        <v>551</v>
      </c>
      <c r="F416" t="s">
        <v>657</v>
      </c>
      <c r="G416">
        <v>17</v>
      </c>
    </row>
    <row r="417" spans="1:7" x14ac:dyDescent="0.35">
      <c r="A417" s="23" t="s">
        <v>179</v>
      </c>
      <c r="B417" s="24" t="s">
        <v>180</v>
      </c>
      <c r="C417" t="s">
        <v>557</v>
      </c>
      <c r="D417" t="s">
        <v>550</v>
      </c>
      <c r="E417" t="s">
        <v>551</v>
      </c>
      <c r="F417" t="s">
        <v>637</v>
      </c>
      <c r="G417">
        <v>17</v>
      </c>
    </row>
    <row r="418" spans="1:7" x14ac:dyDescent="0.35">
      <c r="A418" s="23" t="s">
        <v>1593</v>
      </c>
      <c r="B418" s="24" t="s">
        <v>1594</v>
      </c>
      <c r="C418" t="s">
        <v>557</v>
      </c>
      <c r="D418" t="s">
        <v>553</v>
      </c>
      <c r="E418" t="s">
        <v>554</v>
      </c>
      <c r="F418" t="s">
        <v>1810</v>
      </c>
      <c r="G418">
        <v>17</v>
      </c>
    </row>
    <row r="419" spans="1:7" x14ac:dyDescent="0.35">
      <c r="A419" s="23" t="s">
        <v>1601</v>
      </c>
      <c r="B419" s="24" t="s">
        <v>1602</v>
      </c>
      <c r="C419" t="s">
        <v>557</v>
      </c>
      <c r="D419" t="s">
        <v>553</v>
      </c>
      <c r="E419" t="s">
        <v>554</v>
      </c>
      <c r="F419" t="s">
        <v>686</v>
      </c>
      <c r="G419">
        <v>17</v>
      </c>
    </row>
    <row r="420" spans="1:7" hidden="1" x14ac:dyDescent="0.35">
      <c r="A420" s="23" t="s">
        <v>828</v>
      </c>
      <c r="B420" s="24" t="s">
        <v>829</v>
      </c>
      <c r="C420" t="s">
        <v>549</v>
      </c>
      <c r="D420" t="s">
        <v>553</v>
      </c>
      <c r="E420" t="s">
        <v>551</v>
      </c>
      <c r="F420" t="s">
        <v>1811</v>
      </c>
      <c r="G420">
        <v>17</v>
      </c>
    </row>
    <row r="421" spans="1:7" hidden="1" x14ac:dyDescent="0.35">
      <c r="A421" s="23" t="s">
        <v>349</v>
      </c>
      <c r="B421" s="24" t="s">
        <v>350</v>
      </c>
      <c r="C421" t="s">
        <v>549</v>
      </c>
      <c r="D421" t="s">
        <v>550</v>
      </c>
      <c r="E421" t="s">
        <v>551</v>
      </c>
      <c r="F421" t="s">
        <v>721</v>
      </c>
      <c r="G421">
        <v>17</v>
      </c>
    </row>
    <row r="422" spans="1:7" hidden="1" x14ac:dyDescent="0.35">
      <c r="A422" s="23" t="s">
        <v>366</v>
      </c>
      <c r="B422" s="24" t="s">
        <v>1121</v>
      </c>
      <c r="C422" t="s">
        <v>549</v>
      </c>
      <c r="D422" t="s">
        <v>550</v>
      </c>
      <c r="E422" t="s">
        <v>551</v>
      </c>
      <c r="F422" t="s">
        <v>727</v>
      </c>
      <c r="G422">
        <v>17</v>
      </c>
    </row>
    <row r="423" spans="1:7" hidden="1" x14ac:dyDescent="0.35">
      <c r="A423" s="23" t="s">
        <v>1124</v>
      </c>
      <c r="B423" s="24" t="s">
        <v>1125</v>
      </c>
      <c r="C423" t="s">
        <v>549</v>
      </c>
      <c r="D423" t="s">
        <v>550</v>
      </c>
      <c r="E423" t="s">
        <v>551</v>
      </c>
      <c r="F423" t="s">
        <v>756</v>
      </c>
      <c r="G423">
        <v>17</v>
      </c>
    </row>
    <row r="424" spans="1:7" hidden="1" x14ac:dyDescent="0.35">
      <c r="A424" s="23" t="s">
        <v>1140</v>
      </c>
      <c r="B424" s="24" t="s">
        <v>1141</v>
      </c>
      <c r="C424" t="s">
        <v>549</v>
      </c>
      <c r="D424" t="s">
        <v>553</v>
      </c>
      <c r="E424" t="s">
        <v>551</v>
      </c>
      <c r="F424" t="s">
        <v>1766</v>
      </c>
      <c r="G424">
        <v>17</v>
      </c>
    </row>
    <row r="425" spans="1:7" hidden="1" x14ac:dyDescent="0.35">
      <c r="A425" s="23" t="s">
        <v>435</v>
      </c>
      <c r="B425" s="24" t="s">
        <v>1205</v>
      </c>
      <c r="C425" t="s">
        <v>549</v>
      </c>
      <c r="D425" t="s">
        <v>550</v>
      </c>
      <c r="E425" t="s">
        <v>551</v>
      </c>
      <c r="F425" t="s">
        <v>737</v>
      </c>
      <c r="G425">
        <v>17</v>
      </c>
    </row>
    <row r="426" spans="1:7" hidden="1" x14ac:dyDescent="0.35">
      <c r="A426" s="23" t="s">
        <v>499</v>
      </c>
      <c r="B426" s="24" t="s">
        <v>500</v>
      </c>
      <c r="C426" t="s">
        <v>549</v>
      </c>
      <c r="D426" t="s">
        <v>550</v>
      </c>
      <c r="E426" t="s">
        <v>551</v>
      </c>
      <c r="F426" t="s">
        <v>707</v>
      </c>
      <c r="G426">
        <v>17</v>
      </c>
    </row>
    <row r="427" spans="1:7" hidden="1" x14ac:dyDescent="0.35">
      <c r="A427" s="23" t="s">
        <v>1206</v>
      </c>
      <c r="B427" s="24" t="s">
        <v>1207</v>
      </c>
      <c r="C427" t="s">
        <v>549</v>
      </c>
      <c r="D427" t="s">
        <v>550</v>
      </c>
      <c r="E427" t="s">
        <v>551</v>
      </c>
      <c r="F427" t="s">
        <v>573</v>
      </c>
      <c r="G427">
        <v>17</v>
      </c>
    </row>
    <row r="428" spans="1:7" hidden="1" x14ac:dyDescent="0.35">
      <c r="A428" s="23" t="s">
        <v>506</v>
      </c>
      <c r="B428" s="24" t="s">
        <v>507</v>
      </c>
      <c r="C428" t="s">
        <v>549</v>
      </c>
      <c r="D428" t="s">
        <v>550</v>
      </c>
      <c r="E428" t="s">
        <v>551</v>
      </c>
      <c r="F428" t="s">
        <v>584</v>
      </c>
      <c r="G428">
        <v>17</v>
      </c>
    </row>
    <row r="429" spans="1:7" hidden="1" x14ac:dyDescent="0.35">
      <c r="A429" s="23" t="s">
        <v>1263</v>
      </c>
      <c r="B429" s="24" t="s">
        <v>1264</v>
      </c>
      <c r="C429" t="s">
        <v>549</v>
      </c>
      <c r="D429" t="s">
        <v>550</v>
      </c>
      <c r="E429" t="s">
        <v>551</v>
      </c>
      <c r="F429" t="s">
        <v>706</v>
      </c>
      <c r="G429">
        <v>17</v>
      </c>
    </row>
    <row r="430" spans="1:7" hidden="1" x14ac:dyDescent="0.35">
      <c r="A430" s="23" t="s">
        <v>1265</v>
      </c>
      <c r="B430" s="24" t="s">
        <v>1266</v>
      </c>
      <c r="C430" t="s">
        <v>549</v>
      </c>
      <c r="D430" t="s">
        <v>553</v>
      </c>
      <c r="E430" t="s">
        <v>551</v>
      </c>
      <c r="F430" t="s">
        <v>1812</v>
      </c>
      <c r="G430">
        <v>17</v>
      </c>
    </row>
    <row r="431" spans="1:7" hidden="1" x14ac:dyDescent="0.35">
      <c r="A431" s="23" t="s">
        <v>1267</v>
      </c>
      <c r="B431" s="24" t="s">
        <v>1268</v>
      </c>
      <c r="C431" t="s">
        <v>549</v>
      </c>
      <c r="D431" t="s">
        <v>550</v>
      </c>
      <c r="E431" t="s">
        <v>551</v>
      </c>
      <c r="F431" t="s">
        <v>1813</v>
      </c>
      <c r="G431">
        <v>17</v>
      </c>
    </row>
    <row r="432" spans="1:7" hidden="1" x14ac:dyDescent="0.35">
      <c r="A432" s="23" t="s">
        <v>169</v>
      </c>
      <c r="B432" s="24" t="s">
        <v>1271</v>
      </c>
      <c r="C432" t="s">
        <v>549</v>
      </c>
      <c r="D432" t="s">
        <v>550</v>
      </c>
      <c r="E432" t="s">
        <v>551</v>
      </c>
      <c r="F432" t="s">
        <v>640</v>
      </c>
      <c r="G432">
        <v>17</v>
      </c>
    </row>
    <row r="433" spans="1:7" hidden="1" x14ac:dyDescent="0.35">
      <c r="A433" s="23" t="s">
        <v>74</v>
      </c>
      <c r="B433" s="24" t="s">
        <v>75</v>
      </c>
      <c r="C433" t="s">
        <v>549</v>
      </c>
      <c r="D433" t="s">
        <v>550</v>
      </c>
      <c r="E433" t="s">
        <v>551</v>
      </c>
      <c r="F433" t="s">
        <v>595</v>
      </c>
      <c r="G433">
        <v>17</v>
      </c>
    </row>
    <row r="434" spans="1:7" hidden="1" x14ac:dyDescent="0.35">
      <c r="A434" s="23" t="s">
        <v>126</v>
      </c>
      <c r="B434" s="24" t="s">
        <v>1272</v>
      </c>
      <c r="C434" t="s">
        <v>549</v>
      </c>
      <c r="D434" t="s">
        <v>550</v>
      </c>
      <c r="E434" t="s">
        <v>551</v>
      </c>
      <c r="F434" t="s">
        <v>625</v>
      </c>
      <c r="G434">
        <v>17</v>
      </c>
    </row>
    <row r="435" spans="1:7" x14ac:dyDescent="0.35">
      <c r="A435" s="23" t="s">
        <v>451</v>
      </c>
      <c r="B435" s="24" t="s">
        <v>452</v>
      </c>
      <c r="C435" t="s">
        <v>557</v>
      </c>
      <c r="D435" t="s">
        <v>553</v>
      </c>
      <c r="E435" t="s">
        <v>554</v>
      </c>
      <c r="F435" t="s">
        <v>686</v>
      </c>
      <c r="G435">
        <v>18</v>
      </c>
    </row>
    <row r="436" spans="1:7" x14ac:dyDescent="0.35">
      <c r="A436" s="23" t="s">
        <v>1447</v>
      </c>
      <c r="B436" s="24" t="s">
        <v>1448</v>
      </c>
      <c r="C436" t="s">
        <v>557</v>
      </c>
      <c r="D436" t="s">
        <v>553</v>
      </c>
      <c r="E436" t="s">
        <v>551</v>
      </c>
      <c r="F436" t="s">
        <v>1814</v>
      </c>
      <c r="G436">
        <v>18</v>
      </c>
    </row>
    <row r="437" spans="1:7" x14ac:dyDescent="0.35">
      <c r="A437" s="23" t="s">
        <v>1499</v>
      </c>
      <c r="B437" s="24" t="s">
        <v>1500</v>
      </c>
      <c r="C437" t="s">
        <v>557</v>
      </c>
      <c r="D437" t="s">
        <v>550</v>
      </c>
      <c r="E437" t="s">
        <v>551</v>
      </c>
      <c r="F437" t="s">
        <v>1815</v>
      </c>
      <c r="G437">
        <v>18</v>
      </c>
    </row>
    <row r="438" spans="1:7" x14ac:dyDescent="0.35">
      <c r="A438" s="23" t="s">
        <v>1506</v>
      </c>
      <c r="B438" s="24" t="s">
        <v>1507</v>
      </c>
      <c r="C438" t="s">
        <v>557</v>
      </c>
      <c r="D438" t="s">
        <v>553</v>
      </c>
      <c r="E438" t="s">
        <v>551</v>
      </c>
      <c r="F438" t="s">
        <v>1816</v>
      </c>
      <c r="G438">
        <v>18</v>
      </c>
    </row>
    <row r="439" spans="1:7" x14ac:dyDescent="0.35">
      <c r="A439" s="23" t="s">
        <v>1512</v>
      </c>
      <c r="B439" s="24" t="s">
        <v>1513</v>
      </c>
      <c r="C439" t="s">
        <v>557</v>
      </c>
      <c r="D439" t="s">
        <v>550</v>
      </c>
      <c r="E439" t="s">
        <v>551</v>
      </c>
      <c r="F439" t="s">
        <v>1817</v>
      </c>
      <c r="G439">
        <v>18</v>
      </c>
    </row>
    <row r="440" spans="1:7" x14ac:dyDescent="0.35">
      <c r="A440" s="23" t="s">
        <v>1514</v>
      </c>
      <c r="B440" s="24" t="s">
        <v>1515</v>
      </c>
      <c r="C440" t="s">
        <v>557</v>
      </c>
      <c r="D440" t="s">
        <v>550</v>
      </c>
      <c r="E440" t="s">
        <v>551</v>
      </c>
      <c r="F440" t="s">
        <v>585</v>
      </c>
      <c r="G440">
        <v>18</v>
      </c>
    </row>
    <row r="441" spans="1:7" x14ac:dyDescent="0.35">
      <c r="A441" s="23" t="s">
        <v>1567</v>
      </c>
      <c r="B441" s="24" t="s">
        <v>1568</v>
      </c>
      <c r="C441" t="s">
        <v>557</v>
      </c>
      <c r="D441" t="s">
        <v>550</v>
      </c>
      <c r="E441" t="s">
        <v>551</v>
      </c>
      <c r="F441" t="s">
        <v>1818</v>
      </c>
      <c r="G441">
        <v>18</v>
      </c>
    </row>
    <row r="442" spans="1:7" x14ac:dyDescent="0.35">
      <c r="A442" s="23" t="s">
        <v>53</v>
      </c>
      <c r="B442" s="24" t="s">
        <v>1658</v>
      </c>
      <c r="C442" t="s">
        <v>557</v>
      </c>
      <c r="D442" t="s">
        <v>550</v>
      </c>
      <c r="E442" t="s">
        <v>551</v>
      </c>
      <c r="F442" t="s">
        <v>584</v>
      </c>
      <c r="G442">
        <v>18</v>
      </c>
    </row>
    <row r="443" spans="1:7" x14ac:dyDescent="0.35">
      <c r="A443" s="23" t="s">
        <v>1625</v>
      </c>
      <c r="B443" s="24" t="s">
        <v>1626</v>
      </c>
      <c r="C443" t="s">
        <v>557</v>
      </c>
      <c r="D443" t="s">
        <v>553</v>
      </c>
      <c r="E443" t="s">
        <v>554</v>
      </c>
      <c r="F443" t="s">
        <v>1819</v>
      </c>
      <c r="G443">
        <v>18</v>
      </c>
    </row>
    <row r="444" spans="1:7" x14ac:dyDescent="0.35">
      <c r="A444" s="23" t="s">
        <v>1640</v>
      </c>
      <c r="B444" s="24" t="s">
        <v>1641</v>
      </c>
      <c r="C444" t="s">
        <v>557</v>
      </c>
      <c r="D444" t="s">
        <v>553</v>
      </c>
      <c r="E444" t="s">
        <v>554</v>
      </c>
      <c r="F444" t="s">
        <v>1820</v>
      </c>
      <c r="G444">
        <v>18</v>
      </c>
    </row>
    <row r="445" spans="1:7" hidden="1" x14ac:dyDescent="0.35">
      <c r="A445" s="23" t="s">
        <v>1146</v>
      </c>
      <c r="B445" s="24" t="s">
        <v>1147</v>
      </c>
      <c r="C445" t="s">
        <v>549</v>
      </c>
      <c r="D445" t="s">
        <v>550</v>
      </c>
      <c r="E445" t="s">
        <v>551</v>
      </c>
      <c r="F445" t="s">
        <v>1815</v>
      </c>
      <c r="G445">
        <v>18</v>
      </c>
    </row>
    <row r="446" spans="1:7" hidden="1" x14ac:dyDescent="0.35">
      <c r="A446" s="23" t="s">
        <v>1148</v>
      </c>
      <c r="B446" s="24" t="s">
        <v>1149</v>
      </c>
      <c r="C446" t="s">
        <v>549</v>
      </c>
      <c r="D446" t="s">
        <v>550</v>
      </c>
      <c r="E446" t="s">
        <v>551</v>
      </c>
      <c r="F446" t="s">
        <v>1821</v>
      </c>
      <c r="G446">
        <v>18</v>
      </c>
    </row>
    <row r="447" spans="1:7" hidden="1" x14ac:dyDescent="0.35">
      <c r="A447" s="23" t="s">
        <v>1150</v>
      </c>
      <c r="B447" s="24" t="s">
        <v>1151</v>
      </c>
      <c r="C447" t="s">
        <v>549</v>
      </c>
      <c r="D447" t="s">
        <v>550</v>
      </c>
      <c r="E447" t="s">
        <v>551</v>
      </c>
      <c r="F447" t="s">
        <v>690</v>
      </c>
      <c r="G447">
        <v>18</v>
      </c>
    </row>
    <row r="448" spans="1:7" hidden="1" x14ac:dyDescent="0.35">
      <c r="A448" s="23" t="s">
        <v>1152</v>
      </c>
      <c r="B448" s="24" t="s">
        <v>1153</v>
      </c>
      <c r="C448" t="s">
        <v>549</v>
      </c>
      <c r="D448" t="s">
        <v>550</v>
      </c>
      <c r="E448" t="s">
        <v>551</v>
      </c>
      <c r="F448" t="s">
        <v>603</v>
      </c>
      <c r="G448">
        <v>18</v>
      </c>
    </row>
    <row r="449" spans="1:7" hidden="1" x14ac:dyDescent="0.35">
      <c r="A449" s="23" t="s">
        <v>1154</v>
      </c>
      <c r="B449" s="24" t="s">
        <v>1155</v>
      </c>
      <c r="C449" t="s">
        <v>549</v>
      </c>
      <c r="D449" t="s">
        <v>550</v>
      </c>
      <c r="E449" t="s">
        <v>551</v>
      </c>
      <c r="F449" t="s">
        <v>721</v>
      </c>
      <c r="G449">
        <v>18</v>
      </c>
    </row>
    <row r="450" spans="1:7" hidden="1" x14ac:dyDescent="0.35">
      <c r="A450" s="23" t="s">
        <v>1214</v>
      </c>
      <c r="B450" s="24" t="s">
        <v>1215</v>
      </c>
      <c r="C450" t="s">
        <v>549</v>
      </c>
      <c r="D450" t="s">
        <v>553</v>
      </c>
      <c r="E450" t="s">
        <v>551</v>
      </c>
      <c r="F450" t="s">
        <v>619</v>
      </c>
      <c r="G450">
        <v>18</v>
      </c>
    </row>
    <row r="451" spans="1:7" hidden="1" x14ac:dyDescent="0.35">
      <c r="A451" s="23" t="s">
        <v>1216</v>
      </c>
      <c r="B451" s="24" t="s">
        <v>1217</v>
      </c>
      <c r="C451" t="s">
        <v>549</v>
      </c>
      <c r="D451" t="s">
        <v>550</v>
      </c>
      <c r="E451" t="s">
        <v>551</v>
      </c>
      <c r="F451" t="s">
        <v>1822</v>
      </c>
      <c r="G451">
        <v>18</v>
      </c>
    </row>
    <row r="452" spans="1:7" hidden="1" x14ac:dyDescent="0.35">
      <c r="A452" s="23" t="s">
        <v>1218</v>
      </c>
      <c r="B452" s="24" t="s">
        <v>1219</v>
      </c>
      <c r="C452" t="s">
        <v>549</v>
      </c>
      <c r="D452" t="s">
        <v>550</v>
      </c>
      <c r="E452" t="s">
        <v>551</v>
      </c>
      <c r="F452" t="s">
        <v>1823</v>
      </c>
      <c r="G452">
        <v>18</v>
      </c>
    </row>
    <row r="453" spans="1:7" hidden="1" x14ac:dyDescent="0.35">
      <c r="A453" s="23" t="s">
        <v>125</v>
      </c>
      <c r="B453" s="24" t="s">
        <v>1224</v>
      </c>
      <c r="C453" t="s">
        <v>549</v>
      </c>
      <c r="D453" t="s">
        <v>550</v>
      </c>
      <c r="E453" t="s">
        <v>551</v>
      </c>
      <c r="F453" t="s">
        <v>623</v>
      </c>
      <c r="G453">
        <v>18</v>
      </c>
    </row>
    <row r="454" spans="1:7" hidden="1" x14ac:dyDescent="0.35">
      <c r="A454" s="23" t="s">
        <v>236</v>
      </c>
      <c r="B454" s="24" t="s">
        <v>237</v>
      </c>
      <c r="C454" t="s">
        <v>549</v>
      </c>
      <c r="D454" t="s">
        <v>550</v>
      </c>
      <c r="E454" t="s">
        <v>551</v>
      </c>
      <c r="F454" t="s">
        <v>658</v>
      </c>
      <c r="G454">
        <v>18</v>
      </c>
    </row>
    <row r="455" spans="1:7" hidden="1" x14ac:dyDescent="0.35">
      <c r="A455" s="23" t="s">
        <v>414</v>
      </c>
      <c r="B455" s="24" t="s">
        <v>1274</v>
      </c>
      <c r="C455" t="s">
        <v>549</v>
      </c>
      <c r="D455" t="s">
        <v>550</v>
      </c>
      <c r="E455" t="s">
        <v>551</v>
      </c>
      <c r="F455" t="s">
        <v>747</v>
      </c>
      <c r="G455">
        <v>18</v>
      </c>
    </row>
    <row r="456" spans="1:7" hidden="1" x14ac:dyDescent="0.35">
      <c r="A456" s="23" t="s">
        <v>526</v>
      </c>
      <c r="B456" s="24" t="s">
        <v>527</v>
      </c>
      <c r="C456" t="s">
        <v>549</v>
      </c>
      <c r="D456" t="s">
        <v>553</v>
      </c>
      <c r="E456" t="s">
        <v>551</v>
      </c>
      <c r="F456" t="s">
        <v>775</v>
      </c>
      <c r="G456">
        <v>18</v>
      </c>
    </row>
    <row r="457" spans="1:7" hidden="1" x14ac:dyDescent="0.35">
      <c r="A457" s="23" t="s">
        <v>245</v>
      </c>
      <c r="B457" s="24" t="s">
        <v>1275</v>
      </c>
      <c r="C457" t="s">
        <v>549</v>
      </c>
      <c r="D457" t="s">
        <v>550</v>
      </c>
      <c r="E457" t="s">
        <v>551</v>
      </c>
      <c r="F457" t="s">
        <v>560</v>
      </c>
      <c r="G457">
        <v>18</v>
      </c>
    </row>
    <row r="458" spans="1:7" hidden="1" x14ac:dyDescent="0.35">
      <c r="A458" s="23" t="s">
        <v>187</v>
      </c>
      <c r="B458" s="24" t="s">
        <v>188</v>
      </c>
      <c r="C458" t="s">
        <v>549</v>
      </c>
      <c r="D458" t="s">
        <v>550</v>
      </c>
      <c r="E458" t="s">
        <v>551</v>
      </c>
      <c r="F458" t="s">
        <v>649</v>
      </c>
      <c r="G458">
        <v>18</v>
      </c>
    </row>
    <row r="459" spans="1:7" hidden="1" x14ac:dyDescent="0.35">
      <c r="A459" s="23" t="s">
        <v>528</v>
      </c>
      <c r="B459" s="24" t="s">
        <v>1277</v>
      </c>
      <c r="C459" t="s">
        <v>549</v>
      </c>
      <c r="D459" t="s">
        <v>550</v>
      </c>
      <c r="E459" t="s">
        <v>551</v>
      </c>
      <c r="F459" t="s">
        <v>684</v>
      </c>
      <c r="G459">
        <v>18</v>
      </c>
    </row>
    <row r="460" spans="1:7" x14ac:dyDescent="0.35">
      <c r="A460" s="23" t="s">
        <v>1523</v>
      </c>
      <c r="B460" s="24" t="s">
        <v>1524</v>
      </c>
      <c r="C460" t="s">
        <v>557</v>
      </c>
      <c r="D460" t="s">
        <v>553</v>
      </c>
      <c r="E460" t="s">
        <v>551</v>
      </c>
      <c r="F460" t="s">
        <v>1754</v>
      </c>
      <c r="G460">
        <v>19</v>
      </c>
    </row>
    <row r="461" spans="1:7" x14ac:dyDescent="0.35">
      <c r="A461" s="23" t="s">
        <v>477</v>
      </c>
      <c r="B461" s="24" t="s">
        <v>1525</v>
      </c>
      <c r="C461" t="s">
        <v>557</v>
      </c>
      <c r="D461" t="s">
        <v>550</v>
      </c>
      <c r="E461" t="s">
        <v>551</v>
      </c>
      <c r="F461" t="s">
        <v>570</v>
      </c>
      <c r="G461">
        <v>19</v>
      </c>
    </row>
    <row r="462" spans="1:7" x14ac:dyDescent="0.35">
      <c r="A462" s="23" t="s">
        <v>1526</v>
      </c>
      <c r="B462" s="24" t="s">
        <v>1527</v>
      </c>
      <c r="C462" t="s">
        <v>557</v>
      </c>
      <c r="D462" t="s">
        <v>550</v>
      </c>
      <c r="E462" t="s">
        <v>551</v>
      </c>
      <c r="F462" t="s">
        <v>628</v>
      </c>
      <c r="G462">
        <v>19</v>
      </c>
    </row>
    <row r="463" spans="1:7" x14ac:dyDescent="0.35">
      <c r="A463" s="23" t="s">
        <v>1528</v>
      </c>
      <c r="B463" s="24" t="s">
        <v>1529</v>
      </c>
      <c r="C463" t="s">
        <v>557</v>
      </c>
      <c r="D463" t="s">
        <v>550</v>
      </c>
      <c r="E463" t="s">
        <v>551</v>
      </c>
      <c r="F463" t="s">
        <v>1824</v>
      </c>
      <c r="G463">
        <v>19</v>
      </c>
    </row>
    <row r="464" spans="1:7" x14ac:dyDescent="0.35">
      <c r="A464" s="23" t="s">
        <v>1530</v>
      </c>
      <c r="B464" s="24" t="s">
        <v>1531</v>
      </c>
      <c r="C464" t="s">
        <v>557</v>
      </c>
      <c r="D464" t="s">
        <v>550</v>
      </c>
      <c r="E464" t="s">
        <v>551</v>
      </c>
      <c r="F464" t="s">
        <v>602</v>
      </c>
      <c r="G464">
        <v>19</v>
      </c>
    </row>
    <row r="465" spans="1:7" x14ac:dyDescent="0.35">
      <c r="A465" s="23" t="s">
        <v>531</v>
      </c>
      <c r="B465" s="24" t="s">
        <v>1532</v>
      </c>
      <c r="C465" t="s">
        <v>557</v>
      </c>
      <c r="D465" t="s">
        <v>553</v>
      </c>
      <c r="E465" t="s">
        <v>551</v>
      </c>
      <c r="F465" t="s">
        <v>777</v>
      </c>
      <c r="G465">
        <v>19</v>
      </c>
    </row>
    <row r="466" spans="1:7" x14ac:dyDescent="0.35">
      <c r="A466" s="23" t="s">
        <v>223</v>
      </c>
      <c r="B466" s="24" t="s">
        <v>224</v>
      </c>
      <c r="C466" t="s">
        <v>557</v>
      </c>
      <c r="D466" t="s">
        <v>550</v>
      </c>
      <c r="E466" t="s">
        <v>551</v>
      </c>
      <c r="F466" t="s">
        <v>664</v>
      </c>
      <c r="G466">
        <v>19</v>
      </c>
    </row>
    <row r="467" spans="1:7" x14ac:dyDescent="0.35">
      <c r="A467" s="23" t="s">
        <v>396</v>
      </c>
      <c r="B467" s="24" t="s">
        <v>397</v>
      </c>
      <c r="C467" t="s">
        <v>557</v>
      </c>
      <c r="D467" t="s">
        <v>550</v>
      </c>
      <c r="E467" t="s">
        <v>551</v>
      </c>
      <c r="F467" t="s">
        <v>739</v>
      </c>
      <c r="G467">
        <v>19</v>
      </c>
    </row>
    <row r="468" spans="1:7" x14ac:dyDescent="0.35">
      <c r="A468" s="23" t="s">
        <v>1642</v>
      </c>
      <c r="B468" s="24" t="s">
        <v>1643</v>
      </c>
      <c r="C468" t="s">
        <v>557</v>
      </c>
      <c r="D468" t="s">
        <v>550</v>
      </c>
      <c r="E468" t="s">
        <v>554</v>
      </c>
      <c r="F468" t="s">
        <v>1825</v>
      </c>
      <c r="G468">
        <v>19</v>
      </c>
    </row>
    <row r="469" spans="1:7" x14ac:dyDescent="0.35">
      <c r="A469" s="23" t="s">
        <v>128</v>
      </c>
      <c r="B469" s="24" t="s">
        <v>129</v>
      </c>
      <c r="C469" t="s">
        <v>557</v>
      </c>
      <c r="D469" t="s">
        <v>553</v>
      </c>
      <c r="E469" t="s">
        <v>554</v>
      </c>
      <c r="F469" t="s">
        <v>627</v>
      </c>
      <c r="G469">
        <v>19</v>
      </c>
    </row>
    <row r="470" spans="1:7" hidden="1" x14ac:dyDescent="0.35">
      <c r="A470" s="23" t="s">
        <v>1158</v>
      </c>
      <c r="B470" s="24" t="s">
        <v>1159</v>
      </c>
      <c r="C470" t="s">
        <v>549</v>
      </c>
      <c r="D470" t="s">
        <v>550</v>
      </c>
      <c r="E470" t="s">
        <v>551</v>
      </c>
      <c r="F470" t="s">
        <v>600</v>
      </c>
      <c r="G470">
        <v>19</v>
      </c>
    </row>
    <row r="471" spans="1:7" hidden="1" x14ac:dyDescent="0.35">
      <c r="A471" s="23" t="s">
        <v>1164</v>
      </c>
      <c r="B471" s="24" t="s">
        <v>1165</v>
      </c>
      <c r="C471" t="s">
        <v>549</v>
      </c>
      <c r="D471" t="s">
        <v>550</v>
      </c>
      <c r="E471" t="s">
        <v>551</v>
      </c>
      <c r="F471" t="s">
        <v>581</v>
      </c>
      <c r="G471">
        <v>19</v>
      </c>
    </row>
    <row r="472" spans="1:7" hidden="1" x14ac:dyDescent="0.35">
      <c r="A472" s="23" t="s">
        <v>1178</v>
      </c>
      <c r="B472" s="24" t="s">
        <v>1179</v>
      </c>
      <c r="C472" t="s">
        <v>549</v>
      </c>
      <c r="D472" t="s">
        <v>553</v>
      </c>
      <c r="E472" t="s">
        <v>551</v>
      </c>
      <c r="F472" t="s">
        <v>718</v>
      </c>
      <c r="G472">
        <v>19</v>
      </c>
    </row>
    <row r="473" spans="1:7" hidden="1" x14ac:dyDescent="0.35">
      <c r="A473" s="23" t="s">
        <v>1227</v>
      </c>
      <c r="B473" s="24" t="s">
        <v>1228</v>
      </c>
      <c r="C473" t="s">
        <v>549</v>
      </c>
      <c r="D473" t="s">
        <v>550</v>
      </c>
      <c r="E473" t="s">
        <v>551</v>
      </c>
      <c r="F473" t="s">
        <v>776</v>
      </c>
      <c r="G473">
        <v>19</v>
      </c>
    </row>
    <row r="474" spans="1:7" hidden="1" x14ac:dyDescent="0.35">
      <c r="A474" s="23" t="s">
        <v>1229</v>
      </c>
      <c r="B474" s="24" t="s">
        <v>1230</v>
      </c>
      <c r="C474" t="s">
        <v>549</v>
      </c>
      <c r="D474" t="s">
        <v>550</v>
      </c>
      <c r="E474" t="s">
        <v>551</v>
      </c>
      <c r="F474" t="s">
        <v>638</v>
      </c>
      <c r="G474">
        <v>19</v>
      </c>
    </row>
    <row r="475" spans="1:7" hidden="1" x14ac:dyDescent="0.35">
      <c r="A475" s="23" t="s">
        <v>250</v>
      </c>
      <c r="B475" s="24" t="s">
        <v>251</v>
      </c>
      <c r="C475" t="s">
        <v>549</v>
      </c>
      <c r="D475" t="s">
        <v>550</v>
      </c>
      <c r="E475" t="s">
        <v>551</v>
      </c>
      <c r="F475" t="s">
        <v>675</v>
      </c>
      <c r="G475">
        <v>19</v>
      </c>
    </row>
    <row r="476" spans="1:7" hidden="1" x14ac:dyDescent="0.35">
      <c r="A476" s="23" t="s">
        <v>1231</v>
      </c>
      <c r="B476" s="24" t="s">
        <v>1232</v>
      </c>
      <c r="C476" t="s">
        <v>549</v>
      </c>
      <c r="D476" t="s">
        <v>550</v>
      </c>
      <c r="E476" t="s">
        <v>551</v>
      </c>
      <c r="F476" t="s">
        <v>610</v>
      </c>
      <c r="G476">
        <v>19</v>
      </c>
    </row>
    <row r="477" spans="1:7" hidden="1" x14ac:dyDescent="0.35">
      <c r="A477" s="23" t="s">
        <v>1235</v>
      </c>
      <c r="B477" s="24" t="s">
        <v>1236</v>
      </c>
      <c r="C477" t="s">
        <v>549</v>
      </c>
      <c r="D477" t="s">
        <v>550</v>
      </c>
      <c r="E477" t="s">
        <v>551</v>
      </c>
      <c r="F477" t="s">
        <v>1723</v>
      </c>
      <c r="G477">
        <v>19</v>
      </c>
    </row>
    <row r="478" spans="1:7" hidden="1" x14ac:dyDescent="0.35">
      <c r="A478" s="23" t="s">
        <v>1237</v>
      </c>
      <c r="B478" s="24" t="s">
        <v>1238</v>
      </c>
      <c r="C478" t="s">
        <v>549</v>
      </c>
      <c r="D478" t="s">
        <v>550</v>
      </c>
      <c r="E478" t="s">
        <v>551</v>
      </c>
      <c r="F478" t="s">
        <v>677</v>
      </c>
      <c r="G478">
        <v>19</v>
      </c>
    </row>
    <row r="479" spans="1:7" hidden="1" x14ac:dyDescent="0.35">
      <c r="A479" s="23" t="s">
        <v>427</v>
      </c>
      <c r="B479" s="24" t="s">
        <v>428</v>
      </c>
      <c r="C479" t="s">
        <v>549</v>
      </c>
      <c r="D479" t="s">
        <v>553</v>
      </c>
      <c r="E479" t="s">
        <v>551</v>
      </c>
      <c r="F479" t="s">
        <v>661</v>
      </c>
      <c r="G479">
        <v>19</v>
      </c>
    </row>
    <row r="480" spans="1:7" hidden="1" x14ac:dyDescent="0.35">
      <c r="A480" s="23" t="s">
        <v>386</v>
      </c>
      <c r="B480" s="24" t="s">
        <v>1278</v>
      </c>
      <c r="C480" t="s">
        <v>549</v>
      </c>
      <c r="D480" t="s">
        <v>550</v>
      </c>
      <c r="E480" t="s">
        <v>551</v>
      </c>
      <c r="F480" t="s">
        <v>580</v>
      </c>
      <c r="G480">
        <v>19</v>
      </c>
    </row>
    <row r="481" spans="1:7" hidden="1" x14ac:dyDescent="0.35">
      <c r="A481" s="23" t="s">
        <v>229</v>
      </c>
      <c r="B481" s="24" t="s">
        <v>230</v>
      </c>
      <c r="C481" t="s">
        <v>549</v>
      </c>
      <c r="D481" t="s">
        <v>550</v>
      </c>
      <c r="E481" t="s">
        <v>551</v>
      </c>
      <c r="F481" t="s">
        <v>666</v>
      </c>
      <c r="G481">
        <v>19</v>
      </c>
    </row>
    <row r="482" spans="1:7" hidden="1" x14ac:dyDescent="0.35">
      <c r="A482" s="23" t="s">
        <v>305</v>
      </c>
      <c r="B482" s="24" t="s">
        <v>1279</v>
      </c>
      <c r="C482" t="s">
        <v>549</v>
      </c>
      <c r="D482" t="s">
        <v>550</v>
      </c>
      <c r="E482" t="s">
        <v>551</v>
      </c>
      <c r="F482" t="s">
        <v>584</v>
      </c>
      <c r="G482">
        <v>19</v>
      </c>
    </row>
    <row r="483" spans="1:7" hidden="1" x14ac:dyDescent="0.35">
      <c r="A483" s="23" t="s">
        <v>87</v>
      </c>
      <c r="B483" s="24" t="s">
        <v>1280</v>
      </c>
      <c r="C483" t="s">
        <v>549</v>
      </c>
      <c r="D483" t="s">
        <v>550</v>
      </c>
      <c r="E483" t="s">
        <v>551</v>
      </c>
      <c r="F483" t="s">
        <v>575</v>
      </c>
      <c r="G483">
        <v>19</v>
      </c>
    </row>
    <row r="484" spans="1:7" hidden="1" x14ac:dyDescent="0.35">
      <c r="A484" s="23" t="s">
        <v>1281</v>
      </c>
      <c r="B484" s="24" t="s">
        <v>1282</v>
      </c>
      <c r="C484" t="s">
        <v>549</v>
      </c>
      <c r="D484" t="s">
        <v>550</v>
      </c>
      <c r="E484" t="s">
        <v>551</v>
      </c>
      <c r="F484" t="s">
        <v>588</v>
      </c>
      <c r="G484">
        <v>19</v>
      </c>
    </row>
    <row r="485" spans="1:7" x14ac:dyDescent="0.35">
      <c r="A485" s="23" t="s">
        <v>1533</v>
      </c>
      <c r="B485" s="24" t="s">
        <v>1534</v>
      </c>
      <c r="C485" t="s">
        <v>557</v>
      </c>
      <c r="D485" t="s">
        <v>550</v>
      </c>
      <c r="E485" t="s">
        <v>551</v>
      </c>
      <c r="F485" t="s">
        <v>1826</v>
      </c>
      <c r="G485">
        <v>20</v>
      </c>
    </row>
    <row r="486" spans="1:7" x14ac:dyDescent="0.35">
      <c r="A486" s="23" t="s">
        <v>1537</v>
      </c>
      <c r="B486" s="24" t="s">
        <v>1538</v>
      </c>
      <c r="C486" t="s">
        <v>557</v>
      </c>
      <c r="D486" t="s">
        <v>550</v>
      </c>
      <c r="E486" t="s">
        <v>551</v>
      </c>
      <c r="F486" t="s">
        <v>695</v>
      </c>
      <c r="G486">
        <v>20</v>
      </c>
    </row>
    <row r="487" spans="1:7" x14ac:dyDescent="0.35">
      <c r="A487" s="23" t="s">
        <v>1539</v>
      </c>
      <c r="B487" s="24" t="s">
        <v>1540</v>
      </c>
      <c r="C487" t="s">
        <v>557</v>
      </c>
      <c r="D487" t="s">
        <v>550</v>
      </c>
      <c r="E487" t="s">
        <v>551</v>
      </c>
      <c r="F487" t="s">
        <v>755</v>
      </c>
      <c r="G487">
        <v>20</v>
      </c>
    </row>
    <row r="488" spans="1:7" x14ac:dyDescent="0.35">
      <c r="A488" s="23" t="s">
        <v>377</v>
      </c>
      <c r="B488" s="24" t="s">
        <v>378</v>
      </c>
      <c r="C488" t="s">
        <v>557</v>
      </c>
      <c r="D488" t="s">
        <v>550</v>
      </c>
      <c r="E488" t="s">
        <v>551</v>
      </c>
      <c r="F488" t="s">
        <v>597</v>
      </c>
      <c r="G488">
        <v>20</v>
      </c>
    </row>
    <row r="489" spans="1:7" x14ac:dyDescent="0.35">
      <c r="A489" s="23" t="s">
        <v>268</v>
      </c>
      <c r="B489" s="24" t="s">
        <v>269</v>
      </c>
      <c r="C489" t="s">
        <v>557</v>
      </c>
      <c r="D489" t="s">
        <v>550</v>
      </c>
      <c r="E489" t="s">
        <v>551</v>
      </c>
      <c r="F489" t="s">
        <v>688</v>
      </c>
      <c r="G489">
        <v>20</v>
      </c>
    </row>
    <row r="490" spans="1:7" x14ac:dyDescent="0.35">
      <c r="A490" s="23" t="s">
        <v>340</v>
      </c>
      <c r="B490" s="24" t="s">
        <v>1543</v>
      </c>
      <c r="C490" t="s">
        <v>557</v>
      </c>
      <c r="D490" t="s">
        <v>553</v>
      </c>
      <c r="E490" t="s">
        <v>551</v>
      </c>
      <c r="F490" t="s">
        <v>718</v>
      </c>
      <c r="G490">
        <v>20</v>
      </c>
    </row>
    <row r="491" spans="1:7" x14ac:dyDescent="0.35">
      <c r="A491" s="23" t="s">
        <v>363</v>
      </c>
      <c r="B491" s="24" t="s">
        <v>1570</v>
      </c>
      <c r="C491" t="s">
        <v>557</v>
      </c>
      <c r="D491" t="s">
        <v>553</v>
      </c>
      <c r="E491" t="s">
        <v>551</v>
      </c>
      <c r="F491" t="s">
        <v>663</v>
      </c>
      <c r="G491">
        <v>20</v>
      </c>
    </row>
    <row r="492" spans="1:7" x14ac:dyDescent="0.35">
      <c r="A492" s="23" t="s">
        <v>278</v>
      </c>
      <c r="B492" s="24" t="s">
        <v>1659</v>
      </c>
      <c r="C492" t="s">
        <v>557</v>
      </c>
      <c r="D492" t="s">
        <v>553</v>
      </c>
      <c r="E492" t="s">
        <v>551</v>
      </c>
      <c r="F492" t="s">
        <v>693</v>
      </c>
      <c r="G492">
        <v>20</v>
      </c>
    </row>
    <row r="493" spans="1:7" x14ac:dyDescent="0.35">
      <c r="A493" s="23" t="s">
        <v>181</v>
      </c>
      <c r="B493" s="24" t="s">
        <v>182</v>
      </c>
      <c r="C493" t="s">
        <v>557</v>
      </c>
      <c r="D493" t="s">
        <v>553</v>
      </c>
      <c r="E493" t="s">
        <v>554</v>
      </c>
      <c r="F493" t="s">
        <v>646</v>
      </c>
      <c r="G493">
        <v>20</v>
      </c>
    </row>
    <row r="494" spans="1:7" x14ac:dyDescent="0.35">
      <c r="A494" s="23" t="s">
        <v>352</v>
      </c>
      <c r="B494" s="24" t="s">
        <v>1660</v>
      </c>
      <c r="C494" t="s">
        <v>557</v>
      </c>
      <c r="D494" t="s">
        <v>553</v>
      </c>
      <c r="E494" t="s">
        <v>554</v>
      </c>
      <c r="F494" t="s">
        <v>722</v>
      </c>
      <c r="G494">
        <v>20</v>
      </c>
    </row>
    <row r="495" spans="1:7" hidden="1" x14ac:dyDescent="0.35">
      <c r="A495" s="23" t="s">
        <v>30</v>
      </c>
      <c r="B495" s="24" t="s">
        <v>31</v>
      </c>
      <c r="C495" t="s">
        <v>549</v>
      </c>
      <c r="D495" t="s">
        <v>550</v>
      </c>
      <c r="E495" t="s">
        <v>551</v>
      </c>
      <c r="F495" t="s">
        <v>570</v>
      </c>
      <c r="G495">
        <v>20</v>
      </c>
    </row>
    <row r="496" spans="1:7" hidden="1" x14ac:dyDescent="0.35">
      <c r="A496" s="23" t="s">
        <v>1180</v>
      </c>
      <c r="B496" s="24" t="s">
        <v>1181</v>
      </c>
      <c r="C496" t="s">
        <v>549</v>
      </c>
      <c r="D496" t="s">
        <v>550</v>
      </c>
      <c r="E496" t="s">
        <v>551</v>
      </c>
      <c r="F496" t="s">
        <v>733</v>
      </c>
      <c r="G496">
        <v>20</v>
      </c>
    </row>
    <row r="497" spans="1:7" hidden="1" x14ac:dyDescent="0.35">
      <c r="A497" s="23" t="s">
        <v>1182</v>
      </c>
      <c r="B497" s="24" t="s">
        <v>1183</v>
      </c>
      <c r="C497" t="s">
        <v>549</v>
      </c>
      <c r="D497" t="s">
        <v>550</v>
      </c>
      <c r="E497" t="s">
        <v>551</v>
      </c>
      <c r="F497" t="s">
        <v>634</v>
      </c>
      <c r="G497">
        <v>20</v>
      </c>
    </row>
    <row r="498" spans="1:7" hidden="1" x14ac:dyDescent="0.35">
      <c r="A498" s="23" t="s">
        <v>355</v>
      </c>
      <c r="B498" s="24" t="s">
        <v>356</v>
      </c>
      <c r="C498" t="s">
        <v>549</v>
      </c>
      <c r="D498" t="s">
        <v>550</v>
      </c>
      <c r="E498" t="s">
        <v>551</v>
      </c>
      <c r="F498" t="s">
        <v>592</v>
      </c>
      <c r="G498">
        <v>20</v>
      </c>
    </row>
    <row r="499" spans="1:7" hidden="1" x14ac:dyDescent="0.35">
      <c r="A499" s="23" t="s">
        <v>1184</v>
      </c>
      <c r="B499" s="24" t="s">
        <v>1185</v>
      </c>
      <c r="C499" t="s">
        <v>549</v>
      </c>
      <c r="D499" t="s">
        <v>550</v>
      </c>
      <c r="E499" t="s">
        <v>551</v>
      </c>
      <c r="F499" t="s">
        <v>705</v>
      </c>
      <c r="G499">
        <v>20</v>
      </c>
    </row>
    <row r="500" spans="1:7" hidden="1" x14ac:dyDescent="0.35">
      <c r="A500" s="23" t="s">
        <v>1186</v>
      </c>
      <c r="B500" s="24" t="s">
        <v>1187</v>
      </c>
      <c r="C500" t="s">
        <v>549</v>
      </c>
      <c r="D500" t="s">
        <v>550</v>
      </c>
      <c r="E500" t="s">
        <v>551</v>
      </c>
      <c r="F500" t="s">
        <v>1827</v>
      </c>
      <c r="G500">
        <v>20</v>
      </c>
    </row>
    <row r="501" spans="1:7" hidden="1" x14ac:dyDescent="0.35">
      <c r="A501" s="23" t="s">
        <v>1239</v>
      </c>
      <c r="B501" s="24" t="s">
        <v>1240</v>
      </c>
      <c r="C501" t="s">
        <v>549</v>
      </c>
      <c r="D501" t="s">
        <v>550</v>
      </c>
      <c r="E501" t="s">
        <v>551</v>
      </c>
      <c r="F501" t="s">
        <v>588</v>
      </c>
      <c r="G501">
        <v>20</v>
      </c>
    </row>
    <row r="502" spans="1:7" hidden="1" x14ac:dyDescent="0.35">
      <c r="A502" s="23" t="s">
        <v>1241</v>
      </c>
      <c r="B502" s="24" t="s">
        <v>1242</v>
      </c>
      <c r="C502" t="s">
        <v>549</v>
      </c>
      <c r="D502" t="s">
        <v>553</v>
      </c>
      <c r="E502" t="s">
        <v>551</v>
      </c>
      <c r="F502" t="s">
        <v>694</v>
      </c>
      <c r="G502">
        <v>20</v>
      </c>
    </row>
    <row r="503" spans="1:7" hidden="1" x14ac:dyDescent="0.35">
      <c r="A503" s="23" t="s">
        <v>1245</v>
      </c>
      <c r="B503" s="24" t="s">
        <v>1246</v>
      </c>
      <c r="C503" t="s">
        <v>549</v>
      </c>
      <c r="D503" t="s">
        <v>553</v>
      </c>
      <c r="E503" t="s">
        <v>551</v>
      </c>
      <c r="F503" t="s">
        <v>1763</v>
      </c>
      <c r="G503">
        <v>20</v>
      </c>
    </row>
    <row r="504" spans="1:7" hidden="1" x14ac:dyDescent="0.35">
      <c r="A504" s="23" t="s">
        <v>248</v>
      </c>
      <c r="B504" s="24" t="s">
        <v>249</v>
      </c>
      <c r="C504" t="s">
        <v>549</v>
      </c>
      <c r="D504" t="s">
        <v>550</v>
      </c>
      <c r="E504" t="s">
        <v>551</v>
      </c>
      <c r="F504" t="s">
        <v>674</v>
      </c>
      <c r="G504">
        <v>20</v>
      </c>
    </row>
    <row r="505" spans="1:7" hidden="1" x14ac:dyDescent="0.35">
      <c r="A505" s="23" t="s">
        <v>1251</v>
      </c>
      <c r="B505" s="24" t="s">
        <v>1252</v>
      </c>
      <c r="C505" t="s">
        <v>549</v>
      </c>
      <c r="D505" t="s">
        <v>553</v>
      </c>
      <c r="E505" t="s">
        <v>551</v>
      </c>
      <c r="F505" t="s">
        <v>1814</v>
      </c>
      <c r="G505">
        <v>20</v>
      </c>
    </row>
    <row r="506" spans="1:7" hidden="1" x14ac:dyDescent="0.35">
      <c r="A506" s="23" t="s">
        <v>20</v>
      </c>
      <c r="B506" s="24" t="s">
        <v>21</v>
      </c>
      <c r="C506" t="s">
        <v>549</v>
      </c>
      <c r="D506" t="s">
        <v>550</v>
      </c>
      <c r="E506" t="s">
        <v>551</v>
      </c>
      <c r="F506" t="s">
        <v>564</v>
      </c>
      <c r="G506">
        <v>20</v>
      </c>
    </row>
    <row r="507" spans="1:7" hidden="1" x14ac:dyDescent="0.35">
      <c r="A507" s="23" t="s">
        <v>80</v>
      </c>
      <c r="B507" s="24" t="s">
        <v>81</v>
      </c>
      <c r="C507" t="s">
        <v>549</v>
      </c>
      <c r="D507" t="s">
        <v>550</v>
      </c>
      <c r="E507" t="s">
        <v>551</v>
      </c>
      <c r="F507" t="s">
        <v>597</v>
      </c>
      <c r="G507">
        <v>20</v>
      </c>
    </row>
    <row r="508" spans="1:7" hidden="1" x14ac:dyDescent="0.35">
      <c r="A508" s="23" t="s">
        <v>190</v>
      </c>
      <c r="B508" s="24" t="s">
        <v>191</v>
      </c>
      <c r="C508" t="s">
        <v>549</v>
      </c>
      <c r="D508" t="s">
        <v>550</v>
      </c>
      <c r="E508" t="s">
        <v>551</v>
      </c>
      <c r="F508" t="s">
        <v>573</v>
      </c>
      <c r="G508">
        <v>20</v>
      </c>
    </row>
    <row r="509" spans="1:7" hidden="1" x14ac:dyDescent="0.35">
      <c r="A509" s="23" t="s">
        <v>88</v>
      </c>
      <c r="B509" s="24" t="s">
        <v>89</v>
      </c>
      <c r="C509" t="s">
        <v>549</v>
      </c>
      <c r="D509" t="s">
        <v>550</v>
      </c>
      <c r="E509" t="s">
        <v>551</v>
      </c>
      <c r="F509" t="s">
        <v>570</v>
      </c>
      <c r="G509">
        <v>20</v>
      </c>
    </row>
    <row r="510" spans="1:7" x14ac:dyDescent="0.35">
      <c r="A510" s="23" t="s">
        <v>96</v>
      </c>
      <c r="B510" s="24" t="s">
        <v>97</v>
      </c>
      <c r="C510" t="s">
        <v>557</v>
      </c>
      <c r="D510" t="s">
        <v>550</v>
      </c>
      <c r="E510" t="s">
        <v>551</v>
      </c>
      <c r="F510" t="s">
        <v>608</v>
      </c>
      <c r="G510">
        <v>21</v>
      </c>
    </row>
    <row r="511" spans="1:7" x14ac:dyDescent="0.35">
      <c r="A511" s="23" t="s">
        <v>1544</v>
      </c>
      <c r="B511" s="24" t="s">
        <v>1545</v>
      </c>
      <c r="C511" t="s">
        <v>557</v>
      </c>
      <c r="D511" t="s">
        <v>550</v>
      </c>
      <c r="E511" t="s">
        <v>551</v>
      </c>
      <c r="F511" t="s">
        <v>555</v>
      </c>
      <c r="G511">
        <v>21</v>
      </c>
    </row>
    <row r="512" spans="1:7" x14ac:dyDescent="0.35">
      <c r="A512" s="23" t="s">
        <v>1546</v>
      </c>
      <c r="B512" s="24" t="s">
        <v>1547</v>
      </c>
      <c r="C512" t="s">
        <v>557</v>
      </c>
      <c r="D512" t="s">
        <v>550</v>
      </c>
      <c r="E512" t="s">
        <v>551</v>
      </c>
      <c r="F512" t="s">
        <v>1738</v>
      </c>
      <c r="G512">
        <v>21</v>
      </c>
    </row>
    <row r="513" spans="1:7" x14ac:dyDescent="0.35">
      <c r="A513" s="23" t="s">
        <v>1548</v>
      </c>
      <c r="B513" s="24" t="s">
        <v>1549</v>
      </c>
      <c r="C513" t="s">
        <v>557</v>
      </c>
      <c r="D513" t="s">
        <v>553</v>
      </c>
      <c r="E513" t="s">
        <v>551</v>
      </c>
      <c r="F513" t="s">
        <v>1828</v>
      </c>
      <c r="G513">
        <v>21</v>
      </c>
    </row>
    <row r="514" spans="1:7" x14ac:dyDescent="0.35">
      <c r="A514" s="23" t="s">
        <v>1552</v>
      </c>
      <c r="B514" s="24" t="s">
        <v>1553</v>
      </c>
      <c r="C514" t="s">
        <v>557</v>
      </c>
      <c r="D514" t="s">
        <v>550</v>
      </c>
      <c r="E514" t="s">
        <v>551</v>
      </c>
      <c r="F514" t="s">
        <v>592</v>
      </c>
      <c r="G514">
        <v>21</v>
      </c>
    </row>
    <row r="515" spans="1:7" x14ac:dyDescent="0.35">
      <c r="A515" s="23" t="s">
        <v>262</v>
      </c>
      <c r="B515" s="24" t="s">
        <v>1554</v>
      </c>
      <c r="C515" t="s">
        <v>557</v>
      </c>
      <c r="D515" t="s">
        <v>550</v>
      </c>
      <c r="E515" t="s">
        <v>551</v>
      </c>
      <c r="F515" t="s">
        <v>656</v>
      </c>
      <c r="G515">
        <v>21</v>
      </c>
    </row>
    <row r="516" spans="1:7" x14ac:dyDescent="0.35">
      <c r="A516" s="23" t="s">
        <v>151</v>
      </c>
      <c r="B516" s="24" t="s">
        <v>152</v>
      </c>
      <c r="C516" t="s">
        <v>557</v>
      </c>
      <c r="D516" t="s">
        <v>550</v>
      </c>
      <c r="E516" t="s">
        <v>551</v>
      </c>
      <c r="F516" t="s">
        <v>632</v>
      </c>
      <c r="G516">
        <v>21</v>
      </c>
    </row>
    <row r="517" spans="1:7" x14ac:dyDescent="0.35">
      <c r="A517" s="23" t="s">
        <v>227</v>
      </c>
      <c r="B517" s="24" t="s">
        <v>1661</v>
      </c>
      <c r="C517" t="s">
        <v>557</v>
      </c>
      <c r="D517" t="s">
        <v>553</v>
      </c>
      <c r="E517" t="s">
        <v>551</v>
      </c>
      <c r="F517" t="s">
        <v>661</v>
      </c>
      <c r="G517">
        <v>21</v>
      </c>
    </row>
    <row r="518" spans="1:7" x14ac:dyDescent="0.35">
      <c r="A518" s="23" t="s">
        <v>543</v>
      </c>
      <c r="B518" s="24" t="s">
        <v>544</v>
      </c>
      <c r="C518" t="s">
        <v>557</v>
      </c>
      <c r="D518" t="s">
        <v>550</v>
      </c>
      <c r="E518" t="s">
        <v>554</v>
      </c>
      <c r="F518" t="s">
        <v>783</v>
      </c>
      <c r="G518">
        <v>21</v>
      </c>
    </row>
    <row r="519" spans="1:7" x14ac:dyDescent="0.35">
      <c r="A519" s="23" t="s">
        <v>405</v>
      </c>
      <c r="B519" s="24" t="s">
        <v>1681</v>
      </c>
      <c r="C519" t="s">
        <v>557</v>
      </c>
      <c r="D519" t="s">
        <v>553</v>
      </c>
      <c r="E519" t="s">
        <v>554</v>
      </c>
      <c r="F519" t="s">
        <v>744</v>
      </c>
      <c r="G519">
        <v>21</v>
      </c>
    </row>
    <row r="520" spans="1:7" hidden="1" x14ac:dyDescent="0.35">
      <c r="A520" s="23" t="s">
        <v>1188</v>
      </c>
      <c r="B520" s="24" t="s">
        <v>1189</v>
      </c>
      <c r="C520" t="s">
        <v>549</v>
      </c>
      <c r="D520" t="s">
        <v>550</v>
      </c>
      <c r="E520" t="s">
        <v>551</v>
      </c>
      <c r="F520" t="s">
        <v>690</v>
      </c>
      <c r="G520">
        <v>21</v>
      </c>
    </row>
    <row r="521" spans="1:7" hidden="1" x14ac:dyDescent="0.35">
      <c r="A521" s="23" t="s">
        <v>1190</v>
      </c>
      <c r="B521" s="24" t="s">
        <v>1191</v>
      </c>
      <c r="C521" t="s">
        <v>549</v>
      </c>
      <c r="D521" t="s">
        <v>550</v>
      </c>
      <c r="E521" t="s">
        <v>551</v>
      </c>
      <c r="F521" t="s">
        <v>1738</v>
      </c>
      <c r="G521">
        <v>21</v>
      </c>
    </row>
    <row r="522" spans="1:7" hidden="1" x14ac:dyDescent="0.35">
      <c r="A522" s="23" t="s">
        <v>1197</v>
      </c>
      <c r="B522" s="24" t="s">
        <v>1198</v>
      </c>
      <c r="C522" t="s">
        <v>549</v>
      </c>
      <c r="D522" t="s">
        <v>550</v>
      </c>
      <c r="E522" t="s">
        <v>551</v>
      </c>
      <c r="F522" t="s">
        <v>573</v>
      </c>
      <c r="G522">
        <v>21</v>
      </c>
    </row>
    <row r="523" spans="1:7" hidden="1" x14ac:dyDescent="0.35">
      <c r="A523" s="23" t="s">
        <v>316</v>
      </c>
      <c r="B523" s="24" t="s">
        <v>317</v>
      </c>
      <c r="C523" t="s">
        <v>549</v>
      </c>
      <c r="D523" t="s">
        <v>550</v>
      </c>
      <c r="E523" t="s">
        <v>551</v>
      </c>
      <c r="F523" t="s">
        <v>710</v>
      </c>
      <c r="G523">
        <v>21</v>
      </c>
    </row>
    <row r="524" spans="1:7" hidden="1" x14ac:dyDescent="0.35">
      <c r="A524" s="23" t="s">
        <v>10</v>
      </c>
      <c r="B524" s="24" t="s">
        <v>11</v>
      </c>
      <c r="C524" t="s">
        <v>549</v>
      </c>
      <c r="D524" t="s">
        <v>550</v>
      </c>
      <c r="E524" t="s">
        <v>551</v>
      </c>
      <c r="F524" t="s">
        <v>556</v>
      </c>
      <c r="G524">
        <v>21</v>
      </c>
    </row>
    <row r="525" spans="1:7" hidden="1" x14ac:dyDescent="0.35">
      <c r="A525" s="23" t="s">
        <v>1253</v>
      </c>
      <c r="B525" s="24" t="s">
        <v>1254</v>
      </c>
      <c r="C525" t="s">
        <v>549</v>
      </c>
      <c r="D525" t="s">
        <v>553</v>
      </c>
      <c r="E525" t="s">
        <v>551</v>
      </c>
      <c r="F525" t="s">
        <v>1829</v>
      </c>
      <c r="G525">
        <v>21</v>
      </c>
    </row>
    <row r="526" spans="1:7" hidden="1" x14ac:dyDescent="0.35">
      <c r="A526" s="23" t="s">
        <v>1255</v>
      </c>
      <c r="B526" s="24" t="s">
        <v>1256</v>
      </c>
      <c r="C526" t="s">
        <v>549</v>
      </c>
      <c r="D526" t="s">
        <v>550</v>
      </c>
      <c r="E526" t="s">
        <v>551</v>
      </c>
      <c r="F526" t="s">
        <v>585</v>
      </c>
      <c r="G526">
        <v>21</v>
      </c>
    </row>
    <row r="527" spans="1:7" hidden="1" x14ac:dyDescent="0.35">
      <c r="A527" s="23" t="s">
        <v>1257</v>
      </c>
      <c r="B527" s="24" t="s">
        <v>1258</v>
      </c>
      <c r="C527" t="s">
        <v>549</v>
      </c>
      <c r="D527" t="s">
        <v>550</v>
      </c>
      <c r="E527" t="s">
        <v>551</v>
      </c>
      <c r="F527" t="s">
        <v>601</v>
      </c>
      <c r="G527">
        <v>21</v>
      </c>
    </row>
    <row r="528" spans="1:7" hidden="1" x14ac:dyDescent="0.35">
      <c r="A528" s="23" t="s">
        <v>382</v>
      </c>
      <c r="B528" s="24" t="s">
        <v>383</v>
      </c>
      <c r="C528" t="s">
        <v>549</v>
      </c>
      <c r="D528" t="s">
        <v>550</v>
      </c>
      <c r="E528" t="s">
        <v>551</v>
      </c>
      <c r="F528" t="s">
        <v>734</v>
      </c>
      <c r="G528">
        <v>21</v>
      </c>
    </row>
    <row r="529" spans="1:7" hidden="1" x14ac:dyDescent="0.35">
      <c r="A529" s="23" t="s">
        <v>1259</v>
      </c>
      <c r="B529" s="24" t="s">
        <v>1260</v>
      </c>
      <c r="C529" t="s">
        <v>549</v>
      </c>
      <c r="D529" t="s">
        <v>550</v>
      </c>
      <c r="E529" t="s">
        <v>551</v>
      </c>
      <c r="F529" t="s">
        <v>674</v>
      </c>
      <c r="G529">
        <v>21</v>
      </c>
    </row>
    <row r="530" spans="1:7" hidden="1" x14ac:dyDescent="0.35">
      <c r="A530" s="23" t="s">
        <v>1261</v>
      </c>
      <c r="B530" s="24" t="s">
        <v>1262</v>
      </c>
      <c r="C530" t="s">
        <v>549</v>
      </c>
      <c r="D530" t="s">
        <v>553</v>
      </c>
      <c r="E530" t="s">
        <v>551</v>
      </c>
      <c r="F530" t="s">
        <v>1830</v>
      </c>
      <c r="G530">
        <v>21</v>
      </c>
    </row>
    <row r="531" spans="1:7" hidden="1" x14ac:dyDescent="0.35">
      <c r="A531" s="23" t="s">
        <v>46</v>
      </c>
      <c r="B531" s="24" t="s">
        <v>1286</v>
      </c>
      <c r="C531" t="s">
        <v>549</v>
      </c>
      <c r="D531" t="s">
        <v>550</v>
      </c>
      <c r="E531" t="s">
        <v>551</v>
      </c>
      <c r="F531" t="s">
        <v>580</v>
      </c>
      <c r="G531">
        <v>21</v>
      </c>
    </row>
    <row r="532" spans="1:7" hidden="1" x14ac:dyDescent="0.35">
      <c r="A532" s="23" t="s">
        <v>484</v>
      </c>
      <c r="B532" s="24" t="s">
        <v>485</v>
      </c>
      <c r="C532" t="s">
        <v>549</v>
      </c>
      <c r="D532" t="s">
        <v>550</v>
      </c>
      <c r="E532" t="s">
        <v>551</v>
      </c>
      <c r="F532" t="s">
        <v>763</v>
      </c>
      <c r="G532">
        <v>21</v>
      </c>
    </row>
    <row r="533" spans="1:7" hidden="1" x14ac:dyDescent="0.35">
      <c r="A533" s="23" t="s">
        <v>228</v>
      </c>
      <c r="B533" s="24" t="s">
        <v>1287</v>
      </c>
      <c r="C533" t="s">
        <v>549</v>
      </c>
      <c r="D533" t="s">
        <v>550</v>
      </c>
      <c r="E533" t="s">
        <v>551</v>
      </c>
      <c r="F533" t="s">
        <v>665</v>
      </c>
      <c r="G533">
        <v>21</v>
      </c>
    </row>
    <row r="534" spans="1:7" hidden="1" x14ac:dyDescent="0.35">
      <c r="A534" s="23" t="s">
        <v>49</v>
      </c>
      <c r="B534" s="24" t="s">
        <v>50</v>
      </c>
      <c r="C534" t="s">
        <v>549</v>
      </c>
      <c r="D534" t="s">
        <v>550</v>
      </c>
      <c r="E534" t="s">
        <v>551</v>
      </c>
      <c r="F534" t="s">
        <v>582</v>
      </c>
      <c r="G534">
        <v>21</v>
      </c>
    </row>
    <row r="535" spans="1:7" x14ac:dyDescent="0.35">
      <c r="A535" s="23" t="s">
        <v>1555</v>
      </c>
      <c r="B535" s="24" t="s">
        <v>1556</v>
      </c>
      <c r="C535" t="s">
        <v>557</v>
      </c>
      <c r="D535" t="s">
        <v>553</v>
      </c>
      <c r="E535" t="s">
        <v>551</v>
      </c>
      <c r="F535" t="s">
        <v>1831</v>
      </c>
      <c r="G535">
        <v>22</v>
      </c>
    </row>
    <row r="536" spans="1:7" x14ac:dyDescent="0.35">
      <c r="A536" s="23" t="s">
        <v>318</v>
      </c>
      <c r="B536" s="24" t="s">
        <v>1557</v>
      </c>
      <c r="C536" t="s">
        <v>557</v>
      </c>
      <c r="D536" t="s">
        <v>550</v>
      </c>
      <c r="E536" t="s">
        <v>551</v>
      </c>
      <c r="F536" t="s">
        <v>711</v>
      </c>
      <c r="G536">
        <v>22</v>
      </c>
    </row>
    <row r="537" spans="1:7" x14ac:dyDescent="0.35">
      <c r="A537" s="23" t="s">
        <v>1558</v>
      </c>
      <c r="B537" s="24" t="s">
        <v>1559</v>
      </c>
      <c r="C537" t="s">
        <v>557</v>
      </c>
      <c r="D537" t="s">
        <v>550</v>
      </c>
      <c r="E537" t="s">
        <v>551</v>
      </c>
      <c r="F537" t="s">
        <v>637</v>
      </c>
      <c r="G537">
        <v>22</v>
      </c>
    </row>
    <row r="538" spans="1:7" x14ac:dyDescent="0.35">
      <c r="A538" s="23" t="s">
        <v>1560</v>
      </c>
      <c r="B538" s="24" t="s">
        <v>1561</v>
      </c>
      <c r="C538" t="s">
        <v>557</v>
      </c>
      <c r="D538" t="s">
        <v>553</v>
      </c>
      <c r="E538" t="s">
        <v>551</v>
      </c>
      <c r="F538" t="s">
        <v>1832</v>
      </c>
      <c r="G538">
        <v>22</v>
      </c>
    </row>
    <row r="539" spans="1:7" x14ac:dyDescent="0.35">
      <c r="A539" s="23" t="s">
        <v>1562</v>
      </c>
      <c r="B539" s="24" t="s">
        <v>1563</v>
      </c>
      <c r="C539" t="s">
        <v>557</v>
      </c>
      <c r="D539" t="s">
        <v>550</v>
      </c>
      <c r="E539" t="s">
        <v>551</v>
      </c>
      <c r="F539" t="s">
        <v>700</v>
      </c>
      <c r="G539">
        <v>22</v>
      </c>
    </row>
    <row r="540" spans="1:7" x14ac:dyDescent="0.35">
      <c r="A540" s="23" t="s">
        <v>1564</v>
      </c>
      <c r="B540" s="24" t="s">
        <v>1565</v>
      </c>
      <c r="C540" t="s">
        <v>557</v>
      </c>
      <c r="D540" t="s">
        <v>550</v>
      </c>
      <c r="E540" t="s">
        <v>551</v>
      </c>
      <c r="F540" t="s">
        <v>560</v>
      </c>
      <c r="G540">
        <v>22</v>
      </c>
    </row>
    <row r="541" spans="1:7" x14ac:dyDescent="0.35">
      <c r="A541" s="23" t="s">
        <v>330</v>
      </c>
      <c r="B541" s="24" t="s">
        <v>331</v>
      </c>
      <c r="C541" t="s">
        <v>557</v>
      </c>
      <c r="D541" t="s">
        <v>550</v>
      </c>
      <c r="E541" t="s">
        <v>551</v>
      </c>
      <c r="F541" t="s">
        <v>714</v>
      </c>
      <c r="G541">
        <v>22</v>
      </c>
    </row>
    <row r="542" spans="1:7" x14ac:dyDescent="0.35">
      <c r="A542" s="23" t="s">
        <v>120</v>
      </c>
      <c r="B542" s="24" t="s">
        <v>121</v>
      </c>
      <c r="C542" t="s">
        <v>557</v>
      </c>
      <c r="D542" t="s">
        <v>550</v>
      </c>
      <c r="E542" t="s">
        <v>551</v>
      </c>
      <c r="F542" t="s">
        <v>552</v>
      </c>
      <c r="G542">
        <v>22</v>
      </c>
    </row>
    <row r="543" spans="1:7" x14ac:dyDescent="0.35">
      <c r="A543" s="23" t="s">
        <v>263</v>
      </c>
      <c r="B543" s="24" t="s">
        <v>1683</v>
      </c>
      <c r="C543" t="s">
        <v>557</v>
      </c>
      <c r="D543" t="s">
        <v>553</v>
      </c>
      <c r="E543" t="s">
        <v>554</v>
      </c>
      <c r="F543" t="s">
        <v>683</v>
      </c>
      <c r="G543">
        <v>22</v>
      </c>
    </row>
    <row r="544" spans="1:7" x14ac:dyDescent="0.35">
      <c r="A544" s="23" t="s">
        <v>364</v>
      </c>
      <c r="B544" s="24" t="s">
        <v>365</v>
      </c>
      <c r="C544" t="s">
        <v>557</v>
      </c>
      <c r="D544" t="s">
        <v>550</v>
      </c>
      <c r="E544" t="s">
        <v>554</v>
      </c>
      <c r="F544" t="s">
        <v>726</v>
      </c>
      <c r="G544">
        <v>22</v>
      </c>
    </row>
    <row r="545" spans="1:7" hidden="1" x14ac:dyDescent="0.35">
      <c r="A545" s="23" t="s">
        <v>1020</v>
      </c>
      <c r="B545" s="24" t="s">
        <v>1021</v>
      </c>
      <c r="C545" t="s">
        <v>549</v>
      </c>
      <c r="D545" t="s">
        <v>550</v>
      </c>
      <c r="E545" t="s">
        <v>551</v>
      </c>
      <c r="F545" t="s">
        <v>698</v>
      </c>
      <c r="G545">
        <v>22</v>
      </c>
    </row>
    <row r="546" spans="1:7" hidden="1" x14ac:dyDescent="0.35">
      <c r="A546" s="23" t="s">
        <v>440</v>
      </c>
      <c r="B546" s="24" t="s">
        <v>1024</v>
      </c>
      <c r="C546" t="s">
        <v>549</v>
      </c>
      <c r="D546" t="s">
        <v>550</v>
      </c>
      <c r="E546" t="s">
        <v>551</v>
      </c>
      <c r="F546" t="s">
        <v>754</v>
      </c>
      <c r="G546">
        <v>22</v>
      </c>
    </row>
    <row r="547" spans="1:7" hidden="1" x14ac:dyDescent="0.35">
      <c r="A547" s="23" t="s">
        <v>137</v>
      </c>
      <c r="B547" s="24" t="s">
        <v>138</v>
      </c>
      <c r="C547" t="s">
        <v>549</v>
      </c>
      <c r="D547" t="s">
        <v>550</v>
      </c>
      <c r="E547" t="s">
        <v>551</v>
      </c>
      <c r="F547" t="s">
        <v>607</v>
      </c>
      <c r="G547">
        <v>22</v>
      </c>
    </row>
    <row r="548" spans="1:7" hidden="1" x14ac:dyDescent="0.35">
      <c r="A548" s="23" t="s">
        <v>1013</v>
      </c>
      <c r="B548" s="24" t="s">
        <v>1014</v>
      </c>
      <c r="C548" t="s">
        <v>549</v>
      </c>
      <c r="D548" t="s">
        <v>550</v>
      </c>
      <c r="E548" t="s">
        <v>551</v>
      </c>
      <c r="F548" t="s">
        <v>593</v>
      </c>
      <c r="G548">
        <v>22</v>
      </c>
    </row>
    <row r="549" spans="1:7" hidden="1" x14ac:dyDescent="0.35">
      <c r="A549" s="23" t="s">
        <v>388</v>
      </c>
      <c r="B549" s="24" t="s">
        <v>389</v>
      </c>
      <c r="C549" t="s">
        <v>549</v>
      </c>
      <c r="D549" t="s">
        <v>550</v>
      </c>
      <c r="E549" t="s">
        <v>551</v>
      </c>
      <c r="F549" t="s">
        <v>615</v>
      </c>
      <c r="G549">
        <v>22</v>
      </c>
    </row>
    <row r="550" spans="1:7" hidden="1" x14ac:dyDescent="0.35">
      <c r="A550" s="23" t="s">
        <v>1000</v>
      </c>
      <c r="B550" s="24" t="s">
        <v>1001</v>
      </c>
      <c r="C550" t="s">
        <v>549</v>
      </c>
      <c r="D550" t="s">
        <v>550</v>
      </c>
      <c r="E550" t="s">
        <v>551</v>
      </c>
      <c r="F550" t="s">
        <v>695</v>
      </c>
      <c r="G550">
        <v>22</v>
      </c>
    </row>
    <row r="551" spans="1:7" hidden="1" x14ac:dyDescent="0.35">
      <c r="A551" s="23" t="s">
        <v>1078</v>
      </c>
      <c r="B551" s="24" t="s">
        <v>1079</v>
      </c>
      <c r="C551" t="s">
        <v>549</v>
      </c>
      <c r="D551" t="s">
        <v>550</v>
      </c>
      <c r="E551" t="s">
        <v>551</v>
      </c>
      <c r="F551" t="s">
        <v>1833</v>
      </c>
      <c r="G551">
        <v>22</v>
      </c>
    </row>
    <row r="552" spans="1:7" hidden="1" x14ac:dyDescent="0.35">
      <c r="A552" s="23" t="s">
        <v>1106</v>
      </c>
      <c r="B552" s="24" t="s">
        <v>1107</v>
      </c>
      <c r="C552" t="s">
        <v>549</v>
      </c>
      <c r="D552" t="s">
        <v>553</v>
      </c>
      <c r="E552" t="s">
        <v>551</v>
      </c>
      <c r="F552" t="s">
        <v>751</v>
      </c>
      <c r="G552">
        <v>22</v>
      </c>
    </row>
    <row r="553" spans="1:7" hidden="1" x14ac:dyDescent="0.35">
      <c r="A553" s="23" t="s">
        <v>1087</v>
      </c>
      <c r="B553" s="24" t="s">
        <v>1088</v>
      </c>
      <c r="C553" t="s">
        <v>549</v>
      </c>
      <c r="D553" t="s">
        <v>550</v>
      </c>
      <c r="E553" t="s">
        <v>551</v>
      </c>
      <c r="F553" t="s">
        <v>728</v>
      </c>
      <c r="G553">
        <v>22</v>
      </c>
    </row>
    <row r="554" spans="1:7" hidden="1" x14ac:dyDescent="0.35">
      <c r="A554" s="23" t="s">
        <v>338</v>
      </c>
      <c r="B554" s="24" t="s">
        <v>339</v>
      </c>
      <c r="C554" t="s">
        <v>549</v>
      </c>
      <c r="D554" t="s">
        <v>550</v>
      </c>
      <c r="E554" t="s">
        <v>551</v>
      </c>
      <c r="F554" t="s">
        <v>597</v>
      </c>
      <c r="G554">
        <v>22</v>
      </c>
    </row>
    <row r="555" spans="1:7" hidden="1" x14ac:dyDescent="0.35">
      <c r="A555" s="23" t="s">
        <v>1134</v>
      </c>
      <c r="B555" s="24" t="s">
        <v>1135</v>
      </c>
      <c r="C555" t="s">
        <v>549</v>
      </c>
      <c r="D555" t="s">
        <v>550</v>
      </c>
      <c r="E555" t="s">
        <v>551</v>
      </c>
      <c r="F555" t="s">
        <v>654</v>
      </c>
      <c r="G555">
        <v>22</v>
      </c>
    </row>
    <row r="556" spans="1:7" hidden="1" x14ac:dyDescent="0.35">
      <c r="A556" s="23" t="s">
        <v>1156</v>
      </c>
      <c r="B556" s="24" t="s">
        <v>1157</v>
      </c>
      <c r="C556" t="s">
        <v>549</v>
      </c>
      <c r="D556" t="s">
        <v>550</v>
      </c>
      <c r="E556" t="s">
        <v>551</v>
      </c>
      <c r="F556" t="s">
        <v>747</v>
      </c>
      <c r="G556">
        <v>22</v>
      </c>
    </row>
    <row r="557" spans="1:7" hidden="1" x14ac:dyDescent="0.35">
      <c r="A557" s="23" t="s">
        <v>1166</v>
      </c>
      <c r="B557" s="24" t="s">
        <v>1167</v>
      </c>
      <c r="C557" t="s">
        <v>549</v>
      </c>
      <c r="D557" t="s">
        <v>550</v>
      </c>
      <c r="E557" t="s">
        <v>551</v>
      </c>
      <c r="F557" t="s">
        <v>597</v>
      </c>
      <c r="G557">
        <v>22</v>
      </c>
    </row>
    <row r="558" spans="1:7" hidden="1" x14ac:dyDescent="0.35">
      <c r="A558" s="23" t="s">
        <v>1243</v>
      </c>
      <c r="B558" s="24" t="s">
        <v>1244</v>
      </c>
      <c r="C558" t="s">
        <v>549</v>
      </c>
      <c r="D558" t="s">
        <v>553</v>
      </c>
      <c r="E558" t="s">
        <v>551</v>
      </c>
      <c r="F558" t="s">
        <v>1834</v>
      </c>
      <c r="G558">
        <v>22</v>
      </c>
    </row>
    <row r="559" spans="1:7" hidden="1" x14ac:dyDescent="0.35">
      <c r="A559" s="23" t="s">
        <v>1201</v>
      </c>
      <c r="B559" s="24" t="s">
        <v>1202</v>
      </c>
      <c r="C559" t="s">
        <v>549</v>
      </c>
      <c r="D559" t="s">
        <v>550</v>
      </c>
      <c r="E559" t="s">
        <v>551</v>
      </c>
      <c r="F559" t="s">
        <v>577</v>
      </c>
      <c r="G559">
        <v>22</v>
      </c>
    </row>
    <row r="560" spans="1:7" x14ac:dyDescent="0.35">
      <c r="A560" s="23" t="s">
        <v>143</v>
      </c>
      <c r="B560" s="24" t="s">
        <v>1667</v>
      </c>
      <c r="C560" t="s">
        <v>557</v>
      </c>
      <c r="D560" t="s">
        <v>550</v>
      </c>
      <c r="E560" t="s">
        <v>551</v>
      </c>
      <c r="F560" t="s">
        <v>584</v>
      </c>
      <c r="G560">
        <v>23</v>
      </c>
    </row>
    <row r="561" spans="1:7" x14ac:dyDescent="0.35">
      <c r="A561" s="23" t="s">
        <v>292</v>
      </c>
      <c r="B561" s="24" t="s">
        <v>1668</v>
      </c>
      <c r="C561" t="s">
        <v>557</v>
      </c>
      <c r="D561" t="s">
        <v>550</v>
      </c>
      <c r="E561" t="s">
        <v>551</v>
      </c>
      <c r="F561" t="s">
        <v>698</v>
      </c>
      <c r="G561">
        <v>23</v>
      </c>
    </row>
    <row r="562" spans="1:7" x14ac:dyDescent="0.35">
      <c r="A562" s="23" t="s">
        <v>299</v>
      </c>
      <c r="B562" s="24" t="s">
        <v>1669</v>
      </c>
      <c r="C562" t="s">
        <v>557</v>
      </c>
      <c r="D562" t="s">
        <v>550</v>
      </c>
      <c r="E562" t="s">
        <v>551</v>
      </c>
      <c r="F562" t="s">
        <v>702</v>
      </c>
      <c r="G562">
        <v>23</v>
      </c>
    </row>
    <row r="563" spans="1:7" s="35" customFormat="1" x14ac:dyDescent="0.35">
      <c r="A563" s="23" t="s">
        <v>511</v>
      </c>
      <c r="B563" s="24" t="s">
        <v>512</v>
      </c>
      <c r="C563" t="s">
        <v>557</v>
      </c>
      <c r="D563" t="s">
        <v>550</v>
      </c>
      <c r="E563" t="s">
        <v>551</v>
      </c>
      <c r="F563" t="s">
        <v>740</v>
      </c>
      <c r="G563">
        <v>23</v>
      </c>
    </row>
    <row r="564" spans="1:7" x14ac:dyDescent="0.35">
      <c r="A564" s="23" t="s">
        <v>455</v>
      </c>
      <c r="B564" s="24" t="s">
        <v>456</v>
      </c>
      <c r="C564" t="s">
        <v>557</v>
      </c>
      <c r="D564" t="s">
        <v>550</v>
      </c>
      <c r="E564" t="s">
        <v>551</v>
      </c>
      <c r="F564" t="s">
        <v>682</v>
      </c>
      <c r="G564">
        <v>23</v>
      </c>
    </row>
    <row r="565" spans="1:7" x14ac:dyDescent="0.35">
      <c r="A565" s="23" t="s">
        <v>406</v>
      </c>
      <c r="B565" s="24" t="s">
        <v>407</v>
      </c>
      <c r="C565" t="s">
        <v>557</v>
      </c>
      <c r="D565" t="s">
        <v>550</v>
      </c>
      <c r="E565" t="s">
        <v>551</v>
      </c>
      <c r="F565" t="s">
        <v>745</v>
      </c>
      <c r="G565">
        <v>23</v>
      </c>
    </row>
    <row r="566" spans="1:7" x14ac:dyDescent="0.35">
      <c r="A566" s="23" t="s">
        <v>246</v>
      </c>
      <c r="B566" s="24" t="s">
        <v>247</v>
      </c>
      <c r="C566" t="s">
        <v>557</v>
      </c>
      <c r="D566" t="s">
        <v>550</v>
      </c>
      <c r="E566" t="s">
        <v>551</v>
      </c>
      <c r="F566" t="s">
        <v>673</v>
      </c>
      <c r="G566">
        <v>23</v>
      </c>
    </row>
    <row r="567" spans="1:7" x14ac:dyDescent="0.35">
      <c r="A567" s="23" t="s">
        <v>1314</v>
      </c>
      <c r="B567" s="24" t="s">
        <v>1315</v>
      </c>
      <c r="C567" t="s">
        <v>557</v>
      </c>
      <c r="D567" t="s">
        <v>553</v>
      </c>
      <c r="E567" t="s">
        <v>554</v>
      </c>
      <c r="F567" t="s">
        <v>1835</v>
      </c>
      <c r="G567">
        <v>23</v>
      </c>
    </row>
    <row r="568" spans="1:7" x14ac:dyDescent="0.35">
      <c r="A568" s="23" t="s">
        <v>1334</v>
      </c>
      <c r="B568" s="24" t="s">
        <v>1335</v>
      </c>
      <c r="C568" t="s">
        <v>557</v>
      </c>
      <c r="D568" t="s">
        <v>553</v>
      </c>
      <c r="E568" t="s">
        <v>554</v>
      </c>
      <c r="F568" t="s">
        <v>704</v>
      </c>
      <c r="G568">
        <v>23</v>
      </c>
    </row>
    <row r="569" spans="1:7" x14ac:dyDescent="0.35">
      <c r="A569" s="23" t="s">
        <v>1336</v>
      </c>
      <c r="B569" s="24" t="s">
        <v>1337</v>
      </c>
      <c r="C569" t="s">
        <v>557</v>
      </c>
      <c r="D569" t="s">
        <v>553</v>
      </c>
      <c r="E569" t="s">
        <v>554</v>
      </c>
      <c r="F569" t="s">
        <v>1836</v>
      </c>
      <c r="G569">
        <v>23</v>
      </c>
    </row>
    <row r="570" spans="1:7" x14ac:dyDescent="0.35">
      <c r="A570" s="23" t="s">
        <v>1322</v>
      </c>
      <c r="B570" s="24" t="s">
        <v>1323</v>
      </c>
      <c r="C570" t="s">
        <v>557</v>
      </c>
      <c r="D570" t="s">
        <v>553</v>
      </c>
      <c r="E570" t="s">
        <v>559</v>
      </c>
      <c r="F570" t="s">
        <v>1837</v>
      </c>
      <c r="G570">
        <v>23</v>
      </c>
    </row>
    <row r="571" spans="1:7" x14ac:dyDescent="0.35">
      <c r="A571" s="23" t="s">
        <v>1324</v>
      </c>
      <c r="B571" s="24" t="s">
        <v>1325</v>
      </c>
      <c r="C571" t="s">
        <v>557</v>
      </c>
      <c r="D571" t="s">
        <v>553</v>
      </c>
      <c r="E571" t="s">
        <v>559</v>
      </c>
      <c r="F571" t="s">
        <v>1838</v>
      </c>
      <c r="G571">
        <v>23</v>
      </c>
    </row>
    <row r="572" spans="1:7" x14ac:dyDescent="0.35">
      <c r="A572" s="23" t="s">
        <v>54</v>
      </c>
      <c r="B572" s="24" t="s">
        <v>55</v>
      </c>
      <c r="C572" t="s">
        <v>557</v>
      </c>
      <c r="D572" t="s">
        <v>550</v>
      </c>
      <c r="E572" t="s">
        <v>559</v>
      </c>
      <c r="F572" t="s">
        <v>585</v>
      </c>
      <c r="G572">
        <v>23</v>
      </c>
    </row>
    <row r="573" spans="1:7" x14ac:dyDescent="0.35">
      <c r="A573" s="23" t="s">
        <v>1350</v>
      </c>
      <c r="B573" s="24" t="s">
        <v>1351</v>
      </c>
      <c r="C573" t="s">
        <v>557</v>
      </c>
      <c r="D573" t="s">
        <v>550</v>
      </c>
      <c r="E573" t="s">
        <v>559</v>
      </c>
      <c r="F573" t="s">
        <v>638</v>
      </c>
      <c r="G573">
        <v>23</v>
      </c>
    </row>
    <row r="574" spans="1:7" x14ac:dyDescent="0.35">
      <c r="A574" s="23" t="s">
        <v>1369</v>
      </c>
      <c r="B574" s="24" t="s">
        <v>1370</v>
      </c>
      <c r="C574" t="s">
        <v>557</v>
      </c>
      <c r="D574" t="s">
        <v>550</v>
      </c>
      <c r="E574" t="s">
        <v>559</v>
      </c>
      <c r="F574" t="s">
        <v>766</v>
      </c>
      <c r="G574">
        <v>23</v>
      </c>
    </row>
    <row r="575" spans="1:7" x14ac:dyDescent="0.35">
      <c r="A575" s="23" t="s">
        <v>175</v>
      </c>
      <c r="B575" s="24" t="s">
        <v>1374</v>
      </c>
      <c r="C575" t="s">
        <v>557</v>
      </c>
      <c r="D575" t="s">
        <v>550</v>
      </c>
      <c r="E575" t="s">
        <v>559</v>
      </c>
      <c r="F575" t="s">
        <v>644</v>
      </c>
      <c r="G575">
        <v>23</v>
      </c>
    </row>
    <row r="576" spans="1:7" x14ac:dyDescent="0.35">
      <c r="A576" s="23" t="s">
        <v>298</v>
      </c>
      <c r="B576" s="24" t="s">
        <v>1679</v>
      </c>
      <c r="C576" t="s">
        <v>557</v>
      </c>
      <c r="D576" t="s">
        <v>553</v>
      </c>
      <c r="E576" t="s">
        <v>559</v>
      </c>
      <c r="F576" t="s">
        <v>701</v>
      </c>
      <c r="G576">
        <v>23</v>
      </c>
    </row>
    <row r="577" spans="1:7" hidden="1" x14ac:dyDescent="0.35">
      <c r="A577" s="23" t="s">
        <v>1210</v>
      </c>
      <c r="B577" s="24" t="s">
        <v>1211</v>
      </c>
      <c r="C577" t="s">
        <v>549</v>
      </c>
      <c r="D577" t="s">
        <v>550</v>
      </c>
      <c r="E577" t="s">
        <v>551</v>
      </c>
      <c r="F577" t="s">
        <v>1839</v>
      </c>
      <c r="G577">
        <v>23</v>
      </c>
    </row>
    <row r="578" spans="1:7" hidden="1" x14ac:dyDescent="0.35">
      <c r="A578" s="23" t="s">
        <v>1212</v>
      </c>
      <c r="B578" s="24" t="s">
        <v>1213</v>
      </c>
      <c r="C578" t="s">
        <v>549</v>
      </c>
      <c r="D578" t="s">
        <v>550</v>
      </c>
      <c r="E578" t="s">
        <v>551</v>
      </c>
      <c r="F578" t="s">
        <v>708</v>
      </c>
      <c r="G578">
        <v>23</v>
      </c>
    </row>
    <row r="579" spans="1:7" hidden="1" x14ac:dyDescent="0.35">
      <c r="A579" s="23" t="s">
        <v>838</v>
      </c>
      <c r="B579" s="24" t="s">
        <v>839</v>
      </c>
      <c r="C579" t="s">
        <v>549</v>
      </c>
      <c r="D579" t="s">
        <v>550</v>
      </c>
      <c r="E579" t="s">
        <v>554</v>
      </c>
      <c r="F579" t="s">
        <v>1840</v>
      </c>
      <c r="G579">
        <v>23</v>
      </c>
    </row>
    <row r="580" spans="1:7" hidden="1" x14ac:dyDescent="0.35">
      <c r="A580" s="23" t="s">
        <v>879</v>
      </c>
      <c r="B580" s="24" t="s">
        <v>880</v>
      </c>
      <c r="C580" t="s">
        <v>549</v>
      </c>
      <c r="D580" t="s">
        <v>553</v>
      </c>
      <c r="E580" t="s">
        <v>554</v>
      </c>
      <c r="F580" t="s">
        <v>759</v>
      </c>
      <c r="G580">
        <v>23</v>
      </c>
    </row>
    <row r="581" spans="1:7" hidden="1" x14ac:dyDescent="0.35">
      <c r="A581" s="23" t="s">
        <v>347</v>
      </c>
      <c r="B581" s="24" t="s">
        <v>348</v>
      </c>
      <c r="C581" t="s">
        <v>549</v>
      </c>
      <c r="D581" t="s">
        <v>550</v>
      </c>
      <c r="E581" t="s">
        <v>554</v>
      </c>
      <c r="F581" t="s">
        <v>720</v>
      </c>
      <c r="G581">
        <v>23</v>
      </c>
    </row>
    <row r="582" spans="1:7" hidden="1" x14ac:dyDescent="0.35">
      <c r="A582" s="23" t="s">
        <v>1050</v>
      </c>
      <c r="B582" s="24" t="s">
        <v>1051</v>
      </c>
      <c r="C582" t="s">
        <v>549</v>
      </c>
      <c r="D582" t="s">
        <v>553</v>
      </c>
      <c r="E582" t="s">
        <v>554</v>
      </c>
      <c r="F582" t="s">
        <v>1819</v>
      </c>
      <c r="G582">
        <v>23</v>
      </c>
    </row>
    <row r="583" spans="1:7" hidden="1" x14ac:dyDescent="0.35">
      <c r="A583" s="23" t="s">
        <v>1070</v>
      </c>
      <c r="B583" s="24" t="s">
        <v>1071</v>
      </c>
      <c r="C583" t="s">
        <v>549</v>
      </c>
      <c r="D583" t="s">
        <v>553</v>
      </c>
      <c r="E583" t="s">
        <v>554</v>
      </c>
      <c r="F583" t="s">
        <v>1841</v>
      </c>
      <c r="G583">
        <v>23</v>
      </c>
    </row>
    <row r="584" spans="1:7" hidden="1" x14ac:dyDescent="0.35">
      <c r="A584" s="23" t="s">
        <v>76</v>
      </c>
      <c r="B584" s="24" t="s">
        <v>77</v>
      </c>
      <c r="C584" t="s">
        <v>549</v>
      </c>
      <c r="D584" t="s">
        <v>550</v>
      </c>
      <c r="E584" t="s">
        <v>559</v>
      </c>
      <c r="F584" t="s">
        <v>552</v>
      </c>
      <c r="G584">
        <v>23</v>
      </c>
    </row>
    <row r="585" spans="1:7" x14ac:dyDescent="0.35">
      <c r="A585" s="23" t="s">
        <v>361</v>
      </c>
      <c r="B585" s="24" t="s">
        <v>362</v>
      </c>
      <c r="C585" t="s">
        <v>557</v>
      </c>
      <c r="D585" t="s">
        <v>550</v>
      </c>
      <c r="E585" t="s">
        <v>551</v>
      </c>
      <c r="F585" t="s">
        <v>725</v>
      </c>
      <c r="G585">
        <v>24</v>
      </c>
    </row>
    <row r="586" spans="1:7" x14ac:dyDescent="0.35">
      <c r="A586" s="23" t="s">
        <v>45</v>
      </c>
      <c r="B586" s="24" t="s">
        <v>1670</v>
      </c>
      <c r="C586" t="s">
        <v>557</v>
      </c>
      <c r="D586" t="s">
        <v>550</v>
      </c>
      <c r="E586" t="s">
        <v>551</v>
      </c>
      <c r="F586" t="s">
        <v>579</v>
      </c>
      <c r="G586">
        <v>24</v>
      </c>
    </row>
    <row r="587" spans="1:7" x14ac:dyDescent="0.35">
      <c r="A587" s="23" t="s">
        <v>142</v>
      </c>
      <c r="B587" s="24" t="s">
        <v>1671</v>
      </c>
      <c r="C587" t="s">
        <v>557</v>
      </c>
      <c r="D587" t="s">
        <v>550</v>
      </c>
      <c r="E587" t="s">
        <v>551</v>
      </c>
      <c r="F587" t="s">
        <v>584</v>
      </c>
      <c r="G587">
        <v>24</v>
      </c>
    </row>
    <row r="588" spans="1:7" x14ac:dyDescent="0.35">
      <c r="A588" s="23" t="s">
        <v>195</v>
      </c>
      <c r="B588" s="24" t="s">
        <v>196</v>
      </c>
      <c r="C588" t="s">
        <v>557</v>
      </c>
      <c r="D588" t="s">
        <v>550</v>
      </c>
      <c r="E588" t="s">
        <v>551</v>
      </c>
      <c r="F588" t="s">
        <v>573</v>
      </c>
      <c r="G588">
        <v>24</v>
      </c>
    </row>
    <row r="589" spans="1:7" s="35" customFormat="1" x14ac:dyDescent="0.35">
      <c r="A589" s="23" t="s">
        <v>12</v>
      </c>
      <c r="B589" s="24" t="s">
        <v>13</v>
      </c>
      <c r="C589" t="s">
        <v>557</v>
      </c>
      <c r="D589" t="s">
        <v>550</v>
      </c>
      <c r="E589" t="s">
        <v>551</v>
      </c>
      <c r="F589" t="s">
        <v>558</v>
      </c>
      <c r="G589">
        <v>24</v>
      </c>
    </row>
    <row r="590" spans="1:7" x14ac:dyDescent="0.35">
      <c r="A590" s="23" t="s">
        <v>217</v>
      </c>
      <c r="B590" s="24" t="s">
        <v>218</v>
      </c>
      <c r="C590" t="s">
        <v>557</v>
      </c>
      <c r="D590" t="s">
        <v>550</v>
      </c>
      <c r="E590" t="s">
        <v>551</v>
      </c>
      <c r="F590" t="s">
        <v>662</v>
      </c>
      <c r="G590">
        <v>24</v>
      </c>
    </row>
    <row r="591" spans="1:7" x14ac:dyDescent="0.35">
      <c r="A591" s="23" t="s">
        <v>509</v>
      </c>
      <c r="B591" s="24" t="s">
        <v>510</v>
      </c>
      <c r="C591" t="s">
        <v>557</v>
      </c>
      <c r="D591" t="s">
        <v>553</v>
      </c>
      <c r="E591" t="s">
        <v>551</v>
      </c>
      <c r="F591" t="s">
        <v>771</v>
      </c>
      <c r="G591">
        <v>24</v>
      </c>
    </row>
    <row r="592" spans="1:7" x14ac:dyDescent="0.35">
      <c r="A592" s="23" t="s">
        <v>1348</v>
      </c>
      <c r="B592" s="24" t="s">
        <v>1349</v>
      </c>
      <c r="C592" t="s">
        <v>557</v>
      </c>
      <c r="D592" t="s">
        <v>553</v>
      </c>
      <c r="E592" t="s">
        <v>554</v>
      </c>
      <c r="F592" t="s">
        <v>1842</v>
      </c>
      <c r="G592">
        <v>24</v>
      </c>
    </row>
    <row r="593" spans="1:7" x14ac:dyDescent="0.35">
      <c r="A593" s="23" t="s">
        <v>1365</v>
      </c>
      <c r="B593" s="24" t="s">
        <v>1366</v>
      </c>
      <c r="C593" t="s">
        <v>557</v>
      </c>
      <c r="D593" t="s">
        <v>553</v>
      </c>
      <c r="E593" t="s">
        <v>554</v>
      </c>
      <c r="F593" t="s">
        <v>646</v>
      </c>
      <c r="G593">
        <v>24</v>
      </c>
    </row>
    <row r="594" spans="1:7" x14ac:dyDescent="0.35">
      <c r="A594" s="23" t="s">
        <v>468</v>
      </c>
      <c r="B594" s="24" t="s">
        <v>469</v>
      </c>
      <c r="C594" t="s">
        <v>557</v>
      </c>
      <c r="D594" t="s">
        <v>553</v>
      </c>
      <c r="E594" t="s">
        <v>554</v>
      </c>
      <c r="F594" t="s">
        <v>759</v>
      </c>
      <c r="G594">
        <v>24</v>
      </c>
    </row>
    <row r="595" spans="1:7" x14ac:dyDescent="0.35">
      <c r="A595" s="23" t="s">
        <v>1396</v>
      </c>
      <c r="B595" s="24" t="s">
        <v>1397</v>
      </c>
      <c r="C595" t="s">
        <v>557</v>
      </c>
      <c r="D595" t="s">
        <v>553</v>
      </c>
      <c r="E595" t="s">
        <v>559</v>
      </c>
      <c r="F595" t="s">
        <v>1837</v>
      </c>
      <c r="G595">
        <v>24</v>
      </c>
    </row>
    <row r="596" spans="1:7" x14ac:dyDescent="0.35">
      <c r="A596" s="23" t="s">
        <v>1398</v>
      </c>
      <c r="B596" s="24" t="s">
        <v>1399</v>
      </c>
      <c r="C596" t="s">
        <v>557</v>
      </c>
      <c r="D596" t="s">
        <v>553</v>
      </c>
      <c r="E596" t="s">
        <v>559</v>
      </c>
      <c r="F596" t="s">
        <v>1843</v>
      </c>
      <c r="G596">
        <v>24</v>
      </c>
    </row>
    <row r="597" spans="1:7" x14ac:dyDescent="0.35">
      <c r="A597" s="23" t="s">
        <v>304</v>
      </c>
      <c r="B597" s="24" t="s">
        <v>1411</v>
      </c>
      <c r="C597" t="s">
        <v>557</v>
      </c>
      <c r="D597" t="s">
        <v>550</v>
      </c>
      <c r="E597" t="s">
        <v>559</v>
      </c>
      <c r="F597" t="s">
        <v>705</v>
      </c>
      <c r="G597">
        <v>24</v>
      </c>
    </row>
    <row r="598" spans="1:7" x14ac:dyDescent="0.35">
      <c r="A598" s="23" t="s">
        <v>42</v>
      </c>
      <c r="B598" s="24" t="s">
        <v>1412</v>
      </c>
      <c r="C598" t="s">
        <v>557</v>
      </c>
      <c r="D598" t="s">
        <v>550</v>
      </c>
      <c r="E598" t="s">
        <v>559</v>
      </c>
      <c r="F598" t="s">
        <v>577</v>
      </c>
      <c r="G598">
        <v>24</v>
      </c>
    </row>
    <row r="599" spans="1:7" x14ac:dyDescent="0.35">
      <c r="A599" s="23" t="s">
        <v>1428</v>
      </c>
      <c r="B599" s="24" t="s">
        <v>1429</v>
      </c>
      <c r="C599" t="s">
        <v>557</v>
      </c>
      <c r="D599" t="s">
        <v>553</v>
      </c>
      <c r="E599" t="s">
        <v>559</v>
      </c>
      <c r="F599" t="s">
        <v>618</v>
      </c>
      <c r="G599">
        <v>24</v>
      </c>
    </row>
    <row r="600" spans="1:7" x14ac:dyDescent="0.35">
      <c r="A600" s="23" t="s">
        <v>1453</v>
      </c>
      <c r="B600" s="24" t="s">
        <v>1454</v>
      </c>
      <c r="C600" t="s">
        <v>557</v>
      </c>
      <c r="D600" t="s">
        <v>550</v>
      </c>
      <c r="E600" t="s">
        <v>559</v>
      </c>
      <c r="F600" t="s">
        <v>689</v>
      </c>
      <c r="G600">
        <v>24</v>
      </c>
    </row>
    <row r="601" spans="1:7" hidden="1" x14ac:dyDescent="0.35">
      <c r="A601" s="23" t="s">
        <v>1220</v>
      </c>
      <c r="B601" s="24" t="s">
        <v>1221</v>
      </c>
      <c r="C601" t="s">
        <v>549</v>
      </c>
      <c r="D601" t="s">
        <v>553</v>
      </c>
      <c r="E601" t="s">
        <v>551</v>
      </c>
      <c r="F601" t="s">
        <v>1844</v>
      </c>
      <c r="G601">
        <v>24</v>
      </c>
    </row>
    <row r="602" spans="1:7" hidden="1" x14ac:dyDescent="0.35">
      <c r="A602" s="23" t="s">
        <v>1222</v>
      </c>
      <c r="B602" s="24" t="s">
        <v>1223</v>
      </c>
      <c r="C602" t="s">
        <v>549</v>
      </c>
      <c r="D602" t="s">
        <v>550</v>
      </c>
      <c r="E602" t="s">
        <v>551</v>
      </c>
      <c r="F602" t="s">
        <v>597</v>
      </c>
      <c r="G602">
        <v>24</v>
      </c>
    </row>
    <row r="603" spans="1:7" hidden="1" x14ac:dyDescent="0.35">
      <c r="A603" s="23" t="s">
        <v>1126</v>
      </c>
      <c r="B603" s="24" t="s">
        <v>1127</v>
      </c>
      <c r="C603" t="s">
        <v>549</v>
      </c>
      <c r="D603" t="s">
        <v>553</v>
      </c>
      <c r="E603" t="s">
        <v>554</v>
      </c>
      <c r="F603" t="s">
        <v>1845</v>
      </c>
      <c r="G603">
        <v>24</v>
      </c>
    </row>
    <row r="604" spans="1:7" hidden="1" x14ac:dyDescent="0.35">
      <c r="A604" s="23" t="s">
        <v>1170</v>
      </c>
      <c r="B604" s="24" t="s">
        <v>1171</v>
      </c>
      <c r="C604" t="s">
        <v>549</v>
      </c>
      <c r="D604" t="s">
        <v>553</v>
      </c>
      <c r="E604" t="s">
        <v>554</v>
      </c>
      <c r="F604" t="s">
        <v>1819</v>
      </c>
      <c r="G604">
        <v>24</v>
      </c>
    </row>
    <row r="605" spans="1:7" hidden="1" x14ac:dyDescent="0.35">
      <c r="A605" s="23" t="s">
        <v>1175</v>
      </c>
      <c r="B605" s="24" t="s">
        <v>1176</v>
      </c>
      <c r="C605" t="s">
        <v>549</v>
      </c>
      <c r="D605" t="s">
        <v>553</v>
      </c>
      <c r="E605" t="s">
        <v>554</v>
      </c>
      <c r="F605" t="s">
        <v>1846</v>
      </c>
      <c r="G605">
        <v>24</v>
      </c>
    </row>
    <row r="606" spans="1:7" hidden="1" x14ac:dyDescent="0.35">
      <c r="A606" s="23" t="s">
        <v>1192</v>
      </c>
      <c r="B606" s="24" t="s">
        <v>1193</v>
      </c>
      <c r="C606" t="s">
        <v>549</v>
      </c>
      <c r="D606" t="s">
        <v>550</v>
      </c>
      <c r="E606" t="s">
        <v>554</v>
      </c>
      <c r="F606" t="s">
        <v>720</v>
      </c>
      <c r="G606">
        <v>24</v>
      </c>
    </row>
    <row r="607" spans="1:7" hidden="1" x14ac:dyDescent="0.35">
      <c r="A607" s="23" t="s">
        <v>1199</v>
      </c>
      <c r="B607" s="24" t="s">
        <v>1200</v>
      </c>
      <c r="C607" t="s">
        <v>549</v>
      </c>
      <c r="D607" t="s">
        <v>553</v>
      </c>
      <c r="E607" t="s">
        <v>554</v>
      </c>
      <c r="F607" t="s">
        <v>1847</v>
      </c>
      <c r="G607">
        <v>24</v>
      </c>
    </row>
    <row r="608" spans="1:7" hidden="1" x14ac:dyDescent="0.35">
      <c r="A608" s="23" t="s">
        <v>502</v>
      </c>
      <c r="B608" s="24" t="s">
        <v>503</v>
      </c>
      <c r="C608" t="s">
        <v>549</v>
      </c>
      <c r="D608" t="s">
        <v>553</v>
      </c>
      <c r="E608" t="s">
        <v>559</v>
      </c>
      <c r="F608" t="s">
        <v>768</v>
      </c>
      <c r="G608">
        <v>24</v>
      </c>
    </row>
    <row r="609" spans="1:7" x14ac:dyDescent="0.35">
      <c r="A609" s="23" t="s">
        <v>419</v>
      </c>
      <c r="B609" s="24" t="s">
        <v>420</v>
      </c>
      <c r="C609" t="s">
        <v>557</v>
      </c>
      <c r="D609" t="s">
        <v>550</v>
      </c>
      <c r="E609" t="s">
        <v>551</v>
      </c>
      <c r="F609" t="s">
        <v>749</v>
      </c>
      <c r="G609">
        <v>25</v>
      </c>
    </row>
    <row r="610" spans="1:7" x14ac:dyDescent="0.35">
      <c r="A610" s="23" t="s">
        <v>542</v>
      </c>
      <c r="B610" s="24" t="s">
        <v>1672</v>
      </c>
      <c r="C610" t="s">
        <v>557</v>
      </c>
      <c r="D610" t="s">
        <v>550</v>
      </c>
      <c r="E610" t="s">
        <v>551</v>
      </c>
      <c r="F610" t="s">
        <v>782</v>
      </c>
      <c r="G610">
        <v>25</v>
      </c>
    </row>
    <row r="611" spans="1:7" x14ac:dyDescent="0.35">
      <c r="A611" s="23" t="s">
        <v>34</v>
      </c>
      <c r="B611" s="24" t="s">
        <v>35</v>
      </c>
      <c r="C611" t="s">
        <v>557</v>
      </c>
      <c r="D611" t="s">
        <v>550</v>
      </c>
      <c r="E611" t="s">
        <v>551</v>
      </c>
      <c r="F611" t="s">
        <v>572</v>
      </c>
      <c r="G611">
        <v>25</v>
      </c>
    </row>
    <row r="612" spans="1:7" x14ac:dyDescent="0.35">
      <c r="A612" s="23" t="s">
        <v>170</v>
      </c>
      <c r="B612" s="24" t="s">
        <v>171</v>
      </c>
      <c r="C612" t="s">
        <v>557</v>
      </c>
      <c r="D612" t="s">
        <v>550</v>
      </c>
      <c r="E612" t="s">
        <v>551</v>
      </c>
      <c r="F612" t="s">
        <v>625</v>
      </c>
      <c r="G612">
        <v>25</v>
      </c>
    </row>
    <row r="613" spans="1:7" x14ac:dyDescent="0.35">
      <c r="A613" s="23" t="s">
        <v>258</v>
      </c>
      <c r="B613" s="24" t="s">
        <v>259</v>
      </c>
      <c r="C613" t="s">
        <v>557</v>
      </c>
      <c r="D613" t="s">
        <v>550</v>
      </c>
      <c r="E613" t="s">
        <v>551</v>
      </c>
      <c r="F613" t="s">
        <v>680</v>
      </c>
      <c r="G613">
        <v>25</v>
      </c>
    </row>
    <row r="614" spans="1:7" s="35" customFormat="1" x14ac:dyDescent="0.35">
      <c r="A614" s="23" t="s">
        <v>23</v>
      </c>
      <c r="B614" s="24" t="s">
        <v>1680</v>
      </c>
      <c r="C614" t="s">
        <v>557</v>
      </c>
      <c r="D614" t="s">
        <v>550</v>
      </c>
      <c r="E614" t="s">
        <v>551</v>
      </c>
      <c r="F614" t="s">
        <v>566</v>
      </c>
      <c r="G614">
        <v>25</v>
      </c>
    </row>
    <row r="615" spans="1:7" x14ac:dyDescent="0.35">
      <c r="A615" s="23" t="s">
        <v>69</v>
      </c>
      <c r="B615" s="24" t="s">
        <v>1692</v>
      </c>
      <c r="C615" t="s">
        <v>557</v>
      </c>
      <c r="D615" t="s">
        <v>550</v>
      </c>
      <c r="E615" t="s">
        <v>551</v>
      </c>
      <c r="F615" t="s">
        <v>591</v>
      </c>
      <c r="G615">
        <v>25</v>
      </c>
    </row>
    <row r="616" spans="1:7" x14ac:dyDescent="0.35">
      <c r="A616" s="23" t="s">
        <v>161</v>
      </c>
      <c r="B616" s="24" t="s">
        <v>1393</v>
      </c>
      <c r="C616" t="s">
        <v>557</v>
      </c>
      <c r="D616" t="s">
        <v>553</v>
      </c>
      <c r="E616" t="s">
        <v>554</v>
      </c>
      <c r="F616" t="s">
        <v>635</v>
      </c>
      <c r="G616">
        <v>25</v>
      </c>
    </row>
    <row r="617" spans="1:7" x14ac:dyDescent="0.35">
      <c r="A617" s="23" t="s">
        <v>197</v>
      </c>
      <c r="B617" s="24" t="s">
        <v>1402</v>
      </c>
      <c r="C617" t="s">
        <v>557</v>
      </c>
      <c r="D617" t="s">
        <v>553</v>
      </c>
      <c r="E617" t="s">
        <v>554</v>
      </c>
      <c r="F617" t="s">
        <v>652</v>
      </c>
      <c r="G617">
        <v>25</v>
      </c>
    </row>
    <row r="618" spans="1:7" x14ac:dyDescent="0.35">
      <c r="A618" s="23" t="s">
        <v>1403</v>
      </c>
      <c r="B618" s="24" t="s">
        <v>1404</v>
      </c>
      <c r="C618" t="s">
        <v>557</v>
      </c>
      <c r="D618" t="s">
        <v>553</v>
      </c>
      <c r="E618" t="s">
        <v>554</v>
      </c>
      <c r="F618" t="s">
        <v>774</v>
      </c>
      <c r="G618">
        <v>25</v>
      </c>
    </row>
    <row r="619" spans="1:7" x14ac:dyDescent="0.35">
      <c r="A619" s="23" t="s">
        <v>1457</v>
      </c>
      <c r="B619" s="24" t="s">
        <v>1458</v>
      </c>
      <c r="C619" t="s">
        <v>557</v>
      </c>
      <c r="D619" t="s">
        <v>550</v>
      </c>
      <c r="E619" t="s">
        <v>559</v>
      </c>
      <c r="F619" t="s">
        <v>728</v>
      </c>
      <c r="G619">
        <v>25</v>
      </c>
    </row>
    <row r="620" spans="1:7" x14ac:dyDescent="0.35">
      <c r="A620" s="23" t="s">
        <v>1467</v>
      </c>
      <c r="B620" s="24" t="s">
        <v>1468</v>
      </c>
      <c r="C620" t="s">
        <v>557</v>
      </c>
      <c r="D620" t="s">
        <v>553</v>
      </c>
      <c r="E620" t="s">
        <v>559</v>
      </c>
      <c r="F620" t="s">
        <v>1773</v>
      </c>
      <c r="G620">
        <v>25</v>
      </c>
    </row>
    <row r="621" spans="1:7" x14ac:dyDescent="0.35">
      <c r="A621" s="23" t="s">
        <v>1469</v>
      </c>
      <c r="B621" s="24" t="s">
        <v>1470</v>
      </c>
      <c r="C621" t="s">
        <v>557</v>
      </c>
      <c r="D621" t="s">
        <v>550</v>
      </c>
      <c r="E621" t="s">
        <v>559</v>
      </c>
      <c r="F621" t="s">
        <v>1848</v>
      </c>
      <c r="G621">
        <v>25</v>
      </c>
    </row>
    <row r="622" spans="1:7" x14ac:dyDescent="0.35">
      <c r="A622" s="23" t="s">
        <v>1481</v>
      </c>
      <c r="B622" s="24" t="s">
        <v>1482</v>
      </c>
      <c r="C622" t="s">
        <v>557</v>
      </c>
      <c r="D622" t="s">
        <v>553</v>
      </c>
      <c r="E622" t="s">
        <v>559</v>
      </c>
      <c r="F622" t="s">
        <v>1849</v>
      </c>
      <c r="G622">
        <v>25</v>
      </c>
    </row>
    <row r="623" spans="1:7" x14ac:dyDescent="0.35">
      <c r="A623" s="23" t="s">
        <v>1487</v>
      </c>
      <c r="B623" s="24" t="s">
        <v>1488</v>
      </c>
      <c r="C623" t="s">
        <v>557</v>
      </c>
      <c r="D623" t="s">
        <v>550</v>
      </c>
      <c r="E623" t="s">
        <v>559</v>
      </c>
      <c r="F623" t="s">
        <v>592</v>
      </c>
      <c r="G623">
        <v>25</v>
      </c>
    </row>
    <row r="624" spans="1:7" x14ac:dyDescent="0.35">
      <c r="A624" s="23" t="s">
        <v>1516</v>
      </c>
      <c r="B624" s="24" t="s">
        <v>1517</v>
      </c>
      <c r="C624" t="s">
        <v>557</v>
      </c>
      <c r="D624" t="s">
        <v>550</v>
      </c>
      <c r="E624" t="s">
        <v>559</v>
      </c>
      <c r="F624" t="s">
        <v>625</v>
      </c>
      <c r="G624">
        <v>25</v>
      </c>
    </row>
    <row r="625" spans="1:7" hidden="1" x14ac:dyDescent="0.35">
      <c r="A625" s="23" t="s">
        <v>1173</v>
      </c>
      <c r="B625" s="24" t="s">
        <v>1174</v>
      </c>
      <c r="C625" t="s">
        <v>549</v>
      </c>
      <c r="D625" t="s">
        <v>550</v>
      </c>
      <c r="E625" t="s">
        <v>551</v>
      </c>
      <c r="F625" t="s">
        <v>1782</v>
      </c>
      <c r="G625">
        <v>25</v>
      </c>
    </row>
    <row r="626" spans="1:7" hidden="1" x14ac:dyDescent="0.35">
      <c r="A626" s="23" t="s">
        <v>212</v>
      </c>
      <c r="B626" s="24" t="s">
        <v>1177</v>
      </c>
      <c r="C626" t="s">
        <v>549</v>
      </c>
      <c r="D626" t="s">
        <v>550</v>
      </c>
      <c r="E626" t="s">
        <v>551</v>
      </c>
      <c r="F626" t="s">
        <v>588</v>
      </c>
      <c r="G626">
        <v>25</v>
      </c>
    </row>
    <row r="627" spans="1:7" hidden="1" x14ac:dyDescent="0.35">
      <c r="A627" s="23" t="s">
        <v>1203</v>
      </c>
      <c r="B627" s="24" t="s">
        <v>1204</v>
      </c>
      <c r="C627" t="s">
        <v>549</v>
      </c>
      <c r="D627" t="s">
        <v>553</v>
      </c>
      <c r="E627" t="s">
        <v>554</v>
      </c>
      <c r="F627" t="s">
        <v>1850</v>
      </c>
      <c r="G627">
        <v>25</v>
      </c>
    </row>
    <row r="628" spans="1:7" hidden="1" x14ac:dyDescent="0.35">
      <c r="A628" s="23" t="s">
        <v>1208</v>
      </c>
      <c r="B628" s="24" t="s">
        <v>1209</v>
      </c>
      <c r="C628" t="s">
        <v>549</v>
      </c>
      <c r="D628" t="s">
        <v>553</v>
      </c>
      <c r="E628" t="s">
        <v>554</v>
      </c>
      <c r="F628" t="s">
        <v>1851</v>
      </c>
      <c r="G628">
        <v>25</v>
      </c>
    </row>
    <row r="629" spans="1:7" hidden="1" x14ac:dyDescent="0.35">
      <c r="A629" s="23" t="s">
        <v>1233</v>
      </c>
      <c r="B629" s="24" t="s">
        <v>1234</v>
      </c>
      <c r="C629" t="s">
        <v>549</v>
      </c>
      <c r="D629" t="s">
        <v>553</v>
      </c>
      <c r="E629" t="s">
        <v>554</v>
      </c>
      <c r="F629" t="s">
        <v>774</v>
      </c>
      <c r="G629">
        <v>25</v>
      </c>
    </row>
    <row r="630" spans="1:7" hidden="1" x14ac:dyDescent="0.35">
      <c r="A630" s="23" t="s">
        <v>332</v>
      </c>
      <c r="B630" s="24" t="s">
        <v>1273</v>
      </c>
      <c r="C630" t="s">
        <v>549</v>
      </c>
      <c r="D630" t="s">
        <v>550</v>
      </c>
      <c r="E630" t="s">
        <v>554</v>
      </c>
      <c r="F630" t="s">
        <v>715</v>
      </c>
      <c r="G630">
        <v>25</v>
      </c>
    </row>
    <row r="631" spans="1:7" hidden="1" x14ac:dyDescent="0.35">
      <c r="A631" s="23" t="s">
        <v>84</v>
      </c>
      <c r="B631" s="24" t="s">
        <v>1294</v>
      </c>
      <c r="C631" t="s">
        <v>549</v>
      </c>
      <c r="D631" t="s">
        <v>553</v>
      </c>
      <c r="E631" t="s">
        <v>554</v>
      </c>
      <c r="F631" t="s">
        <v>599</v>
      </c>
      <c r="G631">
        <v>25</v>
      </c>
    </row>
    <row r="632" spans="1:7" hidden="1" x14ac:dyDescent="0.35">
      <c r="A632" s="23" t="s">
        <v>424</v>
      </c>
      <c r="B632" s="24" t="s">
        <v>425</v>
      </c>
      <c r="C632" t="s">
        <v>549</v>
      </c>
      <c r="D632" t="s">
        <v>550</v>
      </c>
      <c r="E632" t="s">
        <v>559</v>
      </c>
      <c r="F632" t="s">
        <v>588</v>
      </c>
      <c r="G632">
        <v>25</v>
      </c>
    </row>
    <row r="633" spans="1:7" x14ac:dyDescent="0.35">
      <c r="A633" s="23" t="s">
        <v>453</v>
      </c>
      <c r="B633" s="24" t="s">
        <v>454</v>
      </c>
      <c r="C633" t="s">
        <v>557</v>
      </c>
      <c r="D633" t="s">
        <v>550</v>
      </c>
      <c r="E633" t="s">
        <v>551</v>
      </c>
      <c r="F633" t="s">
        <v>613</v>
      </c>
      <c r="G633">
        <v>26</v>
      </c>
    </row>
    <row r="634" spans="1:7" x14ac:dyDescent="0.35">
      <c r="A634" s="23" t="s">
        <v>167</v>
      </c>
      <c r="B634" s="24" t="s">
        <v>168</v>
      </c>
      <c r="C634" t="s">
        <v>557</v>
      </c>
      <c r="D634" t="s">
        <v>550</v>
      </c>
      <c r="E634" t="s">
        <v>551</v>
      </c>
      <c r="F634" t="s">
        <v>639</v>
      </c>
      <c r="G634">
        <v>26</v>
      </c>
    </row>
    <row r="635" spans="1:7" x14ac:dyDescent="0.35">
      <c r="A635" s="23" t="s">
        <v>501</v>
      </c>
      <c r="B635" s="24" t="s">
        <v>1673</v>
      </c>
      <c r="C635" t="s">
        <v>557</v>
      </c>
      <c r="D635" t="s">
        <v>550</v>
      </c>
      <c r="E635" t="s">
        <v>551</v>
      </c>
      <c r="F635" t="s">
        <v>682</v>
      </c>
      <c r="G635">
        <v>26</v>
      </c>
    </row>
    <row r="636" spans="1:7" x14ac:dyDescent="0.35">
      <c r="A636" s="23" t="s">
        <v>436</v>
      </c>
      <c r="B636" s="24" t="s">
        <v>437</v>
      </c>
      <c r="C636" t="s">
        <v>557</v>
      </c>
      <c r="D636" t="s">
        <v>550</v>
      </c>
      <c r="E636" t="s">
        <v>551</v>
      </c>
      <c r="F636" t="s">
        <v>649</v>
      </c>
      <c r="G636">
        <v>26</v>
      </c>
    </row>
    <row r="637" spans="1:7" x14ac:dyDescent="0.35">
      <c r="A637" s="23" t="s">
        <v>445</v>
      </c>
      <c r="B637" s="24" t="s">
        <v>446</v>
      </c>
      <c r="C637" t="s">
        <v>557</v>
      </c>
      <c r="D637" t="s">
        <v>550</v>
      </c>
      <c r="E637" t="s">
        <v>551</v>
      </c>
      <c r="F637" t="s">
        <v>650</v>
      </c>
      <c r="G637">
        <v>26</v>
      </c>
    </row>
    <row r="638" spans="1:7" x14ac:dyDescent="0.35">
      <c r="A638" s="23" t="s">
        <v>384</v>
      </c>
      <c r="B638" s="24" t="s">
        <v>1682</v>
      </c>
      <c r="C638" t="s">
        <v>557</v>
      </c>
      <c r="D638" t="s">
        <v>553</v>
      </c>
      <c r="E638" t="s">
        <v>551</v>
      </c>
      <c r="F638" t="s">
        <v>735</v>
      </c>
      <c r="G638">
        <v>26</v>
      </c>
    </row>
    <row r="639" spans="1:7" x14ac:dyDescent="0.35">
      <c r="A639" s="23" t="s">
        <v>104</v>
      </c>
      <c r="B639" s="24" t="s">
        <v>105</v>
      </c>
      <c r="C639" t="s">
        <v>557</v>
      </c>
      <c r="D639" t="s">
        <v>550</v>
      </c>
      <c r="E639" t="s">
        <v>551</v>
      </c>
      <c r="F639" t="s">
        <v>612</v>
      </c>
      <c r="G639">
        <v>26</v>
      </c>
    </row>
    <row r="640" spans="1:7" x14ac:dyDescent="0.35">
      <c r="A640" s="23" t="s">
        <v>410</v>
      </c>
      <c r="B640" s="24" t="s">
        <v>411</v>
      </c>
      <c r="C640" t="s">
        <v>557</v>
      </c>
      <c r="D640" t="s">
        <v>550</v>
      </c>
      <c r="E640" t="s">
        <v>551</v>
      </c>
      <c r="F640" t="s">
        <v>746</v>
      </c>
      <c r="G640">
        <v>26</v>
      </c>
    </row>
    <row r="641" spans="1:7" x14ac:dyDescent="0.35">
      <c r="A641" s="23" t="s">
        <v>1424</v>
      </c>
      <c r="B641" s="24" t="s">
        <v>1425</v>
      </c>
      <c r="C641" t="s">
        <v>557</v>
      </c>
      <c r="D641" t="s">
        <v>553</v>
      </c>
      <c r="E641" t="s">
        <v>554</v>
      </c>
      <c r="F641" t="s">
        <v>627</v>
      </c>
      <c r="G641">
        <v>26</v>
      </c>
    </row>
    <row r="642" spans="1:7" x14ac:dyDescent="0.35">
      <c r="A642" s="23" t="s">
        <v>303</v>
      </c>
      <c r="B642" s="24" t="s">
        <v>1434</v>
      </c>
      <c r="C642" t="s">
        <v>557</v>
      </c>
      <c r="D642" t="s">
        <v>553</v>
      </c>
      <c r="E642" t="s">
        <v>554</v>
      </c>
      <c r="F642" t="s">
        <v>704</v>
      </c>
      <c r="G642">
        <v>26</v>
      </c>
    </row>
    <row r="643" spans="1:7" x14ac:dyDescent="0.35">
      <c r="A643" s="23" t="s">
        <v>1449</v>
      </c>
      <c r="B643" s="24" t="s">
        <v>1450</v>
      </c>
      <c r="C643" t="s">
        <v>557</v>
      </c>
      <c r="D643" t="s">
        <v>550</v>
      </c>
      <c r="E643" t="s">
        <v>554</v>
      </c>
      <c r="F643" t="s">
        <v>1825</v>
      </c>
      <c r="G643">
        <v>26</v>
      </c>
    </row>
    <row r="644" spans="1:7" x14ac:dyDescent="0.35">
      <c r="A644" s="23" t="s">
        <v>1541</v>
      </c>
      <c r="B644" s="24" t="s">
        <v>1542</v>
      </c>
      <c r="C644" t="s">
        <v>557</v>
      </c>
      <c r="D644" t="s">
        <v>553</v>
      </c>
      <c r="E644" t="s">
        <v>559</v>
      </c>
      <c r="F644" t="s">
        <v>1852</v>
      </c>
      <c r="G644">
        <v>26</v>
      </c>
    </row>
    <row r="645" spans="1:7" x14ac:dyDescent="0.35">
      <c r="A645" s="23" t="s">
        <v>442</v>
      </c>
      <c r="B645" s="24" t="s">
        <v>1569</v>
      </c>
      <c r="C645" t="s">
        <v>557</v>
      </c>
      <c r="D645" t="s">
        <v>550</v>
      </c>
      <c r="E645" t="s">
        <v>559</v>
      </c>
      <c r="F645" t="s">
        <v>578</v>
      </c>
      <c r="G645">
        <v>26</v>
      </c>
    </row>
    <row r="646" spans="1:7" x14ac:dyDescent="0.35">
      <c r="A646" s="23" t="s">
        <v>1571</v>
      </c>
      <c r="B646" s="24" t="s">
        <v>1572</v>
      </c>
      <c r="C646" t="s">
        <v>557</v>
      </c>
      <c r="D646" t="s">
        <v>550</v>
      </c>
      <c r="E646" t="s">
        <v>559</v>
      </c>
      <c r="F646" t="s">
        <v>1853</v>
      </c>
      <c r="G646">
        <v>26</v>
      </c>
    </row>
    <row r="647" spans="1:7" x14ac:dyDescent="0.35">
      <c r="A647" s="23" t="s">
        <v>1581</v>
      </c>
      <c r="B647" s="24" t="s">
        <v>1582</v>
      </c>
      <c r="C647" t="s">
        <v>557</v>
      </c>
      <c r="D647" t="s">
        <v>550</v>
      </c>
      <c r="E647" t="s">
        <v>559</v>
      </c>
      <c r="F647" t="s">
        <v>737</v>
      </c>
      <c r="G647">
        <v>26</v>
      </c>
    </row>
    <row r="648" spans="1:7" x14ac:dyDescent="0.35">
      <c r="A648" s="23" t="s">
        <v>493</v>
      </c>
      <c r="B648" s="24" t="s">
        <v>1592</v>
      </c>
      <c r="C648" t="s">
        <v>557</v>
      </c>
      <c r="D648" t="s">
        <v>550</v>
      </c>
      <c r="E648" t="s">
        <v>559</v>
      </c>
      <c r="F648" t="s">
        <v>766</v>
      </c>
      <c r="G648">
        <v>26</v>
      </c>
    </row>
    <row r="649" spans="1:7" x14ac:dyDescent="0.35">
      <c r="A649" s="23" t="s">
        <v>1595</v>
      </c>
      <c r="B649" s="24" t="s">
        <v>1596</v>
      </c>
      <c r="C649" t="s">
        <v>557</v>
      </c>
      <c r="D649" t="s">
        <v>553</v>
      </c>
      <c r="E649" t="s">
        <v>559</v>
      </c>
      <c r="F649" t="s">
        <v>647</v>
      </c>
      <c r="G649">
        <v>26</v>
      </c>
    </row>
    <row r="650" spans="1:7" hidden="1" x14ac:dyDescent="0.35">
      <c r="A650" s="23" t="s">
        <v>367</v>
      </c>
      <c r="B650" s="24" t="s">
        <v>1284</v>
      </c>
      <c r="C650" t="s">
        <v>549</v>
      </c>
      <c r="D650" t="s">
        <v>550</v>
      </c>
      <c r="E650" t="s">
        <v>551</v>
      </c>
      <c r="F650" t="s">
        <v>728</v>
      </c>
      <c r="G650">
        <v>26</v>
      </c>
    </row>
    <row r="651" spans="1:7" hidden="1" x14ac:dyDescent="0.35">
      <c r="A651" s="23" t="s">
        <v>92</v>
      </c>
      <c r="B651" s="24" t="s">
        <v>1285</v>
      </c>
      <c r="C651" t="s">
        <v>549</v>
      </c>
      <c r="D651" t="s">
        <v>550</v>
      </c>
      <c r="E651" t="s">
        <v>551</v>
      </c>
      <c r="F651" t="s">
        <v>605</v>
      </c>
      <c r="G651">
        <v>26</v>
      </c>
    </row>
    <row r="652" spans="1:7" hidden="1" x14ac:dyDescent="0.35">
      <c r="A652" s="23" t="s">
        <v>518</v>
      </c>
      <c r="B652" s="24" t="s">
        <v>1296</v>
      </c>
      <c r="C652" t="s">
        <v>549</v>
      </c>
      <c r="D652" t="s">
        <v>553</v>
      </c>
      <c r="E652" t="s">
        <v>554</v>
      </c>
      <c r="F652" t="s">
        <v>774</v>
      </c>
      <c r="G652">
        <v>26</v>
      </c>
    </row>
    <row r="653" spans="1:7" hidden="1" x14ac:dyDescent="0.35">
      <c r="A653" s="23" t="s">
        <v>147</v>
      </c>
      <c r="B653" s="24" t="s">
        <v>148</v>
      </c>
      <c r="C653" t="s">
        <v>549</v>
      </c>
      <c r="D653" t="s">
        <v>553</v>
      </c>
      <c r="E653" t="s">
        <v>554</v>
      </c>
      <c r="F653" t="s">
        <v>631</v>
      </c>
      <c r="G653">
        <v>26</v>
      </c>
    </row>
    <row r="654" spans="1:7" hidden="1" x14ac:dyDescent="0.35">
      <c r="A654" s="23" t="s">
        <v>532</v>
      </c>
      <c r="B654" s="24" t="s">
        <v>533</v>
      </c>
      <c r="C654" t="s">
        <v>549</v>
      </c>
      <c r="D654" t="s">
        <v>553</v>
      </c>
      <c r="E654" t="s">
        <v>554</v>
      </c>
      <c r="F654" t="s">
        <v>778</v>
      </c>
      <c r="G654">
        <v>26</v>
      </c>
    </row>
    <row r="655" spans="1:7" hidden="1" x14ac:dyDescent="0.35">
      <c r="A655" s="23" t="s">
        <v>519</v>
      </c>
      <c r="B655" s="24" t="s">
        <v>520</v>
      </c>
      <c r="C655" t="s">
        <v>549</v>
      </c>
      <c r="D655" t="s">
        <v>553</v>
      </c>
      <c r="E655" t="s">
        <v>554</v>
      </c>
      <c r="F655" t="s">
        <v>704</v>
      </c>
      <c r="G655">
        <v>26</v>
      </c>
    </row>
    <row r="656" spans="1:7" hidden="1" x14ac:dyDescent="0.35">
      <c r="A656" s="23" t="s">
        <v>335</v>
      </c>
      <c r="B656" s="24" t="s">
        <v>1307</v>
      </c>
      <c r="C656" t="s">
        <v>549</v>
      </c>
      <c r="D656" t="s">
        <v>550</v>
      </c>
      <c r="E656" t="s">
        <v>554</v>
      </c>
      <c r="F656" t="s">
        <v>717</v>
      </c>
      <c r="G656">
        <v>26</v>
      </c>
    </row>
    <row r="657" spans="1:7" hidden="1" x14ac:dyDescent="0.35">
      <c r="A657" s="23" t="s">
        <v>139</v>
      </c>
      <c r="B657" s="24" t="s">
        <v>140</v>
      </c>
      <c r="C657" t="s">
        <v>549</v>
      </c>
      <c r="D657" t="s">
        <v>550</v>
      </c>
      <c r="E657" t="s">
        <v>559</v>
      </c>
      <c r="F657" t="s">
        <v>588</v>
      </c>
      <c r="G657">
        <v>26</v>
      </c>
    </row>
    <row r="658" spans="1:7" x14ac:dyDescent="0.35">
      <c r="A658" s="23" t="s">
        <v>464</v>
      </c>
      <c r="B658" s="24" t="s">
        <v>1674</v>
      </c>
      <c r="C658" t="s">
        <v>557</v>
      </c>
      <c r="D658" t="s">
        <v>550</v>
      </c>
      <c r="E658" t="s">
        <v>551</v>
      </c>
      <c r="F658" t="s">
        <v>569</v>
      </c>
      <c r="G658">
        <v>27</v>
      </c>
    </row>
    <row r="659" spans="1:7" x14ac:dyDescent="0.35">
      <c r="A659" s="23" t="s">
        <v>293</v>
      </c>
      <c r="B659" s="24" t="s">
        <v>1675</v>
      </c>
      <c r="C659" t="s">
        <v>557</v>
      </c>
      <c r="D659" t="s">
        <v>550</v>
      </c>
      <c r="E659" t="s">
        <v>551</v>
      </c>
      <c r="F659" t="s">
        <v>633</v>
      </c>
      <c r="G659">
        <v>27</v>
      </c>
    </row>
    <row r="660" spans="1:7" x14ac:dyDescent="0.35">
      <c r="A660" s="23" t="s">
        <v>286</v>
      </c>
      <c r="B660" s="24" t="s">
        <v>287</v>
      </c>
      <c r="C660" t="s">
        <v>557</v>
      </c>
      <c r="D660" t="s">
        <v>550</v>
      </c>
      <c r="E660" t="s">
        <v>551</v>
      </c>
      <c r="F660" t="s">
        <v>695</v>
      </c>
      <c r="G660">
        <v>27</v>
      </c>
    </row>
    <row r="661" spans="1:7" x14ac:dyDescent="0.35">
      <c r="A661" s="23" t="s">
        <v>482</v>
      </c>
      <c r="B661" s="24" t="s">
        <v>483</v>
      </c>
      <c r="C661" t="s">
        <v>557</v>
      </c>
      <c r="D661" t="s">
        <v>550</v>
      </c>
      <c r="E661" t="s">
        <v>551</v>
      </c>
      <c r="F661" t="s">
        <v>708</v>
      </c>
      <c r="G661">
        <v>27</v>
      </c>
    </row>
    <row r="662" spans="1:7" x14ac:dyDescent="0.35">
      <c r="A662" s="23" t="s">
        <v>173</v>
      </c>
      <c r="B662" s="24" t="s">
        <v>1684</v>
      </c>
      <c r="C662" t="s">
        <v>557</v>
      </c>
      <c r="D662" t="s">
        <v>550</v>
      </c>
      <c r="E662" t="s">
        <v>551</v>
      </c>
      <c r="F662" t="s">
        <v>641</v>
      </c>
      <c r="G662">
        <v>27</v>
      </c>
    </row>
    <row r="663" spans="1:7" x14ac:dyDescent="0.35">
      <c r="A663" s="23" t="s">
        <v>333</v>
      </c>
      <c r="B663" s="24" t="s">
        <v>334</v>
      </c>
      <c r="C663" t="s">
        <v>557</v>
      </c>
      <c r="D663" t="s">
        <v>550</v>
      </c>
      <c r="E663" t="s">
        <v>551</v>
      </c>
      <c r="F663" t="s">
        <v>716</v>
      </c>
      <c r="G663">
        <v>27</v>
      </c>
    </row>
    <row r="664" spans="1:7" x14ac:dyDescent="0.35">
      <c r="A664" s="23" t="s">
        <v>491</v>
      </c>
      <c r="B664" s="24" t="s">
        <v>492</v>
      </c>
      <c r="C664" t="s">
        <v>557</v>
      </c>
      <c r="D664" t="s">
        <v>550</v>
      </c>
      <c r="E664" t="s">
        <v>551</v>
      </c>
      <c r="F664" t="s">
        <v>743</v>
      </c>
      <c r="G664">
        <v>27</v>
      </c>
    </row>
    <row r="665" spans="1:7" x14ac:dyDescent="0.35">
      <c r="A665" s="23" t="s">
        <v>272</v>
      </c>
      <c r="B665" s="24" t="s">
        <v>1693</v>
      </c>
      <c r="C665" t="s">
        <v>557</v>
      </c>
      <c r="D665" t="s">
        <v>550</v>
      </c>
      <c r="E665" t="s">
        <v>551</v>
      </c>
      <c r="F665" t="s">
        <v>690</v>
      </c>
      <c r="G665">
        <v>27</v>
      </c>
    </row>
    <row r="666" spans="1:7" x14ac:dyDescent="0.35">
      <c r="A666" s="23" t="s">
        <v>402</v>
      </c>
      <c r="B666" s="24" t="s">
        <v>403</v>
      </c>
      <c r="C666" t="s">
        <v>557</v>
      </c>
      <c r="D666" t="s">
        <v>553</v>
      </c>
      <c r="E666" t="s">
        <v>554</v>
      </c>
      <c r="F666" t="s">
        <v>742</v>
      </c>
      <c r="G666">
        <v>27</v>
      </c>
    </row>
    <row r="667" spans="1:7" x14ac:dyDescent="0.35">
      <c r="A667" s="23" t="s">
        <v>1495</v>
      </c>
      <c r="B667" s="24" t="s">
        <v>1496</v>
      </c>
      <c r="C667" t="s">
        <v>557</v>
      </c>
      <c r="D667" t="s">
        <v>553</v>
      </c>
      <c r="E667" t="s">
        <v>554</v>
      </c>
      <c r="F667" t="s">
        <v>1854</v>
      </c>
      <c r="G667">
        <v>27</v>
      </c>
    </row>
    <row r="668" spans="1:7" x14ac:dyDescent="0.35">
      <c r="A668" s="23" t="s">
        <v>213</v>
      </c>
      <c r="B668" s="24" t="s">
        <v>214</v>
      </c>
      <c r="C668" t="s">
        <v>557</v>
      </c>
      <c r="D668" t="s">
        <v>553</v>
      </c>
      <c r="E668" t="s">
        <v>554</v>
      </c>
      <c r="F668" t="s">
        <v>635</v>
      </c>
      <c r="G668">
        <v>27</v>
      </c>
    </row>
    <row r="669" spans="1:7" x14ac:dyDescent="0.35">
      <c r="A669" s="23" t="s">
        <v>1597</v>
      </c>
      <c r="B669" s="24" t="s">
        <v>1598</v>
      </c>
      <c r="C669" t="s">
        <v>557</v>
      </c>
      <c r="D669" t="s">
        <v>553</v>
      </c>
      <c r="E669" t="s">
        <v>559</v>
      </c>
      <c r="F669" t="s">
        <v>1776</v>
      </c>
      <c r="G669">
        <v>27</v>
      </c>
    </row>
    <row r="670" spans="1:7" x14ac:dyDescent="0.35">
      <c r="A670" s="23" t="s">
        <v>1607</v>
      </c>
      <c r="B670" s="24" t="s">
        <v>1608</v>
      </c>
      <c r="C670" t="s">
        <v>557</v>
      </c>
      <c r="D670" t="s">
        <v>550</v>
      </c>
      <c r="E670" t="s">
        <v>559</v>
      </c>
      <c r="F670" t="s">
        <v>638</v>
      </c>
      <c r="G670">
        <v>27</v>
      </c>
    </row>
    <row r="671" spans="1:7" x14ac:dyDescent="0.35">
      <c r="A671" s="23" t="s">
        <v>70</v>
      </c>
      <c r="B671" s="24" t="s">
        <v>1609</v>
      </c>
      <c r="C671" t="s">
        <v>557</v>
      </c>
      <c r="D671" t="s">
        <v>550</v>
      </c>
      <c r="E671" t="s">
        <v>559</v>
      </c>
      <c r="F671" t="s">
        <v>592</v>
      </c>
      <c r="G671">
        <v>27</v>
      </c>
    </row>
    <row r="672" spans="1:7" x14ac:dyDescent="0.35">
      <c r="A672" s="23" t="s">
        <v>1612</v>
      </c>
      <c r="B672" s="24" t="s">
        <v>1613</v>
      </c>
      <c r="C672" t="s">
        <v>557</v>
      </c>
      <c r="D672" t="s">
        <v>550</v>
      </c>
      <c r="E672" t="s">
        <v>559</v>
      </c>
      <c r="F672" t="s">
        <v>1855</v>
      </c>
      <c r="G672">
        <v>27</v>
      </c>
    </row>
    <row r="673" spans="1:7" x14ac:dyDescent="0.35">
      <c r="A673" s="23" t="s">
        <v>1614</v>
      </c>
      <c r="B673" s="24" t="s">
        <v>1615</v>
      </c>
      <c r="C673" t="s">
        <v>557</v>
      </c>
      <c r="D673" t="s">
        <v>553</v>
      </c>
      <c r="E673" t="s">
        <v>559</v>
      </c>
      <c r="F673" t="s">
        <v>1856</v>
      </c>
      <c r="G673">
        <v>27</v>
      </c>
    </row>
    <row r="674" spans="1:7" x14ac:dyDescent="0.35">
      <c r="A674" s="23" t="s">
        <v>525</v>
      </c>
      <c r="B674" s="24" t="s">
        <v>1622</v>
      </c>
      <c r="C674" t="s">
        <v>557</v>
      </c>
      <c r="D674" t="s">
        <v>550</v>
      </c>
      <c r="E674" t="s">
        <v>559</v>
      </c>
      <c r="F674" t="s">
        <v>610</v>
      </c>
      <c r="G674">
        <v>27</v>
      </c>
    </row>
    <row r="675" spans="1:7" x14ac:dyDescent="0.35">
      <c r="A675" s="23" t="s">
        <v>1634</v>
      </c>
      <c r="B675" s="24" t="s">
        <v>1635</v>
      </c>
      <c r="C675" t="s">
        <v>557</v>
      </c>
      <c r="D675" t="s">
        <v>553</v>
      </c>
      <c r="E675" t="s">
        <v>559</v>
      </c>
      <c r="F675" t="s">
        <v>1857</v>
      </c>
      <c r="G675">
        <v>27</v>
      </c>
    </row>
    <row r="676" spans="1:7" hidden="1" x14ac:dyDescent="0.35">
      <c r="A676" s="23" t="s">
        <v>516</v>
      </c>
      <c r="B676" s="24" t="s">
        <v>517</v>
      </c>
      <c r="C676" t="s">
        <v>549</v>
      </c>
      <c r="D676" t="s">
        <v>550</v>
      </c>
      <c r="E676" t="s">
        <v>551</v>
      </c>
      <c r="F676" t="s">
        <v>773</v>
      </c>
      <c r="G676">
        <v>27</v>
      </c>
    </row>
    <row r="677" spans="1:7" hidden="1" x14ac:dyDescent="0.35">
      <c r="A677" s="23" t="s">
        <v>504</v>
      </c>
      <c r="B677" s="24" t="s">
        <v>505</v>
      </c>
      <c r="C677" t="s">
        <v>549</v>
      </c>
      <c r="D677" t="s">
        <v>550</v>
      </c>
      <c r="E677" t="s">
        <v>551</v>
      </c>
      <c r="F677" t="s">
        <v>769</v>
      </c>
      <c r="G677">
        <v>27</v>
      </c>
    </row>
    <row r="678" spans="1:7" hidden="1" x14ac:dyDescent="0.35">
      <c r="A678" s="23" t="s">
        <v>166</v>
      </c>
      <c r="B678" s="24" t="s">
        <v>1288</v>
      </c>
      <c r="C678" t="s">
        <v>549</v>
      </c>
      <c r="D678" t="s">
        <v>550</v>
      </c>
      <c r="E678" t="s">
        <v>559</v>
      </c>
      <c r="F678" t="s">
        <v>638</v>
      </c>
      <c r="G678">
        <v>27</v>
      </c>
    </row>
    <row r="679" spans="1:7" hidden="1" x14ac:dyDescent="0.35">
      <c r="A679" s="23" t="s">
        <v>536</v>
      </c>
      <c r="B679" s="24" t="s">
        <v>1289</v>
      </c>
      <c r="C679" t="s">
        <v>549</v>
      </c>
      <c r="D679" t="s">
        <v>553</v>
      </c>
      <c r="E679" t="s">
        <v>559</v>
      </c>
      <c r="F679" t="s">
        <v>780</v>
      </c>
      <c r="G679">
        <v>27</v>
      </c>
    </row>
    <row r="680" spans="1:7" hidden="1" x14ac:dyDescent="0.35">
      <c r="A680" s="23" t="s">
        <v>159</v>
      </c>
      <c r="B680" s="24" t="s">
        <v>160</v>
      </c>
      <c r="C680" t="s">
        <v>549</v>
      </c>
      <c r="D680" t="s">
        <v>553</v>
      </c>
      <c r="E680" t="s">
        <v>559</v>
      </c>
      <c r="F680" t="s">
        <v>562</v>
      </c>
      <c r="G680">
        <v>27</v>
      </c>
    </row>
    <row r="681" spans="1:7" hidden="1" x14ac:dyDescent="0.35">
      <c r="A681" s="23" t="s">
        <v>537</v>
      </c>
      <c r="B681" s="24" t="s">
        <v>1293</v>
      </c>
      <c r="C681" t="s">
        <v>549</v>
      </c>
      <c r="D681" t="s">
        <v>553</v>
      </c>
      <c r="E681" t="s">
        <v>559</v>
      </c>
      <c r="F681" t="s">
        <v>781</v>
      </c>
      <c r="G681">
        <v>27</v>
      </c>
    </row>
    <row r="682" spans="1:7" hidden="1" x14ac:dyDescent="0.35">
      <c r="A682" s="23" t="s">
        <v>183</v>
      </c>
      <c r="B682" s="24" t="s">
        <v>184</v>
      </c>
      <c r="C682" t="s">
        <v>549</v>
      </c>
      <c r="D682" t="s">
        <v>553</v>
      </c>
      <c r="E682" t="s">
        <v>559</v>
      </c>
      <c r="F682" t="s">
        <v>562</v>
      </c>
      <c r="G682">
        <v>27</v>
      </c>
    </row>
    <row r="683" spans="1:7" x14ac:dyDescent="0.35">
      <c r="A683" s="23" t="s">
        <v>208</v>
      </c>
      <c r="B683" s="24" t="s">
        <v>1676</v>
      </c>
      <c r="C683" t="s">
        <v>557</v>
      </c>
      <c r="D683" t="s">
        <v>553</v>
      </c>
      <c r="E683" t="s">
        <v>551</v>
      </c>
      <c r="F683" t="s">
        <v>659</v>
      </c>
      <c r="G683">
        <v>28</v>
      </c>
    </row>
    <row r="684" spans="1:7" x14ac:dyDescent="0.35">
      <c r="A684" s="23" t="s">
        <v>106</v>
      </c>
      <c r="B684" s="24" t="s">
        <v>1677</v>
      </c>
      <c r="C684" t="s">
        <v>557</v>
      </c>
      <c r="D684" t="s">
        <v>550</v>
      </c>
      <c r="E684" t="s">
        <v>551</v>
      </c>
      <c r="F684" t="s">
        <v>613</v>
      </c>
      <c r="G684">
        <v>28</v>
      </c>
    </row>
    <row r="685" spans="1:7" x14ac:dyDescent="0.35">
      <c r="A685" s="23" t="s">
        <v>359</v>
      </c>
      <c r="B685" s="24" t="s">
        <v>1678</v>
      </c>
      <c r="C685" t="s">
        <v>557</v>
      </c>
      <c r="D685" t="s">
        <v>550</v>
      </c>
      <c r="E685" t="s">
        <v>551</v>
      </c>
      <c r="F685" t="s">
        <v>723</v>
      </c>
      <c r="G685">
        <v>28</v>
      </c>
    </row>
    <row r="686" spans="1:7" x14ac:dyDescent="0.35">
      <c r="A686" s="23" t="s">
        <v>201</v>
      </c>
      <c r="B686" s="24" t="s">
        <v>1685</v>
      </c>
      <c r="C686" t="s">
        <v>557</v>
      </c>
      <c r="D686" t="s">
        <v>553</v>
      </c>
      <c r="E686" t="s">
        <v>551</v>
      </c>
      <c r="F686" t="s">
        <v>655</v>
      </c>
      <c r="G686">
        <v>28</v>
      </c>
    </row>
    <row r="687" spans="1:7" x14ac:dyDescent="0.35">
      <c r="A687" s="23" t="s">
        <v>438</v>
      </c>
      <c r="B687" s="24" t="s">
        <v>439</v>
      </c>
      <c r="C687" t="s">
        <v>557</v>
      </c>
      <c r="D687" t="s">
        <v>550</v>
      </c>
      <c r="E687" t="s">
        <v>551</v>
      </c>
      <c r="F687" t="s">
        <v>658</v>
      </c>
      <c r="G687">
        <v>28</v>
      </c>
    </row>
    <row r="688" spans="1:7" x14ac:dyDescent="0.35">
      <c r="A688" s="23" t="s">
        <v>241</v>
      </c>
      <c r="B688" s="24" t="s">
        <v>242</v>
      </c>
      <c r="C688" t="s">
        <v>557</v>
      </c>
      <c r="D688" t="s">
        <v>550</v>
      </c>
      <c r="E688" t="s">
        <v>551</v>
      </c>
      <c r="F688" t="s">
        <v>671</v>
      </c>
      <c r="G688">
        <v>28</v>
      </c>
    </row>
    <row r="689" spans="1:7" x14ac:dyDescent="0.35">
      <c r="A689" s="23" t="s">
        <v>73</v>
      </c>
      <c r="B689" s="24" t="s">
        <v>1696</v>
      </c>
      <c r="C689" t="s">
        <v>557</v>
      </c>
      <c r="D689" t="s">
        <v>550</v>
      </c>
      <c r="E689" t="s">
        <v>551</v>
      </c>
      <c r="F689" t="s">
        <v>594</v>
      </c>
      <c r="G689">
        <v>28</v>
      </c>
    </row>
    <row r="690" spans="1:7" x14ac:dyDescent="0.35">
      <c r="A690" s="23" t="s">
        <v>415</v>
      </c>
      <c r="B690" s="24" t="s">
        <v>1697</v>
      </c>
      <c r="C690" t="s">
        <v>557</v>
      </c>
      <c r="D690" t="s">
        <v>553</v>
      </c>
      <c r="E690" t="s">
        <v>551</v>
      </c>
      <c r="F690" t="s">
        <v>748</v>
      </c>
      <c r="G690">
        <v>28</v>
      </c>
    </row>
    <row r="691" spans="1:7" x14ac:dyDescent="0.35">
      <c r="A691" s="23" t="s">
        <v>1520</v>
      </c>
      <c r="B691" s="24" t="s">
        <v>1521</v>
      </c>
      <c r="C691" t="s">
        <v>557</v>
      </c>
      <c r="D691" t="s">
        <v>553</v>
      </c>
      <c r="E691" t="s">
        <v>554</v>
      </c>
      <c r="F691" t="s">
        <v>774</v>
      </c>
      <c r="G691">
        <v>28</v>
      </c>
    </row>
    <row r="692" spans="1:7" x14ac:dyDescent="0.35">
      <c r="A692" s="23" t="s">
        <v>1535</v>
      </c>
      <c r="B692" s="24" t="s">
        <v>1536</v>
      </c>
      <c r="C692" t="s">
        <v>557</v>
      </c>
      <c r="D692" t="s">
        <v>553</v>
      </c>
      <c r="E692" t="s">
        <v>554</v>
      </c>
      <c r="F692" t="s">
        <v>1858</v>
      </c>
      <c r="G692">
        <v>28</v>
      </c>
    </row>
    <row r="693" spans="1:7" x14ac:dyDescent="0.35">
      <c r="A693" s="23" t="s">
        <v>1550</v>
      </c>
      <c r="B693" s="24" t="s">
        <v>1551</v>
      </c>
      <c r="C693" t="s">
        <v>557</v>
      </c>
      <c r="D693" t="s">
        <v>553</v>
      </c>
      <c r="E693" t="s">
        <v>554</v>
      </c>
      <c r="F693" t="s">
        <v>1859</v>
      </c>
      <c r="G693">
        <v>28</v>
      </c>
    </row>
    <row r="694" spans="1:7" x14ac:dyDescent="0.35">
      <c r="A694" s="23" t="s">
        <v>1638</v>
      </c>
      <c r="B694" s="24" t="s">
        <v>1639</v>
      </c>
      <c r="C694" t="s">
        <v>557</v>
      </c>
      <c r="D694" t="s">
        <v>553</v>
      </c>
      <c r="E694" t="s">
        <v>559</v>
      </c>
      <c r="F694" t="s">
        <v>1860</v>
      </c>
      <c r="G694">
        <v>28</v>
      </c>
    </row>
    <row r="695" spans="1:7" x14ac:dyDescent="0.35">
      <c r="A695" s="23" t="s">
        <v>1649</v>
      </c>
      <c r="B695" s="24" t="s">
        <v>1650</v>
      </c>
      <c r="C695" t="s">
        <v>557</v>
      </c>
      <c r="D695" t="s">
        <v>550</v>
      </c>
      <c r="E695" t="s">
        <v>559</v>
      </c>
      <c r="F695" t="s">
        <v>737</v>
      </c>
      <c r="G695">
        <v>28</v>
      </c>
    </row>
    <row r="696" spans="1:7" x14ac:dyDescent="0.35">
      <c r="A696" s="23" t="s">
        <v>498</v>
      </c>
      <c r="B696" s="24" t="s">
        <v>1656</v>
      </c>
      <c r="C696" t="s">
        <v>557</v>
      </c>
      <c r="D696" t="s">
        <v>553</v>
      </c>
      <c r="E696" t="s">
        <v>559</v>
      </c>
      <c r="F696" t="s">
        <v>681</v>
      </c>
      <c r="G696">
        <v>28</v>
      </c>
    </row>
    <row r="697" spans="1:7" x14ac:dyDescent="0.35">
      <c r="A697" s="23" t="s">
        <v>478</v>
      </c>
      <c r="B697" s="24" t="s">
        <v>479</v>
      </c>
      <c r="C697" t="s">
        <v>557</v>
      </c>
      <c r="D697" t="s">
        <v>550</v>
      </c>
      <c r="E697" t="s">
        <v>559</v>
      </c>
      <c r="F697" t="s">
        <v>762</v>
      </c>
      <c r="G697">
        <v>28</v>
      </c>
    </row>
    <row r="698" spans="1:7" x14ac:dyDescent="0.35">
      <c r="A698" s="23" t="s">
        <v>155</v>
      </c>
      <c r="B698" s="24" t="s">
        <v>156</v>
      </c>
      <c r="C698" t="s">
        <v>557</v>
      </c>
      <c r="D698" t="s">
        <v>550</v>
      </c>
      <c r="E698" t="s">
        <v>559</v>
      </c>
      <c r="F698" t="s">
        <v>567</v>
      </c>
      <c r="G698">
        <v>28</v>
      </c>
    </row>
    <row r="699" spans="1:7" x14ac:dyDescent="0.35">
      <c r="A699" s="23" t="s">
        <v>534</v>
      </c>
      <c r="B699" s="24" t="s">
        <v>535</v>
      </c>
      <c r="C699" t="s">
        <v>557</v>
      </c>
      <c r="D699" t="s">
        <v>553</v>
      </c>
      <c r="E699" t="s">
        <v>559</v>
      </c>
      <c r="F699" t="s">
        <v>779</v>
      </c>
      <c r="G699">
        <v>28</v>
      </c>
    </row>
    <row r="700" spans="1:7" x14ac:dyDescent="0.35">
      <c r="A700" s="23" t="s">
        <v>102</v>
      </c>
      <c r="B700" s="24" t="s">
        <v>103</v>
      </c>
      <c r="C700" t="s">
        <v>557</v>
      </c>
      <c r="D700" t="s">
        <v>550</v>
      </c>
      <c r="E700" t="s">
        <v>559</v>
      </c>
      <c r="F700" t="s">
        <v>611</v>
      </c>
      <c r="G700">
        <v>28</v>
      </c>
    </row>
    <row r="701" spans="1:7" hidden="1" x14ac:dyDescent="0.35">
      <c r="A701" s="23" t="s">
        <v>19</v>
      </c>
      <c r="B701" s="24" t="s">
        <v>1276</v>
      </c>
      <c r="C701" t="s">
        <v>549</v>
      </c>
      <c r="D701" t="s">
        <v>550</v>
      </c>
      <c r="E701" t="s">
        <v>559</v>
      </c>
      <c r="F701" t="s">
        <v>563</v>
      </c>
      <c r="G701">
        <v>28</v>
      </c>
    </row>
    <row r="702" spans="1:7" hidden="1" x14ac:dyDescent="0.35">
      <c r="A702" s="23" t="s">
        <v>260</v>
      </c>
      <c r="B702" s="24" t="s">
        <v>1283</v>
      </c>
      <c r="C702" t="s">
        <v>549</v>
      </c>
      <c r="D702" t="s">
        <v>553</v>
      </c>
      <c r="E702" t="s">
        <v>559</v>
      </c>
      <c r="F702" t="s">
        <v>681</v>
      </c>
      <c r="G702">
        <v>28</v>
      </c>
    </row>
    <row r="703" spans="1:7" hidden="1" x14ac:dyDescent="0.35">
      <c r="A703" s="23" t="s">
        <v>496</v>
      </c>
      <c r="B703" s="24" t="s">
        <v>497</v>
      </c>
      <c r="C703" t="s">
        <v>549</v>
      </c>
      <c r="D703" t="s">
        <v>553</v>
      </c>
      <c r="E703" t="s">
        <v>559</v>
      </c>
      <c r="F703" t="s">
        <v>767</v>
      </c>
      <c r="G703">
        <v>28</v>
      </c>
    </row>
    <row r="704" spans="1:7" hidden="1" x14ac:dyDescent="0.35">
      <c r="A704" s="23" t="s">
        <v>162</v>
      </c>
      <c r="B704" s="24" t="s">
        <v>163</v>
      </c>
      <c r="C704" t="s">
        <v>549</v>
      </c>
      <c r="D704" t="s">
        <v>553</v>
      </c>
      <c r="E704" t="s">
        <v>559</v>
      </c>
      <c r="F704" t="s">
        <v>636</v>
      </c>
      <c r="G704">
        <v>28</v>
      </c>
    </row>
    <row r="705" spans="1:7" hidden="1" x14ac:dyDescent="0.35">
      <c r="A705" s="23" t="s">
        <v>379</v>
      </c>
      <c r="B705" s="24" t="s">
        <v>1299</v>
      </c>
      <c r="C705" t="s">
        <v>549</v>
      </c>
      <c r="D705" t="s">
        <v>550</v>
      </c>
      <c r="E705" t="s">
        <v>559</v>
      </c>
      <c r="F705" t="s">
        <v>560</v>
      </c>
      <c r="G705">
        <v>28</v>
      </c>
    </row>
    <row r="706" spans="1:7" hidden="1" x14ac:dyDescent="0.35">
      <c r="A706" s="23" t="s">
        <v>385</v>
      </c>
      <c r="B706" s="24" t="s">
        <v>1303</v>
      </c>
      <c r="C706" t="s">
        <v>549</v>
      </c>
      <c r="D706" t="s">
        <v>553</v>
      </c>
      <c r="E706" t="s">
        <v>559</v>
      </c>
      <c r="F706" t="s">
        <v>736</v>
      </c>
      <c r="G706">
        <v>28</v>
      </c>
    </row>
    <row r="707" spans="1:7" hidden="1" x14ac:dyDescent="0.35">
      <c r="A707" s="23" t="s">
        <v>323</v>
      </c>
      <c r="B707" s="24" t="s">
        <v>324</v>
      </c>
      <c r="C707" t="s">
        <v>549</v>
      </c>
      <c r="D707" t="s">
        <v>550</v>
      </c>
      <c r="E707" t="s">
        <v>559</v>
      </c>
      <c r="F707" t="s">
        <v>713</v>
      </c>
      <c r="G707">
        <v>28</v>
      </c>
    </row>
    <row r="708" spans="1:7" x14ac:dyDescent="0.35">
      <c r="A708" s="23" t="s">
        <v>107</v>
      </c>
      <c r="B708" s="24" t="s">
        <v>108</v>
      </c>
      <c r="C708" t="s">
        <v>557</v>
      </c>
      <c r="D708" t="s">
        <v>550</v>
      </c>
      <c r="E708" t="s">
        <v>559</v>
      </c>
      <c r="F708" t="s">
        <v>614</v>
      </c>
      <c r="G708">
        <v>23</v>
      </c>
    </row>
    <row r="709" spans="1:7" x14ac:dyDescent="0.35">
      <c r="A709" s="23" t="s">
        <v>56</v>
      </c>
      <c r="B709" s="24" t="s">
        <v>57</v>
      </c>
      <c r="C709" t="s">
        <v>557</v>
      </c>
      <c r="D709" t="s">
        <v>550</v>
      </c>
      <c r="E709" t="s">
        <v>559</v>
      </c>
      <c r="F709" t="s">
        <v>586</v>
      </c>
      <c r="G709">
        <v>23</v>
      </c>
    </row>
    <row r="710" spans="1:7" x14ac:dyDescent="0.35">
      <c r="A710" s="23" t="s">
        <v>421</v>
      </c>
      <c r="B710" s="24" t="s">
        <v>1694</v>
      </c>
      <c r="C710" t="s">
        <v>557</v>
      </c>
      <c r="D710" t="s">
        <v>550</v>
      </c>
      <c r="E710" t="s">
        <v>559</v>
      </c>
      <c r="F710" t="s">
        <v>614</v>
      </c>
      <c r="G710">
        <v>24</v>
      </c>
    </row>
    <row r="711" spans="1:7" x14ac:dyDescent="0.35">
      <c r="A711" s="23" t="s">
        <v>315</v>
      </c>
      <c r="B711" s="24" t="s">
        <v>1695</v>
      </c>
      <c r="C711" t="s">
        <v>557</v>
      </c>
      <c r="D711" t="s">
        <v>550</v>
      </c>
      <c r="E711" t="s">
        <v>559</v>
      </c>
      <c r="F711" t="s">
        <v>709</v>
      </c>
      <c r="G711">
        <v>25</v>
      </c>
    </row>
    <row r="712" spans="1:7" hidden="1" x14ac:dyDescent="0.35">
      <c r="A712" s="23" t="s">
        <v>822</v>
      </c>
      <c r="B712" s="24" t="s">
        <v>823</v>
      </c>
      <c r="C712" t="e">
        <v>#N/A</v>
      </c>
      <c r="D712" t="e">
        <v>#N/A</v>
      </c>
      <c r="E712" t="e">
        <v>#N/A</v>
      </c>
      <c r="F712" t="e">
        <v>#N/A</v>
      </c>
    </row>
    <row r="713" spans="1:7" hidden="1" x14ac:dyDescent="0.35">
      <c r="A713" s="23" t="s">
        <v>824</v>
      </c>
      <c r="B713" s="24" t="s">
        <v>825</v>
      </c>
      <c r="C713" t="e">
        <v>#N/A</v>
      </c>
      <c r="D713" t="e">
        <v>#N/A</v>
      </c>
      <c r="E713" t="e">
        <v>#N/A</v>
      </c>
      <c r="F713" t="e">
        <v>#N/A</v>
      </c>
    </row>
  </sheetData>
  <conditionalFormatting sqref="A1">
    <cfRule type="duplicateValues" dxfId="5" priority="3"/>
    <cfRule type="duplicateValues" dxfId="4" priority="4"/>
    <cfRule type="duplicateValues" dxfId="3" priority="5"/>
  </conditionalFormatting>
  <conditionalFormatting sqref="A2:A713">
    <cfRule type="duplicateValues" dxfId="2" priority="6"/>
  </conditionalFormatting>
  <conditionalFormatting sqref="B2:B713">
    <cfRule type="duplicateValues" dxfId="1" priority="8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9E54-DFA7-4B97-8464-1A224F1774AB}">
  <dimension ref="A1:M733"/>
  <sheetViews>
    <sheetView tabSelected="1" zoomScale="80" zoomScaleNormal="80" workbookViewId="0">
      <selection activeCell="I16" sqref="I16"/>
    </sheetView>
  </sheetViews>
  <sheetFormatPr defaultRowHeight="14.5" x14ac:dyDescent="0.35"/>
  <cols>
    <col min="1" max="1" width="15.6328125" bestFit="1" customWidth="1"/>
    <col min="2" max="2" width="44.54296875" bestFit="1" customWidth="1"/>
    <col min="3" max="3" width="10.90625" bestFit="1" customWidth="1"/>
    <col min="4" max="4" width="9.36328125" bestFit="1" customWidth="1"/>
    <col min="5" max="5" width="10.453125" bestFit="1" customWidth="1"/>
    <col min="6" max="6" width="12.26953125" bestFit="1" customWidth="1"/>
    <col min="7" max="7" width="9.54296875" bestFit="1" customWidth="1"/>
    <col min="8" max="8" width="11.81640625" bestFit="1" customWidth="1"/>
    <col min="9" max="9" width="9.54296875" bestFit="1" customWidth="1"/>
    <col min="10" max="10" width="10.7265625" bestFit="1" customWidth="1"/>
    <col min="11" max="11" width="76.453125" style="37" bestFit="1" customWidth="1"/>
    <col min="12" max="12" width="50.26953125" bestFit="1" customWidth="1"/>
    <col min="13" max="13" width="26.453125" customWidth="1"/>
  </cols>
  <sheetData>
    <row r="1" spans="1:13" x14ac:dyDescent="0.35">
      <c r="A1" t="s">
        <v>1900</v>
      </c>
      <c r="B1" t="s">
        <v>1899</v>
      </c>
      <c r="C1" t="s">
        <v>2</v>
      </c>
      <c r="D1" t="s">
        <v>3</v>
      </c>
      <c r="E1" t="s">
        <v>4</v>
      </c>
      <c r="F1" t="s">
        <v>1912</v>
      </c>
      <c r="G1" s="37" t="s">
        <v>821</v>
      </c>
      <c r="H1" t="s">
        <v>1914</v>
      </c>
      <c r="I1" s="37" t="s">
        <v>791</v>
      </c>
      <c r="J1" s="37" t="s">
        <v>2553</v>
      </c>
      <c r="K1" t="s">
        <v>1913</v>
      </c>
      <c r="L1" s="37" t="s">
        <v>2556</v>
      </c>
      <c r="M1" t="s">
        <v>3279</v>
      </c>
    </row>
    <row r="2" spans="1:13" x14ac:dyDescent="0.35">
      <c r="A2" t="s">
        <v>355</v>
      </c>
      <c r="B2" s="36" t="s">
        <v>356</v>
      </c>
      <c r="C2" t="s">
        <v>549</v>
      </c>
      <c r="D2" t="s">
        <v>550</v>
      </c>
      <c r="E2" t="s">
        <v>551</v>
      </c>
      <c r="F2" t="s">
        <v>1915</v>
      </c>
      <c r="G2" s="8" t="s">
        <v>1704</v>
      </c>
      <c r="H2" t="str">
        <f>_xlfn.XLOOKUP(Tabela1[[#This Row],[Turma]],Tabela3[16 turmas],Tabela3[Prof.])</f>
        <v>Myrna</v>
      </c>
      <c r="I2" s="8" t="str">
        <f>_xlfn.XLOOKUP(Tabela1[[#This Row],[Turma]],Tabela3[16 turmas],Tabela3[Sala])</f>
        <v>S13</v>
      </c>
      <c r="J2" s="8" t="str">
        <f>_xlfn.XLOOKUP(Tabela1[[#This Row],[Turma]],Tabela3[16 turmas],Tabela3[Periodo])</f>
        <v>Quinta 1</v>
      </c>
      <c r="K2" t="s">
        <v>2260</v>
      </c>
      <c r="L2" s="37" t="s">
        <v>2592</v>
      </c>
    </row>
    <row r="3" spans="1:13" x14ac:dyDescent="0.35">
      <c r="A3" t="s">
        <v>1334</v>
      </c>
      <c r="B3" s="36" t="s">
        <v>1335</v>
      </c>
      <c r="C3" t="s">
        <v>557</v>
      </c>
      <c r="D3" t="s">
        <v>553</v>
      </c>
      <c r="E3" t="s">
        <v>554</v>
      </c>
      <c r="F3" t="s">
        <v>1915</v>
      </c>
      <c r="G3" s="8" t="s">
        <v>1704</v>
      </c>
      <c r="H3" t="str">
        <f>_xlfn.XLOOKUP(Tabela1[[#This Row],[Turma]],Tabela3[16 turmas],Tabela3[Prof.])</f>
        <v>Myrna</v>
      </c>
      <c r="I3" s="8" t="str">
        <f>_xlfn.XLOOKUP(Tabela1[[#This Row],[Turma]],Tabela3[16 turmas],Tabela3[Sala])</f>
        <v>S13</v>
      </c>
      <c r="J3" s="8" t="str">
        <f>_xlfn.XLOOKUP(Tabela1[[#This Row],[Turma]],Tabela3[16 turmas],Tabela3[Periodo])</f>
        <v>Quinta 1</v>
      </c>
      <c r="K3" t="s">
        <v>2198</v>
      </c>
      <c r="L3" s="37" t="s">
        <v>3171</v>
      </c>
    </row>
    <row r="4" spans="1:13" x14ac:dyDescent="0.35">
      <c r="A4" t="s">
        <v>221</v>
      </c>
      <c r="B4" s="36" t="s">
        <v>222</v>
      </c>
      <c r="C4" t="s">
        <v>557</v>
      </c>
      <c r="D4" t="s">
        <v>553</v>
      </c>
      <c r="E4" t="s">
        <v>551</v>
      </c>
      <c r="F4" t="s">
        <v>1915</v>
      </c>
      <c r="G4" s="8" t="s">
        <v>1703</v>
      </c>
      <c r="H4" t="str">
        <f>_xlfn.XLOOKUP(Tabela1[[#This Row],[Turma]],Tabela3[16 turmas],Tabela3[Prof.])</f>
        <v>Alex</v>
      </c>
      <c r="I4" s="8" t="str">
        <f>_xlfn.XLOOKUP(Tabela1[[#This Row],[Turma]],Tabela3[16 turmas],Tabela3[Sala])</f>
        <v>S12</v>
      </c>
      <c r="J4" s="8" t="str">
        <f>_xlfn.XLOOKUP(Tabela1[[#This Row],[Turma]],Tabela3[16 turmas],Tabela3[Periodo])</f>
        <v>Quinta 1</v>
      </c>
      <c r="K4" t="s">
        <v>2528</v>
      </c>
      <c r="L4" s="37" t="s">
        <v>3102</v>
      </c>
    </row>
    <row r="5" spans="1:13" x14ac:dyDescent="0.35">
      <c r="A5" t="s">
        <v>197</v>
      </c>
      <c r="B5" s="36" t="s">
        <v>1402</v>
      </c>
      <c r="C5" t="s">
        <v>557</v>
      </c>
      <c r="D5" t="s">
        <v>553</v>
      </c>
      <c r="E5" t="s">
        <v>554</v>
      </c>
      <c r="F5" t="s">
        <v>1916</v>
      </c>
      <c r="G5" s="8" t="s">
        <v>817</v>
      </c>
      <c r="H5" t="str">
        <f>_xlfn.XLOOKUP(Tabela1[[#This Row],[Turma]],Tabela3[16 turmas],Tabela3[Prof.])</f>
        <v>Modolo</v>
      </c>
      <c r="I5" s="8" t="str">
        <f>_xlfn.XLOOKUP(Tabela1[[#This Row],[Turma]],Tabela3[16 turmas],Tabela3[Sala])</f>
        <v>S10</v>
      </c>
      <c r="J5" s="8" t="str">
        <f>_xlfn.XLOOKUP(Tabela1[[#This Row],[Turma]],Tabela3[16 turmas],Tabela3[Periodo])</f>
        <v>Quinta 1</v>
      </c>
      <c r="K5" t="s">
        <v>2159</v>
      </c>
      <c r="L5" s="37" t="s">
        <v>2988</v>
      </c>
    </row>
    <row r="6" spans="1:13" x14ac:dyDescent="0.35">
      <c r="A6" t="s">
        <v>45</v>
      </c>
      <c r="B6" s="36" t="s">
        <v>1670</v>
      </c>
      <c r="C6" t="s">
        <v>557</v>
      </c>
      <c r="D6" t="s">
        <v>550</v>
      </c>
      <c r="E6" t="s">
        <v>551</v>
      </c>
      <c r="F6" t="s">
        <v>1916</v>
      </c>
      <c r="G6" s="8" t="s">
        <v>815</v>
      </c>
      <c r="H6" t="str">
        <f>_xlfn.XLOOKUP(Tabela1[[#This Row],[Turma]],Tabela3[16 turmas],Tabela3[Prof.])</f>
        <v>Grilo</v>
      </c>
      <c r="I6" s="8" t="str">
        <f>_xlfn.XLOOKUP(Tabela1[[#This Row],[Turma]],Tabela3[16 turmas],Tabela3[Sala])</f>
        <v>S08</v>
      </c>
      <c r="J6" s="8" t="str">
        <f>_xlfn.XLOOKUP(Tabela1[[#This Row],[Turma]],Tabela3[16 turmas],Tabela3[Periodo])</f>
        <v>Quinta 1</v>
      </c>
      <c r="K6" t="s">
        <v>2186</v>
      </c>
      <c r="L6" s="37" t="s">
        <v>2729</v>
      </c>
    </row>
    <row r="7" spans="1:13" x14ac:dyDescent="0.35">
      <c r="A7" t="s">
        <v>1344</v>
      </c>
      <c r="B7" s="36" t="s">
        <v>1345</v>
      </c>
      <c r="C7" t="s">
        <v>557</v>
      </c>
      <c r="D7" t="s">
        <v>550</v>
      </c>
      <c r="E7" t="s">
        <v>551</v>
      </c>
      <c r="F7" t="s">
        <v>1916</v>
      </c>
      <c r="G7" s="8" t="s">
        <v>815</v>
      </c>
      <c r="H7" t="str">
        <f>_xlfn.XLOOKUP(Tabela1[[#This Row],[Turma]],Tabela3[16 turmas],Tabela3[Prof.])</f>
        <v>Grilo</v>
      </c>
      <c r="I7" s="8" t="str">
        <f>_xlfn.XLOOKUP(Tabela1[[#This Row],[Turma]],Tabela3[16 turmas],Tabela3[Sala])</f>
        <v>S08</v>
      </c>
      <c r="J7" s="8" t="str">
        <f>_xlfn.XLOOKUP(Tabela1[[#This Row],[Turma]],Tabela3[16 turmas],Tabela3[Periodo])</f>
        <v>Quinta 1</v>
      </c>
      <c r="K7" t="s">
        <v>2486</v>
      </c>
      <c r="L7" s="37" t="s">
        <v>3161</v>
      </c>
    </row>
    <row r="8" spans="1:13" x14ac:dyDescent="0.35">
      <c r="A8" t="s">
        <v>1346</v>
      </c>
      <c r="B8" s="36" t="s">
        <v>1347</v>
      </c>
      <c r="C8" t="s">
        <v>557</v>
      </c>
      <c r="D8" t="s">
        <v>550</v>
      </c>
      <c r="E8" t="s">
        <v>551</v>
      </c>
      <c r="F8" t="s">
        <v>1915</v>
      </c>
      <c r="G8" s="8" t="s">
        <v>815</v>
      </c>
      <c r="H8" t="str">
        <f>_xlfn.XLOOKUP(Tabela1[[#This Row],[Turma]],Tabela3[16 turmas],Tabela3[Prof.])</f>
        <v>Grilo</v>
      </c>
      <c r="I8" s="8" t="str">
        <f>_xlfn.XLOOKUP(Tabela1[[#This Row],[Turma]],Tabela3[16 turmas],Tabela3[Sala])</f>
        <v>S08</v>
      </c>
      <c r="J8" s="8" t="str">
        <f>_xlfn.XLOOKUP(Tabela1[[#This Row],[Turma]],Tabela3[16 turmas],Tabela3[Periodo])</f>
        <v>Quinta 1</v>
      </c>
      <c r="K8" t="s">
        <v>2487</v>
      </c>
      <c r="L8" s="37" t="s">
        <v>3158</v>
      </c>
    </row>
    <row r="9" spans="1:13" x14ac:dyDescent="0.35">
      <c r="A9" t="s">
        <v>288</v>
      </c>
      <c r="B9" s="36" t="s">
        <v>289</v>
      </c>
      <c r="C9" t="s">
        <v>557</v>
      </c>
      <c r="D9" t="s">
        <v>550</v>
      </c>
      <c r="E9" t="s">
        <v>551</v>
      </c>
      <c r="F9" t="s">
        <v>1915</v>
      </c>
      <c r="G9" s="8" t="s">
        <v>815</v>
      </c>
      <c r="H9" t="str">
        <f>_xlfn.XLOOKUP(Tabela1[[#This Row],[Turma]],Tabela3[16 turmas],Tabela3[Prof.])</f>
        <v>Grilo</v>
      </c>
      <c r="I9" s="8" t="str">
        <f>_xlfn.XLOOKUP(Tabela1[[#This Row],[Turma]],Tabela3[16 turmas],Tabela3[Sala])</f>
        <v>S08</v>
      </c>
      <c r="J9" s="8" t="str">
        <f>_xlfn.XLOOKUP(Tabela1[[#This Row],[Turma]],Tabela3[16 turmas],Tabela3[Periodo])</f>
        <v>Quinta 1</v>
      </c>
      <c r="K9" t="s">
        <v>2488</v>
      </c>
      <c r="L9" s="37" t="s">
        <v>3146</v>
      </c>
    </row>
    <row r="10" spans="1:13" x14ac:dyDescent="0.35">
      <c r="A10" t="s">
        <v>865</v>
      </c>
      <c r="B10" s="36" t="s">
        <v>866</v>
      </c>
      <c r="C10" t="s">
        <v>549</v>
      </c>
      <c r="D10" t="s">
        <v>553</v>
      </c>
      <c r="E10" t="s">
        <v>551</v>
      </c>
      <c r="F10" t="s">
        <v>1915</v>
      </c>
      <c r="G10" s="8" t="s">
        <v>815</v>
      </c>
      <c r="H10" t="str">
        <f>_xlfn.XLOOKUP(Tabela1[[#This Row],[Turma]],Tabela3[16 turmas],Tabela3[Prof.])</f>
        <v>Grilo</v>
      </c>
      <c r="I10" s="8" t="str">
        <f>_xlfn.XLOOKUP(Tabela1[[#This Row],[Turma]],Tabela3[16 turmas],Tabela3[Sala])</f>
        <v>S08</v>
      </c>
      <c r="J10" s="8" t="str">
        <f>_xlfn.XLOOKUP(Tabela1[[#This Row],[Turma]],Tabela3[16 turmas],Tabela3[Periodo])</f>
        <v>Quinta 1</v>
      </c>
      <c r="K10" t="s">
        <v>2473</v>
      </c>
      <c r="L10" s="37" t="s">
        <v>3126</v>
      </c>
    </row>
    <row r="11" spans="1:13" x14ac:dyDescent="0.35">
      <c r="A11" t="s">
        <v>515</v>
      </c>
      <c r="B11" s="36" t="s">
        <v>864</v>
      </c>
      <c r="C11" t="s">
        <v>549</v>
      </c>
      <c r="D11" t="s">
        <v>550</v>
      </c>
      <c r="E11" t="s">
        <v>551</v>
      </c>
      <c r="F11" t="s">
        <v>1915</v>
      </c>
      <c r="G11" s="8" t="s">
        <v>815</v>
      </c>
      <c r="H11" t="str">
        <f>_xlfn.XLOOKUP(Tabela1[[#This Row],[Turma]],Tabela3[16 turmas],Tabela3[Prof.])</f>
        <v>Grilo</v>
      </c>
      <c r="I11" s="8" t="str">
        <f>_xlfn.XLOOKUP(Tabela1[[#This Row],[Turma]],Tabela3[16 turmas],Tabela3[Sala])</f>
        <v>S08</v>
      </c>
      <c r="J11" s="8" t="str">
        <f>_xlfn.XLOOKUP(Tabela1[[#This Row],[Turma]],Tabela3[16 turmas],Tabela3[Periodo])</f>
        <v>Quinta 1</v>
      </c>
      <c r="K11" t="s">
        <v>2472</v>
      </c>
      <c r="L11" s="37" t="s">
        <v>3122</v>
      </c>
    </row>
    <row r="12" spans="1:13" x14ac:dyDescent="0.35">
      <c r="A12" t="s">
        <v>869</v>
      </c>
      <c r="B12" s="36" t="s">
        <v>870</v>
      </c>
      <c r="C12" t="s">
        <v>549</v>
      </c>
      <c r="D12" t="s">
        <v>553</v>
      </c>
      <c r="E12" t="s">
        <v>551</v>
      </c>
      <c r="F12" t="s">
        <v>1915</v>
      </c>
      <c r="G12" s="8" t="s">
        <v>815</v>
      </c>
      <c r="H12" t="str">
        <f>_xlfn.XLOOKUP(Tabela1[[#This Row],[Turma]],Tabela3[16 turmas],Tabela3[Prof.])</f>
        <v>Grilo</v>
      </c>
      <c r="I12" s="8" t="str">
        <f>_xlfn.XLOOKUP(Tabela1[[#This Row],[Turma]],Tabela3[16 turmas],Tabela3[Sala])</f>
        <v>S08</v>
      </c>
      <c r="J12" s="8" t="str">
        <f>_xlfn.XLOOKUP(Tabela1[[#This Row],[Turma]],Tabela3[16 turmas],Tabela3[Periodo])</f>
        <v>Quinta 1</v>
      </c>
      <c r="K12" t="s">
        <v>2474</v>
      </c>
      <c r="L12" s="37" t="s">
        <v>3121</v>
      </c>
    </row>
    <row r="13" spans="1:13" x14ac:dyDescent="0.35">
      <c r="A13" t="s">
        <v>898</v>
      </c>
      <c r="B13" s="36" t="s">
        <v>899</v>
      </c>
      <c r="C13" t="s">
        <v>549</v>
      </c>
      <c r="D13" t="s">
        <v>550</v>
      </c>
      <c r="E13" t="s">
        <v>551</v>
      </c>
      <c r="F13" t="s">
        <v>1915</v>
      </c>
      <c r="G13" s="8" t="s">
        <v>815</v>
      </c>
      <c r="H13" t="str">
        <f>_xlfn.XLOOKUP(Tabela1[[#This Row],[Turma]],Tabela3[16 turmas],Tabela3[Prof.])</f>
        <v>Grilo</v>
      </c>
      <c r="I13" s="8" t="str">
        <f>_xlfn.XLOOKUP(Tabela1[[#This Row],[Turma]],Tabela3[16 turmas],Tabela3[Sala])</f>
        <v>S08</v>
      </c>
      <c r="J13" s="8" t="str">
        <f>_xlfn.XLOOKUP(Tabela1[[#This Row],[Turma]],Tabela3[16 turmas],Tabela3[Periodo])</f>
        <v>Quinta 1</v>
      </c>
      <c r="K13" t="s">
        <v>2475</v>
      </c>
      <c r="L13" s="37" t="s">
        <v>3114</v>
      </c>
    </row>
    <row r="14" spans="1:13" x14ac:dyDescent="0.35">
      <c r="A14" t="s">
        <v>1874</v>
      </c>
      <c r="B14" s="36" t="s">
        <v>1873</v>
      </c>
      <c r="C14" t="s">
        <v>557</v>
      </c>
      <c r="D14" t="s">
        <v>553</v>
      </c>
      <c r="E14" t="s">
        <v>551</v>
      </c>
      <c r="F14" t="s">
        <v>1916</v>
      </c>
      <c r="G14" s="8" t="s">
        <v>815</v>
      </c>
      <c r="H14" t="str">
        <f>_xlfn.XLOOKUP(Tabela1[[#This Row],[Turma]],Tabela3[16 turmas],Tabela3[Prof.])</f>
        <v>Grilo</v>
      </c>
      <c r="I14" s="8" t="str">
        <f>_xlfn.XLOOKUP(Tabela1[[#This Row],[Turma]],Tabela3[16 turmas],Tabela3[Sala])</f>
        <v>S08</v>
      </c>
      <c r="J14" s="8" t="str">
        <f>_xlfn.XLOOKUP(Tabela1[[#This Row],[Turma]],Tabela3[16 turmas],Tabela3[Periodo])</f>
        <v>Quinta 1</v>
      </c>
      <c r="K14"/>
      <c r="L14" s="37" t="s">
        <v>3224</v>
      </c>
    </row>
    <row r="15" spans="1:13" x14ac:dyDescent="0.35">
      <c r="A15" t="s">
        <v>1400</v>
      </c>
      <c r="B15" s="36" t="s">
        <v>1401</v>
      </c>
      <c r="C15" t="s">
        <v>557</v>
      </c>
      <c r="D15" t="s">
        <v>550</v>
      </c>
      <c r="E15" t="s">
        <v>551</v>
      </c>
      <c r="F15" t="s">
        <v>1916</v>
      </c>
      <c r="G15" s="8" t="s">
        <v>815</v>
      </c>
      <c r="H15" t="str">
        <f>_xlfn.XLOOKUP(Tabela1[[#This Row],[Turma]],Tabela3[16 turmas],Tabela3[Prof.])</f>
        <v>Grilo</v>
      </c>
      <c r="I15" s="8" t="str">
        <f>_xlfn.XLOOKUP(Tabela1[[#This Row],[Turma]],Tabela3[16 turmas],Tabela3[Sala])</f>
        <v>S08</v>
      </c>
      <c r="J15" s="8" t="str">
        <f>_xlfn.XLOOKUP(Tabela1[[#This Row],[Turma]],Tabela3[16 turmas],Tabela3[Periodo])</f>
        <v>Quinta 1</v>
      </c>
      <c r="K15"/>
      <c r="L15" s="37" t="s">
        <v>3221</v>
      </c>
    </row>
    <row r="16" spans="1:13" x14ac:dyDescent="0.35">
      <c r="A16" t="s">
        <v>470</v>
      </c>
      <c r="B16" s="36" t="s">
        <v>471</v>
      </c>
      <c r="C16" t="s">
        <v>549</v>
      </c>
      <c r="D16" t="s">
        <v>550</v>
      </c>
      <c r="E16" t="s">
        <v>551</v>
      </c>
      <c r="F16" t="s">
        <v>1915</v>
      </c>
      <c r="G16" s="8" t="s">
        <v>815</v>
      </c>
      <c r="H16" t="str">
        <f>_xlfn.XLOOKUP(Tabela1[[#This Row],[Turma]],Tabela3[16 turmas],Tabela3[Prof.])</f>
        <v>Grilo</v>
      </c>
      <c r="I16" s="8" t="str">
        <f>_xlfn.XLOOKUP(Tabela1[[#This Row],[Turma]],Tabela3[16 turmas],Tabela3[Sala])</f>
        <v>S08</v>
      </c>
      <c r="J16" s="8" t="str">
        <f>_xlfn.XLOOKUP(Tabela1[[#This Row],[Turma]],Tabela3[16 turmas],Tabela3[Periodo])</f>
        <v>Quinta 1</v>
      </c>
      <c r="K16" t="s">
        <v>2476</v>
      </c>
      <c r="L16" s="37" t="s">
        <v>3106</v>
      </c>
    </row>
    <row r="17" spans="1:12" x14ac:dyDescent="0.35">
      <c r="A17" t="s">
        <v>900</v>
      </c>
      <c r="B17" s="36" t="s">
        <v>901</v>
      </c>
      <c r="C17" t="s">
        <v>549</v>
      </c>
      <c r="D17" t="s">
        <v>550</v>
      </c>
      <c r="E17" t="s">
        <v>551</v>
      </c>
      <c r="F17" t="s">
        <v>1915</v>
      </c>
      <c r="G17" s="8" t="s">
        <v>815</v>
      </c>
      <c r="H17" t="str">
        <f>_xlfn.XLOOKUP(Tabela1[[#This Row],[Turma]],Tabela3[16 turmas],Tabela3[Prof.])</f>
        <v>Grilo</v>
      </c>
      <c r="I17" s="8" t="str">
        <f>_xlfn.XLOOKUP(Tabela1[[#This Row],[Turma]],Tabela3[16 turmas],Tabela3[Sala])</f>
        <v>S08</v>
      </c>
      <c r="J17" s="8" t="str">
        <f>_xlfn.XLOOKUP(Tabela1[[#This Row],[Turma]],Tabela3[16 turmas],Tabela3[Periodo])</f>
        <v>Quinta 1</v>
      </c>
      <c r="K17" t="s">
        <v>2477</v>
      </c>
      <c r="L17" s="37" t="s">
        <v>3093</v>
      </c>
    </row>
    <row r="18" spans="1:12" x14ac:dyDescent="0.35">
      <c r="A18" t="s">
        <v>1342</v>
      </c>
      <c r="B18" s="36" t="s">
        <v>1343</v>
      </c>
      <c r="C18" t="s">
        <v>557</v>
      </c>
      <c r="D18" t="s">
        <v>550</v>
      </c>
      <c r="E18" t="s">
        <v>551</v>
      </c>
      <c r="F18" t="s">
        <v>1915</v>
      </c>
      <c r="G18" s="8" t="s">
        <v>815</v>
      </c>
      <c r="H18" t="str">
        <f>_xlfn.XLOOKUP(Tabela1[[#This Row],[Turma]],Tabela3[16 turmas],Tabela3[Prof.])</f>
        <v>Grilo</v>
      </c>
      <c r="I18" s="8" t="str">
        <f>_xlfn.XLOOKUP(Tabela1[[#This Row],[Turma]],Tabela3[16 turmas],Tabela3[Sala])</f>
        <v>S08</v>
      </c>
      <c r="J18" s="8" t="str">
        <f>_xlfn.XLOOKUP(Tabela1[[#This Row],[Turma]],Tabela3[16 turmas],Tabela3[Periodo])</f>
        <v>Quinta 1</v>
      </c>
      <c r="K18" t="s">
        <v>2485</v>
      </c>
      <c r="L18" s="37" t="s">
        <v>3079</v>
      </c>
    </row>
    <row r="19" spans="1:12" x14ac:dyDescent="0.35">
      <c r="A19" t="s">
        <v>39</v>
      </c>
      <c r="B19" s="36" t="s">
        <v>40</v>
      </c>
      <c r="C19" t="s">
        <v>549</v>
      </c>
      <c r="D19" t="s">
        <v>550</v>
      </c>
      <c r="E19" t="s">
        <v>551</v>
      </c>
      <c r="F19" t="s">
        <v>1915</v>
      </c>
      <c r="G19" s="8" t="s">
        <v>815</v>
      </c>
      <c r="H19" t="str">
        <f>_xlfn.XLOOKUP(Tabela1[[#This Row],[Turma]],Tabela3[16 turmas],Tabela3[Prof.])</f>
        <v>Grilo</v>
      </c>
      <c r="I19" s="8" t="str">
        <f>_xlfn.XLOOKUP(Tabela1[[#This Row],[Turma]],Tabela3[16 turmas],Tabela3[Sala])</f>
        <v>S08</v>
      </c>
      <c r="J19" s="8" t="str">
        <f>_xlfn.XLOOKUP(Tabela1[[#This Row],[Turma]],Tabela3[16 turmas],Tabela3[Periodo])</f>
        <v>Quinta 1</v>
      </c>
      <c r="K19" t="s">
        <v>2478</v>
      </c>
      <c r="L19" s="37" t="s">
        <v>3061</v>
      </c>
    </row>
    <row r="20" spans="1:12" x14ac:dyDescent="0.35">
      <c r="A20" t="s">
        <v>336</v>
      </c>
      <c r="B20" s="36" t="s">
        <v>938</v>
      </c>
      <c r="C20" t="s">
        <v>549</v>
      </c>
      <c r="D20" t="s">
        <v>550</v>
      </c>
      <c r="E20" t="s">
        <v>551</v>
      </c>
      <c r="F20" t="s">
        <v>1915</v>
      </c>
      <c r="G20" s="8" t="s">
        <v>815</v>
      </c>
      <c r="H20" t="str">
        <f>_xlfn.XLOOKUP(Tabela1[[#This Row],[Turma]],Tabela3[16 turmas],Tabela3[Prof.])</f>
        <v>Grilo</v>
      </c>
      <c r="I20" s="8" t="str">
        <f>_xlfn.XLOOKUP(Tabela1[[#This Row],[Turma]],Tabela3[16 turmas],Tabela3[Sala])</f>
        <v>S08</v>
      </c>
      <c r="J20" s="8" t="str">
        <f>_xlfn.XLOOKUP(Tabela1[[#This Row],[Turma]],Tabela3[16 turmas],Tabela3[Periodo])</f>
        <v>Quinta 1</v>
      </c>
      <c r="K20" t="s">
        <v>2480</v>
      </c>
      <c r="L20" s="37" t="s">
        <v>3059</v>
      </c>
    </row>
    <row r="21" spans="1:12" x14ac:dyDescent="0.35">
      <c r="A21" t="s">
        <v>373</v>
      </c>
      <c r="B21" s="36" t="s">
        <v>374</v>
      </c>
      <c r="C21" t="s">
        <v>549</v>
      </c>
      <c r="D21" t="s">
        <v>550</v>
      </c>
      <c r="E21" t="s">
        <v>551</v>
      </c>
      <c r="F21" t="s">
        <v>1915</v>
      </c>
      <c r="G21" s="8" t="s">
        <v>815</v>
      </c>
      <c r="H21" t="str">
        <f>_xlfn.XLOOKUP(Tabela1[[#This Row],[Turma]],Tabela3[16 turmas],Tabela3[Prof.])</f>
        <v>Grilo</v>
      </c>
      <c r="I21" s="8" t="str">
        <f>_xlfn.XLOOKUP(Tabela1[[#This Row],[Turma]],Tabela3[16 turmas],Tabela3[Sala])</f>
        <v>S08</v>
      </c>
      <c r="J21" s="8" t="str">
        <f>_xlfn.XLOOKUP(Tabela1[[#This Row],[Turma]],Tabela3[16 turmas],Tabela3[Periodo])</f>
        <v>Quinta 1</v>
      </c>
      <c r="K21" t="s">
        <v>2482</v>
      </c>
      <c r="L21" s="37" t="s">
        <v>3026</v>
      </c>
    </row>
    <row r="22" spans="1:12" x14ac:dyDescent="0.35">
      <c r="A22" t="s">
        <v>211</v>
      </c>
      <c r="B22" s="36" t="s">
        <v>961</v>
      </c>
      <c r="C22" t="s">
        <v>549</v>
      </c>
      <c r="D22" t="s">
        <v>550</v>
      </c>
      <c r="E22" t="s">
        <v>551</v>
      </c>
      <c r="F22" t="s">
        <v>1916</v>
      </c>
      <c r="G22" s="8" t="s">
        <v>815</v>
      </c>
      <c r="H22" t="str">
        <f>_xlfn.XLOOKUP(Tabela1[[#This Row],[Turma]],Tabela3[16 turmas],Tabela3[Prof.])</f>
        <v>Grilo</v>
      </c>
      <c r="I22" s="8" t="str">
        <f>_xlfn.XLOOKUP(Tabela1[[#This Row],[Turma]],Tabela3[16 turmas],Tabela3[Sala])</f>
        <v>S08</v>
      </c>
      <c r="J22" s="8" t="str">
        <f>_xlfn.XLOOKUP(Tabela1[[#This Row],[Turma]],Tabela3[16 turmas],Tabela3[Periodo])</f>
        <v>Quinta 1</v>
      </c>
      <c r="K22" t="s">
        <v>2481</v>
      </c>
      <c r="L22" s="37" t="s">
        <v>3021</v>
      </c>
    </row>
    <row r="23" spans="1:12" x14ac:dyDescent="0.35">
      <c r="A23" t="s">
        <v>36</v>
      </c>
      <c r="B23" s="36" t="s">
        <v>37</v>
      </c>
      <c r="C23" t="s">
        <v>549</v>
      </c>
      <c r="D23" t="s">
        <v>550</v>
      </c>
      <c r="E23" t="s">
        <v>551</v>
      </c>
      <c r="F23" t="s">
        <v>1915</v>
      </c>
      <c r="G23" s="8" t="s">
        <v>815</v>
      </c>
      <c r="H23" t="str">
        <f>_xlfn.XLOOKUP(Tabela1[[#This Row],[Turma]],Tabela3[16 turmas],Tabela3[Prof.])</f>
        <v>Grilo</v>
      </c>
      <c r="I23" s="8" t="str">
        <f>_xlfn.XLOOKUP(Tabela1[[#This Row],[Turma]],Tabela3[16 turmas],Tabela3[Sala])</f>
        <v>S08</v>
      </c>
      <c r="J23" s="8" t="str">
        <f>_xlfn.XLOOKUP(Tabela1[[#This Row],[Turma]],Tabela3[16 turmas],Tabela3[Periodo])</f>
        <v>Quinta 1</v>
      </c>
      <c r="K23" t="s">
        <v>2483</v>
      </c>
      <c r="L23" s="37" t="s">
        <v>3020</v>
      </c>
    </row>
    <row r="24" spans="1:12" x14ac:dyDescent="0.35">
      <c r="A24" t="s">
        <v>1377</v>
      </c>
      <c r="B24" s="36" t="s">
        <v>1378</v>
      </c>
      <c r="C24" t="s">
        <v>557</v>
      </c>
      <c r="D24" t="s">
        <v>553</v>
      </c>
      <c r="E24" t="s">
        <v>551</v>
      </c>
      <c r="F24" t="s">
        <v>1915</v>
      </c>
      <c r="G24" s="8" t="s">
        <v>815</v>
      </c>
      <c r="H24" t="str">
        <f>_xlfn.XLOOKUP(Tabela1[[#This Row],[Turma]],Tabela3[16 turmas],Tabela3[Prof.])</f>
        <v>Grilo</v>
      </c>
      <c r="I24" s="8" t="str">
        <f>_xlfn.XLOOKUP(Tabela1[[#This Row],[Turma]],Tabela3[16 turmas],Tabela3[Sala])</f>
        <v>S08</v>
      </c>
      <c r="J24" s="8" t="str">
        <f>_xlfn.XLOOKUP(Tabela1[[#This Row],[Turma]],Tabela3[16 turmas],Tabela3[Periodo])</f>
        <v>Quinta 1</v>
      </c>
      <c r="K24"/>
      <c r="L24" s="37" t="s">
        <v>3239</v>
      </c>
    </row>
    <row r="25" spans="1:12" x14ac:dyDescent="0.35">
      <c r="A25" t="s">
        <v>1883</v>
      </c>
      <c r="B25" s="36" t="s">
        <v>1906</v>
      </c>
      <c r="C25" t="s">
        <v>549</v>
      </c>
      <c r="D25" t="s">
        <v>550</v>
      </c>
      <c r="E25" t="s">
        <v>551</v>
      </c>
      <c r="F25" t="s">
        <v>1916</v>
      </c>
      <c r="G25" s="8" t="s">
        <v>815</v>
      </c>
      <c r="H25" t="str">
        <f>_xlfn.XLOOKUP(Tabela1[[#This Row],[Turma]],Tabela3[16 turmas],Tabela3[Prof.])</f>
        <v>Grilo</v>
      </c>
      <c r="I25" s="8" t="str">
        <f>_xlfn.XLOOKUP(Tabela1[[#This Row],[Turma]],Tabela3[16 turmas],Tabela3[Sala])</f>
        <v>S08</v>
      </c>
      <c r="J25" s="8" t="str">
        <f>_xlfn.XLOOKUP(Tabela1[[#This Row],[Turma]],Tabela3[16 turmas],Tabela3[Periodo])</f>
        <v>Quinta 1</v>
      </c>
      <c r="K25"/>
      <c r="L25" s="37" t="s">
        <v>3207</v>
      </c>
    </row>
    <row r="26" spans="1:12" x14ac:dyDescent="0.35">
      <c r="A26" t="s">
        <v>1379</v>
      </c>
      <c r="B26" s="36" t="s">
        <v>1898</v>
      </c>
      <c r="C26" t="s">
        <v>557</v>
      </c>
      <c r="D26" t="s">
        <v>553</v>
      </c>
      <c r="E26" t="s">
        <v>551</v>
      </c>
      <c r="F26" t="s">
        <v>1916</v>
      </c>
      <c r="G26" s="8" t="s">
        <v>815</v>
      </c>
      <c r="H26" t="str">
        <f>_xlfn.XLOOKUP(Tabela1[[#This Row],[Turma]],Tabela3[16 turmas],Tabela3[Prof.])</f>
        <v>Grilo</v>
      </c>
      <c r="I26" s="8" t="str">
        <f>_xlfn.XLOOKUP(Tabela1[[#This Row],[Turma]],Tabela3[16 turmas],Tabela3[Sala])</f>
        <v>S08</v>
      </c>
      <c r="J26" s="8" t="str">
        <f>_xlfn.XLOOKUP(Tabela1[[#This Row],[Turma]],Tabela3[16 turmas],Tabela3[Periodo])</f>
        <v>Quinta 1</v>
      </c>
      <c r="K26" t="s">
        <v>1924</v>
      </c>
      <c r="L26" s="37" t="s">
        <v>2869</v>
      </c>
    </row>
    <row r="27" spans="1:12" x14ac:dyDescent="0.35">
      <c r="A27" t="s">
        <v>1892</v>
      </c>
      <c r="B27" s="36" t="s">
        <v>1909</v>
      </c>
      <c r="C27" t="s">
        <v>549</v>
      </c>
      <c r="D27" t="s">
        <v>550</v>
      </c>
      <c r="E27" t="s">
        <v>551</v>
      </c>
      <c r="F27" t="s">
        <v>1915</v>
      </c>
      <c r="G27" s="8" t="s">
        <v>815</v>
      </c>
      <c r="H27" t="str">
        <f>_xlfn.XLOOKUP(Tabela1[[#This Row],[Turma]],Tabela3[16 turmas],Tabela3[Prof.])</f>
        <v>Grilo</v>
      </c>
      <c r="I27" s="8" t="str">
        <f>_xlfn.XLOOKUP(Tabela1[[#This Row],[Turma]],Tabela3[16 turmas],Tabela3[Sala])</f>
        <v>S08</v>
      </c>
      <c r="J27" s="8" t="str">
        <f>_xlfn.XLOOKUP(Tabela1[[#This Row],[Turma]],Tabela3[16 turmas],Tabela3[Periodo])</f>
        <v>Quinta 1</v>
      </c>
      <c r="K27"/>
      <c r="L27" s="37" t="s">
        <v>3199</v>
      </c>
    </row>
    <row r="28" spans="1:12" x14ac:dyDescent="0.35">
      <c r="A28" t="s">
        <v>523</v>
      </c>
      <c r="B28" s="36" t="s">
        <v>524</v>
      </c>
      <c r="C28" t="s">
        <v>557</v>
      </c>
      <c r="D28" t="s">
        <v>550</v>
      </c>
      <c r="E28" t="s">
        <v>551</v>
      </c>
      <c r="F28" t="s">
        <v>1915</v>
      </c>
      <c r="G28" s="8" t="s">
        <v>815</v>
      </c>
      <c r="H28" t="str">
        <f>_xlfn.XLOOKUP(Tabela1[[#This Row],[Turma]],Tabela3[16 turmas],Tabela3[Prof.])</f>
        <v>Grilo</v>
      </c>
      <c r="I28" s="8" t="str">
        <f>_xlfn.XLOOKUP(Tabela1[[#This Row],[Turma]],Tabela3[16 turmas],Tabela3[Sala])</f>
        <v>S08</v>
      </c>
      <c r="J28" s="8" t="str">
        <f>_xlfn.XLOOKUP(Tabela1[[#This Row],[Turma]],Tabela3[16 turmas],Tabela3[Periodo])</f>
        <v>Quinta 1</v>
      </c>
      <c r="K28" t="s">
        <v>1932</v>
      </c>
      <c r="L28" s="37" t="s">
        <v>3270</v>
      </c>
    </row>
    <row r="29" spans="1:12" x14ac:dyDescent="0.35">
      <c r="A29" t="s">
        <v>429</v>
      </c>
      <c r="B29" s="36" t="s">
        <v>1702</v>
      </c>
      <c r="C29" t="s">
        <v>557</v>
      </c>
      <c r="D29" t="s">
        <v>553</v>
      </c>
      <c r="E29" t="s">
        <v>551</v>
      </c>
      <c r="F29" t="s">
        <v>1915</v>
      </c>
      <c r="G29" s="8" t="s">
        <v>815</v>
      </c>
      <c r="H29" t="str">
        <f>_xlfn.XLOOKUP(Tabela1[[#This Row],[Turma]],Tabela3[16 turmas],Tabela3[Prof.])</f>
        <v>Grilo</v>
      </c>
      <c r="I29" s="8" t="str">
        <f>_xlfn.XLOOKUP(Tabela1[[#This Row],[Turma]],Tabela3[16 turmas],Tabela3[Sala])</f>
        <v>S08</v>
      </c>
      <c r="J29" s="8" t="str">
        <f>_xlfn.XLOOKUP(Tabela1[[#This Row],[Turma]],Tabela3[16 turmas],Tabela3[Periodo])</f>
        <v>Quinta 1</v>
      </c>
      <c r="K29"/>
      <c r="L29" s="37" t="s">
        <v>3273</v>
      </c>
    </row>
    <row r="30" spans="1:12" x14ac:dyDescent="0.35">
      <c r="A30" t="s">
        <v>1441</v>
      </c>
      <c r="B30" s="36" t="s">
        <v>1442</v>
      </c>
      <c r="C30" t="s">
        <v>557</v>
      </c>
      <c r="D30" t="s">
        <v>550</v>
      </c>
      <c r="E30" t="s">
        <v>551</v>
      </c>
      <c r="F30" t="s">
        <v>1915</v>
      </c>
      <c r="G30" s="8" t="s">
        <v>815</v>
      </c>
      <c r="H30" t="str">
        <f>_xlfn.XLOOKUP(Tabela1[[#This Row],[Turma]],Tabela3[16 turmas],Tabela3[Prof.])</f>
        <v>Grilo</v>
      </c>
      <c r="I30" s="8" t="str">
        <f>_xlfn.XLOOKUP(Tabela1[[#This Row],[Turma]],Tabela3[16 turmas],Tabela3[Sala])</f>
        <v>S08</v>
      </c>
      <c r="J30" s="8" t="str">
        <f>_xlfn.XLOOKUP(Tabela1[[#This Row],[Turma]],Tabela3[16 turmas],Tabela3[Periodo])</f>
        <v>Quinta 1</v>
      </c>
      <c r="K30" t="s">
        <v>1926</v>
      </c>
      <c r="L30" s="37" t="s">
        <v>2627</v>
      </c>
    </row>
    <row r="31" spans="1:12" x14ac:dyDescent="0.35">
      <c r="A31" t="s">
        <v>991</v>
      </c>
      <c r="B31" s="36" t="s">
        <v>992</v>
      </c>
      <c r="C31" t="s">
        <v>549</v>
      </c>
      <c r="D31" t="s">
        <v>550</v>
      </c>
      <c r="E31" t="s">
        <v>551</v>
      </c>
      <c r="F31" t="s">
        <v>1915</v>
      </c>
      <c r="G31" s="8" t="s">
        <v>815</v>
      </c>
      <c r="H31" t="str">
        <f>_xlfn.XLOOKUP(Tabela1[[#This Row],[Turma]],Tabela3[16 turmas],Tabela3[Prof.])</f>
        <v>Grilo</v>
      </c>
      <c r="I31" s="8" t="str">
        <f>_xlfn.XLOOKUP(Tabela1[[#This Row],[Turma]],Tabela3[16 turmas],Tabela3[Sala])</f>
        <v>S08</v>
      </c>
      <c r="J31" s="8" t="str">
        <f>_xlfn.XLOOKUP(Tabela1[[#This Row],[Turma]],Tabela3[16 turmas],Tabela3[Periodo])</f>
        <v>Quinta 1</v>
      </c>
      <c r="K31" t="s">
        <v>2484</v>
      </c>
      <c r="L31" s="37" t="s">
        <v>2583</v>
      </c>
    </row>
    <row r="32" spans="1:12" x14ac:dyDescent="0.35">
      <c r="A32" t="s">
        <v>828</v>
      </c>
      <c r="B32" s="36" t="s">
        <v>829</v>
      </c>
      <c r="C32" t="s">
        <v>549</v>
      </c>
      <c r="D32" t="s">
        <v>553</v>
      </c>
      <c r="E32" t="s">
        <v>551</v>
      </c>
      <c r="F32" t="s">
        <v>1915</v>
      </c>
      <c r="G32" s="8" t="s">
        <v>815</v>
      </c>
      <c r="H32" t="str">
        <f>_xlfn.XLOOKUP(Tabela1[[#This Row],[Turma]],Tabela3[16 turmas],Tabela3[Prof.])</f>
        <v>Grilo</v>
      </c>
      <c r="I32" s="8" t="str">
        <f>_xlfn.XLOOKUP(Tabela1[[#This Row],[Turma]],Tabela3[16 turmas],Tabela3[Sala])</f>
        <v>S08</v>
      </c>
      <c r="J32" s="8" t="str">
        <f>_xlfn.XLOOKUP(Tabela1[[#This Row],[Turma]],Tabela3[16 turmas],Tabela3[Periodo])</f>
        <v>Quinta 1</v>
      </c>
      <c r="K32" t="s">
        <v>1927</v>
      </c>
      <c r="L32" s="37" t="s">
        <v>3244</v>
      </c>
    </row>
    <row r="33" spans="1:12" x14ac:dyDescent="0.35">
      <c r="A33" t="s">
        <v>1872</v>
      </c>
      <c r="B33" s="36" t="s">
        <v>1902</v>
      </c>
      <c r="C33" t="s">
        <v>549</v>
      </c>
      <c r="D33" t="s">
        <v>553</v>
      </c>
      <c r="E33" t="s">
        <v>551</v>
      </c>
      <c r="F33" t="s">
        <v>1915</v>
      </c>
      <c r="G33" s="8" t="s">
        <v>816</v>
      </c>
      <c r="H33" t="str">
        <f>_xlfn.XLOOKUP(Tabela1[[#This Row],[Turma]],Tabela3[16 turmas],Tabela3[Prof.])</f>
        <v>Santi</v>
      </c>
      <c r="I33" s="8" t="str">
        <f>_xlfn.XLOOKUP(Tabela1[[#This Row],[Turma]],Tabela3[16 turmas],Tabela3[Sala])</f>
        <v>S09</v>
      </c>
      <c r="J33" s="8" t="str">
        <f>_xlfn.XLOOKUP(Tabela1[[#This Row],[Turma]],Tabela3[16 turmas],Tabela3[Periodo])</f>
        <v>Quinta 1</v>
      </c>
      <c r="K33"/>
      <c r="L33" s="37" t="s">
        <v>3233</v>
      </c>
    </row>
    <row r="34" spans="1:12" x14ac:dyDescent="0.35">
      <c r="A34" t="s">
        <v>275</v>
      </c>
      <c r="B34" s="36" t="s">
        <v>276</v>
      </c>
      <c r="C34" t="s">
        <v>557</v>
      </c>
      <c r="D34" t="s">
        <v>553</v>
      </c>
      <c r="E34" t="s">
        <v>551</v>
      </c>
      <c r="F34" t="s">
        <v>1916</v>
      </c>
      <c r="G34" s="8" t="s">
        <v>816</v>
      </c>
      <c r="H34" t="str">
        <f>_xlfn.XLOOKUP(Tabela1[[#This Row],[Turma]],Tabela3[16 turmas],Tabela3[Prof.])</f>
        <v>Santi</v>
      </c>
      <c r="I34" s="8" t="str">
        <f>_xlfn.XLOOKUP(Tabela1[[#This Row],[Turma]],Tabela3[16 turmas],Tabela3[Sala])</f>
        <v>S09</v>
      </c>
      <c r="J34" s="8" t="str">
        <f>_xlfn.XLOOKUP(Tabela1[[#This Row],[Turma]],Tabela3[16 turmas],Tabela3[Periodo])</f>
        <v>Quinta 1</v>
      </c>
      <c r="K34" t="s">
        <v>2467</v>
      </c>
      <c r="L34" s="37" t="s">
        <v>3159</v>
      </c>
    </row>
    <row r="35" spans="1:12" x14ac:dyDescent="0.35">
      <c r="A35" t="s">
        <v>871</v>
      </c>
      <c r="B35" s="36" t="s">
        <v>872</v>
      </c>
      <c r="C35" t="s">
        <v>549</v>
      </c>
      <c r="D35" t="s">
        <v>550</v>
      </c>
      <c r="E35" t="s">
        <v>551</v>
      </c>
      <c r="F35" t="s">
        <v>1915</v>
      </c>
      <c r="G35" s="8" t="s">
        <v>816</v>
      </c>
      <c r="H35" t="str">
        <f>_xlfn.XLOOKUP(Tabela1[[#This Row],[Turma]],Tabela3[16 turmas],Tabela3[Prof.])</f>
        <v>Santi</v>
      </c>
      <c r="I35" s="8" t="str">
        <f>_xlfn.XLOOKUP(Tabela1[[#This Row],[Turma]],Tabela3[16 turmas],Tabela3[Sala])</f>
        <v>S09</v>
      </c>
      <c r="J35" s="8" t="str">
        <f>_xlfn.XLOOKUP(Tabela1[[#This Row],[Turma]],Tabela3[16 turmas],Tabela3[Periodo])</f>
        <v>Quinta 1</v>
      </c>
      <c r="K35" t="s">
        <v>2455</v>
      </c>
      <c r="L35" s="37" t="s">
        <v>3127</v>
      </c>
    </row>
    <row r="36" spans="1:12" x14ac:dyDescent="0.35">
      <c r="A36" t="s">
        <v>873</v>
      </c>
      <c r="B36" s="36" t="s">
        <v>874</v>
      </c>
      <c r="C36" t="s">
        <v>549</v>
      </c>
      <c r="D36" t="s">
        <v>550</v>
      </c>
      <c r="E36" t="s">
        <v>551</v>
      </c>
      <c r="F36" t="s">
        <v>1915</v>
      </c>
      <c r="G36" s="8" t="s">
        <v>816</v>
      </c>
      <c r="H36" t="str">
        <f>_xlfn.XLOOKUP(Tabela1[[#This Row],[Turma]],Tabela3[16 turmas],Tabela3[Prof.])</f>
        <v>Santi</v>
      </c>
      <c r="I36" s="8" t="str">
        <f>_xlfn.XLOOKUP(Tabela1[[#This Row],[Turma]],Tabela3[16 turmas],Tabela3[Sala])</f>
        <v>S09</v>
      </c>
      <c r="J36" s="8" t="str">
        <f>_xlfn.XLOOKUP(Tabela1[[#This Row],[Turma]],Tabela3[16 turmas],Tabela3[Periodo])</f>
        <v>Quinta 1</v>
      </c>
      <c r="K36" t="s">
        <v>2456</v>
      </c>
      <c r="L36" s="37" t="s">
        <v>3124</v>
      </c>
    </row>
    <row r="37" spans="1:12" x14ac:dyDescent="0.35">
      <c r="A37" t="s">
        <v>494</v>
      </c>
      <c r="B37" s="36" t="s">
        <v>495</v>
      </c>
      <c r="C37" t="s">
        <v>557</v>
      </c>
      <c r="D37" t="s">
        <v>553</v>
      </c>
      <c r="E37" t="s">
        <v>551</v>
      </c>
      <c r="F37" t="s">
        <v>1916</v>
      </c>
      <c r="G37" s="8" t="s">
        <v>816</v>
      </c>
      <c r="H37" t="str">
        <f>_xlfn.XLOOKUP(Tabela1[[#This Row],[Turma]],Tabela3[16 turmas],Tabela3[Prof.])</f>
        <v>Santi</v>
      </c>
      <c r="I37" s="8" t="str">
        <f>_xlfn.XLOOKUP(Tabela1[[#This Row],[Turma]],Tabela3[16 turmas],Tabela3[Sala])</f>
        <v>S09</v>
      </c>
      <c r="J37" s="8" t="str">
        <f>_xlfn.XLOOKUP(Tabela1[[#This Row],[Turma]],Tabela3[16 turmas],Tabela3[Periodo])</f>
        <v>Quinta 1</v>
      </c>
      <c r="K37" t="s">
        <v>2470</v>
      </c>
      <c r="L37" s="37" t="s">
        <v>3104</v>
      </c>
    </row>
    <row r="38" spans="1:12" x14ac:dyDescent="0.35">
      <c r="A38" t="s">
        <v>902</v>
      </c>
      <c r="B38" s="36" t="s">
        <v>903</v>
      </c>
      <c r="C38" t="s">
        <v>549</v>
      </c>
      <c r="D38" t="s">
        <v>553</v>
      </c>
      <c r="E38" t="s">
        <v>551</v>
      </c>
      <c r="F38" t="s">
        <v>1915</v>
      </c>
      <c r="G38" s="8" t="s">
        <v>816</v>
      </c>
      <c r="H38" t="str">
        <f>_xlfn.XLOOKUP(Tabela1[[#This Row],[Turma]],Tabela3[16 turmas],Tabela3[Prof.])</f>
        <v>Santi</v>
      </c>
      <c r="I38" s="8" t="str">
        <f>_xlfn.XLOOKUP(Tabela1[[#This Row],[Turma]],Tabela3[16 turmas],Tabela3[Sala])</f>
        <v>S09</v>
      </c>
      <c r="J38" s="8" t="str">
        <f>_xlfn.XLOOKUP(Tabela1[[#This Row],[Turma]],Tabela3[16 turmas],Tabela3[Periodo])</f>
        <v>Quinta 1</v>
      </c>
      <c r="K38" t="s">
        <v>2458</v>
      </c>
      <c r="L38" s="37" t="s">
        <v>3092</v>
      </c>
    </row>
    <row r="39" spans="1:12" x14ac:dyDescent="0.35">
      <c r="A39" t="s">
        <v>239</v>
      </c>
      <c r="B39" s="36" t="s">
        <v>240</v>
      </c>
      <c r="C39" t="s">
        <v>549</v>
      </c>
      <c r="D39" t="s">
        <v>553</v>
      </c>
      <c r="E39" t="s">
        <v>551</v>
      </c>
      <c r="F39" t="s">
        <v>1915</v>
      </c>
      <c r="G39" s="8" t="s">
        <v>816</v>
      </c>
      <c r="H39" t="str">
        <f>_xlfn.XLOOKUP(Tabela1[[#This Row],[Turma]],Tabela3[16 turmas],Tabela3[Prof.])</f>
        <v>Santi</v>
      </c>
      <c r="I39" s="8" t="str">
        <f>_xlfn.XLOOKUP(Tabela1[[#This Row],[Turma]],Tabela3[16 turmas],Tabela3[Sala])</f>
        <v>S09</v>
      </c>
      <c r="J39" s="8" t="str">
        <f>_xlfn.XLOOKUP(Tabela1[[#This Row],[Turma]],Tabela3[16 turmas],Tabela3[Periodo])</f>
        <v>Quinta 1</v>
      </c>
      <c r="K39" t="s">
        <v>2460</v>
      </c>
      <c r="L39" s="37" t="s">
        <v>3076</v>
      </c>
    </row>
    <row r="40" spans="1:12" x14ac:dyDescent="0.35">
      <c r="A40" t="s">
        <v>939</v>
      </c>
      <c r="B40" s="36" t="s">
        <v>940</v>
      </c>
      <c r="C40" t="s">
        <v>549</v>
      </c>
      <c r="D40" t="s">
        <v>550</v>
      </c>
      <c r="E40" t="s">
        <v>551</v>
      </c>
      <c r="F40" t="s">
        <v>1915</v>
      </c>
      <c r="G40" s="8" t="s">
        <v>816</v>
      </c>
      <c r="H40" t="str">
        <f>_xlfn.XLOOKUP(Tabela1[[#This Row],[Turma]],Tabela3[16 turmas],Tabela3[Prof.])</f>
        <v>Santi</v>
      </c>
      <c r="I40" s="8" t="str">
        <f>_xlfn.XLOOKUP(Tabela1[[#This Row],[Turma]],Tabela3[16 turmas],Tabela3[Sala])</f>
        <v>S09</v>
      </c>
      <c r="J40" s="8" t="str">
        <f>_xlfn.XLOOKUP(Tabela1[[#This Row],[Turma]],Tabela3[16 turmas],Tabela3[Periodo])</f>
        <v>Quinta 1</v>
      </c>
      <c r="K40" t="s">
        <v>2461</v>
      </c>
      <c r="L40" s="37" t="s">
        <v>3063</v>
      </c>
    </row>
    <row r="41" spans="1:12" x14ac:dyDescent="0.35">
      <c r="A41" t="s">
        <v>141</v>
      </c>
      <c r="B41" s="36" t="s">
        <v>941</v>
      </c>
      <c r="C41" t="s">
        <v>549</v>
      </c>
      <c r="D41" t="s">
        <v>550</v>
      </c>
      <c r="E41" t="s">
        <v>551</v>
      </c>
      <c r="F41" t="s">
        <v>1915</v>
      </c>
      <c r="G41" s="8" t="s">
        <v>816</v>
      </c>
      <c r="H41" t="str">
        <f>_xlfn.XLOOKUP(Tabela1[[#This Row],[Turma]],Tabela3[16 turmas],Tabela3[Prof.])</f>
        <v>Santi</v>
      </c>
      <c r="I41" s="8" t="str">
        <f>_xlfn.XLOOKUP(Tabela1[[#This Row],[Turma]],Tabela3[16 turmas],Tabela3[Sala])</f>
        <v>S09</v>
      </c>
      <c r="J41" s="8" t="str">
        <f>_xlfn.XLOOKUP(Tabela1[[#This Row],[Turma]],Tabela3[16 turmas],Tabela3[Periodo])</f>
        <v>Quinta 1</v>
      </c>
      <c r="K41" t="s">
        <v>2462</v>
      </c>
      <c r="L41" s="37" t="s">
        <v>3062</v>
      </c>
    </row>
    <row r="42" spans="1:12" x14ac:dyDescent="0.35">
      <c r="A42" t="s">
        <v>1353</v>
      </c>
      <c r="B42" s="36" t="s">
        <v>1354</v>
      </c>
      <c r="C42" t="s">
        <v>557</v>
      </c>
      <c r="D42" t="s">
        <v>553</v>
      </c>
      <c r="E42" t="s">
        <v>551</v>
      </c>
      <c r="F42" t="s">
        <v>1915</v>
      </c>
      <c r="G42" s="8" t="s">
        <v>816</v>
      </c>
      <c r="H42" t="str">
        <f>_xlfn.XLOOKUP(Tabela1[[#This Row],[Turma]],Tabela3[16 turmas],Tabela3[Prof.])</f>
        <v>Santi</v>
      </c>
      <c r="I42" s="8" t="str">
        <f>_xlfn.XLOOKUP(Tabela1[[#This Row],[Turma]],Tabela3[16 turmas],Tabela3[Sala])</f>
        <v>S09</v>
      </c>
      <c r="J42" s="8" t="str">
        <f>_xlfn.XLOOKUP(Tabela1[[#This Row],[Turma]],Tabela3[16 turmas],Tabela3[Periodo])</f>
        <v>Quinta 1</v>
      </c>
      <c r="K42" t="s">
        <v>2469</v>
      </c>
      <c r="L42" s="37" t="s">
        <v>3051</v>
      </c>
    </row>
    <row r="43" spans="1:12" x14ac:dyDescent="0.35">
      <c r="A43" t="s">
        <v>283</v>
      </c>
      <c r="B43" s="36" t="s">
        <v>1352</v>
      </c>
      <c r="C43" t="s">
        <v>557</v>
      </c>
      <c r="D43" t="s">
        <v>553</v>
      </c>
      <c r="E43" t="s">
        <v>551</v>
      </c>
      <c r="F43" t="s">
        <v>1915</v>
      </c>
      <c r="G43" s="8" t="s">
        <v>816</v>
      </c>
      <c r="H43" t="str">
        <f>_xlfn.XLOOKUP(Tabela1[[#This Row],[Turma]],Tabela3[16 turmas],Tabela3[Prof.])</f>
        <v>Santi</v>
      </c>
      <c r="I43" s="8" t="str">
        <f>_xlfn.XLOOKUP(Tabela1[[#This Row],[Turma]],Tabela3[16 turmas],Tabela3[Sala])</f>
        <v>S09</v>
      </c>
      <c r="J43" s="8" t="str">
        <f>_xlfn.XLOOKUP(Tabela1[[#This Row],[Turma]],Tabela3[16 turmas],Tabela3[Periodo])</f>
        <v>Quinta 1</v>
      </c>
      <c r="K43" t="s">
        <v>2468</v>
      </c>
      <c r="L43" s="37" t="s">
        <v>3047</v>
      </c>
    </row>
    <row r="44" spans="1:12" x14ac:dyDescent="0.35">
      <c r="A44" t="s">
        <v>968</v>
      </c>
      <c r="B44" s="36" t="s">
        <v>969</v>
      </c>
      <c r="C44" t="s">
        <v>549</v>
      </c>
      <c r="D44" t="s">
        <v>550</v>
      </c>
      <c r="E44" t="s">
        <v>551</v>
      </c>
      <c r="F44" t="s">
        <v>1915</v>
      </c>
      <c r="G44" s="8" t="s">
        <v>816</v>
      </c>
      <c r="H44" t="str">
        <f>_xlfn.XLOOKUP(Tabela1[[#This Row],[Turma]],Tabela3[16 turmas],Tabela3[Prof.])</f>
        <v>Santi</v>
      </c>
      <c r="I44" s="8" t="str">
        <f>_xlfn.XLOOKUP(Tabela1[[#This Row],[Turma]],Tabela3[16 turmas],Tabela3[Sala])</f>
        <v>S09</v>
      </c>
      <c r="J44" s="8" t="str">
        <f>_xlfn.XLOOKUP(Tabela1[[#This Row],[Turma]],Tabela3[16 turmas],Tabela3[Periodo])</f>
        <v>Quinta 1</v>
      </c>
      <c r="K44" t="s">
        <v>2464</v>
      </c>
      <c r="L44" s="37" t="s">
        <v>3019</v>
      </c>
    </row>
    <row r="45" spans="1:12" x14ac:dyDescent="0.35">
      <c r="A45" t="s">
        <v>993</v>
      </c>
      <c r="B45" s="36" t="s">
        <v>994</v>
      </c>
      <c r="C45" t="s">
        <v>549</v>
      </c>
      <c r="D45" t="s">
        <v>550</v>
      </c>
      <c r="E45" t="s">
        <v>551</v>
      </c>
      <c r="F45" t="s">
        <v>1915</v>
      </c>
      <c r="G45" s="8" t="s">
        <v>816</v>
      </c>
      <c r="H45" t="str">
        <f>_xlfn.XLOOKUP(Tabela1[[#This Row],[Turma]],Tabela3[16 turmas],Tabela3[Prof.])</f>
        <v>Santi</v>
      </c>
      <c r="I45" s="8" t="str">
        <f>_xlfn.XLOOKUP(Tabela1[[#This Row],[Turma]],Tabela3[16 turmas],Tabela3[Sala])</f>
        <v>S09</v>
      </c>
      <c r="J45" s="8" t="str">
        <f>_xlfn.XLOOKUP(Tabela1[[#This Row],[Turma]],Tabela3[16 turmas],Tabela3[Periodo])</f>
        <v>Quinta 1</v>
      </c>
      <c r="K45" t="s">
        <v>2466</v>
      </c>
      <c r="L45" s="37" t="s">
        <v>3011</v>
      </c>
    </row>
    <row r="46" spans="1:12" x14ac:dyDescent="0.35">
      <c r="A46" t="s">
        <v>1862</v>
      </c>
      <c r="B46" s="36" t="s">
        <v>1861</v>
      </c>
      <c r="C46" t="s">
        <v>549</v>
      </c>
      <c r="D46" t="s">
        <v>550</v>
      </c>
      <c r="E46" t="s">
        <v>551</v>
      </c>
      <c r="F46" t="s">
        <v>1915</v>
      </c>
      <c r="G46" s="8" t="s">
        <v>816</v>
      </c>
      <c r="H46" t="str">
        <f>_xlfn.XLOOKUP(Tabela1[[#This Row],[Turma]],Tabela3[16 turmas],Tabela3[Prof.])</f>
        <v>Santi</v>
      </c>
      <c r="I46" s="8" t="str">
        <f>_xlfn.XLOOKUP(Tabela1[[#This Row],[Turma]],Tabela3[16 turmas],Tabela3[Sala])</f>
        <v>S09</v>
      </c>
      <c r="J46" s="8" t="str">
        <f>_xlfn.XLOOKUP(Tabela1[[#This Row],[Turma]],Tabela3[16 turmas],Tabela3[Periodo])</f>
        <v>Quinta 1</v>
      </c>
      <c r="K46"/>
      <c r="L46" s="37" t="s">
        <v>3215</v>
      </c>
    </row>
    <row r="47" spans="1:12" x14ac:dyDescent="0.35">
      <c r="A47" t="s">
        <v>970</v>
      </c>
      <c r="B47" s="36" t="s">
        <v>971</v>
      </c>
      <c r="C47" t="s">
        <v>549</v>
      </c>
      <c r="D47" t="s">
        <v>553</v>
      </c>
      <c r="E47" t="s">
        <v>551</v>
      </c>
      <c r="F47" t="s">
        <v>1915</v>
      </c>
      <c r="G47" s="8" t="s">
        <v>816</v>
      </c>
      <c r="H47" t="str">
        <f>_xlfn.XLOOKUP(Tabela1[[#This Row],[Turma]],Tabela3[16 turmas],Tabela3[Prof.])</f>
        <v>Santi</v>
      </c>
      <c r="I47" s="8" t="str">
        <f>_xlfn.XLOOKUP(Tabela1[[#This Row],[Turma]],Tabela3[16 turmas],Tabela3[Sala])</f>
        <v>S09</v>
      </c>
      <c r="J47" s="8" t="str">
        <f>_xlfn.XLOOKUP(Tabela1[[#This Row],[Turma]],Tabela3[16 turmas],Tabela3[Periodo])</f>
        <v>Quinta 1</v>
      </c>
      <c r="K47" t="s">
        <v>2465</v>
      </c>
      <c r="L47" s="37" t="s">
        <v>2993</v>
      </c>
    </row>
    <row r="48" spans="1:12" x14ac:dyDescent="0.35">
      <c r="A48" t="s">
        <v>966</v>
      </c>
      <c r="B48" s="36" t="s">
        <v>967</v>
      </c>
      <c r="C48" t="s">
        <v>549</v>
      </c>
      <c r="D48" t="s">
        <v>550</v>
      </c>
      <c r="E48" t="s">
        <v>551</v>
      </c>
      <c r="F48" t="s">
        <v>1915</v>
      </c>
      <c r="G48" s="8" t="s">
        <v>816</v>
      </c>
      <c r="H48" t="str">
        <f>_xlfn.XLOOKUP(Tabela1[[#This Row],[Turma]],Tabela3[16 turmas],Tabela3[Prof.])</f>
        <v>Santi</v>
      </c>
      <c r="I48" s="8" t="str">
        <f>_xlfn.XLOOKUP(Tabela1[[#This Row],[Turma]],Tabela3[16 turmas],Tabela3[Sala])</f>
        <v>S09</v>
      </c>
      <c r="J48" s="8" t="str">
        <f>_xlfn.XLOOKUP(Tabela1[[#This Row],[Turma]],Tabela3[16 turmas],Tabela3[Periodo])</f>
        <v>Quinta 1</v>
      </c>
      <c r="K48"/>
      <c r="L48" s="37" t="s">
        <v>3247</v>
      </c>
    </row>
    <row r="49" spans="1:12" x14ac:dyDescent="0.35">
      <c r="A49" t="s">
        <v>906</v>
      </c>
      <c r="B49" s="36" t="s">
        <v>907</v>
      </c>
      <c r="C49" t="s">
        <v>549</v>
      </c>
      <c r="D49" t="s">
        <v>553</v>
      </c>
      <c r="E49" t="s">
        <v>551</v>
      </c>
      <c r="F49" t="s">
        <v>1915</v>
      </c>
      <c r="G49" s="8" t="s">
        <v>816</v>
      </c>
      <c r="H49" t="str">
        <f>_xlfn.XLOOKUP(Tabela1[[#This Row],[Turma]],Tabela3[16 turmas],Tabela3[Prof.])</f>
        <v>Santi</v>
      </c>
      <c r="I49" s="8" t="str">
        <f>_xlfn.XLOOKUP(Tabela1[[#This Row],[Turma]],Tabela3[16 turmas],Tabela3[Sala])</f>
        <v>S09</v>
      </c>
      <c r="J49" s="8" t="str">
        <f>_xlfn.XLOOKUP(Tabela1[[#This Row],[Turma]],Tabela3[16 turmas],Tabela3[Periodo])</f>
        <v>Quinta 1</v>
      </c>
      <c r="K49" t="s">
        <v>2459</v>
      </c>
      <c r="L49" s="37" t="s">
        <v>2944</v>
      </c>
    </row>
    <row r="50" spans="1:12" x14ac:dyDescent="0.35">
      <c r="A50" t="s">
        <v>1316</v>
      </c>
      <c r="B50" s="36" t="s">
        <v>1317</v>
      </c>
      <c r="C50" t="s">
        <v>557</v>
      </c>
      <c r="D50" t="s">
        <v>550</v>
      </c>
      <c r="E50" t="s">
        <v>551</v>
      </c>
      <c r="F50" t="s">
        <v>1915</v>
      </c>
      <c r="G50" s="8" t="s">
        <v>816</v>
      </c>
      <c r="H50" t="str">
        <f>_xlfn.XLOOKUP(Tabela1[[#This Row],[Turma]],Tabela3[16 turmas],Tabela3[Prof.])</f>
        <v>Santi</v>
      </c>
      <c r="I50" s="8" t="str">
        <f>_xlfn.XLOOKUP(Tabela1[[#This Row],[Turma]],Tabela3[16 turmas],Tabela3[Sala])</f>
        <v>S09</v>
      </c>
      <c r="J50" s="8" t="str">
        <f>_xlfn.XLOOKUP(Tabela1[[#This Row],[Turma]],Tabela3[16 turmas],Tabela3[Periodo])</f>
        <v>Quinta 1</v>
      </c>
      <c r="K50"/>
      <c r="L50" s="37" t="s">
        <v>3207</v>
      </c>
    </row>
    <row r="51" spans="1:12" x14ac:dyDescent="0.35">
      <c r="A51" t="s">
        <v>1326</v>
      </c>
      <c r="B51" s="36" t="s">
        <v>1327</v>
      </c>
      <c r="C51" t="s">
        <v>557</v>
      </c>
      <c r="D51" t="s">
        <v>550</v>
      </c>
      <c r="E51" t="s">
        <v>551</v>
      </c>
      <c r="F51" t="s">
        <v>1915</v>
      </c>
      <c r="G51" s="8" t="s">
        <v>816</v>
      </c>
      <c r="H51" t="str">
        <f>_xlfn.XLOOKUP(Tabela1[[#This Row],[Turma]],Tabela3[16 turmas],Tabela3[Prof.])</f>
        <v>Santi</v>
      </c>
      <c r="I51" s="8" t="str">
        <f>_xlfn.XLOOKUP(Tabela1[[#This Row],[Turma]],Tabela3[16 turmas],Tabela3[Sala])</f>
        <v>S09</v>
      </c>
      <c r="J51" s="8" t="str">
        <f>_xlfn.XLOOKUP(Tabela1[[#This Row],[Turma]],Tabela3[16 turmas],Tabela3[Periodo])</f>
        <v>Quinta 1</v>
      </c>
      <c r="K51"/>
      <c r="L51" s="37" t="s">
        <v>3237</v>
      </c>
    </row>
    <row r="52" spans="1:12" x14ac:dyDescent="0.35">
      <c r="A52" t="s">
        <v>1894</v>
      </c>
      <c r="B52" s="36" t="s">
        <v>1893</v>
      </c>
      <c r="C52" t="s">
        <v>557</v>
      </c>
      <c r="D52" t="s">
        <v>550</v>
      </c>
      <c r="E52" t="s">
        <v>551</v>
      </c>
      <c r="F52" t="s">
        <v>1915</v>
      </c>
      <c r="G52" s="8" t="s">
        <v>816</v>
      </c>
      <c r="H52" t="str">
        <f>_xlfn.XLOOKUP(Tabela1[[#This Row],[Turma]],Tabela3[16 turmas],Tabela3[Prof.])</f>
        <v>Santi</v>
      </c>
      <c r="I52" s="8" t="str">
        <f>_xlfn.XLOOKUP(Tabela1[[#This Row],[Turma]],Tabela3[16 turmas],Tabela3[Sala])</f>
        <v>S09</v>
      </c>
      <c r="J52" s="8" t="str">
        <f>_xlfn.XLOOKUP(Tabela1[[#This Row],[Turma]],Tabela3[16 turmas],Tabela3[Periodo])</f>
        <v>Quinta 1</v>
      </c>
      <c r="K52"/>
      <c r="L52" s="37" t="s">
        <v>3190</v>
      </c>
    </row>
    <row r="53" spans="1:12" x14ac:dyDescent="0.35">
      <c r="A53" t="s">
        <v>1871</v>
      </c>
      <c r="B53" s="36" t="s">
        <v>1870</v>
      </c>
      <c r="C53" t="s">
        <v>549</v>
      </c>
      <c r="D53" t="s">
        <v>550</v>
      </c>
      <c r="E53" t="s">
        <v>551</v>
      </c>
      <c r="F53" t="s">
        <v>1915</v>
      </c>
      <c r="G53" s="8" t="s">
        <v>816</v>
      </c>
      <c r="H53" t="str">
        <f>_xlfn.XLOOKUP(Tabela1[[#This Row],[Turma]],Tabela3[16 turmas],Tabela3[Prof.])</f>
        <v>Santi</v>
      </c>
      <c r="I53" s="8" t="str">
        <f>_xlfn.XLOOKUP(Tabela1[[#This Row],[Turma]],Tabela3[16 turmas],Tabela3[Sala])</f>
        <v>S09</v>
      </c>
      <c r="J53" s="8" t="str">
        <f>_xlfn.XLOOKUP(Tabela1[[#This Row],[Turma]],Tabela3[16 turmas],Tabela3[Periodo])</f>
        <v>Quinta 1</v>
      </c>
      <c r="K53"/>
      <c r="L53" s="37" t="s">
        <v>3188</v>
      </c>
    </row>
    <row r="54" spans="1:12" x14ac:dyDescent="0.35">
      <c r="A54" t="s">
        <v>1318</v>
      </c>
      <c r="B54" s="36" t="s">
        <v>1319</v>
      </c>
      <c r="C54" t="s">
        <v>557</v>
      </c>
      <c r="D54" t="s">
        <v>550</v>
      </c>
      <c r="E54" t="s">
        <v>551</v>
      </c>
      <c r="F54" t="s">
        <v>1915</v>
      </c>
      <c r="G54" s="8" t="s">
        <v>816</v>
      </c>
      <c r="H54" t="str">
        <f>_xlfn.XLOOKUP(Tabela1[[#This Row],[Turma]],Tabela3[16 turmas],Tabela3[Prof.])</f>
        <v>Santi</v>
      </c>
      <c r="I54" s="8" t="str">
        <f>_xlfn.XLOOKUP(Tabela1[[#This Row],[Turma]],Tabela3[16 turmas],Tabela3[Sala])</f>
        <v>S09</v>
      </c>
      <c r="J54" s="8" t="str">
        <f>_xlfn.XLOOKUP(Tabela1[[#This Row],[Turma]],Tabela3[16 turmas],Tabela3[Periodo])</f>
        <v>Quinta 1</v>
      </c>
      <c r="K54" t="s">
        <v>1930</v>
      </c>
      <c r="L54" s="37" t="s">
        <v>2717</v>
      </c>
    </row>
    <row r="55" spans="1:12" x14ac:dyDescent="0.35">
      <c r="A55" t="s">
        <v>875</v>
      </c>
      <c r="B55" s="36" t="s">
        <v>876</v>
      </c>
      <c r="C55" t="s">
        <v>549</v>
      </c>
      <c r="D55" t="s">
        <v>550</v>
      </c>
      <c r="E55" t="s">
        <v>551</v>
      </c>
      <c r="F55" t="s">
        <v>1915</v>
      </c>
      <c r="G55" s="8" t="s">
        <v>816</v>
      </c>
      <c r="H55" t="str">
        <f>_xlfn.XLOOKUP(Tabela1[[#This Row],[Turma]],Tabela3[16 turmas],Tabela3[Prof.])</f>
        <v>Santi</v>
      </c>
      <c r="I55" s="8" t="str">
        <f>_xlfn.XLOOKUP(Tabela1[[#This Row],[Turma]],Tabela3[16 turmas],Tabela3[Sala])</f>
        <v>S09</v>
      </c>
      <c r="J55" s="8" t="str">
        <f>_xlfn.XLOOKUP(Tabela1[[#This Row],[Turma]],Tabela3[16 turmas],Tabela3[Periodo])</f>
        <v>Quinta 1</v>
      </c>
      <c r="K55" t="s">
        <v>2457</v>
      </c>
      <c r="L55" s="37" t="s">
        <v>2653</v>
      </c>
    </row>
    <row r="56" spans="1:12" x14ac:dyDescent="0.35">
      <c r="A56" t="s">
        <v>1405</v>
      </c>
      <c r="B56" s="36" t="s">
        <v>1406</v>
      </c>
      <c r="C56" t="s">
        <v>557</v>
      </c>
      <c r="D56" t="s">
        <v>550</v>
      </c>
      <c r="E56" t="s">
        <v>551</v>
      </c>
      <c r="F56" t="s">
        <v>1915</v>
      </c>
      <c r="G56" s="8" t="s">
        <v>816</v>
      </c>
      <c r="H56" t="str">
        <f>_xlfn.XLOOKUP(Tabela1[[#This Row],[Turma]],Tabela3[16 turmas],Tabela3[Prof.])</f>
        <v>Santi</v>
      </c>
      <c r="I56" s="8" t="str">
        <f>_xlfn.XLOOKUP(Tabela1[[#This Row],[Turma]],Tabela3[16 turmas],Tabela3[Sala])</f>
        <v>S09</v>
      </c>
      <c r="J56" s="8" t="str">
        <f>_xlfn.XLOOKUP(Tabela1[[#This Row],[Turma]],Tabela3[16 turmas],Tabela3[Periodo])</f>
        <v>Quinta 1</v>
      </c>
      <c r="K56" t="s">
        <v>2471</v>
      </c>
      <c r="L56" s="37" t="s">
        <v>2587</v>
      </c>
    </row>
    <row r="57" spans="1:12" x14ac:dyDescent="0.35">
      <c r="A57" t="s">
        <v>132</v>
      </c>
      <c r="B57" s="36" t="s">
        <v>133</v>
      </c>
      <c r="C57" t="s">
        <v>549</v>
      </c>
      <c r="D57" t="s">
        <v>550</v>
      </c>
      <c r="E57" t="s">
        <v>551</v>
      </c>
      <c r="F57" t="s">
        <v>1915</v>
      </c>
      <c r="G57" s="8" t="s">
        <v>816</v>
      </c>
      <c r="H57" t="str">
        <f>_xlfn.XLOOKUP(Tabela1[[#This Row],[Turma]],Tabela3[16 turmas],Tabela3[Prof.])</f>
        <v>Santi</v>
      </c>
      <c r="I57" s="8" t="str">
        <f>_xlfn.XLOOKUP(Tabela1[[#This Row],[Turma]],Tabela3[16 turmas],Tabela3[Sala])</f>
        <v>S09</v>
      </c>
      <c r="J57" s="8" t="str">
        <f>_xlfn.XLOOKUP(Tabela1[[#This Row],[Turma]],Tabela3[16 turmas],Tabela3[Periodo])</f>
        <v>Quinta 1</v>
      </c>
      <c r="K57" t="s">
        <v>2463</v>
      </c>
      <c r="L57" s="37" t="s">
        <v>2576</v>
      </c>
    </row>
    <row r="58" spans="1:12" x14ac:dyDescent="0.35">
      <c r="A58" t="s">
        <v>2538</v>
      </c>
      <c r="B58" s="36" t="s">
        <v>1869</v>
      </c>
      <c r="C58" t="s">
        <v>549</v>
      </c>
      <c r="D58" t="s">
        <v>553</v>
      </c>
      <c r="E58" t="s">
        <v>551</v>
      </c>
      <c r="F58" t="s">
        <v>1915</v>
      </c>
      <c r="G58" s="8" t="s">
        <v>816</v>
      </c>
      <c r="H58" t="str">
        <f>_xlfn.XLOOKUP(Tabela1[[#This Row],[Turma]],Tabela3[16 turmas],Tabela3[Prof.])</f>
        <v>Santi</v>
      </c>
      <c r="I58" s="8" t="str">
        <f>_xlfn.XLOOKUP(Tabela1[[#This Row],[Turma]],Tabela3[16 turmas],Tabela3[Sala])</f>
        <v>S09</v>
      </c>
      <c r="J58" s="8" t="str">
        <f>_xlfn.XLOOKUP(Tabela1[[#This Row],[Turma]],Tabela3[16 turmas],Tabela3[Periodo])</f>
        <v>Quinta 1</v>
      </c>
      <c r="K58"/>
      <c r="L58" s="37" t="s">
        <v>3234</v>
      </c>
    </row>
    <row r="59" spans="1:12" x14ac:dyDescent="0.35">
      <c r="A59" t="s">
        <v>946</v>
      </c>
      <c r="B59" s="36" t="s">
        <v>947</v>
      </c>
      <c r="C59" t="s">
        <v>549</v>
      </c>
      <c r="D59" t="s">
        <v>550</v>
      </c>
      <c r="E59" t="s">
        <v>551</v>
      </c>
      <c r="F59" t="s">
        <v>1915</v>
      </c>
      <c r="G59" s="8" t="s">
        <v>817</v>
      </c>
      <c r="H59" t="str">
        <f>_xlfn.XLOOKUP(Tabela1[[#This Row],[Turma]],Tabela3[16 turmas],Tabela3[Prof.])</f>
        <v>Modolo</v>
      </c>
      <c r="I59" s="8" t="str">
        <f>_xlfn.XLOOKUP(Tabela1[[#This Row],[Turma]],Tabela3[16 turmas],Tabela3[Sala])</f>
        <v>S10</v>
      </c>
      <c r="J59" s="8" t="str">
        <f>_xlfn.XLOOKUP(Tabela1[[#This Row],[Turma]],Tabela3[16 turmas],Tabela3[Periodo])</f>
        <v>Quinta 1</v>
      </c>
      <c r="K59" t="s">
        <v>2444</v>
      </c>
      <c r="L59" s="37" t="s">
        <v>3177</v>
      </c>
    </row>
    <row r="60" spans="1:12" x14ac:dyDescent="0.35">
      <c r="A60" t="s">
        <v>178</v>
      </c>
      <c r="B60" s="36" t="s">
        <v>844</v>
      </c>
      <c r="C60" t="s">
        <v>549</v>
      </c>
      <c r="D60" t="s">
        <v>550</v>
      </c>
      <c r="E60" t="s">
        <v>551</v>
      </c>
      <c r="F60" t="s">
        <v>1915</v>
      </c>
      <c r="G60" s="8" t="s">
        <v>817</v>
      </c>
      <c r="H60" t="str">
        <f>_xlfn.XLOOKUP(Tabela1[[#This Row],[Turma]],Tabela3[16 turmas],Tabela3[Prof.])</f>
        <v>Modolo</v>
      </c>
      <c r="I60" s="8" t="str">
        <f>_xlfn.XLOOKUP(Tabela1[[#This Row],[Turma]],Tabela3[16 turmas],Tabela3[Sala])</f>
        <v>S10</v>
      </c>
      <c r="J60" s="8" t="str">
        <f>_xlfn.XLOOKUP(Tabela1[[#This Row],[Turma]],Tabela3[16 turmas],Tabela3[Periodo])</f>
        <v>Quinta 1</v>
      </c>
      <c r="K60" t="s">
        <v>2437</v>
      </c>
      <c r="L60" s="37" t="s">
        <v>3174</v>
      </c>
    </row>
    <row r="61" spans="1:12" x14ac:dyDescent="0.35">
      <c r="A61" t="s">
        <v>93</v>
      </c>
      <c r="B61" s="36" t="s">
        <v>94</v>
      </c>
      <c r="C61" t="s">
        <v>557</v>
      </c>
      <c r="D61" t="s">
        <v>550</v>
      </c>
      <c r="E61" t="s">
        <v>551</v>
      </c>
      <c r="F61" t="s">
        <v>1915</v>
      </c>
      <c r="G61" s="8" t="s">
        <v>817</v>
      </c>
      <c r="H61" t="str">
        <f>_xlfn.XLOOKUP(Tabela1[[#This Row],[Turma]],Tabela3[16 turmas],Tabela3[Prof.])</f>
        <v>Modolo</v>
      </c>
      <c r="I61" s="8" t="str">
        <f>_xlfn.XLOOKUP(Tabela1[[#This Row],[Turma]],Tabela3[16 turmas],Tabela3[Sala])</f>
        <v>S10</v>
      </c>
      <c r="J61" s="8" t="str">
        <f>_xlfn.XLOOKUP(Tabela1[[#This Row],[Turma]],Tabela3[16 turmas],Tabela3[Periodo])</f>
        <v>Quinta 1</v>
      </c>
      <c r="K61" t="s">
        <v>1921</v>
      </c>
      <c r="L61" s="37" t="s">
        <v>3167</v>
      </c>
    </row>
    <row r="62" spans="1:12" x14ac:dyDescent="0.35">
      <c r="A62" t="s">
        <v>1355</v>
      </c>
      <c r="B62" s="36" t="s">
        <v>1356</v>
      </c>
      <c r="C62" t="s">
        <v>557</v>
      </c>
      <c r="D62" t="s">
        <v>553</v>
      </c>
      <c r="E62" t="s">
        <v>551</v>
      </c>
      <c r="F62" t="s">
        <v>1915</v>
      </c>
      <c r="G62" s="8" t="s">
        <v>817</v>
      </c>
      <c r="H62" t="str">
        <f>_xlfn.XLOOKUP(Tabela1[[#This Row],[Turma]],Tabela3[16 turmas],Tabela3[Prof.])</f>
        <v>Modolo</v>
      </c>
      <c r="I62" s="8" t="str">
        <f>_xlfn.XLOOKUP(Tabela1[[#This Row],[Turma]],Tabela3[16 turmas],Tabela3[Sala])</f>
        <v>S10</v>
      </c>
      <c r="J62" s="8" t="str">
        <f>_xlfn.XLOOKUP(Tabela1[[#This Row],[Turma]],Tabela3[16 turmas],Tabela3[Periodo])</f>
        <v>Quinta 1</v>
      </c>
      <c r="K62" t="s">
        <v>2450</v>
      </c>
      <c r="L62" s="37" t="s">
        <v>3155</v>
      </c>
    </row>
    <row r="63" spans="1:12" x14ac:dyDescent="0.35">
      <c r="A63" t="s">
        <v>1383</v>
      </c>
      <c r="B63" s="36" t="s">
        <v>1384</v>
      </c>
      <c r="C63" t="s">
        <v>557</v>
      </c>
      <c r="D63" t="s">
        <v>553</v>
      </c>
      <c r="E63" t="s">
        <v>551</v>
      </c>
      <c r="F63" t="s">
        <v>1916</v>
      </c>
      <c r="G63" s="8" t="s">
        <v>817</v>
      </c>
      <c r="H63" t="str">
        <f>_xlfn.XLOOKUP(Tabela1[[#This Row],[Turma]],Tabela3[16 turmas],Tabela3[Prof.])</f>
        <v>Modolo</v>
      </c>
      <c r="I63" s="8" t="str">
        <f>_xlfn.XLOOKUP(Tabela1[[#This Row],[Turma]],Tabela3[16 turmas],Tabela3[Sala])</f>
        <v>S10</v>
      </c>
      <c r="J63" s="8" t="str">
        <f>_xlfn.XLOOKUP(Tabela1[[#This Row],[Turma]],Tabela3[16 turmas],Tabela3[Periodo])</f>
        <v>Quinta 1</v>
      </c>
      <c r="K63" t="s">
        <v>2453</v>
      </c>
      <c r="L63" s="37" t="s">
        <v>3135</v>
      </c>
    </row>
    <row r="64" spans="1:12" x14ac:dyDescent="0.35">
      <c r="A64" t="s">
        <v>432</v>
      </c>
      <c r="B64" s="36" t="s">
        <v>433</v>
      </c>
      <c r="C64" t="s">
        <v>549</v>
      </c>
      <c r="D64" t="s">
        <v>550</v>
      </c>
      <c r="E64" t="s">
        <v>551</v>
      </c>
      <c r="F64" t="s">
        <v>1915</v>
      </c>
      <c r="G64" s="8" t="s">
        <v>817</v>
      </c>
      <c r="H64" t="str">
        <f>_xlfn.XLOOKUP(Tabela1[[#This Row],[Turma]],Tabela3[16 turmas],Tabela3[Prof.])</f>
        <v>Modolo</v>
      </c>
      <c r="I64" s="8" t="str">
        <f>_xlfn.XLOOKUP(Tabela1[[#This Row],[Turma]],Tabela3[16 turmas],Tabela3[Sala])</f>
        <v>S10</v>
      </c>
      <c r="J64" s="8" t="str">
        <f>_xlfn.XLOOKUP(Tabela1[[#This Row],[Turma]],Tabela3[16 turmas],Tabela3[Periodo])</f>
        <v>Quinta 1</v>
      </c>
      <c r="K64" t="s">
        <v>2439</v>
      </c>
      <c r="L64" s="37" t="s">
        <v>3118</v>
      </c>
    </row>
    <row r="65" spans="1:12" x14ac:dyDescent="0.35">
      <c r="A65" t="s">
        <v>1407</v>
      </c>
      <c r="B65" s="36" t="s">
        <v>1408</v>
      </c>
      <c r="C65" t="s">
        <v>557</v>
      </c>
      <c r="D65" t="s">
        <v>550</v>
      </c>
      <c r="E65" t="s">
        <v>551</v>
      </c>
      <c r="F65" t="s">
        <v>1916</v>
      </c>
      <c r="G65" s="8" t="s">
        <v>817</v>
      </c>
      <c r="H65" t="str">
        <f>_xlfn.XLOOKUP(Tabela1[[#This Row],[Turma]],Tabela3[16 turmas],Tabela3[Prof.])</f>
        <v>Modolo</v>
      </c>
      <c r="I65" s="8" t="str">
        <f>_xlfn.XLOOKUP(Tabela1[[#This Row],[Turma]],Tabela3[16 turmas],Tabela3[Sala])</f>
        <v>S10</v>
      </c>
      <c r="J65" s="8" t="str">
        <f>_xlfn.XLOOKUP(Tabela1[[#This Row],[Turma]],Tabela3[16 turmas],Tabela3[Periodo])</f>
        <v>Quinta 1</v>
      </c>
      <c r="K65" t="s">
        <v>2454</v>
      </c>
      <c r="L65" s="37" t="s">
        <v>3103</v>
      </c>
    </row>
    <row r="66" spans="1:12" x14ac:dyDescent="0.35">
      <c r="A66" t="s">
        <v>908</v>
      </c>
      <c r="B66" s="36" t="s">
        <v>909</v>
      </c>
      <c r="C66" t="s">
        <v>549</v>
      </c>
      <c r="D66" t="s">
        <v>550</v>
      </c>
      <c r="E66" t="s">
        <v>551</v>
      </c>
      <c r="F66" t="s">
        <v>1915</v>
      </c>
      <c r="G66" s="8" t="s">
        <v>817</v>
      </c>
      <c r="H66" t="str">
        <f>_xlfn.XLOOKUP(Tabela1[[#This Row],[Turma]],Tabela3[16 turmas],Tabela3[Prof.])</f>
        <v>Modolo</v>
      </c>
      <c r="I66" s="8" t="str">
        <f>_xlfn.XLOOKUP(Tabela1[[#This Row],[Turma]],Tabela3[16 turmas],Tabela3[Sala])</f>
        <v>S10</v>
      </c>
      <c r="J66" s="8" t="str">
        <f>_xlfn.XLOOKUP(Tabela1[[#This Row],[Turma]],Tabela3[16 turmas],Tabela3[Periodo])</f>
        <v>Quinta 1</v>
      </c>
      <c r="K66" t="s">
        <v>2440</v>
      </c>
      <c r="L66" s="37" t="s">
        <v>3075</v>
      </c>
    </row>
    <row r="67" spans="1:12" x14ac:dyDescent="0.35">
      <c r="A67" t="s">
        <v>910</v>
      </c>
      <c r="B67" s="36" t="s">
        <v>911</v>
      </c>
      <c r="C67" t="s">
        <v>549</v>
      </c>
      <c r="D67" t="s">
        <v>550</v>
      </c>
      <c r="E67" t="s">
        <v>551</v>
      </c>
      <c r="F67" t="s">
        <v>1916</v>
      </c>
      <c r="G67" s="8" t="s">
        <v>817</v>
      </c>
      <c r="H67" t="str">
        <f>_xlfn.XLOOKUP(Tabela1[[#This Row],[Turma]],Tabela3[16 turmas],Tabela3[Prof.])</f>
        <v>Modolo</v>
      </c>
      <c r="I67" s="8" t="str">
        <f>_xlfn.XLOOKUP(Tabela1[[#This Row],[Turma]],Tabela3[16 turmas],Tabela3[Sala])</f>
        <v>S10</v>
      </c>
      <c r="J67" s="8" t="str">
        <f>_xlfn.XLOOKUP(Tabela1[[#This Row],[Turma]],Tabela3[16 turmas],Tabela3[Periodo])</f>
        <v>Quinta 1</v>
      </c>
      <c r="K67" t="s">
        <v>2441</v>
      </c>
      <c r="L67" s="37" t="s">
        <v>3074</v>
      </c>
    </row>
    <row r="68" spans="1:12" x14ac:dyDescent="0.35">
      <c r="A68" t="s">
        <v>944</v>
      </c>
      <c r="B68" s="36" t="s">
        <v>945</v>
      </c>
      <c r="C68" t="s">
        <v>549</v>
      </c>
      <c r="D68" t="s">
        <v>553</v>
      </c>
      <c r="E68" t="s">
        <v>551</v>
      </c>
      <c r="F68" t="s">
        <v>1916</v>
      </c>
      <c r="G68" s="8" t="s">
        <v>817</v>
      </c>
      <c r="H68" t="str">
        <f>_xlfn.XLOOKUP(Tabela1[[#This Row],[Turma]],Tabela3[16 turmas],Tabela3[Prof.])</f>
        <v>Modolo</v>
      </c>
      <c r="I68" s="8" t="str">
        <f>_xlfn.XLOOKUP(Tabela1[[#This Row],[Turma]],Tabela3[16 turmas],Tabela3[Sala])</f>
        <v>S10</v>
      </c>
      <c r="J68" s="8" t="str">
        <f>_xlfn.XLOOKUP(Tabela1[[#This Row],[Turma]],Tabela3[16 turmas],Tabela3[Periodo])</f>
        <v>Quinta 1</v>
      </c>
      <c r="K68" t="s">
        <v>2443</v>
      </c>
      <c r="L68" s="37" t="s">
        <v>3053</v>
      </c>
    </row>
    <row r="69" spans="1:12" x14ac:dyDescent="0.35">
      <c r="A69" t="s">
        <v>1381</v>
      </c>
      <c r="B69" s="36" t="s">
        <v>1382</v>
      </c>
      <c r="C69" t="s">
        <v>557</v>
      </c>
      <c r="D69" t="s">
        <v>553</v>
      </c>
      <c r="E69" t="s">
        <v>551</v>
      </c>
      <c r="F69" t="s">
        <v>1915</v>
      </c>
      <c r="G69" s="8" t="s">
        <v>817</v>
      </c>
      <c r="H69" t="str">
        <f>_xlfn.XLOOKUP(Tabela1[[#This Row],[Turma]],Tabela3[16 turmas],Tabela3[Prof.])</f>
        <v>Modolo</v>
      </c>
      <c r="I69" s="8" t="str">
        <f>_xlfn.XLOOKUP(Tabela1[[#This Row],[Turma]],Tabela3[16 turmas],Tabela3[Sala])</f>
        <v>S10</v>
      </c>
      <c r="J69" s="8" t="str">
        <f>_xlfn.XLOOKUP(Tabela1[[#This Row],[Turma]],Tabela3[16 turmas],Tabela3[Periodo])</f>
        <v>Quinta 1</v>
      </c>
      <c r="K69" t="s">
        <v>2452</v>
      </c>
      <c r="L69" s="37" t="s">
        <v>3052</v>
      </c>
    </row>
    <row r="70" spans="1:12" x14ac:dyDescent="0.35">
      <c r="A70" t="s">
        <v>942</v>
      </c>
      <c r="B70" s="36" t="s">
        <v>943</v>
      </c>
      <c r="C70" t="s">
        <v>549</v>
      </c>
      <c r="D70" t="s">
        <v>550</v>
      </c>
      <c r="E70" t="s">
        <v>551</v>
      </c>
      <c r="F70" t="s">
        <v>1915</v>
      </c>
      <c r="G70" s="8" t="s">
        <v>817</v>
      </c>
      <c r="H70" t="str">
        <f>_xlfn.XLOOKUP(Tabela1[[#This Row],[Turma]],Tabela3[16 turmas],Tabela3[Prof.])</f>
        <v>Modolo</v>
      </c>
      <c r="I70" s="8" t="str">
        <f>_xlfn.XLOOKUP(Tabela1[[#This Row],[Turma]],Tabela3[16 turmas],Tabela3[Sala])</f>
        <v>S10</v>
      </c>
      <c r="J70" s="8" t="str">
        <f>_xlfn.XLOOKUP(Tabela1[[#This Row],[Turma]],Tabela3[16 turmas],Tabela3[Periodo])</f>
        <v>Quinta 1</v>
      </c>
      <c r="K70"/>
      <c r="L70" s="37" t="s">
        <v>3037</v>
      </c>
    </row>
    <row r="71" spans="1:12" x14ac:dyDescent="0.35">
      <c r="A71" t="s">
        <v>1357</v>
      </c>
      <c r="B71" s="36" t="s">
        <v>1358</v>
      </c>
      <c r="C71" t="s">
        <v>557</v>
      </c>
      <c r="D71" t="s">
        <v>550</v>
      </c>
      <c r="E71" t="s">
        <v>551</v>
      </c>
      <c r="F71" t="s">
        <v>1915</v>
      </c>
      <c r="G71" s="8" t="s">
        <v>817</v>
      </c>
      <c r="H71" t="str">
        <f>_xlfn.XLOOKUP(Tabela1[[#This Row],[Turma]],Tabela3[16 turmas],Tabela3[Prof.])</f>
        <v>Modolo</v>
      </c>
      <c r="I71" s="8" t="str">
        <f>_xlfn.XLOOKUP(Tabela1[[#This Row],[Turma]],Tabela3[16 turmas],Tabela3[Sala])</f>
        <v>S10</v>
      </c>
      <c r="J71" s="8" t="str">
        <f>_xlfn.XLOOKUP(Tabela1[[#This Row],[Turma]],Tabela3[16 turmas],Tabela3[Periodo])</f>
        <v>Quinta 1</v>
      </c>
      <c r="K71" t="s">
        <v>2451</v>
      </c>
      <c r="L71" s="37" t="s">
        <v>3033</v>
      </c>
    </row>
    <row r="72" spans="1:12" x14ac:dyDescent="0.35">
      <c r="A72" t="s">
        <v>972</v>
      </c>
      <c r="B72" s="36" t="s">
        <v>973</v>
      </c>
      <c r="C72" t="s">
        <v>549</v>
      </c>
      <c r="D72" t="s">
        <v>550</v>
      </c>
      <c r="E72" t="s">
        <v>551</v>
      </c>
      <c r="F72" t="s">
        <v>1915</v>
      </c>
      <c r="G72" s="8" t="s">
        <v>817</v>
      </c>
      <c r="H72" t="str">
        <f>_xlfn.XLOOKUP(Tabela1[[#This Row],[Turma]],Tabela3[16 turmas],Tabela3[Prof.])</f>
        <v>Modolo</v>
      </c>
      <c r="I72" s="8" t="str">
        <f>_xlfn.XLOOKUP(Tabela1[[#This Row],[Turma]],Tabela3[16 turmas],Tabela3[Sala])</f>
        <v>S10</v>
      </c>
      <c r="J72" s="8" t="str">
        <f>_xlfn.XLOOKUP(Tabela1[[#This Row],[Turma]],Tabela3[16 turmas],Tabela3[Periodo])</f>
        <v>Quinta 1</v>
      </c>
      <c r="K72" t="s">
        <v>2445</v>
      </c>
      <c r="L72" s="37" t="s">
        <v>3018</v>
      </c>
    </row>
    <row r="73" spans="1:12" x14ac:dyDescent="0.35">
      <c r="A73" t="s">
        <v>974</v>
      </c>
      <c r="B73" s="36" t="s">
        <v>975</v>
      </c>
      <c r="C73" t="s">
        <v>549</v>
      </c>
      <c r="D73" t="s">
        <v>553</v>
      </c>
      <c r="E73" t="s">
        <v>551</v>
      </c>
      <c r="F73" t="s">
        <v>1916</v>
      </c>
      <c r="G73" s="8" t="s">
        <v>817</v>
      </c>
      <c r="H73" t="str">
        <f>_xlfn.XLOOKUP(Tabela1[[#This Row],[Turma]],Tabela3[16 turmas],Tabela3[Prof.])</f>
        <v>Modolo</v>
      </c>
      <c r="I73" s="8" t="str">
        <f>_xlfn.XLOOKUP(Tabela1[[#This Row],[Turma]],Tabela3[16 turmas],Tabela3[Sala])</f>
        <v>S10</v>
      </c>
      <c r="J73" s="8" t="str">
        <f>_xlfn.XLOOKUP(Tabela1[[#This Row],[Turma]],Tabela3[16 turmas],Tabela3[Periodo])</f>
        <v>Quinta 1</v>
      </c>
      <c r="K73" s="50" t="s">
        <v>2446</v>
      </c>
      <c r="L73" s="37" t="s">
        <v>3008</v>
      </c>
    </row>
    <row r="74" spans="1:12" x14ac:dyDescent="0.35">
      <c r="A74" t="s">
        <v>486</v>
      </c>
      <c r="B74" s="36" t="s">
        <v>487</v>
      </c>
      <c r="C74" t="s">
        <v>549</v>
      </c>
      <c r="D74" t="s">
        <v>550</v>
      </c>
      <c r="E74" t="s">
        <v>551</v>
      </c>
      <c r="F74" t="s">
        <v>1915</v>
      </c>
      <c r="G74" s="8" t="s">
        <v>817</v>
      </c>
      <c r="H74" t="str">
        <f>_xlfn.XLOOKUP(Tabela1[[#This Row],[Turma]],Tabela3[16 turmas],Tabela3[Prof.])</f>
        <v>Modolo</v>
      </c>
      <c r="I74" s="8" t="str">
        <f>_xlfn.XLOOKUP(Tabela1[[#This Row],[Turma]],Tabela3[16 turmas],Tabela3[Sala])</f>
        <v>S10</v>
      </c>
      <c r="J74" s="8" t="str">
        <f>_xlfn.XLOOKUP(Tabela1[[#This Row],[Turma]],Tabela3[16 turmas],Tabela3[Periodo])</f>
        <v>Quinta 1</v>
      </c>
      <c r="K74" t="s">
        <v>2448</v>
      </c>
      <c r="L74" s="37" t="s">
        <v>3004</v>
      </c>
    </row>
    <row r="75" spans="1:12" x14ac:dyDescent="0.35">
      <c r="A75" t="s">
        <v>1881</v>
      </c>
      <c r="B75" s="36" t="s">
        <v>1880</v>
      </c>
      <c r="C75" t="s">
        <v>549</v>
      </c>
      <c r="D75" t="s">
        <v>550</v>
      </c>
      <c r="E75" t="s">
        <v>551</v>
      </c>
      <c r="F75" t="s">
        <v>1915</v>
      </c>
      <c r="G75" s="8" t="s">
        <v>817</v>
      </c>
      <c r="H75" t="str">
        <f>_xlfn.XLOOKUP(Tabela1[[#This Row],[Turma]],Tabela3[16 turmas],Tabela3[Prof.])</f>
        <v>Modolo</v>
      </c>
      <c r="I75" s="8" t="str">
        <f>_xlfn.XLOOKUP(Tabela1[[#This Row],[Turma]],Tabela3[16 turmas],Tabela3[Sala])</f>
        <v>S10</v>
      </c>
      <c r="J75" s="8" t="str">
        <f>_xlfn.XLOOKUP(Tabela1[[#This Row],[Turma]],Tabela3[16 turmas],Tabela3[Periodo])</f>
        <v>Quinta 1</v>
      </c>
      <c r="K75"/>
      <c r="L75" s="37" t="s">
        <v>3209</v>
      </c>
    </row>
    <row r="76" spans="1:12" x14ac:dyDescent="0.35">
      <c r="A76" t="s">
        <v>881</v>
      </c>
      <c r="B76" s="36" t="s">
        <v>882</v>
      </c>
      <c r="C76" t="s">
        <v>549</v>
      </c>
      <c r="D76" t="s">
        <v>553</v>
      </c>
      <c r="E76" t="s">
        <v>551</v>
      </c>
      <c r="F76" t="s">
        <v>1915</v>
      </c>
      <c r="G76" s="8" t="s">
        <v>817</v>
      </c>
      <c r="H76" t="str">
        <f>_xlfn.XLOOKUP(Tabela1[[#This Row],[Turma]],Tabela3[16 turmas],Tabela3[Prof.])</f>
        <v>Modolo</v>
      </c>
      <c r="I76" s="8" t="str">
        <f>_xlfn.XLOOKUP(Tabela1[[#This Row],[Turma]],Tabela3[16 turmas],Tabela3[Sala])</f>
        <v>S10</v>
      </c>
      <c r="J76" s="8" t="str">
        <f>_xlfn.XLOOKUP(Tabela1[[#This Row],[Turma]],Tabela3[16 turmas],Tabela3[Periodo])</f>
        <v>Quinta 1</v>
      </c>
      <c r="K76" t="s">
        <v>2438</v>
      </c>
      <c r="L76" s="37" t="s">
        <v>2868</v>
      </c>
    </row>
    <row r="77" spans="1:12" x14ac:dyDescent="0.35">
      <c r="A77" t="s">
        <v>341</v>
      </c>
      <c r="B77" s="36" t="s">
        <v>843</v>
      </c>
      <c r="C77" t="s">
        <v>549</v>
      </c>
      <c r="D77" t="s">
        <v>550</v>
      </c>
      <c r="E77" t="s">
        <v>551</v>
      </c>
      <c r="F77" t="s">
        <v>1916</v>
      </c>
      <c r="G77" s="8" t="s">
        <v>817</v>
      </c>
      <c r="H77" t="str">
        <f>_xlfn.XLOOKUP(Tabela1[[#This Row],[Turma]],Tabela3[16 turmas],Tabela3[Prof.])</f>
        <v>Modolo</v>
      </c>
      <c r="I77" s="8" t="str">
        <f>_xlfn.XLOOKUP(Tabela1[[#This Row],[Turma]],Tabela3[16 turmas],Tabela3[Sala])</f>
        <v>S10</v>
      </c>
      <c r="J77" s="8" t="str">
        <f>_xlfn.XLOOKUP(Tabela1[[#This Row],[Turma]],Tabela3[16 turmas],Tabela3[Periodo])</f>
        <v>Quinta 1</v>
      </c>
      <c r="K77"/>
      <c r="L77" s="37" t="s">
        <v>3196</v>
      </c>
    </row>
    <row r="78" spans="1:12" x14ac:dyDescent="0.35">
      <c r="A78" t="s">
        <v>1868</v>
      </c>
      <c r="B78" s="36" t="s">
        <v>1867</v>
      </c>
      <c r="C78" t="s">
        <v>557</v>
      </c>
      <c r="D78" t="s">
        <v>550</v>
      </c>
      <c r="E78" t="s">
        <v>551</v>
      </c>
      <c r="F78" t="s">
        <v>1915</v>
      </c>
      <c r="G78" s="8" t="s">
        <v>817</v>
      </c>
      <c r="H78" t="str">
        <f>_xlfn.XLOOKUP(Tabela1[[#This Row],[Turma]],Tabela3[16 turmas],Tabela3[Prof.])</f>
        <v>Modolo</v>
      </c>
      <c r="I78" s="8" t="str">
        <f>_xlfn.XLOOKUP(Tabela1[[#This Row],[Turma]],Tabela3[16 turmas],Tabela3[Sala])</f>
        <v>S10</v>
      </c>
      <c r="J78" s="8" t="str">
        <f>_xlfn.XLOOKUP(Tabela1[[#This Row],[Turma]],Tabela3[16 turmas],Tabela3[Periodo])</f>
        <v>Quinta 1</v>
      </c>
      <c r="K78"/>
      <c r="L78" s="37" t="s">
        <v>3192</v>
      </c>
    </row>
    <row r="79" spans="1:12" x14ac:dyDescent="0.35">
      <c r="A79" t="s">
        <v>78</v>
      </c>
      <c r="B79" s="36" t="s">
        <v>79</v>
      </c>
      <c r="C79" t="s">
        <v>557</v>
      </c>
      <c r="D79" t="s">
        <v>553</v>
      </c>
      <c r="E79" t="s">
        <v>551</v>
      </c>
      <c r="F79" t="s">
        <v>1915</v>
      </c>
      <c r="G79" s="8" t="s">
        <v>817</v>
      </c>
      <c r="H79" t="str">
        <f>_xlfn.XLOOKUP(Tabela1[[#This Row],[Turma]],Tabela3[16 turmas],Tabela3[Prof.])</f>
        <v>Modolo</v>
      </c>
      <c r="I79" s="8" t="str">
        <f>_xlfn.XLOOKUP(Tabela1[[#This Row],[Turma]],Tabela3[16 turmas],Tabela3[Sala])</f>
        <v>S10</v>
      </c>
      <c r="J79" s="8" t="str">
        <f>_xlfn.XLOOKUP(Tabela1[[#This Row],[Turma]],Tabela3[16 turmas],Tabela3[Periodo])</f>
        <v>Quinta 1</v>
      </c>
      <c r="K79" t="s">
        <v>2449</v>
      </c>
      <c r="L79" s="37" t="s">
        <v>2811</v>
      </c>
    </row>
    <row r="80" spans="1:12" x14ac:dyDescent="0.35">
      <c r="A80" t="s">
        <v>846</v>
      </c>
      <c r="B80" s="36" t="s">
        <v>847</v>
      </c>
      <c r="C80" t="s">
        <v>549</v>
      </c>
      <c r="D80" t="s">
        <v>553</v>
      </c>
      <c r="E80" t="s">
        <v>551</v>
      </c>
      <c r="F80" t="s">
        <v>1916</v>
      </c>
      <c r="G80" s="8" t="s">
        <v>817</v>
      </c>
      <c r="H80" t="str">
        <f>_xlfn.XLOOKUP(Tabela1[[#This Row],[Turma]],Tabela3[16 turmas],Tabela3[Prof.])</f>
        <v>Modolo</v>
      </c>
      <c r="I80" s="8" t="str">
        <f>_xlfn.XLOOKUP(Tabela1[[#This Row],[Turma]],Tabela3[16 turmas],Tabela3[Sala])</f>
        <v>S10</v>
      </c>
      <c r="J80" s="8" t="str">
        <f>_xlfn.XLOOKUP(Tabela1[[#This Row],[Turma]],Tabela3[16 turmas],Tabela3[Periodo])</f>
        <v>Quinta 1</v>
      </c>
      <c r="K80"/>
      <c r="L80" s="37" t="s">
        <v>3235</v>
      </c>
    </row>
    <row r="81" spans="1:12" x14ac:dyDescent="0.35">
      <c r="A81" t="s">
        <v>976</v>
      </c>
      <c r="B81" s="36" t="s">
        <v>977</v>
      </c>
      <c r="C81" t="s">
        <v>549</v>
      </c>
      <c r="D81" t="s">
        <v>553</v>
      </c>
      <c r="E81" t="s">
        <v>551</v>
      </c>
      <c r="F81" t="s">
        <v>1916</v>
      </c>
      <c r="G81" s="8" t="s">
        <v>817</v>
      </c>
      <c r="H81" t="str">
        <f>_xlfn.XLOOKUP(Tabela1[[#This Row],[Turma]],Tabela3[16 turmas],Tabela3[Prof.])</f>
        <v>Modolo</v>
      </c>
      <c r="I81" s="8" t="str">
        <f>_xlfn.XLOOKUP(Tabela1[[#This Row],[Turma]],Tabela3[16 turmas],Tabela3[Sala])</f>
        <v>S10</v>
      </c>
      <c r="J81" s="8" t="str">
        <f>_xlfn.XLOOKUP(Tabela1[[#This Row],[Turma]],Tabela3[16 turmas],Tabela3[Periodo])</f>
        <v>Quinta 1</v>
      </c>
      <c r="K81" t="s">
        <v>2447</v>
      </c>
      <c r="L81" s="37" t="s">
        <v>2733</v>
      </c>
    </row>
    <row r="82" spans="1:12" x14ac:dyDescent="0.35">
      <c r="A82" t="s">
        <v>261</v>
      </c>
      <c r="B82" s="36" t="s">
        <v>1895</v>
      </c>
      <c r="C82" t="s">
        <v>549</v>
      </c>
      <c r="D82" t="s">
        <v>550</v>
      </c>
      <c r="E82" t="s">
        <v>551</v>
      </c>
      <c r="F82" t="s">
        <v>1916</v>
      </c>
      <c r="G82" s="8" t="s">
        <v>817</v>
      </c>
      <c r="H82" t="str">
        <f>_xlfn.XLOOKUP(Tabela1[[#This Row],[Turma]],Tabela3[16 turmas],Tabela3[Prof.])</f>
        <v>Modolo</v>
      </c>
      <c r="I82" s="8" t="str">
        <f>_xlfn.XLOOKUP(Tabela1[[#This Row],[Turma]],Tabela3[16 turmas],Tabela3[Sala])</f>
        <v>S10</v>
      </c>
      <c r="J82" s="8" t="str">
        <f>_xlfn.XLOOKUP(Tabela1[[#This Row],[Turma]],Tabela3[16 turmas],Tabela3[Periodo])</f>
        <v>Quinta 1</v>
      </c>
      <c r="K82"/>
      <c r="L82" s="37" t="s">
        <v>3242</v>
      </c>
    </row>
    <row r="83" spans="1:12" x14ac:dyDescent="0.35">
      <c r="A83" t="s">
        <v>1866</v>
      </c>
      <c r="B83" s="36" t="s">
        <v>1901</v>
      </c>
      <c r="C83" t="s">
        <v>557</v>
      </c>
      <c r="D83" t="s">
        <v>553</v>
      </c>
      <c r="E83" t="s">
        <v>551</v>
      </c>
      <c r="F83" t="s">
        <v>1915</v>
      </c>
      <c r="G83" s="8" t="s">
        <v>817</v>
      </c>
      <c r="H83" t="str">
        <f>_xlfn.XLOOKUP(Tabela1[[#This Row],[Turma]],Tabela3[16 turmas],Tabela3[Prof.])</f>
        <v>Modolo</v>
      </c>
      <c r="I83" s="8" t="str">
        <f>_xlfn.XLOOKUP(Tabela1[[#This Row],[Turma]],Tabela3[16 turmas],Tabela3[Sala])</f>
        <v>S10</v>
      </c>
      <c r="J83" s="8" t="str">
        <f>_xlfn.XLOOKUP(Tabela1[[#This Row],[Turma]],Tabela3[16 turmas],Tabela3[Periodo])</f>
        <v>Quinta 1</v>
      </c>
      <c r="K83"/>
      <c r="L83" s="37" t="s">
        <v>3181</v>
      </c>
    </row>
    <row r="84" spans="1:12" x14ac:dyDescent="0.35">
      <c r="A84" t="s">
        <v>1332</v>
      </c>
      <c r="B84" s="36" t="s">
        <v>1333</v>
      </c>
      <c r="C84" t="s">
        <v>557</v>
      </c>
      <c r="D84" t="s">
        <v>550</v>
      </c>
      <c r="E84" t="s">
        <v>551</v>
      </c>
      <c r="F84" t="s">
        <v>1915</v>
      </c>
      <c r="G84" s="8" t="s">
        <v>818</v>
      </c>
      <c r="H84" t="str">
        <f>_xlfn.XLOOKUP(Tabela1[[#This Row],[Turma]],Tabela3[16 turmas],Tabela3[Prof.])</f>
        <v>Nisflei</v>
      </c>
      <c r="I84" s="8" t="str">
        <f>_xlfn.XLOOKUP(Tabela1[[#This Row],[Turma]],Tabela3[16 turmas],Tabela3[Sala])</f>
        <v>S11</v>
      </c>
      <c r="J84" s="8" t="str">
        <f>_xlfn.XLOOKUP(Tabela1[[#This Row],[Turma]],Tabela3[16 turmas],Tabela3[Periodo])</f>
        <v>Quinta 1</v>
      </c>
      <c r="K84" t="s">
        <v>2429</v>
      </c>
      <c r="L84" s="37" t="s">
        <v>3173</v>
      </c>
    </row>
    <row r="85" spans="1:12" x14ac:dyDescent="0.35">
      <c r="A85" t="s">
        <v>431</v>
      </c>
      <c r="B85" s="36" t="s">
        <v>1338</v>
      </c>
      <c r="C85" t="s">
        <v>557</v>
      </c>
      <c r="D85" t="s">
        <v>550</v>
      </c>
      <c r="E85" t="s">
        <v>551</v>
      </c>
      <c r="F85" t="s">
        <v>1915</v>
      </c>
      <c r="G85" s="8" t="s">
        <v>818</v>
      </c>
      <c r="H85" t="str">
        <f>_xlfn.XLOOKUP(Tabela1[[#This Row],[Turma]],Tabela3[16 turmas],Tabela3[Prof.])</f>
        <v>Nisflei</v>
      </c>
      <c r="I85" s="8" t="str">
        <f>_xlfn.XLOOKUP(Tabela1[[#This Row],[Turma]],Tabela3[16 turmas],Tabela3[Sala])</f>
        <v>S11</v>
      </c>
      <c r="J85" s="8" t="str">
        <f>_xlfn.XLOOKUP(Tabela1[[#This Row],[Turma]],Tabela3[16 turmas],Tabela3[Periodo])</f>
        <v>Quinta 1</v>
      </c>
      <c r="K85" t="s">
        <v>2430</v>
      </c>
      <c r="L85" s="37" t="s">
        <v>3170</v>
      </c>
    </row>
    <row r="86" spans="1:12" x14ac:dyDescent="0.35">
      <c r="A86" t="s">
        <v>916</v>
      </c>
      <c r="B86" s="36" t="s">
        <v>917</v>
      </c>
      <c r="C86" t="s">
        <v>549</v>
      </c>
      <c r="D86" t="s">
        <v>550</v>
      </c>
      <c r="E86" t="s">
        <v>551</v>
      </c>
      <c r="F86" t="s">
        <v>1915</v>
      </c>
      <c r="G86" s="8" t="s">
        <v>818</v>
      </c>
      <c r="H86" t="str">
        <f>_xlfn.XLOOKUP(Tabela1[[#This Row],[Turma]],Tabela3[16 turmas],Tabela3[Prof.])</f>
        <v>Nisflei</v>
      </c>
      <c r="I86" s="8" t="str">
        <f>_xlfn.XLOOKUP(Tabela1[[#This Row],[Turma]],Tabela3[16 turmas],Tabela3[Sala])</f>
        <v>S11</v>
      </c>
      <c r="J86" s="8" t="str">
        <f>_xlfn.XLOOKUP(Tabela1[[#This Row],[Turma]],Tabela3[16 turmas],Tabela3[Periodo])</f>
        <v>Quinta 1</v>
      </c>
      <c r="K86" t="s">
        <v>2419</v>
      </c>
      <c r="L86" s="37" t="s">
        <v>3164</v>
      </c>
    </row>
    <row r="87" spans="1:12" x14ac:dyDescent="0.35">
      <c r="A87" t="s">
        <v>1361</v>
      </c>
      <c r="B87" s="36" t="s">
        <v>1362</v>
      </c>
      <c r="C87" t="s">
        <v>557</v>
      </c>
      <c r="D87" t="s">
        <v>553</v>
      </c>
      <c r="E87" t="s">
        <v>551</v>
      </c>
      <c r="F87" t="s">
        <v>1915</v>
      </c>
      <c r="G87" s="8" t="s">
        <v>818</v>
      </c>
      <c r="H87" t="str">
        <f>_xlfn.XLOOKUP(Tabela1[[#This Row],[Turma]],Tabela3[16 turmas],Tabela3[Prof.])</f>
        <v>Nisflei</v>
      </c>
      <c r="I87" s="8" t="str">
        <f>_xlfn.XLOOKUP(Tabela1[[#This Row],[Turma]],Tabela3[16 turmas],Tabela3[Sala])</f>
        <v>S11</v>
      </c>
      <c r="J87" s="8" t="str">
        <f>_xlfn.XLOOKUP(Tabela1[[#This Row],[Turma]],Tabela3[16 turmas],Tabela3[Periodo])</f>
        <v>Quinta 1</v>
      </c>
      <c r="K87"/>
      <c r="L87" s="37" t="s">
        <v>3154</v>
      </c>
    </row>
    <row r="88" spans="1:12" x14ac:dyDescent="0.35">
      <c r="A88" t="s">
        <v>172</v>
      </c>
      <c r="B88" s="36" t="s">
        <v>1359</v>
      </c>
      <c r="C88" t="s">
        <v>557</v>
      </c>
      <c r="D88" t="s">
        <v>550</v>
      </c>
      <c r="E88" t="s">
        <v>551</v>
      </c>
      <c r="F88" t="s">
        <v>1916</v>
      </c>
      <c r="G88" s="8" t="s">
        <v>818</v>
      </c>
      <c r="H88" t="str">
        <f>_xlfn.XLOOKUP(Tabela1[[#This Row],[Turma]],Tabela3[16 turmas],Tabela3[Prof.])</f>
        <v>Nisflei</v>
      </c>
      <c r="I88" s="8" t="str">
        <f>_xlfn.XLOOKUP(Tabela1[[#This Row],[Turma]],Tabela3[16 turmas],Tabela3[Sala])</f>
        <v>S11</v>
      </c>
      <c r="J88" s="8" t="str">
        <f>_xlfn.XLOOKUP(Tabela1[[#This Row],[Turma]],Tabela3[16 turmas],Tabela3[Periodo])</f>
        <v>Quinta 1</v>
      </c>
      <c r="K88" t="s">
        <v>2431</v>
      </c>
      <c r="L88" s="37" t="s">
        <v>3153</v>
      </c>
    </row>
    <row r="89" spans="1:12" x14ac:dyDescent="0.35">
      <c r="A89" t="s">
        <v>198</v>
      </c>
      <c r="B89" s="36" t="s">
        <v>199</v>
      </c>
      <c r="C89" t="s">
        <v>549</v>
      </c>
      <c r="D89" t="s">
        <v>553</v>
      </c>
      <c r="E89" t="s">
        <v>551</v>
      </c>
      <c r="F89" t="s">
        <v>1916</v>
      </c>
      <c r="G89" s="8" t="s">
        <v>818</v>
      </c>
      <c r="H89" t="str">
        <f>_xlfn.XLOOKUP(Tabela1[[#This Row],[Turma]],Tabela3[16 turmas],Tabela3[Prof.])</f>
        <v>Nisflei</v>
      </c>
      <c r="I89" s="8" t="str">
        <f>_xlfn.XLOOKUP(Tabela1[[#This Row],[Turma]],Tabela3[16 turmas],Tabela3[Sala])</f>
        <v>S11</v>
      </c>
      <c r="J89" s="8" t="str">
        <f>_xlfn.XLOOKUP(Tabela1[[#This Row],[Turma]],Tabela3[16 turmas],Tabela3[Periodo])</f>
        <v>Quinta 1</v>
      </c>
      <c r="K89" t="s">
        <v>2413</v>
      </c>
      <c r="L89" s="37" t="s">
        <v>3152</v>
      </c>
    </row>
    <row r="90" spans="1:12" x14ac:dyDescent="0.35">
      <c r="A90" t="s">
        <v>306</v>
      </c>
      <c r="B90" s="36" t="s">
        <v>1360</v>
      </c>
      <c r="C90" t="s">
        <v>557</v>
      </c>
      <c r="D90" t="s">
        <v>550</v>
      </c>
      <c r="E90" t="s">
        <v>551</v>
      </c>
      <c r="F90" t="s">
        <v>1915</v>
      </c>
      <c r="G90" s="8" t="s">
        <v>818</v>
      </c>
      <c r="H90" t="str">
        <f>_xlfn.XLOOKUP(Tabela1[[#This Row],[Turma]],Tabela3[16 turmas],Tabela3[Prof.])</f>
        <v>Nisflei</v>
      </c>
      <c r="I90" s="8" t="str">
        <f>_xlfn.XLOOKUP(Tabela1[[#This Row],[Turma]],Tabela3[16 turmas],Tabela3[Sala])</f>
        <v>S11</v>
      </c>
      <c r="J90" s="8" t="str">
        <f>_xlfn.XLOOKUP(Tabela1[[#This Row],[Turma]],Tabela3[16 turmas],Tabela3[Periodo])</f>
        <v>Quinta 1</v>
      </c>
      <c r="K90" t="s">
        <v>2432</v>
      </c>
      <c r="L90" s="37" t="s">
        <v>3145</v>
      </c>
    </row>
    <row r="91" spans="1:12" x14ac:dyDescent="0.35">
      <c r="A91" t="s">
        <v>850</v>
      </c>
      <c r="B91" s="36" t="s">
        <v>851</v>
      </c>
      <c r="C91" t="s">
        <v>549</v>
      </c>
      <c r="D91" t="s">
        <v>550</v>
      </c>
      <c r="E91" t="s">
        <v>551</v>
      </c>
      <c r="F91" t="s">
        <v>1915</v>
      </c>
      <c r="G91" s="8" t="s">
        <v>818</v>
      </c>
      <c r="H91" t="str">
        <f>_xlfn.XLOOKUP(Tabela1[[#This Row],[Turma]],Tabela3[16 turmas],Tabela3[Prof.])</f>
        <v>Nisflei</v>
      </c>
      <c r="I91" s="8" t="str">
        <f>_xlfn.XLOOKUP(Tabela1[[#This Row],[Turma]],Tabela3[16 turmas],Tabela3[Sala])</f>
        <v>S11</v>
      </c>
      <c r="J91" s="8" t="str">
        <f>_xlfn.XLOOKUP(Tabela1[[#This Row],[Turma]],Tabela3[16 turmas],Tabela3[Periodo])</f>
        <v>Quinta 1</v>
      </c>
      <c r="K91" t="s">
        <v>2415</v>
      </c>
      <c r="L91" s="37" t="s">
        <v>3142</v>
      </c>
    </row>
    <row r="92" spans="1:12" x14ac:dyDescent="0.35">
      <c r="A92" t="s">
        <v>848</v>
      </c>
      <c r="B92" s="36" t="s">
        <v>849</v>
      </c>
      <c r="C92" t="s">
        <v>549</v>
      </c>
      <c r="D92" t="s">
        <v>550</v>
      </c>
      <c r="E92" t="s">
        <v>551</v>
      </c>
      <c r="F92" t="s">
        <v>1915</v>
      </c>
      <c r="G92" s="8" t="s">
        <v>818</v>
      </c>
      <c r="H92" t="str">
        <f>_xlfn.XLOOKUP(Tabela1[[#This Row],[Turma]],Tabela3[16 turmas],Tabela3[Prof.])</f>
        <v>Nisflei</v>
      </c>
      <c r="I92" s="8" t="str">
        <f>_xlfn.XLOOKUP(Tabela1[[#This Row],[Turma]],Tabela3[16 turmas],Tabela3[Sala])</f>
        <v>S11</v>
      </c>
      <c r="J92" s="8" t="str">
        <f>_xlfn.XLOOKUP(Tabela1[[#This Row],[Turma]],Tabela3[16 turmas],Tabela3[Periodo])</f>
        <v>Quinta 1</v>
      </c>
      <c r="K92" t="s">
        <v>2414</v>
      </c>
      <c r="L92" s="37" t="s">
        <v>3141</v>
      </c>
    </row>
    <row r="93" spans="1:12" x14ac:dyDescent="0.35">
      <c r="A93" t="s">
        <v>1387</v>
      </c>
      <c r="B93" s="36" t="s">
        <v>1388</v>
      </c>
      <c r="C93" t="s">
        <v>557</v>
      </c>
      <c r="D93" t="s">
        <v>550</v>
      </c>
      <c r="E93" t="s">
        <v>551</v>
      </c>
      <c r="F93" t="s">
        <v>1915</v>
      </c>
      <c r="G93" s="8" t="s">
        <v>818</v>
      </c>
      <c r="H93" t="str">
        <f>_xlfn.XLOOKUP(Tabela1[[#This Row],[Turma]],Tabela3[16 turmas],Tabela3[Prof.])</f>
        <v>Nisflei</v>
      </c>
      <c r="I93" s="8" t="str">
        <f>_xlfn.XLOOKUP(Tabela1[[#This Row],[Turma]],Tabela3[16 turmas],Tabela3[Sala])</f>
        <v>S11</v>
      </c>
      <c r="J93" s="8" t="str">
        <f>_xlfn.XLOOKUP(Tabela1[[#This Row],[Turma]],Tabela3[16 turmas],Tabela3[Periodo])</f>
        <v>Quinta 1</v>
      </c>
      <c r="K93" t="s">
        <v>2434</v>
      </c>
      <c r="L93" s="37" t="s">
        <v>3136</v>
      </c>
    </row>
    <row r="94" spans="1:12" x14ac:dyDescent="0.35">
      <c r="A94" t="s">
        <v>412</v>
      </c>
      <c r="B94" s="36" t="s">
        <v>413</v>
      </c>
      <c r="C94" t="s">
        <v>549</v>
      </c>
      <c r="D94" t="s">
        <v>550</v>
      </c>
      <c r="E94" t="s">
        <v>551</v>
      </c>
      <c r="F94" t="s">
        <v>1916</v>
      </c>
      <c r="G94" s="8" t="s">
        <v>818</v>
      </c>
      <c r="H94" t="str">
        <f>_xlfn.XLOOKUP(Tabela1[[#This Row],[Turma]],Tabela3[16 turmas],Tabela3[Prof.])</f>
        <v>Nisflei</v>
      </c>
      <c r="I94" s="8" t="str">
        <f>_xlfn.XLOOKUP(Tabela1[[#This Row],[Turma]],Tabela3[16 turmas],Tabela3[Sala])</f>
        <v>S11</v>
      </c>
      <c r="J94" s="8" t="str">
        <f>_xlfn.XLOOKUP(Tabela1[[#This Row],[Turma]],Tabela3[16 turmas],Tabela3[Periodo])</f>
        <v>Quinta 1</v>
      </c>
      <c r="K94" t="s">
        <v>2417</v>
      </c>
      <c r="L94" s="37" t="s">
        <v>3120</v>
      </c>
    </row>
    <row r="95" spans="1:12" x14ac:dyDescent="0.35">
      <c r="A95" t="s">
        <v>1409</v>
      </c>
      <c r="B95" s="36" t="s">
        <v>1410</v>
      </c>
      <c r="C95" t="s">
        <v>557</v>
      </c>
      <c r="D95" t="s">
        <v>553</v>
      </c>
      <c r="E95" t="s">
        <v>551</v>
      </c>
      <c r="F95" t="s">
        <v>1915</v>
      </c>
      <c r="G95" s="8" t="s">
        <v>818</v>
      </c>
      <c r="H95" t="str">
        <f>_xlfn.XLOOKUP(Tabela1[[#This Row],[Turma]],Tabela3[16 turmas],Tabela3[Prof.])</f>
        <v>Nisflei</v>
      </c>
      <c r="I95" s="8" t="str">
        <f>_xlfn.XLOOKUP(Tabela1[[#This Row],[Turma]],Tabela3[16 turmas],Tabela3[Sala])</f>
        <v>S11</v>
      </c>
      <c r="J95" s="8" t="str">
        <f>_xlfn.XLOOKUP(Tabela1[[#This Row],[Turma]],Tabela3[16 turmas],Tabela3[Periodo])</f>
        <v>Quinta 1</v>
      </c>
      <c r="K95" t="s">
        <v>2435</v>
      </c>
      <c r="L95" s="37" t="s">
        <v>3100</v>
      </c>
    </row>
    <row r="96" spans="1:12" x14ac:dyDescent="0.35">
      <c r="A96" t="s">
        <v>920</v>
      </c>
      <c r="B96" s="36" t="s">
        <v>921</v>
      </c>
      <c r="C96" t="s">
        <v>549</v>
      </c>
      <c r="D96" t="s">
        <v>553</v>
      </c>
      <c r="E96" t="s">
        <v>551</v>
      </c>
      <c r="F96" t="s">
        <v>1915</v>
      </c>
      <c r="G96" s="8" t="s">
        <v>818</v>
      </c>
      <c r="H96" t="str">
        <f>_xlfn.XLOOKUP(Tabela1[[#This Row],[Turma]],Tabela3[16 turmas],Tabela3[Prof.])</f>
        <v>Nisflei</v>
      </c>
      <c r="I96" s="8" t="str">
        <f>_xlfn.XLOOKUP(Tabela1[[#This Row],[Turma]],Tabela3[16 turmas],Tabela3[Sala])</f>
        <v>S11</v>
      </c>
      <c r="J96" s="8" t="str">
        <f>_xlfn.XLOOKUP(Tabela1[[#This Row],[Turma]],Tabela3[16 turmas],Tabela3[Periodo])</f>
        <v>Quinta 1</v>
      </c>
      <c r="K96" t="s">
        <v>2421</v>
      </c>
      <c r="L96" s="37" t="s">
        <v>3070</v>
      </c>
    </row>
    <row r="97" spans="1:12" x14ac:dyDescent="0.35">
      <c r="A97" t="s">
        <v>918</v>
      </c>
      <c r="B97" s="36" t="s">
        <v>919</v>
      </c>
      <c r="C97" t="s">
        <v>549</v>
      </c>
      <c r="D97" t="s">
        <v>550</v>
      </c>
      <c r="E97" t="s">
        <v>551</v>
      </c>
      <c r="F97" t="s">
        <v>1915</v>
      </c>
      <c r="G97" s="8" t="s">
        <v>818</v>
      </c>
      <c r="H97" t="str">
        <f>_xlfn.XLOOKUP(Tabela1[[#This Row],[Turma]],Tabela3[16 turmas],Tabela3[Prof.])</f>
        <v>Nisflei</v>
      </c>
      <c r="I97" s="8" t="str">
        <f>_xlfn.XLOOKUP(Tabela1[[#This Row],[Turma]],Tabela3[16 turmas],Tabela3[Sala])</f>
        <v>S11</v>
      </c>
      <c r="J97" s="8" t="str">
        <f>_xlfn.XLOOKUP(Tabela1[[#This Row],[Turma]],Tabela3[16 turmas],Tabela3[Periodo])</f>
        <v>Quinta 1</v>
      </c>
      <c r="K97" t="s">
        <v>2420</v>
      </c>
      <c r="L97" s="37" t="s">
        <v>3067</v>
      </c>
    </row>
    <row r="98" spans="1:12" x14ac:dyDescent="0.35">
      <c r="A98" t="s">
        <v>353</v>
      </c>
      <c r="B98" s="36" t="s">
        <v>354</v>
      </c>
      <c r="C98" t="s">
        <v>549</v>
      </c>
      <c r="D98" t="s">
        <v>550</v>
      </c>
      <c r="E98" t="s">
        <v>551</v>
      </c>
      <c r="F98" t="s">
        <v>1915</v>
      </c>
      <c r="G98" s="8" t="s">
        <v>818</v>
      </c>
      <c r="H98" t="str">
        <f>_xlfn.XLOOKUP(Tabela1[[#This Row],[Turma]],Tabela3[16 turmas],Tabela3[Prof.])</f>
        <v>Nisflei</v>
      </c>
      <c r="I98" s="8" t="str">
        <f>_xlfn.XLOOKUP(Tabela1[[#This Row],[Turma]],Tabela3[16 turmas],Tabela3[Sala])</f>
        <v>S11</v>
      </c>
      <c r="J98" s="8" t="str">
        <f>_xlfn.XLOOKUP(Tabela1[[#This Row],[Turma]],Tabela3[16 turmas],Tabela3[Periodo])</f>
        <v>Quinta 1</v>
      </c>
      <c r="K98" t="s">
        <v>2422</v>
      </c>
      <c r="L98" s="37" t="s">
        <v>3042</v>
      </c>
    </row>
    <row r="99" spans="1:12" x14ac:dyDescent="0.35">
      <c r="A99" t="s">
        <v>948</v>
      </c>
      <c r="B99" s="36" t="s">
        <v>949</v>
      </c>
      <c r="C99" t="s">
        <v>549</v>
      </c>
      <c r="D99" t="s">
        <v>553</v>
      </c>
      <c r="E99" t="s">
        <v>551</v>
      </c>
      <c r="F99" t="s">
        <v>1916</v>
      </c>
      <c r="G99" s="8" t="s">
        <v>818</v>
      </c>
      <c r="H99" t="str">
        <f>_xlfn.XLOOKUP(Tabela1[[#This Row],[Turma]],Tabela3[16 turmas],Tabela3[Prof.])</f>
        <v>Nisflei</v>
      </c>
      <c r="I99" s="8" t="str">
        <f>_xlfn.XLOOKUP(Tabela1[[#This Row],[Turma]],Tabela3[16 turmas],Tabela3[Sala])</f>
        <v>S11</v>
      </c>
      <c r="J99" s="8" t="str">
        <f>_xlfn.XLOOKUP(Tabela1[[#This Row],[Turma]],Tabela3[16 turmas],Tabela3[Periodo])</f>
        <v>Quinta 1</v>
      </c>
      <c r="K99" t="s">
        <v>2423</v>
      </c>
      <c r="L99" s="37" t="s">
        <v>3041</v>
      </c>
    </row>
    <row r="100" spans="1:12" x14ac:dyDescent="0.35">
      <c r="A100" t="s">
        <v>1385</v>
      </c>
      <c r="B100" s="36" t="s">
        <v>1386</v>
      </c>
      <c r="C100" t="s">
        <v>557</v>
      </c>
      <c r="D100" t="s">
        <v>553</v>
      </c>
      <c r="E100" t="s">
        <v>551</v>
      </c>
      <c r="F100" t="s">
        <v>1915</v>
      </c>
      <c r="G100" s="8" t="s">
        <v>818</v>
      </c>
      <c r="H100" t="str">
        <f>_xlfn.XLOOKUP(Tabela1[[#This Row],[Turma]],Tabela3[16 turmas],Tabela3[Prof.])</f>
        <v>Nisflei</v>
      </c>
      <c r="I100" s="8" t="str">
        <f>_xlfn.XLOOKUP(Tabela1[[#This Row],[Turma]],Tabela3[16 turmas],Tabela3[Sala])</f>
        <v>S11</v>
      </c>
      <c r="J100" s="8" t="str">
        <f>_xlfn.XLOOKUP(Tabela1[[#This Row],[Turma]],Tabela3[16 turmas],Tabela3[Periodo])</f>
        <v>Quinta 1</v>
      </c>
      <c r="K100" t="s">
        <v>2433</v>
      </c>
      <c r="L100" s="37" t="s">
        <v>3034</v>
      </c>
    </row>
    <row r="101" spans="1:12" x14ac:dyDescent="0.35">
      <c r="A101" t="s">
        <v>474</v>
      </c>
      <c r="B101" s="36" t="s">
        <v>978</v>
      </c>
      <c r="C101" t="s">
        <v>549</v>
      </c>
      <c r="D101" t="s">
        <v>550</v>
      </c>
      <c r="E101" t="s">
        <v>551</v>
      </c>
      <c r="F101" t="s">
        <v>1915</v>
      </c>
      <c r="G101" s="8" t="s">
        <v>818</v>
      </c>
      <c r="H101" t="str">
        <f>_xlfn.XLOOKUP(Tabela1[[#This Row],[Turma]],Tabela3[16 turmas],Tabela3[Prof.])</f>
        <v>Nisflei</v>
      </c>
      <c r="I101" s="8" t="str">
        <f>_xlfn.XLOOKUP(Tabela1[[#This Row],[Turma]],Tabela3[16 turmas],Tabela3[Sala])</f>
        <v>S11</v>
      </c>
      <c r="J101" s="8" t="str">
        <f>_xlfn.XLOOKUP(Tabela1[[#This Row],[Turma]],Tabela3[16 turmas],Tabela3[Periodo])</f>
        <v>Quinta 1</v>
      </c>
      <c r="K101" t="s">
        <v>2425</v>
      </c>
      <c r="L101" s="37" t="s">
        <v>3016</v>
      </c>
    </row>
    <row r="102" spans="1:12" x14ac:dyDescent="0.35">
      <c r="A102" t="s">
        <v>981</v>
      </c>
      <c r="B102" s="36" t="s">
        <v>982</v>
      </c>
      <c r="C102" t="s">
        <v>549</v>
      </c>
      <c r="D102" t="s">
        <v>550</v>
      </c>
      <c r="E102" t="s">
        <v>551</v>
      </c>
      <c r="F102" t="s">
        <v>1915</v>
      </c>
      <c r="G102" s="8" t="s">
        <v>818</v>
      </c>
      <c r="H102" t="str">
        <f>_xlfn.XLOOKUP(Tabela1[[#This Row],[Turma]],Tabela3[16 turmas],Tabela3[Prof.])</f>
        <v>Nisflei</v>
      </c>
      <c r="I102" s="8" t="str">
        <f>_xlfn.XLOOKUP(Tabela1[[#This Row],[Turma]],Tabela3[16 turmas],Tabela3[Sala])</f>
        <v>S11</v>
      </c>
      <c r="J102" s="8" t="str">
        <f>_xlfn.XLOOKUP(Tabela1[[#This Row],[Turma]],Tabela3[16 turmas],Tabela3[Periodo])</f>
        <v>Quinta 1</v>
      </c>
      <c r="K102" t="s">
        <v>2427</v>
      </c>
      <c r="L102" s="37" t="s">
        <v>3010</v>
      </c>
    </row>
    <row r="103" spans="1:12" x14ac:dyDescent="0.35">
      <c r="A103" t="s">
        <v>995</v>
      </c>
      <c r="B103" s="36" t="s">
        <v>996</v>
      </c>
      <c r="C103" t="s">
        <v>549</v>
      </c>
      <c r="D103" t="s">
        <v>550</v>
      </c>
      <c r="E103" t="s">
        <v>551</v>
      </c>
      <c r="F103" t="s">
        <v>1915</v>
      </c>
      <c r="G103" s="8" t="s">
        <v>818</v>
      </c>
      <c r="H103" t="str">
        <f>_xlfn.XLOOKUP(Tabela1[[#This Row],[Turma]],Tabela3[16 turmas],Tabela3[Prof.])</f>
        <v>Nisflei</v>
      </c>
      <c r="I103" s="8" t="str">
        <f>_xlfn.XLOOKUP(Tabela1[[#This Row],[Turma]],Tabela3[16 turmas],Tabela3[Sala])</f>
        <v>S11</v>
      </c>
      <c r="J103" s="8" t="str">
        <f>_xlfn.XLOOKUP(Tabela1[[#This Row],[Turma]],Tabela3[16 turmas],Tabela3[Periodo])</f>
        <v>Quinta 1</v>
      </c>
      <c r="K103" t="s">
        <v>2428</v>
      </c>
      <c r="L103" s="37" t="s">
        <v>3003</v>
      </c>
    </row>
    <row r="104" spans="1:12" x14ac:dyDescent="0.35">
      <c r="A104" t="s">
        <v>979</v>
      </c>
      <c r="B104" s="36" t="s">
        <v>980</v>
      </c>
      <c r="C104" t="s">
        <v>549</v>
      </c>
      <c r="D104" t="s">
        <v>550</v>
      </c>
      <c r="E104" t="s">
        <v>551</v>
      </c>
      <c r="F104" t="s">
        <v>1915</v>
      </c>
      <c r="G104" s="8" t="s">
        <v>818</v>
      </c>
      <c r="H104" t="str">
        <f>_xlfn.XLOOKUP(Tabela1[[#This Row],[Turma]],Tabela3[16 turmas],Tabela3[Prof.])</f>
        <v>Nisflei</v>
      </c>
      <c r="I104" s="8" t="str">
        <f>_xlfn.XLOOKUP(Tabela1[[#This Row],[Turma]],Tabela3[16 turmas],Tabela3[Sala])</f>
        <v>S11</v>
      </c>
      <c r="J104" s="8" t="str">
        <f>_xlfn.XLOOKUP(Tabela1[[#This Row],[Turma]],Tabela3[16 turmas],Tabela3[Periodo])</f>
        <v>Quinta 1</v>
      </c>
      <c r="K104" t="s">
        <v>2426</v>
      </c>
      <c r="L104" s="37" t="s">
        <v>3002</v>
      </c>
    </row>
    <row r="105" spans="1:12" x14ac:dyDescent="0.35">
      <c r="A105" t="s">
        <v>1339</v>
      </c>
      <c r="B105" s="36" t="s">
        <v>1340</v>
      </c>
      <c r="C105" t="s">
        <v>557</v>
      </c>
      <c r="D105" t="s">
        <v>553</v>
      </c>
      <c r="E105" t="s">
        <v>551</v>
      </c>
      <c r="F105" t="s">
        <v>1916</v>
      </c>
      <c r="G105" s="8" t="s">
        <v>818</v>
      </c>
      <c r="H105" t="str">
        <f>_xlfn.XLOOKUP(Tabela1[[#This Row],[Turma]],Tabela3[16 turmas],Tabela3[Prof.])</f>
        <v>Nisflei</v>
      </c>
      <c r="I105" s="8" t="str">
        <f>_xlfn.XLOOKUP(Tabela1[[#This Row],[Turma]],Tabela3[16 turmas],Tabela3[Sala])</f>
        <v>S11</v>
      </c>
      <c r="J105" s="8" t="str">
        <f>_xlfn.XLOOKUP(Tabela1[[#This Row],[Turma]],Tabela3[16 turmas],Tabela3[Periodo])</f>
        <v>Quinta 1</v>
      </c>
      <c r="K105"/>
      <c r="L105" s="37" t="s">
        <v>2983</v>
      </c>
    </row>
    <row r="106" spans="1:12" x14ac:dyDescent="0.35">
      <c r="A106" t="s">
        <v>1330</v>
      </c>
      <c r="B106" s="36" t="s">
        <v>1331</v>
      </c>
      <c r="C106" t="s">
        <v>557</v>
      </c>
      <c r="D106" t="s">
        <v>550</v>
      </c>
      <c r="E106" t="s">
        <v>551</v>
      </c>
      <c r="F106" t="s">
        <v>1915</v>
      </c>
      <c r="G106" s="8" t="s">
        <v>818</v>
      </c>
      <c r="H106" t="str">
        <f>_xlfn.XLOOKUP(Tabela1[[#This Row],[Turma]],Tabela3[16 turmas],Tabela3[Prof.])</f>
        <v>Nisflei</v>
      </c>
      <c r="I106" s="8" t="str">
        <f>_xlfn.XLOOKUP(Tabela1[[#This Row],[Turma]],Tabela3[16 turmas],Tabela3[Sala])</f>
        <v>S11</v>
      </c>
      <c r="J106" s="8" t="str">
        <f>_xlfn.XLOOKUP(Tabela1[[#This Row],[Turma]],Tabela3[16 turmas],Tabela3[Periodo])</f>
        <v>Quinta 1</v>
      </c>
      <c r="K106" t="s">
        <v>2436</v>
      </c>
      <c r="L106" s="37" t="s">
        <v>2973</v>
      </c>
    </row>
    <row r="107" spans="1:12" x14ac:dyDescent="0.35">
      <c r="A107" t="s">
        <v>950</v>
      </c>
      <c r="B107" s="36" t="s">
        <v>951</v>
      </c>
      <c r="C107" t="s">
        <v>549</v>
      </c>
      <c r="D107" t="s">
        <v>550</v>
      </c>
      <c r="E107" t="s">
        <v>551</v>
      </c>
      <c r="F107" t="s">
        <v>1915</v>
      </c>
      <c r="G107" s="8" t="s">
        <v>818</v>
      </c>
      <c r="H107" t="str">
        <f>_xlfn.XLOOKUP(Tabela1[[#This Row],[Turma]],Tabela3[16 turmas],Tabela3[Prof.])</f>
        <v>Nisflei</v>
      </c>
      <c r="I107" s="8" t="str">
        <f>_xlfn.XLOOKUP(Tabela1[[#This Row],[Turma]],Tabela3[16 turmas],Tabela3[Sala])</f>
        <v>S11</v>
      </c>
      <c r="J107" s="8" t="str">
        <f>_xlfn.XLOOKUP(Tabela1[[#This Row],[Turma]],Tabela3[16 turmas],Tabela3[Periodo])</f>
        <v>Quinta 1</v>
      </c>
      <c r="K107" t="s">
        <v>2424</v>
      </c>
      <c r="L107" s="37" t="s">
        <v>3274</v>
      </c>
    </row>
    <row r="108" spans="1:12" x14ac:dyDescent="0.35">
      <c r="A108" t="s">
        <v>296</v>
      </c>
      <c r="B108" s="36" t="s">
        <v>297</v>
      </c>
      <c r="C108" t="s">
        <v>549</v>
      </c>
      <c r="D108" t="s">
        <v>550</v>
      </c>
      <c r="E108" t="s">
        <v>551</v>
      </c>
      <c r="F108" t="s">
        <v>1915</v>
      </c>
      <c r="G108" s="8" t="s">
        <v>818</v>
      </c>
      <c r="H108" t="str">
        <f>_xlfn.XLOOKUP(Tabela1[[#This Row],[Turma]],Tabela3[16 turmas],Tabela3[Prof.])</f>
        <v>Nisflei</v>
      </c>
      <c r="I108" s="8" t="str">
        <f>_xlfn.XLOOKUP(Tabela1[[#This Row],[Turma]],Tabela3[16 turmas],Tabela3[Sala])</f>
        <v>S11</v>
      </c>
      <c r="J108" s="8" t="str">
        <f>_xlfn.XLOOKUP(Tabela1[[#This Row],[Turma]],Tabela3[16 turmas],Tabela3[Periodo])</f>
        <v>Quinta 1</v>
      </c>
      <c r="K108" t="s">
        <v>2416</v>
      </c>
      <c r="L108" s="37" t="s">
        <v>2601</v>
      </c>
    </row>
    <row r="109" spans="1:12" x14ac:dyDescent="0.35">
      <c r="A109" t="s">
        <v>886</v>
      </c>
      <c r="B109" s="36" t="s">
        <v>887</v>
      </c>
      <c r="C109" t="s">
        <v>549</v>
      </c>
      <c r="D109" t="s">
        <v>550</v>
      </c>
      <c r="E109" t="s">
        <v>551</v>
      </c>
      <c r="F109" t="s">
        <v>1915</v>
      </c>
      <c r="G109" s="8" t="s">
        <v>818</v>
      </c>
      <c r="H109" t="str">
        <f>_xlfn.XLOOKUP(Tabela1[[#This Row],[Turma]],Tabela3[16 turmas],Tabela3[Prof.])</f>
        <v>Nisflei</v>
      </c>
      <c r="I109" s="8" t="str">
        <f>_xlfn.XLOOKUP(Tabela1[[#This Row],[Turma]],Tabela3[16 turmas],Tabela3[Sala])</f>
        <v>S11</v>
      </c>
      <c r="J109" s="8" t="str">
        <f>_xlfn.XLOOKUP(Tabela1[[#This Row],[Turma]],Tabela3[16 turmas],Tabela3[Periodo])</f>
        <v>Quinta 1</v>
      </c>
      <c r="K109" t="s">
        <v>2418</v>
      </c>
      <c r="L109" s="37" t="s">
        <v>2577</v>
      </c>
    </row>
    <row r="110" spans="1:12" x14ac:dyDescent="0.35">
      <c r="A110" t="s">
        <v>1885</v>
      </c>
      <c r="B110" s="36" t="s">
        <v>1884</v>
      </c>
      <c r="C110" t="s">
        <v>549</v>
      </c>
      <c r="D110" t="s">
        <v>550</v>
      </c>
      <c r="E110" t="s">
        <v>551</v>
      </c>
      <c r="F110" t="s">
        <v>1915</v>
      </c>
      <c r="G110" s="8" t="s">
        <v>1703</v>
      </c>
      <c r="H110" t="str">
        <f>_xlfn.XLOOKUP(Tabela1[[#This Row],[Turma]],Tabela3[16 turmas],Tabela3[Prof.])</f>
        <v>Alex</v>
      </c>
      <c r="I110" s="8" t="str">
        <f>_xlfn.XLOOKUP(Tabela1[[#This Row],[Turma]],Tabela3[16 turmas],Tabela3[Sala])</f>
        <v>S12</v>
      </c>
      <c r="J110" s="8" t="str">
        <f>_xlfn.XLOOKUP(Tabela1[[#This Row],[Turma]],Tabela3[16 turmas],Tabela3[Periodo])</f>
        <v>Quinta 1</v>
      </c>
      <c r="K110"/>
      <c r="L110" s="37" t="s">
        <v>3170</v>
      </c>
    </row>
    <row r="111" spans="1:12" x14ac:dyDescent="0.35">
      <c r="A111" t="s">
        <v>176</v>
      </c>
      <c r="B111" s="36" t="s">
        <v>177</v>
      </c>
      <c r="C111" t="s">
        <v>557</v>
      </c>
      <c r="D111" t="s">
        <v>553</v>
      </c>
      <c r="E111" t="s">
        <v>551</v>
      </c>
      <c r="F111" t="s">
        <v>1916</v>
      </c>
      <c r="G111" s="8" t="s">
        <v>1703</v>
      </c>
      <c r="H111" t="str">
        <f>_xlfn.XLOOKUP(Tabela1[[#This Row],[Turma]],Tabela3[16 turmas],Tabela3[Prof.])</f>
        <v>Alex</v>
      </c>
      <c r="I111" s="8" t="str">
        <f>_xlfn.XLOOKUP(Tabela1[[#This Row],[Turma]],Tabela3[16 turmas],Tabela3[Sala])</f>
        <v>S12</v>
      </c>
      <c r="J111" s="8" t="str">
        <f>_xlfn.XLOOKUP(Tabela1[[#This Row],[Turma]],Tabela3[16 turmas],Tabela3[Periodo])</f>
        <v>Quinta 1</v>
      </c>
      <c r="K111"/>
      <c r="L111" s="37" t="s">
        <v>3229</v>
      </c>
    </row>
    <row r="112" spans="1:12" x14ac:dyDescent="0.35">
      <c r="A112" t="s">
        <v>1367</v>
      </c>
      <c r="B112" s="36" t="s">
        <v>1368</v>
      </c>
      <c r="C112" t="s">
        <v>557</v>
      </c>
      <c r="D112" t="s">
        <v>550</v>
      </c>
      <c r="E112" t="s">
        <v>551</v>
      </c>
      <c r="F112" t="s">
        <v>1915</v>
      </c>
      <c r="G112" s="8" t="s">
        <v>1703</v>
      </c>
      <c r="H112" t="str">
        <f>_xlfn.XLOOKUP(Tabela1[[#This Row],[Turma]],Tabela3[16 turmas],Tabela3[Prof.])</f>
        <v>Alex</v>
      </c>
      <c r="I112" s="8" t="str">
        <f>_xlfn.XLOOKUP(Tabela1[[#This Row],[Turma]],Tabela3[16 turmas],Tabela3[Sala])</f>
        <v>S12</v>
      </c>
      <c r="J112" s="8" t="str">
        <f>_xlfn.XLOOKUP(Tabela1[[#This Row],[Turma]],Tabela3[16 turmas],Tabela3[Periodo])</f>
        <v>Quinta 1</v>
      </c>
      <c r="K112" t="s">
        <v>2410</v>
      </c>
      <c r="L112" s="37" t="s">
        <v>3150</v>
      </c>
    </row>
    <row r="113" spans="1:12" x14ac:dyDescent="0.35">
      <c r="A113" t="s">
        <v>852</v>
      </c>
      <c r="B113" s="36" t="s">
        <v>853</v>
      </c>
      <c r="C113" t="s">
        <v>549</v>
      </c>
      <c r="D113" t="s">
        <v>553</v>
      </c>
      <c r="E113" t="s">
        <v>551</v>
      </c>
      <c r="F113" t="s">
        <v>1915</v>
      </c>
      <c r="G113" s="8" t="s">
        <v>1703</v>
      </c>
      <c r="H113" t="str">
        <f>_xlfn.XLOOKUP(Tabela1[[#This Row],[Turma]],Tabela3[16 turmas],Tabela3[Prof.])</f>
        <v>Alex</v>
      </c>
      <c r="I113" s="8" t="str">
        <f>_xlfn.XLOOKUP(Tabela1[[#This Row],[Turma]],Tabela3[16 turmas],Tabela3[Sala])</f>
        <v>S12</v>
      </c>
      <c r="J113" s="8" t="str">
        <f>_xlfn.XLOOKUP(Tabela1[[#This Row],[Turma]],Tabela3[16 turmas],Tabela3[Periodo])</f>
        <v>Quinta 1</v>
      </c>
      <c r="K113" t="s">
        <v>2395</v>
      </c>
      <c r="L113" s="37" t="s">
        <v>3140</v>
      </c>
    </row>
    <row r="114" spans="1:12" x14ac:dyDescent="0.35">
      <c r="A114" t="s">
        <v>854</v>
      </c>
      <c r="B114" s="36" t="s">
        <v>855</v>
      </c>
      <c r="C114" t="s">
        <v>549</v>
      </c>
      <c r="D114" t="s">
        <v>550</v>
      </c>
      <c r="E114" t="s">
        <v>551</v>
      </c>
      <c r="F114" t="s">
        <v>1915</v>
      </c>
      <c r="G114" s="8" t="s">
        <v>1703</v>
      </c>
      <c r="H114" t="str">
        <f>_xlfn.XLOOKUP(Tabela1[[#This Row],[Turma]],Tabela3[16 turmas],Tabela3[Prof.])</f>
        <v>Alex</v>
      </c>
      <c r="I114" s="8" t="str">
        <f>_xlfn.XLOOKUP(Tabela1[[#This Row],[Turma]],Tabela3[16 turmas],Tabela3[Sala])</f>
        <v>S12</v>
      </c>
      <c r="J114" s="8" t="str">
        <f>_xlfn.XLOOKUP(Tabela1[[#This Row],[Turma]],Tabela3[16 turmas],Tabela3[Periodo])</f>
        <v>Quinta 1</v>
      </c>
      <c r="K114" t="s">
        <v>2396</v>
      </c>
      <c r="L114" s="37" t="s">
        <v>3138</v>
      </c>
    </row>
    <row r="115" spans="1:12" x14ac:dyDescent="0.35">
      <c r="A115" t="s">
        <v>856</v>
      </c>
      <c r="B115" s="36" t="s">
        <v>857</v>
      </c>
      <c r="C115" t="s">
        <v>549</v>
      </c>
      <c r="D115" t="s">
        <v>550</v>
      </c>
      <c r="E115" t="s">
        <v>551</v>
      </c>
      <c r="F115" t="s">
        <v>1915</v>
      </c>
      <c r="G115" s="8" t="s">
        <v>1703</v>
      </c>
      <c r="H115" t="str">
        <f>_xlfn.XLOOKUP(Tabela1[[#This Row],[Turma]],Tabela3[16 turmas],Tabela3[Prof.])</f>
        <v>Alex</v>
      </c>
      <c r="I115" s="8" t="str">
        <f>_xlfn.XLOOKUP(Tabela1[[#This Row],[Turma]],Tabela3[16 turmas],Tabela3[Sala])</f>
        <v>S12</v>
      </c>
      <c r="J115" s="8" t="str">
        <f>_xlfn.XLOOKUP(Tabela1[[#This Row],[Turma]],Tabela3[16 turmas],Tabela3[Periodo])</f>
        <v>Quinta 1</v>
      </c>
      <c r="K115" t="s">
        <v>2397</v>
      </c>
      <c r="L115" s="37" t="s">
        <v>3137</v>
      </c>
    </row>
    <row r="116" spans="1:12" x14ac:dyDescent="0.35">
      <c r="A116" t="s">
        <v>1389</v>
      </c>
      <c r="B116" s="36" t="s">
        <v>1390</v>
      </c>
      <c r="C116" t="s">
        <v>557</v>
      </c>
      <c r="D116" t="s">
        <v>553</v>
      </c>
      <c r="E116" t="s">
        <v>551</v>
      </c>
      <c r="F116" t="s">
        <v>1915</v>
      </c>
      <c r="G116" s="8" t="s">
        <v>1703</v>
      </c>
      <c r="H116" t="str">
        <f>_xlfn.XLOOKUP(Tabela1[[#This Row],[Turma]],Tabela3[16 turmas],Tabela3[Prof.])</f>
        <v>Alex</v>
      </c>
      <c r="I116" s="8" t="str">
        <f>_xlfn.XLOOKUP(Tabela1[[#This Row],[Turma]],Tabela3[16 turmas],Tabela3[Sala])</f>
        <v>S12</v>
      </c>
      <c r="J116" s="8" t="str">
        <f>_xlfn.XLOOKUP(Tabela1[[#This Row],[Turma]],Tabela3[16 turmas],Tabela3[Periodo])</f>
        <v>Quinta 1</v>
      </c>
      <c r="K116"/>
      <c r="L116" s="37" t="s">
        <v>3227</v>
      </c>
    </row>
    <row r="117" spans="1:12" x14ac:dyDescent="0.35">
      <c r="A117" t="s">
        <v>1391</v>
      </c>
      <c r="B117" s="36" t="s">
        <v>1392</v>
      </c>
      <c r="C117" t="s">
        <v>557</v>
      </c>
      <c r="D117" t="s">
        <v>553</v>
      </c>
      <c r="E117" t="s">
        <v>551</v>
      </c>
      <c r="F117" t="s">
        <v>1915</v>
      </c>
      <c r="G117" s="8" t="s">
        <v>1703</v>
      </c>
      <c r="H117" t="str">
        <f>_xlfn.XLOOKUP(Tabela1[[#This Row],[Turma]],Tabela3[16 turmas],Tabela3[Prof.])</f>
        <v>Alex</v>
      </c>
      <c r="I117" s="8" t="str">
        <f>_xlfn.XLOOKUP(Tabela1[[#This Row],[Turma]],Tabela3[16 turmas],Tabela3[Sala])</f>
        <v>S12</v>
      </c>
      <c r="J117" s="8" t="str">
        <f>_xlfn.XLOOKUP(Tabela1[[#This Row],[Turma]],Tabela3[16 turmas],Tabela3[Periodo])</f>
        <v>Quinta 1</v>
      </c>
      <c r="K117" t="s">
        <v>2411</v>
      </c>
      <c r="L117" s="37" t="s">
        <v>3110</v>
      </c>
    </row>
    <row r="118" spans="1:12" x14ac:dyDescent="0.35">
      <c r="A118" t="s">
        <v>924</v>
      </c>
      <c r="B118" s="36" t="s">
        <v>925</v>
      </c>
      <c r="C118" t="s">
        <v>549</v>
      </c>
      <c r="D118" t="s">
        <v>550</v>
      </c>
      <c r="E118" t="s">
        <v>551</v>
      </c>
      <c r="F118" t="s">
        <v>1915</v>
      </c>
      <c r="G118" s="8" t="s">
        <v>1703</v>
      </c>
      <c r="H118" t="str">
        <f>_xlfn.XLOOKUP(Tabela1[[#This Row],[Turma]],Tabela3[16 turmas],Tabela3[Prof.])</f>
        <v>Alex</v>
      </c>
      <c r="I118" s="8" t="str">
        <f>_xlfn.XLOOKUP(Tabela1[[#This Row],[Turma]],Tabela3[16 turmas],Tabela3[Sala])</f>
        <v>S12</v>
      </c>
      <c r="J118" s="8" t="str">
        <f>_xlfn.XLOOKUP(Tabela1[[#This Row],[Turma]],Tabela3[16 turmas],Tabela3[Periodo])</f>
        <v>Quinta 1</v>
      </c>
      <c r="K118"/>
      <c r="L118" s="37" t="s">
        <v>3222</v>
      </c>
    </row>
    <row r="119" spans="1:12" x14ac:dyDescent="0.35">
      <c r="A119" t="s">
        <v>15</v>
      </c>
      <c r="B119" s="36" t="s">
        <v>16</v>
      </c>
      <c r="C119" t="s">
        <v>557</v>
      </c>
      <c r="D119" t="s">
        <v>550</v>
      </c>
      <c r="E119" t="s">
        <v>551</v>
      </c>
      <c r="F119" t="s">
        <v>1915</v>
      </c>
      <c r="G119" s="8" t="s">
        <v>1703</v>
      </c>
      <c r="H119" t="str">
        <f>_xlfn.XLOOKUP(Tabela1[[#This Row],[Turma]],Tabela3[16 turmas],Tabela3[Prof.])</f>
        <v>Alex</v>
      </c>
      <c r="I119" s="8" t="str">
        <f>_xlfn.XLOOKUP(Tabela1[[#This Row],[Turma]],Tabela3[16 turmas],Tabela3[Sala])</f>
        <v>S12</v>
      </c>
      <c r="J119" s="8" t="str">
        <f>_xlfn.XLOOKUP(Tabela1[[#This Row],[Turma]],Tabela3[16 turmas],Tabela3[Periodo])</f>
        <v>Quinta 1</v>
      </c>
      <c r="K119" t="s">
        <v>2412</v>
      </c>
      <c r="L119" s="37" t="s">
        <v>3107</v>
      </c>
    </row>
    <row r="120" spans="1:12" x14ac:dyDescent="0.35">
      <c r="A120" t="s">
        <v>922</v>
      </c>
      <c r="B120" s="36" t="s">
        <v>923</v>
      </c>
      <c r="C120" t="s">
        <v>549</v>
      </c>
      <c r="D120" t="s">
        <v>550</v>
      </c>
      <c r="E120" t="s">
        <v>551</v>
      </c>
      <c r="F120" t="s">
        <v>1915</v>
      </c>
      <c r="G120" s="8" t="s">
        <v>1703</v>
      </c>
      <c r="H120" t="str">
        <f>_xlfn.XLOOKUP(Tabela1[[#This Row],[Turma]],Tabela3[16 turmas],Tabela3[Prof.])</f>
        <v>Alex</v>
      </c>
      <c r="I120" s="8" t="str">
        <f>_xlfn.XLOOKUP(Tabela1[[#This Row],[Turma]],Tabela3[16 turmas],Tabela3[Sala])</f>
        <v>S12</v>
      </c>
      <c r="J120" s="8" t="str">
        <f>_xlfn.XLOOKUP(Tabela1[[#This Row],[Turma]],Tabela3[16 turmas],Tabela3[Periodo])</f>
        <v>Quinta 1</v>
      </c>
      <c r="K120" t="s">
        <v>2399</v>
      </c>
      <c r="L120" s="37" t="s">
        <v>3068</v>
      </c>
    </row>
    <row r="121" spans="1:12" x14ac:dyDescent="0.35">
      <c r="A121" t="s">
        <v>545</v>
      </c>
      <c r="B121" s="36" t="s">
        <v>546</v>
      </c>
      <c r="C121" t="s">
        <v>557</v>
      </c>
      <c r="D121" t="s">
        <v>550</v>
      </c>
      <c r="E121" t="s">
        <v>551</v>
      </c>
      <c r="F121" t="s">
        <v>1915</v>
      </c>
      <c r="G121" s="8" t="s">
        <v>1703</v>
      </c>
      <c r="H121" t="str">
        <f>_xlfn.XLOOKUP(Tabela1[[#This Row],[Turma]],Tabela3[16 turmas],Tabela3[Prof.])</f>
        <v>Alex</v>
      </c>
      <c r="I121" s="8" t="str">
        <f>_xlfn.XLOOKUP(Tabela1[[#This Row],[Turma]],Tabela3[16 turmas],Tabela3[Sala])</f>
        <v>S12</v>
      </c>
      <c r="J121" s="8" t="str">
        <f>_xlfn.XLOOKUP(Tabela1[[#This Row],[Turma]],Tabela3[16 turmas],Tabela3[Periodo])</f>
        <v>Quinta 1</v>
      </c>
      <c r="K121" t="s">
        <v>2408</v>
      </c>
      <c r="L121" s="37" t="s">
        <v>3064</v>
      </c>
    </row>
    <row r="122" spans="1:12" x14ac:dyDescent="0.35">
      <c r="A122" t="s">
        <v>952</v>
      </c>
      <c r="B122" s="36" t="s">
        <v>953</v>
      </c>
      <c r="C122" t="s">
        <v>549</v>
      </c>
      <c r="D122" t="s">
        <v>550</v>
      </c>
      <c r="E122" t="s">
        <v>551</v>
      </c>
      <c r="F122" t="s">
        <v>1915</v>
      </c>
      <c r="G122" s="8" t="s">
        <v>1703</v>
      </c>
      <c r="H122" t="str">
        <f>_xlfn.XLOOKUP(Tabela1[[#This Row],[Turma]],Tabela3[16 turmas],Tabela3[Prof.])</f>
        <v>Alex</v>
      </c>
      <c r="I122" s="8" t="str">
        <f>_xlfn.XLOOKUP(Tabela1[[#This Row],[Turma]],Tabela3[16 turmas],Tabela3[Sala])</f>
        <v>S12</v>
      </c>
      <c r="J122" s="8" t="str">
        <f>_xlfn.XLOOKUP(Tabela1[[#This Row],[Turma]],Tabela3[16 turmas],Tabela3[Periodo])</f>
        <v>Quinta 1</v>
      </c>
      <c r="K122" t="s">
        <v>2401</v>
      </c>
      <c r="L122" s="37" t="s">
        <v>3039</v>
      </c>
    </row>
    <row r="123" spans="1:12" x14ac:dyDescent="0.35">
      <c r="A123" t="s">
        <v>145</v>
      </c>
      <c r="B123" s="36" t="s">
        <v>146</v>
      </c>
      <c r="C123" t="s">
        <v>549</v>
      </c>
      <c r="D123" t="s">
        <v>550</v>
      </c>
      <c r="E123" t="s">
        <v>551</v>
      </c>
      <c r="F123" t="s">
        <v>1915</v>
      </c>
      <c r="G123" s="8" t="s">
        <v>1703</v>
      </c>
      <c r="H123" t="str">
        <f>_xlfn.XLOOKUP(Tabela1[[#This Row],[Turma]],Tabela3[16 turmas],Tabela3[Prof.])</f>
        <v>Alex</v>
      </c>
      <c r="I123" s="8" t="str">
        <f>_xlfn.XLOOKUP(Tabela1[[#This Row],[Turma]],Tabela3[16 turmas],Tabela3[Sala])</f>
        <v>S12</v>
      </c>
      <c r="J123" s="8" t="str">
        <f>_xlfn.XLOOKUP(Tabela1[[#This Row],[Turma]],Tabela3[16 turmas],Tabela3[Periodo])</f>
        <v>Quinta 1</v>
      </c>
      <c r="K123" t="s">
        <v>2403</v>
      </c>
      <c r="L123" s="37" t="s">
        <v>3027</v>
      </c>
    </row>
    <row r="124" spans="1:12" x14ac:dyDescent="0.35">
      <c r="A124" t="s">
        <v>441</v>
      </c>
      <c r="B124" s="36" t="s">
        <v>985</v>
      </c>
      <c r="C124" t="s">
        <v>549</v>
      </c>
      <c r="D124" t="s">
        <v>550</v>
      </c>
      <c r="E124" t="s">
        <v>551</v>
      </c>
      <c r="F124" t="s">
        <v>1916</v>
      </c>
      <c r="G124" s="8" t="s">
        <v>1703</v>
      </c>
      <c r="H124" t="str">
        <f>_xlfn.XLOOKUP(Tabela1[[#This Row],[Turma]],Tabela3[16 turmas],Tabela3[Prof.])</f>
        <v>Alex</v>
      </c>
      <c r="I124" s="8" t="str">
        <f>_xlfn.XLOOKUP(Tabela1[[#This Row],[Turma]],Tabela3[16 turmas],Tabela3[Sala])</f>
        <v>S12</v>
      </c>
      <c r="J124" s="8" t="str">
        <f>_xlfn.XLOOKUP(Tabela1[[#This Row],[Turma]],Tabela3[16 turmas],Tabela3[Periodo])</f>
        <v>Quinta 1</v>
      </c>
      <c r="K124" t="s">
        <v>2405</v>
      </c>
      <c r="L124" s="37" t="s">
        <v>3017</v>
      </c>
    </row>
    <row r="125" spans="1:12" x14ac:dyDescent="0.35">
      <c r="A125" t="s">
        <v>130</v>
      </c>
      <c r="B125" s="36" t="s">
        <v>131</v>
      </c>
      <c r="C125" t="s">
        <v>549</v>
      </c>
      <c r="D125" t="s">
        <v>550</v>
      </c>
      <c r="E125" t="s">
        <v>551</v>
      </c>
      <c r="F125" t="s">
        <v>1915</v>
      </c>
      <c r="G125" s="8" t="s">
        <v>1703</v>
      </c>
      <c r="H125" t="str">
        <f>_xlfn.XLOOKUP(Tabela1[[#This Row],[Turma]],Tabela3[16 turmas],Tabela3[Prof.])</f>
        <v>Alex</v>
      </c>
      <c r="I125" s="8" t="str">
        <f>_xlfn.XLOOKUP(Tabela1[[#This Row],[Turma]],Tabela3[16 turmas],Tabela3[Sala])</f>
        <v>S12</v>
      </c>
      <c r="J125" s="8" t="str">
        <f>_xlfn.XLOOKUP(Tabela1[[#This Row],[Turma]],Tabela3[16 turmas],Tabela3[Periodo])</f>
        <v>Quinta 1</v>
      </c>
      <c r="K125" t="s">
        <v>2407</v>
      </c>
      <c r="L125" s="37" t="s">
        <v>3006</v>
      </c>
    </row>
    <row r="126" spans="1:12" x14ac:dyDescent="0.35">
      <c r="A126" t="s">
        <v>1917</v>
      </c>
      <c r="B126" s="36" t="s">
        <v>1863</v>
      </c>
      <c r="C126" t="s">
        <v>549</v>
      </c>
      <c r="D126" t="s">
        <v>550</v>
      </c>
      <c r="E126" t="s">
        <v>551</v>
      </c>
      <c r="F126" t="s">
        <v>1915</v>
      </c>
      <c r="G126" s="8" t="s">
        <v>1703</v>
      </c>
      <c r="H126" t="str">
        <f>_xlfn.XLOOKUP(Tabela1[[#This Row],[Turma]],Tabela3[16 turmas],Tabela3[Prof.])</f>
        <v>Alex</v>
      </c>
      <c r="I126" s="8" t="str">
        <f>_xlfn.XLOOKUP(Tabela1[[#This Row],[Turma]],Tabela3[16 turmas],Tabela3[Sala])</f>
        <v>S12</v>
      </c>
      <c r="J126" s="8" t="str">
        <f>_xlfn.XLOOKUP(Tabela1[[#This Row],[Turma]],Tabela3[16 turmas],Tabela3[Periodo])</f>
        <v>Quinta 1</v>
      </c>
      <c r="K126"/>
      <c r="L126" s="37" t="s">
        <v>3198</v>
      </c>
    </row>
    <row r="127" spans="1:12" x14ac:dyDescent="0.35">
      <c r="A127" t="s">
        <v>1632</v>
      </c>
      <c r="B127" s="36" t="s">
        <v>1633</v>
      </c>
      <c r="C127" t="s">
        <v>557</v>
      </c>
      <c r="D127" t="s">
        <v>550</v>
      </c>
      <c r="E127" t="s">
        <v>551</v>
      </c>
      <c r="F127" t="s">
        <v>1915</v>
      </c>
      <c r="G127" s="8" t="s">
        <v>1703</v>
      </c>
      <c r="H127" t="str">
        <f>_xlfn.XLOOKUP(Tabela1[[#This Row],[Turma]],Tabela3[16 turmas],Tabela3[Prof.])</f>
        <v>Alex</v>
      </c>
      <c r="I127" s="8" t="str">
        <f>_xlfn.XLOOKUP(Tabela1[[#This Row],[Turma]],Tabela3[16 turmas],Tabela3[Sala])</f>
        <v>S12</v>
      </c>
      <c r="J127" s="8" t="str">
        <f>_xlfn.XLOOKUP(Tabela1[[#This Row],[Turma]],Tabela3[16 turmas],Tabela3[Periodo])</f>
        <v>Quinta 1</v>
      </c>
      <c r="K127" t="s">
        <v>2503</v>
      </c>
      <c r="L127" s="37" t="s">
        <v>2787</v>
      </c>
    </row>
    <row r="128" spans="1:12" x14ac:dyDescent="0.35">
      <c r="A128" t="s">
        <v>1636</v>
      </c>
      <c r="B128" s="36" t="s">
        <v>1637</v>
      </c>
      <c r="C128" t="s">
        <v>557</v>
      </c>
      <c r="D128" t="s">
        <v>550</v>
      </c>
      <c r="E128" t="s">
        <v>551</v>
      </c>
      <c r="F128" t="s">
        <v>1915</v>
      </c>
      <c r="G128" s="8" t="s">
        <v>1703</v>
      </c>
      <c r="H128" t="str">
        <f>_xlfn.XLOOKUP(Tabela1[[#This Row],[Turma]],Tabela3[16 turmas],Tabela3[Prof.])</f>
        <v>Alex</v>
      </c>
      <c r="I128" s="8" t="str">
        <f>_xlfn.XLOOKUP(Tabela1[[#This Row],[Turma]],Tabela3[16 turmas],Tabela3[Sala])</f>
        <v>S12</v>
      </c>
      <c r="J128" s="8" t="str">
        <f>_xlfn.XLOOKUP(Tabela1[[#This Row],[Turma]],Tabela3[16 turmas],Tabela3[Periodo])</f>
        <v>Quinta 1</v>
      </c>
      <c r="K128" t="s">
        <v>2505</v>
      </c>
      <c r="L128" s="37" t="s">
        <v>2786</v>
      </c>
    </row>
    <row r="129" spans="1:12" x14ac:dyDescent="0.35">
      <c r="A129" t="s">
        <v>475</v>
      </c>
      <c r="B129" s="36" t="s">
        <v>476</v>
      </c>
      <c r="C129" t="s">
        <v>557</v>
      </c>
      <c r="D129" t="s">
        <v>550</v>
      </c>
      <c r="E129" t="s">
        <v>551</v>
      </c>
      <c r="F129" t="s">
        <v>1915</v>
      </c>
      <c r="G129" s="8" t="s">
        <v>1703</v>
      </c>
      <c r="H129" t="str">
        <f>_xlfn.XLOOKUP(Tabela1[[#This Row],[Turma]],Tabela3[16 turmas],Tabela3[Prof.])</f>
        <v>Alex</v>
      </c>
      <c r="I129" s="8" t="str">
        <f>_xlfn.XLOOKUP(Tabela1[[#This Row],[Turma]],Tabela3[16 turmas],Tabela3[Sala])</f>
        <v>S12</v>
      </c>
      <c r="J129" s="8" t="str">
        <f>_xlfn.XLOOKUP(Tabela1[[#This Row],[Turma]],Tabela3[16 turmas],Tabela3[Periodo])</f>
        <v>Quinta 1</v>
      </c>
      <c r="K129" t="s">
        <v>2504</v>
      </c>
      <c r="L129" s="37" t="s">
        <v>2778</v>
      </c>
    </row>
    <row r="130" spans="1:12" x14ac:dyDescent="0.35">
      <c r="A130" t="s">
        <v>1363</v>
      </c>
      <c r="B130" s="36" t="s">
        <v>1364</v>
      </c>
      <c r="C130" t="s">
        <v>557</v>
      </c>
      <c r="D130" t="s">
        <v>553</v>
      </c>
      <c r="E130" t="s">
        <v>551</v>
      </c>
      <c r="F130" t="s">
        <v>1916</v>
      </c>
      <c r="G130" s="8" t="s">
        <v>1703</v>
      </c>
      <c r="H130" t="str">
        <f>_xlfn.XLOOKUP(Tabela1[[#This Row],[Turma]],Tabela3[16 turmas],Tabela3[Prof.])</f>
        <v>Alex</v>
      </c>
      <c r="I130" s="8" t="str">
        <f>_xlfn.XLOOKUP(Tabela1[[#This Row],[Turma]],Tabela3[16 turmas],Tabela3[Sala])</f>
        <v>S12</v>
      </c>
      <c r="J130" s="8" t="str">
        <f>_xlfn.XLOOKUP(Tabela1[[#This Row],[Turma]],Tabela3[16 turmas],Tabela3[Periodo])</f>
        <v>Quinta 1</v>
      </c>
      <c r="K130" t="s">
        <v>2409</v>
      </c>
      <c r="L130" s="37" t="s">
        <v>2701</v>
      </c>
    </row>
    <row r="131" spans="1:12" x14ac:dyDescent="0.35">
      <c r="A131" t="s">
        <v>888</v>
      </c>
      <c r="B131" s="36" t="s">
        <v>889</v>
      </c>
      <c r="C131" t="s">
        <v>549</v>
      </c>
      <c r="D131" t="s">
        <v>550</v>
      </c>
      <c r="E131" t="s">
        <v>551</v>
      </c>
      <c r="F131" t="s">
        <v>1915</v>
      </c>
      <c r="G131" s="8" t="s">
        <v>1703</v>
      </c>
      <c r="H131" t="str">
        <f>_xlfn.XLOOKUP(Tabela1[[#This Row],[Turma]],Tabela3[16 turmas],Tabela3[Prof.])</f>
        <v>Alex</v>
      </c>
      <c r="I131" s="8" t="str">
        <f>_xlfn.XLOOKUP(Tabela1[[#This Row],[Turma]],Tabela3[16 turmas],Tabela3[Sala])</f>
        <v>S12</v>
      </c>
      <c r="J131" s="8" t="str">
        <f>_xlfn.XLOOKUP(Tabela1[[#This Row],[Turma]],Tabela3[16 turmas],Tabela3[Periodo])</f>
        <v>Quinta 1</v>
      </c>
      <c r="K131"/>
      <c r="L131" s="37" t="s">
        <v>3186</v>
      </c>
    </row>
    <row r="132" spans="1:12" x14ac:dyDescent="0.35">
      <c r="A132" t="s">
        <v>890</v>
      </c>
      <c r="B132" s="36" t="s">
        <v>891</v>
      </c>
      <c r="C132" t="s">
        <v>549</v>
      </c>
      <c r="D132" t="s">
        <v>550</v>
      </c>
      <c r="E132" t="s">
        <v>551</v>
      </c>
      <c r="F132" t="s">
        <v>1916</v>
      </c>
      <c r="G132" s="8" t="s">
        <v>1703</v>
      </c>
      <c r="H132" t="str">
        <f>_xlfn.XLOOKUP(Tabela1[[#This Row],[Turma]],Tabela3[16 turmas],Tabela3[Prof.])</f>
        <v>Alex</v>
      </c>
      <c r="I132" s="8" t="str">
        <f>_xlfn.XLOOKUP(Tabela1[[#This Row],[Turma]],Tabela3[16 turmas],Tabela3[Sala])</f>
        <v>S12</v>
      </c>
      <c r="J132" s="8" t="str">
        <f>_xlfn.XLOOKUP(Tabela1[[#This Row],[Turma]],Tabela3[16 turmas],Tabela3[Periodo])</f>
        <v>Quinta 1</v>
      </c>
      <c r="K132" t="s">
        <v>2398</v>
      </c>
      <c r="L132" s="37" t="s">
        <v>2671</v>
      </c>
    </row>
    <row r="133" spans="1:12" x14ac:dyDescent="0.35">
      <c r="A133" t="s">
        <v>954</v>
      </c>
      <c r="B133" s="36" t="s">
        <v>955</v>
      </c>
      <c r="C133" t="s">
        <v>549</v>
      </c>
      <c r="D133" t="s">
        <v>550</v>
      </c>
      <c r="E133" t="s">
        <v>551</v>
      </c>
      <c r="F133" t="s">
        <v>1916</v>
      </c>
      <c r="G133" s="8" t="s">
        <v>1703</v>
      </c>
      <c r="H133" t="str">
        <f>_xlfn.XLOOKUP(Tabela1[[#This Row],[Turma]],Tabela3[16 turmas],Tabela3[Prof.])</f>
        <v>Alex</v>
      </c>
      <c r="I133" s="8" t="str">
        <f>_xlfn.XLOOKUP(Tabela1[[#This Row],[Turma]],Tabela3[16 turmas],Tabela3[Sala])</f>
        <v>S12</v>
      </c>
      <c r="J133" s="8" t="str">
        <f>_xlfn.XLOOKUP(Tabela1[[#This Row],[Turma]],Tabela3[16 turmas],Tabela3[Periodo])</f>
        <v>Quinta 1</v>
      </c>
      <c r="K133" t="s">
        <v>2402</v>
      </c>
      <c r="L133" s="37" t="s">
        <v>2637</v>
      </c>
    </row>
    <row r="134" spans="1:12" x14ac:dyDescent="0.35">
      <c r="A134" t="s">
        <v>986</v>
      </c>
      <c r="B134" s="36" t="s">
        <v>987</v>
      </c>
      <c r="C134" t="s">
        <v>549</v>
      </c>
      <c r="D134" t="s">
        <v>550</v>
      </c>
      <c r="E134" t="s">
        <v>551</v>
      </c>
      <c r="F134" t="s">
        <v>1915</v>
      </c>
      <c r="G134" s="8" t="s">
        <v>1703</v>
      </c>
      <c r="H134" t="str">
        <f>_xlfn.XLOOKUP(Tabela1[[#This Row],[Turma]],Tabela3[16 turmas],Tabela3[Prof.])</f>
        <v>Alex</v>
      </c>
      <c r="I134" s="8" t="str">
        <f>_xlfn.XLOOKUP(Tabela1[[#This Row],[Turma]],Tabela3[16 turmas],Tabela3[Sala])</f>
        <v>S12</v>
      </c>
      <c r="J134" s="8" t="str">
        <f>_xlfn.XLOOKUP(Tabela1[[#This Row],[Turma]],Tabela3[16 turmas],Tabela3[Periodo])</f>
        <v>Quinta 1</v>
      </c>
      <c r="K134" t="s">
        <v>2406</v>
      </c>
      <c r="L134" s="37" t="s">
        <v>2591</v>
      </c>
    </row>
    <row r="135" spans="1:12" x14ac:dyDescent="0.35">
      <c r="A135" t="s">
        <v>930</v>
      </c>
      <c r="B135" s="36" t="s">
        <v>931</v>
      </c>
      <c r="C135" t="s">
        <v>549</v>
      </c>
      <c r="D135" t="s">
        <v>550</v>
      </c>
      <c r="E135" t="s">
        <v>551</v>
      </c>
      <c r="F135" t="s">
        <v>1915</v>
      </c>
      <c r="G135" s="8" t="s">
        <v>1704</v>
      </c>
      <c r="H135" t="str">
        <f>_xlfn.XLOOKUP(Tabela1[[#This Row],[Turma]],Tabela3[16 turmas],Tabela3[Prof.])</f>
        <v>Myrna</v>
      </c>
      <c r="I135" s="8" t="str">
        <f>_xlfn.XLOOKUP(Tabela1[[#This Row],[Turma]],Tabela3[16 turmas],Tabela3[Sala])</f>
        <v>S13</v>
      </c>
      <c r="J135" s="8" t="str">
        <f>_xlfn.XLOOKUP(Tabela1[[#This Row],[Turma]],Tabela3[16 turmas],Tabela3[Periodo])</f>
        <v>Quinta 1</v>
      </c>
      <c r="K135" t="s">
        <v>2378</v>
      </c>
      <c r="L135" s="37" t="s">
        <v>3175</v>
      </c>
    </row>
    <row r="136" spans="1:12" x14ac:dyDescent="0.35">
      <c r="A136" t="s">
        <v>202</v>
      </c>
      <c r="B136" s="36" t="s">
        <v>1341</v>
      </c>
      <c r="C136" t="s">
        <v>557</v>
      </c>
      <c r="D136" t="s">
        <v>550</v>
      </c>
      <c r="E136" t="s">
        <v>551</v>
      </c>
      <c r="F136" t="s">
        <v>1915</v>
      </c>
      <c r="G136" s="8" t="s">
        <v>1704</v>
      </c>
      <c r="H136" t="str">
        <f>_xlfn.XLOOKUP(Tabela1[[#This Row],[Turma]],Tabela3[16 turmas],Tabela3[Prof.])</f>
        <v>Myrna</v>
      </c>
      <c r="I136" s="8" t="str">
        <f>_xlfn.XLOOKUP(Tabela1[[#This Row],[Turma]],Tabela3[16 turmas],Tabela3[Sala])</f>
        <v>S13</v>
      </c>
      <c r="J136" s="8" t="str">
        <f>_xlfn.XLOOKUP(Tabela1[[#This Row],[Turma]],Tabela3[16 turmas],Tabela3[Periodo])</f>
        <v>Quinta 1</v>
      </c>
      <c r="K136" s="50" t="s">
        <v>2388</v>
      </c>
      <c r="L136" s="37" t="s">
        <v>3166</v>
      </c>
    </row>
    <row r="137" spans="1:12" x14ac:dyDescent="0.35">
      <c r="A137" t="s">
        <v>342</v>
      </c>
      <c r="B137" s="36" t="s">
        <v>343</v>
      </c>
      <c r="C137" t="s">
        <v>557</v>
      </c>
      <c r="D137" t="s">
        <v>550</v>
      </c>
      <c r="E137" t="s">
        <v>551</v>
      </c>
      <c r="F137" t="s">
        <v>1915</v>
      </c>
      <c r="G137" s="8" t="s">
        <v>1704</v>
      </c>
      <c r="H137" t="str">
        <f>_xlfn.XLOOKUP(Tabela1[[#This Row],[Turma]],Tabela3[16 turmas],Tabela3[Prof.])</f>
        <v>Myrna</v>
      </c>
      <c r="I137" s="8" t="str">
        <f>_xlfn.XLOOKUP(Tabela1[[#This Row],[Turma]],Tabela3[16 turmas],Tabela3[Sala])</f>
        <v>S13</v>
      </c>
      <c r="J137" s="8" t="str">
        <f>_xlfn.XLOOKUP(Tabela1[[#This Row],[Turma]],Tabela3[16 turmas],Tabela3[Periodo])</f>
        <v>Quinta 1</v>
      </c>
      <c r="K137" t="s">
        <v>2387</v>
      </c>
      <c r="L137" s="37" t="s">
        <v>3165</v>
      </c>
    </row>
    <row r="138" spans="1:12" x14ac:dyDescent="0.35">
      <c r="A138" t="s">
        <v>1371</v>
      </c>
      <c r="B138" s="36" t="s">
        <v>1372</v>
      </c>
      <c r="C138" t="s">
        <v>557</v>
      </c>
      <c r="D138" t="s">
        <v>550</v>
      </c>
      <c r="E138" t="s">
        <v>551</v>
      </c>
      <c r="F138" t="s">
        <v>1915</v>
      </c>
      <c r="G138" s="8" t="s">
        <v>1704</v>
      </c>
      <c r="H138" t="str">
        <f>_xlfn.XLOOKUP(Tabela1[[#This Row],[Turma]],Tabela3[16 turmas],Tabela3[Prof.])</f>
        <v>Myrna</v>
      </c>
      <c r="I138" s="8" t="str">
        <f>_xlfn.XLOOKUP(Tabela1[[#This Row],[Turma]],Tabela3[16 turmas],Tabela3[Sala])</f>
        <v>S13</v>
      </c>
      <c r="J138" s="8" t="str">
        <f>_xlfn.XLOOKUP(Tabela1[[#This Row],[Turma]],Tabela3[16 turmas],Tabela3[Periodo])</f>
        <v>Quinta 1</v>
      </c>
      <c r="K138" t="s">
        <v>2390</v>
      </c>
      <c r="L138" s="37" t="s">
        <v>3149</v>
      </c>
    </row>
    <row r="139" spans="1:12" x14ac:dyDescent="0.35">
      <c r="A139" t="s">
        <v>1375</v>
      </c>
      <c r="B139" s="36" t="s">
        <v>1376</v>
      </c>
      <c r="C139" t="s">
        <v>557</v>
      </c>
      <c r="D139" t="s">
        <v>553</v>
      </c>
      <c r="E139" t="s">
        <v>551</v>
      </c>
      <c r="F139" t="s">
        <v>1915</v>
      </c>
      <c r="G139" s="8" t="s">
        <v>1704</v>
      </c>
      <c r="H139" t="str">
        <f>_xlfn.XLOOKUP(Tabela1[[#This Row],[Turma]],Tabela3[16 turmas],Tabela3[Prof.])</f>
        <v>Myrna</v>
      </c>
      <c r="I139" s="8" t="str">
        <f>_xlfn.XLOOKUP(Tabela1[[#This Row],[Turma]],Tabela3[16 turmas],Tabela3[Sala])</f>
        <v>S13</v>
      </c>
      <c r="J139" s="8" t="str">
        <f>_xlfn.XLOOKUP(Tabela1[[#This Row],[Turma]],Tabela3[16 turmas],Tabela3[Periodo])</f>
        <v>Quinta 1</v>
      </c>
      <c r="K139" t="s">
        <v>2391</v>
      </c>
      <c r="L139" s="37" t="s">
        <v>3147</v>
      </c>
    </row>
    <row r="140" spans="1:12" x14ac:dyDescent="0.35">
      <c r="A140" t="s">
        <v>858</v>
      </c>
      <c r="B140" s="36" t="s">
        <v>859</v>
      </c>
      <c r="C140" t="s">
        <v>549</v>
      </c>
      <c r="D140" t="s">
        <v>553</v>
      </c>
      <c r="E140" t="s">
        <v>551</v>
      </c>
      <c r="F140" t="s">
        <v>1915</v>
      </c>
      <c r="G140" s="8" t="s">
        <v>1704</v>
      </c>
      <c r="H140" t="str">
        <f>_xlfn.XLOOKUP(Tabela1[[#This Row],[Turma]],Tabela3[16 turmas],Tabela3[Prof.])</f>
        <v>Myrna</v>
      </c>
      <c r="I140" s="8" t="str">
        <f>_xlfn.XLOOKUP(Tabela1[[#This Row],[Turma]],Tabela3[16 turmas],Tabela3[Sala])</f>
        <v>S13</v>
      </c>
      <c r="J140" s="8" t="str">
        <f>_xlfn.XLOOKUP(Tabela1[[#This Row],[Turma]],Tabela3[16 turmas],Tabela3[Periodo])</f>
        <v>Quinta 1</v>
      </c>
      <c r="K140" t="s">
        <v>2373</v>
      </c>
      <c r="L140" s="37" t="s">
        <v>3139</v>
      </c>
    </row>
    <row r="141" spans="1:12" x14ac:dyDescent="0.35">
      <c r="A141" t="s">
        <v>416</v>
      </c>
      <c r="B141" s="36" t="s">
        <v>417</v>
      </c>
      <c r="C141" t="s">
        <v>557</v>
      </c>
      <c r="D141" t="s">
        <v>550</v>
      </c>
      <c r="E141" t="s">
        <v>551</v>
      </c>
      <c r="F141" t="s">
        <v>1915</v>
      </c>
      <c r="G141" s="8" t="s">
        <v>1704</v>
      </c>
      <c r="H141" t="str">
        <f>_xlfn.XLOOKUP(Tabela1[[#This Row],[Turma]],Tabela3[16 turmas],Tabela3[Prof.])</f>
        <v>Myrna</v>
      </c>
      <c r="I141" s="8" t="str">
        <f>_xlfn.XLOOKUP(Tabela1[[#This Row],[Turma]],Tabela3[16 turmas],Tabela3[Sala])</f>
        <v>S13</v>
      </c>
      <c r="J141" s="8" t="str">
        <f>_xlfn.XLOOKUP(Tabela1[[#This Row],[Turma]],Tabela3[16 turmas],Tabela3[Periodo])</f>
        <v>Quinta 1</v>
      </c>
      <c r="K141" t="s">
        <v>2392</v>
      </c>
      <c r="L141" s="37" t="s">
        <v>3134</v>
      </c>
    </row>
    <row r="142" spans="1:12" x14ac:dyDescent="0.35">
      <c r="A142" t="s">
        <v>1394</v>
      </c>
      <c r="B142" s="36" t="s">
        <v>1395</v>
      </c>
      <c r="C142" t="s">
        <v>557</v>
      </c>
      <c r="D142" t="s">
        <v>553</v>
      </c>
      <c r="E142" t="s">
        <v>551</v>
      </c>
      <c r="F142" t="s">
        <v>1916</v>
      </c>
      <c r="G142" s="8" t="s">
        <v>1704</v>
      </c>
      <c r="H142" t="str">
        <f>_xlfn.XLOOKUP(Tabela1[[#This Row],[Turma]],Tabela3[16 turmas],Tabela3[Prof.])</f>
        <v>Myrna</v>
      </c>
      <c r="I142" s="8" t="str">
        <f>_xlfn.XLOOKUP(Tabela1[[#This Row],[Turma]],Tabela3[16 turmas],Tabela3[Sala])</f>
        <v>S13</v>
      </c>
      <c r="J142" s="8" t="str">
        <f>_xlfn.XLOOKUP(Tabela1[[#This Row],[Turma]],Tabela3[16 turmas],Tabela3[Periodo])</f>
        <v>Quinta 1</v>
      </c>
      <c r="K142" t="s">
        <v>2393</v>
      </c>
      <c r="L142" s="37" t="s">
        <v>3132</v>
      </c>
    </row>
    <row r="143" spans="1:12" x14ac:dyDescent="0.35">
      <c r="A143" t="s">
        <v>860</v>
      </c>
      <c r="B143" s="36" t="s">
        <v>861</v>
      </c>
      <c r="C143" t="s">
        <v>549</v>
      </c>
      <c r="D143" t="s">
        <v>550</v>
      </c>
      <c r="E143" t="s">
        <v>551</v>
      </c>
      <c r="F143" t="s">
        <v>1915</v>
      </c>
      <c r="G143" s="8" t="s">
        <v>1704</v>
      </c>
      <c r="H143" t="str">
        <f>_xlfn.XLOOKUP(Tabela1[[#This Row],[Turma]],Tabela3[16 turmas],Tabela3[Prof.])</f>
        <v>Myrna</v>
      </c>
      <c r="I143" s="8" t="str">
        <f>_xlfn.XLOOKUP(Tabela1[[#This Row],[Turma]],Tabela3[16 turmas],Tabela3[Sala])</f>
        <v>S13</v>
      </c>
      <c r="J143" s="8" t="str">
        <f>_xlfn.XLOOKUP(Tabela1[[#This Row],[Turma]],Tabela3[16 turmas],Tabela3[Periodo])</f>
        <v>Quinta 1</v>
      </c>
      <c r="K143" t="s">
        <v>2374</v>
      </c>
      <c r="L143" s="37" t="s">
        <v>3130</v>
      </c>
    </row>
    <row r="144" spans="1:12" x14ac:dyDescent="0.35">
      <c r="A144" t="s">
        <v>116</v>
      </c>
      <c r="B144" s="36" t="s">
        <v>896</v>
      </c>
      <c r="C144" t="s">
        <v>549</v>
      </c>
      <c r="D144" t="s">
        <v>553</v>
      </c>
      <c r="E144" t="s">
        <v>551</v>
      </c>
      <c r="F144" t="s">
        <v>1915</v>
      </c>
      <c r="G144" s="8" t="s">
        <v>1704</v>
      </c>
      <c r="H144" t="str">
        <f>_xlfn.XLOOKUP(Tabela1[[#This Row],[Turma]],Tabela3[16 turmas],Tabela3[Prof.])</f>
        <v>Myrna</v>
      </c>
      <c r="I144" s="8" t="str">
        <f>_xlfn.XLOOKUP(Tabela1[[#This Row],[Turma]],Tabela3[16 turmas],Tabela3[Sala])</f>
        <v>S13</v>
      </c>
      <c r="J144" s="8" t="str">
        <f>_xlfn.XLOOKUP(Tabela1[[#This Row],[Turma]],Tabela3[16 turmas],Tabela3[Periodo])</f>
        <v>Quinta 1</v>
      </c>
      <c r="K144" t="s">
        <v>2376</v>
      </c>
      <c r="L144" s="37" t="s">
        <v>3129</v>
      </c>
    </row>
    <row r="145" spans="1:12" x14ac:dyDescent="0.35">
      <c r="A145" t="s">
        <v>894</v>
      </c>
      <c r="B145" s="36" t="s">
        <v>895</v>
      </c>
      <c r="C145" t="s">
        <v>549</v>
      </c>
      <c r="D145" t="s">
        <v>550</v>
      </c>
      <c r="E145" t="s">
        <v>551</v>
      </c>
      <c r="F145" t="s">
        <v>1916</v>
      </c>
      <c r="G145" s="8" t="s">
        <v>1704</v>
      </c>
      <c r="H145" t="str">
        <f>_xlfn.XLOOKUP(Tabela1[[#This Row],[Turma]],Tabela3[16 turmas],Tabela3[Prof.])</f>
        <v>Myrna</v>
      </c>
      <c r="I145" s="8" t="str">
        <f>_xlfn.XLOOKUP(Tabela1[[#This Row],[Turma]],Tabela3[16 turmas],Tabela3[Sala])</f>
        <v>S13</v>
      </c>
      <c r="J145" s="8" t="str">
        <f>_xlfn.XLOOKUP(Tabela1[[#This Row],[Turma]],Tabela3[16 turmas],Tabela3[Periodo])</f>
        <v>Quinta 1</v>
      </c>
      <c r="K145" t="s">
        <v>2375</v>
      </c>
      <c r="L145" s="37" t="s">
        <v>3119</v>
      </c>
    </row>
    <row r="146" spans="1:12" x14ac:dyDescent="0.35">
      <c r="A146" t="s">
        <v>344</v>
      </c>
      <c r="B146" s="36" t="s">
        <v>897</v>
      </c>
      <c r="C146" t="s">
        <v>549</v>
      </c>
      <c r="D146" t="s">
        <v>550</v>
      </c>
      <c r="E146" t="s">
        <v>551</v>
      </c>
      <c r="F146" t="s">
        <v>1915</v>
      </c>
      <c r="G146" s="8" t="s">
        <v>1704</v>
      </c>
      <c r="H146" t="str">
        <f>_xlfn.XLOOKUP(Tabela1[[#This Row],[Turma]],Tabela3[16 turmas],Tabela3[Prof.])</f>
        <v>Myrna</v>
      </c>
      <c r="I146" s="8" t="str">
        <f>_xlfn.XLOOKUP(Tabela1[[#This Row],[Turma]],Tabela3[16 turmas],Tabela3[Sala])</f>
        <v>S13</v>
      </c>
      <c r="J146" s="8" t="str">
        <f>_xlfn.XLOOKUP(Tabela1[[#This Row],[Turma]],Tabela3[16 turmas],Tabela3[Periodo])</f>
        <v>Quinta 1</v>
      </c>
      <c r="K146" t="s">
        <v>2377</v>
      </c>
      <c r="L146" s="37" t="s">
        <v>3113</v>
      </c>
    </row>
    <row r="147" spans="1:12" x14ac:dyDescent="0.35">
      <c r="A147" t="s">
        <v>1413</v>
      </c>
      <c r="B147" s="36" t="s">
        <v>1414</v>
      </c>
      <c r="C147" t="s">
        <v>557</v>
      </c>
      <c r="D147" t="s">
        <v>550</v>
      </c>
      <c r="E147" t="s">
        <v>551</v>
      </c>
      <c r="F147" t="s">
        <v>1915</v>
      </c>
      <c r="G147" s="8" t="s">
        <v>1704</v>
      </c>
      <c r="H147" t="str">
        <f>_xlfn.XLOOKUP(Tabela1[[#This Row],[Turma]],Tabela3[16 turmas],Tabela3[Prof.])</f>
        <v>Myrna</v>
      </c>
      <c r="I147" s="8" t="str">
        <f>_xlfn.XLOOKUP(Tabela1[[#This Row],[Turma]],Tabela3[16 turmas],Tabela3[Sala])</f>
        <v>S13</v>
      </c>
      <c r="J147" s="8" t="str">
        <f>_xlfn.XLOOKUP(Tabela1[[#This Row],[Turma]],Tabela3[16 turmas],Tabela3[Periodo])</f>
        <v>Quinta 1</v>
      </c>
      <c r="K147" t="s">
        <v>2394</v>
      </c>
      <c r="L147" s="37" t="s">
        <v>3091</v>
      </c>
    </row>
    <row r="148" spans="1:12" x14ac:dyDescent="0.35">
      <c r="A148" t="s">
        <v>928</v>
      </c>
      <c r="B148" s="36" t="s">
        <v>929</v>
      </c>
      <c r="C148" t="s">
        <v>549</v>
      </c>
      <c r="D148" t="s">
        <v>553</v>
      </c>
      <c r="E148" t="s">
        <v>551</v>
      </c>
      <c r="F148" t="s">
        <v>1916</v>
      </c>
      <c r="G148" s="8" t="s">
        <v>1704</v>
      </c>
      <c r="H148" t="str">
        <f>_xlfn.XLOOKUP(Tabela1[[#This Row],[Turma]],Tabela3[16 turmas],Tabela3[Prof.])</f>
        <v>Myrna</v>
      </c>
      <c r="I148" s="8" t="str">
        <f>_xlfn.XLOOKUP(Tabela1[[#This Row],[Turma]],Tabela3[16 turmas],Tabela3[Sala])</f>
        <v>S13</v>
      </c>
      <c r="J148" s="8" t="str">
        <f>_xlfn.XLOOKUP(Tabela1[[#This Row],[Turma]],Tabela3[16 turmas],Tabela3[Periodo])</f>
        <v>Quinta 1</v>
      </c>
      <c r="K148"/>
      <c r="L148" s="37" t="s">
        <v>3216</v>
      </c>
    </row>
    <row r="149" spans="1:12" x14ac:dyDescent="0.35">
      <c r="A149" t="s">
        <v>934</v>
      </c>
      <c r="B149" s="36" t="s">
        <v>935</v>
      </c>
      <c r="C149" t="s">
        <v>549</v>
      </c>
      <c r="D149" t="s">
        <v>550</v>
      </c>
      <c r="E149" t="s">
        <v>551</v>
      </c>
      <c r="F149" t="s">
        <v>1915</v>
      </c>
      <c r="G149" s="8" t="s">
        <v>1704</v>
      </c>
      <c r="H149" t="str">
        <f>_xlfn.XLOOKUP(Tabela1[[#This Row],[Turma]],Tabela3[16 turmas],Tabela3[Prof.])</f>
        <v>Myrna</v>
      </c>
      <c r="I149" s="8" t="str">
        <f>_xlfn.XLOOKUP(Tabela1[[#This Row],[Turma]],Tabela3[16 turmas],Tabela3[Sala])</f>
        <v>S13</v>
      </c>
      <c r="J149" s="8" t="str">
        <f>_xlfn.XLOOKUP(Tabela1[[#This Row],[Turma]],Tabela3[16 turmas],Tabela3[Periodo])</f>
        <v>Quinta 1</v>
      </c>
      <c r="K149" t="s">
        <v>2379</v>
      </c>
      <c r="L149" s="37" t="s">
        <v>3060</v>
      </c>
    </row>
    <row r="150" spans="1:12" x14ac:dyDescent="0.35">
      <c r="A150" t="s">
        <v>95</v>
      </c>
      <c r="B150" s="36" t="s">
        <v>958</v>
      </c>
      <c r="C150" t="s">
        <v>549</v>
      </c>
      <c r="D150" t="s">
        <v>550</v>
      </c>
      <c r="E150" t="s">
        <v>551</v>
      </c>
      <c r="F150" t="s">
        <v>1915</v>
      </c>
      <c r="G150" s="8" t="s">
        <v>1704</v>
      </c>
      <c r="H150" t="str">
        <f>_xlfn.XLOOKUP(Tabela1[[#This Row],[Turma]],Tabela3[16 turmas],Tabela3[Prof.])</f>
        <v>Myrna</v>
      </c>
      <c r="I150" s="8" t="str">
        <f>_xlfn.XLOOKUP(Tabela1[[#This Row],[Turma]],Tabela3[16 turmas],Tabela3[Sala])</f>
        <v>S13</v>
      </c>
      <c r="J150" s="8" t="str">
        <f>_xlfn.XLOOKUP(Tabela1[[#This Row],[Turma]],Tabela3[16 turmas],Tabela3[Periodo])</f>
        <v>Quinta 1</v>
      </c>
      <c r="K150" t="s">
        <v>2381</v>
      </c>
      <c r="L150" s="37" t="s">
        <v>3025</v>
      </c>
    </row>
    <row r="151" spans="1:12" x14ac:dyDescent="0.35">
      <c r="A151" t="s">
        <v>959</v>
      </c>
      <c r="B151" s="36" t="s">
        <v>960</v>
      </c>
      <c r="C151" t="s">
        <v>549</v>
      </c>
      <c r="D151" t="s">
        <v>550</v>
      </c>
      <c r="E151" t="s">
        <v>551</v>
      </c>
      <c r="F151" t="s">
        <v>1915</v>
      </c>
      <c r="G151" s="8" t="s">
        <v>1704</v>
      </c>
      <c r="H151" t="str">
        <f>_xlfn.XLOOKUP(Tabela1[[#This Row],[Turma]],Tabela3[16 turmas],Tabela3[Prof.])</f>
        <v>Myrna</v>
      </c>
      <c r="I151" s="8" t="str">
        <f>_xlfn.XLOOKUP(Tabela1[[#This Row],[Turma]],Tabela3[16 turmas],Tabela3[Sala])</f>
        <v>S13</v>
      </c>
      <c r="J151" s="8" t="str">
        <f>_xlfn.XLOOKUP(Tabela1[[#This Row],[Turma]],Tabela3[16 turmas],Tabela3[Periodo])</f>
        <v>Quinta 1</v>
      </c>
      <c r="K151" t="s">
        <v>2382</v>
      </c>
      <c r="L151" s="37" t="s">
        <v>3024</v>
      </c>
    </row>
    <row r="152" spans="1:12" x14ac:dyDescent="0.35">
      <c r="A152" t="s">
        <v>254</v>
      </c>
      <c r="B152" s="36" t="s">
        <v>255</v>
      </c>
      <c r="C152" t="s">
        <v>549</v>
      </c>
      <c r="D152" t="s">
        <v>550</v>
      </c>
      <c r="E152" t="s">
        <v>551</v>
      </c>
      <c r="F152" t="s">
        <v>1916</v>
      </c>
      <c r="G152" s="8" t="s">
        <v>1704</v>
      </c>
      <c r="H152" t="str">
        <f>_xlfn.XLOOKUP(Tabela1[[#This Row],[Turma]],Tabela3[16 turmas],Tabela3[Prof.])</f>
        <v>Myrna</v>
      </c>
      <c r="I152" s="8" t="str">
        <f>_xlfn.XLOOKUP(Tabela1[[#This Row],[Turma]],Tabela3[16 turmas],Tabela3[Sala])</f>
        <v>S13</v>
      </c>
      <c r="J152" s="8" t="str">
        <f>_xlfn.XLOOKUP(Tabela1[[#This Row],[Turma]],Tabela3[16 turmas],Tabela3[Periodo])</f>
        <v>Quinta 1</v>
      </c>
      <c r="K152" t="s">
        <v>2385</v>
      </c>
      <c r="L152" s="37" t="s">
        <v>3015</v>
      </c>
    </row>
    <row r="153" spans="1:12" x14ac:dyDescent="0.35">
      <c r="A153" t="s">
        <v>337</v>
      </c>
      <c r="B153" s="36" t="s">
        <v>988</v>
      </c>
      <c r="C153" t="s">
        <v>549</v>
      </c>
      <c r="D153" t="s">
        <v>550</v>
      </c>
      <c r="E153" t="s">
        <v>551</v>
      </c>
      <c r="F153" t="s">
        <v>1915</v>
      </c>
      <c r="G153" s="8" t="s">
        <v>1704</v>
      </c>
      <c r="H153" t="str">
        <f>_xlfn.XLOOKUP(Tabela1[[#This Row],[Turma]],Tabela3[16 turmas],Tabela3[Prof.])</f>
        <v>Myrna</v>
      </c>
      <c r="I153" s="8" t="str">
        <f>_xlfn.XLOOKUP(Tabela1[[#This Row],[Turma]],Tabela3[16 turmas],Tabela3[Sala])</f>
        <v>S13</v>
      </c>
      <c r="J153" s="8" t="str">
        <f>_xlfn.XLOOKUP(Tabela1[[#This Row],[Turma]],Tabela3[16 turmas],Tabela3[Periodo])</f>
        <v>Quinta 1</v>
      </c>
      <c r="K153" t="s">
        <v>2383</v>
      </c>
      <c r="L153" s="37" t="s">
        <v>3007</v>
      </c>
    </row>
    <row r="154" spans="1:12" x14ac:dyDescent="0.35">
      <c r="A154" t="s">
        <v>989</v>
      </c>
      <c r="B154" s="36" t="s">
        <v>990</v>
      </c>
      <c r="C154" t="s">
        <v>549</v>
      </c>
      <c r="D154" t="s">
        <v>553</v>
      </c>
      <c r="E154" t="s">
        <v>551</v>
      </c>
      <c r="F154" t="s">
        <v>1916</v>
      </c>
      <c r="G154" s="8" t="s">
        <v>1704</v>
      </c>
      <c r="H154" t="str">
        <f>_xlfn.XLOOKUP(Tabela1[[#This Row],[Turma]],Tabela3[16 turmas],Tabela3[Prof.])</f>
        <v>Myrna</v>
      </c>
      <c r="I154" s="8" t="str">
        <f>_xlfn.XLOOKUP(Tabela1[[#This Row],[Turma]],Tabela3[16 turmas],Tabela3[Sala])</f>
        <v>S13</v>
      </c>
      <c r="J154" s="8" t="str">
        <f>_xlfn.XLOOKUP(Tabela1[[#This Row],[Turma]],Tabela3[16 turmas],Tabela3[Periodo])</f>
        <v>Quinta 1</v>
      </c>
      <c r="K154" t="s">
        <v>2384</v>
      </c>
      <c r="L154" s="37" t="s">
        <v>3005</v>
      </c>
    </row>
    <row r="155" spans="1:12" x14ac:dyDescent="0.35">
      <c r="A155" t="s">
        <v>862</v>
      </c>
      <c r="B155" s="36" t="s">
        <v>863</v>
      </c>
      <c r="C155" t="s">
        <v>549</v>
      </c>
      <c r="D155" t="s">
        <v>550</v>
      </c>
      <c r="E155" t="s">
        <v>551</v>
      </c>
      <c r="F155" t="s">
        <v>1915</v>
      </c>
      <c r="G155" s="8" t="s">
        <v>1704</v>
      </c>
      <c r="H155" t="str">
        <f>_xlfn.XLOOKUP(Tabela1[[#This Row],[Turma]],Tabela3[16 turmas],Tabela3[Prof.])</f>
        <v>Myrna</v>
      </c>
      <c r="I155" s="8" t="str">
        <f>_xlfn.XLOOKUP(Tabela1[[#This Row],[Turma]],Tabela3[16 turmas],Tabela3[Sala])</f>
        <v>S13</v>
      </c>
      <c r="J155" s="8" t="str">
        <f>_xlfn.XLOOKUP(Tabela1[[#This Row],[Turma]],Tabela3[16 turmas],Tabela3[Periodo])</f>
        <v>Quinta 1</v>
      </c>
      <c r="K155"/>
      <c r="L155" s="37" t="s">
        <v>2909</v>
      </c>
    </row>
    <row r="156" spans="1:12" x14ac:dyDescent="0.35">
      <c r="A156" t="s">
        <v>136</v>
      </c>
      <c r="B156" s="36" t="s">
        <v>1655</v>
      </c>
      <c r="C156" t="s">
        <v>557</v>
      </c>
      <c r="D156" t="s">
        <v>550</v>
      </c>
      <c r="E156" t="s">
        <v>551</v>
      </c>
      <c r="F156" t="s">
        <v>1915</v>
      </c>
      <c r="G156" s="8" t="s">
        <v>1704</v>
      </c>
      <c r="H156" t="str">
        <f>_xlfn.XLOOKUP(Tabela1[[#This Row],[Turma]],Tabela3[16 turmas],Tabela3[Prof.])</f>
        <v>Myrna</v>
      </c>
      <c r="I156" s="8" t="str">
        <f>_xlfn.XLOOKUP(Tabela1[[#This Row],[Turma]],Tabela3[16 turmas],Tabela3[Sala])</f>
        <v>S13</v>
      </c>
      <c r="J156" s="8" t="str">
        <f>_xlfn.XLOOKUP(Tabela1[[#This Row],[Turma]],Tabela3[16 turmas],Tabela3[Periodo])</f>
        <v>Quinta 1</v>
      </c>
      <c r="K156" t="s">
        <v>2507</v>
      </c>
      <c r="L156" s="37" t="s">
        <v>2759</v>
      </c>
    </row>
    <row r="157" spans="1:12" x14ac:dyDescent="0.35">
      <c r="A157" t="s">
        <v>956</v>
      </c>
      <c r="B157" s="36" t="s">
        <v>957</v>
      </c>
      <c r="C157" t="s">
        <v>549</v>
      </c>
      <c r="D157" t="s">
        <v>550</v>
      </c>
      <c r="E157" t="s">
        <v>551</v>
      </c>
      <c r="F157" t="s">
        <v>1915</v>
      </c>
      <c r="G157" s="8" t="s">
        <v>1704</v>
      </c>
      <c r="H157" t="str">
        <f>_xlfn.XLOOKUP(Tabela1[[#This Row],[Turma]],Tabela3[16 turmas],Tabela3[Prof.])</f>
        <v>Myrna</v>
      </c>
      <c r="I157" s="8" t="str">
        <f>_xlfn.XLOOKUP(Tabela1[[#This Row],[Turma]],Tabela3[16 turmas],Tabela3[Sala])</f>
        <v>S13</v>
      </c>
      <c r="J157" s="8" t="str">
        <f>_xlfn.XLOOKUP(Tabela1[[#This Row],[Turma]],Tabela3[16 turmas],Tabela3[Periodo])</f>
        <v>Quinta 1</v>
      </c>
      <c r="K157" t="s">
        <v>2380</v>
      </c>
      <c r="L157" s="37" t="s">
        <v>2609</v>
      </c>
    </row>
    <row r="158" spans="1:12" x14ac:dyDescent="0.35">
      <c r="A158" t="s">
        <v>231</v>
      </c>
      <c r="B158" s="36" t="s">
        <v>997</v>
      </c>
      <c r="C158" t="s">
        <v>549</v>
      </c>
      <c r="D158" t="s">
        <v>553</v>
      </c>
      <c r="E158" t="s">
        <v>551</v>
      </c>
      <c r="F158" t="s">
        <v>1916</v>
      </c>
      <c r="G158" s="8" t="s">
        <v>1704</v>
      </c>
      <c r="H158" t="str">
        <f>_xlfn.XLOOKUP(Tabela1[[#This Row],[Turma]],Tabela3[16 turmas],Tabela3[Prof.])</f>
        <v>Myrna</v>
      </c>
      <c r="I158" s="8" t="str">
        <f>_xlfn.XLOOKUP(Tabela1[[#This Row],[Turma]],Tabela3[16 turmas],Tabela3[Sala])</f>
        <v>S13</v>
      </c>
      <c r="J158" s="8" t="str">
        <f>_xlfn.XLOOKUP(Tabela1[[#This Row],[Turma]],Tabela3[16 turmas],Tabela3[Periodo])</f>
        <v>Quinta 1</v>
      </c>
      <c r="K158" t="s">
        <v>2386</v>
      </c>
      <c r="L158" s="37" t="s">
        <v>2569</v>
      </c>
    </row>
    <row r="159" spans="1:12" x14ac:dyDescent="0.35">
      <c r="A159" t="s">
        <v>1642</v>
      </c>
      <c r="B159" s="36" t="s">
        <v>1643</v>
      </c>
      <c r="C159" t="s">
        <v>557</v>
      </c>
      <c r="D159" t="s">
        <v>550</v>
      </c>
      <c r="E159" t="s">
        <v>554</v>
      </c>
      <c r="F159" t="s">
        <v>1916</v>
      </c>
      <c r="G159" s="8" t="s">
        <v>1709</v>
      </c>
      <c r="H159" t="str">
        <f>_xlfn.XLOOKUP(Tabela1[[#This Row],[Turma]],Tabela3[16 turmas],Tabela3[Prof.])</f>
        <v>Alex</v>
      </c>
      <c r="I159" s="8" t="str">
        <f>_xlfn.XLOOKUP(Tabela1[[#This Row],[Turma]],Tabela3[16 turmas],Tabela3[Sala])</f>
        <v>S12</v>
      </c>
      <c r="J159" s="8" t="str">
        <f>_xlfn.XLOOKUP(Tabela1[[#This Row],[Turma]],Tabela3[16 turmas],Tabela3[Periodo])</f>
        <v>Quinta 2</v>
      </c>
      <c r="K159" t="s">
        <v>2323</v>
      </c>
      <c r="L159" s="37" t="s">
        <v>2782</v>
      </c>
    </row>
    <row r="160" spans="1:12" x14ac:dyDescent="0.35">
      <c r="A160" t="s">
        <v>281</v>
      </c>
      <c r="B160" s="36" t="s">
        <v>282</v>
      </c>
      <c r="C160" t="s">
        <v>557</v>
      </c>
      <c r="D160" t="s">
        <v>550</v>
      </c>
      <c r="E160" t="s">
        <v>551</v>
      </c>
      <c r="F160" t="s">
        <v>1915</v>
      </c>
      <c r="G160" s="8" t="s">
        <v>1708</v>
      </c>
      <c r="H160" t="str">
        <f>_xlfn.XLOOKUP(Tabela1[[#This Row],[Turma]],Tabela3[16 turmas],Tabela3[Prof.])</f>
        <v>Nisflei</v>
      </c>
      <c r="I160" s="8" t="str">
        <f>_xlfn.XLOOKUP(Tabela1[[#This Row],[Turma]],Tabela3[16 turmas],Tabela3[Sala])</f>
        <v>S11</v>
      </c>
      <c r="J160" s="8" t="str">
        <f>_xlfn.XLOOKUP(Tabela1[[#This Row],[Turma]],Tabela3[16 turmas],Tabela3[Periodo])</f>
        <v>Quinta 2</v>
      </c>
      <c r="K160" t="s">
        <v>2389</v>
      </c>
      <c r="L160" s="37" t="s">
        <v>3157</v>
      </c>
    </row>
    <row r="161" spans="1:12" x14ac:dyDescent="0.35">
      <c r="A161" t="s">
        <v>1571</v>
      </c>
      <c r="B161" s="36" t="s">
        <v>1572</v>
      </c>
      <c r="C161" t="s">
        <v>557</v>
      </c>
      <c r="D161" t="s">
        <v>550</v>
      </c>
      <c r="E161" t="s">
        <v>559</v>
      </c>
      <c r="F161" t="s">
        <v>1915</v>
      </c>
      <c r="G161" s="8" t="s">
        <v>1707</v>
      </c>
      <c r="H161" t="str">
        <f>_xlfn.XLOOKUP(Tabela1[[#This Row],[Turma]],Tabela3[16 turmas],Tabela3[Prof.])</f>
        <v>Modolo</v>
      </c>
      <c r="I161" s="8" t="str">
        <f>_xlfn.XLOOKUP(Tabela1[[#This Row],[Turma]],Tabela3[16 turmas],Tabela3[Sala])</f>
        <v>S10</v>
      </c>
      <c r="J161" s="8" t="str">
        <f>_xlfn.XLOOKUP(Tabela1[[#This Row],[Turma]],Tabela3[16 turmas],Tabela3[Periodo])</f>
        <v>Quinta 2</v>
      </c>
      <c r="K161"/>
      <c r="L161" s="37" t="s">
        <v>2874</v>
      </c>
    </row>
    <row r="162" spans="1:12" x14ac:dyDescent="0.35">
      <c r="A162" t="s">
        <v>216</v>
      </c>
      <c r="B162" s="36" t="s">
        <v>1663</v>
      </c>
      <c r="C162" t="s">
        <v>557</v>
      </c>
      <c r="D162" t="s">
        <v>550</v>
      </c>
      <c r="E162" t="s">
        <v>551</v>
      </c>
      <c r="F162" t="s">
        <v>1915</v>
      </c>
      <c r="G162" s="8" t="s">
        <v>1707</v>
      </c>
      <c r="H162" t="str">
        <f>_xlfn.XLOOKUP(Tabela1[[#This Row],[Turma]],Tabela3[16 turmas],Tabela3[Prof.])</f>
        <v>Modolo</v>
      </c>
      <c r="I162" s="8" t="str">
        <f>_xlfn.XLOOKUP(Tabela1[[#This Row],[Turma]],Tabela3[16 turmas],Tabela3[Sala])</f>
        <v>S10</v>
      </c>
      <c r="J162" s="8" t="str">
        <f>_xlfn.XLOOKUP(Tabela1[[#This Row],[Turma]],Tabela3[16 turmas],Tabela3[Periodo])</f>
        <v>Quinta 2</v>
      </c>
      <c r="K162" t="s">
        <v>1995</v>
      </c>
      <c r="L162" s="37" t="s">
        <v>2748</v>
      </c>
    </row>
    <row r="163" spans="1:12" x14ac:dyDescent="0.35">
      <c r="A163" t="s">
        <v>200</v>
      </c>
      <c r="B163" s="36" t="s">
        <v>1522</v>
      </c>
      <c r="C163" t="s">
        <v>557</v>
      </c>
      <c r="D163" t="s">
        <v>550</v>
      </c>
      <c r="E163" t="s">
        <v>551</v>
      </c>
      <c r="F163" t="s">
        <v>1915</v>
      </c>
      <c r="G163" s="8" t="s">
        <v>1705</v>
      </c>
      <c r="H163" t="str">
        <f>_xlfn.XLOOKUP(Tabela1[[#This Row],[Turma]],Tabela3[16 turmas],Tabela3[Prof.])</f>
        <v>Grilo</v>
      </c>
      <c r="I163" s="8" t="str">
        <f>_xlfn.XLOOKUP(Tabela1[[#This Row],[Turma]],Tabela3[16 turmas],Tabela3[Sala])</f>
        <v>S08</v>
      </c>
      <c r="J163" s="8" t="str">
        <f>_xlfn.XLOOKUP(Tabela1[[#This Row],[Turma]],Tabela3[16 turmas],Tabela3[Periodo])</f>
        <v>Quinta 2</v>
      </c>
      <c r="K163" t="s">
        <v>2367</v>
      </c>
      <c r="L163" s="37" t="s">
        <v>3085</v>
      </c>
    </row>
    <row r="164" spans="1:12" x14ac:dyDescent="0.35">
      <c r="A164" t="s">
        <v>926</v>
      </c>
      <c r="B164" s="36" t="s">
        <v>927</v>
      </c>
      <c r="C164" t="s">
        <v>549</v>
      </c>
      <c r="D164" t="s">
        <v>550</v>
      </c>
      <c r="E164" t="s">
        <v>551</v>
      </c>
      <c r="F164" t="s">
        <v>1915</v>
      </c>
      <c r="G164" s="8" t="s">
        <v>1705</v>
      </c>
      <c r="H164" t="str">
        <f>_xlfn.XLOOKUP(Tabela1[[#This Row],[Turma]],Tabela3[16 turmas],Tabela3[Prof.])</f>
        <v>Grilo</v>
      </c>
      <c r="I164" s="8" t="str">
        <f>_xlfn.XLOOKUP(Tabela1[[#This Row],[Turma]],Tabela3[16 turmas],Tabela3[Sala])</f>
        <v>S08</v>
      </c>
      <c r="J164" s="8" t="str">
        <f>_xlfn.XLOOKUP(Tabela1[[#This Row],[Turma]],Tabela3[16 turmas],Tabela3[Periodo])</f>
        <v>Quinta 2</v>
      </c>
      <c r="K164" t="s">
        <v>2400</v>
      </c>
      <c r="L164" s="37" t="s">
        <v>3069</v>
      </c>
    </row>
    <row r="165" spans="1:12" x14ac:dyDescent="0.35">
      <c r="A165" t="s">
        <v>983</v>
      </c>
      <c r="B165" s="36" t="s">
        <v>984</v>
      </c>
      <c r="C165" t="s">
        <v>549</v>
      </c>
      <c r="D165" t="s">
        <v>550</v>
      </c>
      <c r="E165" t="s">
        <v>551</v>
      </c>
      <c r="F165" t="s">
        <v>1915</v>
      </c>
      <c r="G165" s="8" t="s">
        <v>1705</v>
      </c>
      <c r="H165" t="str">
        <f>_xlfn.XLOOKUP(Tabela1[[#This Row],[Turma]],Tabela3[16 turmas],Tabela3[Prof.])</f>
        <v>Grilo</v>
      </c>
      <c r="I165" s="8" t="str">
        <f>_xlfn.XLOOKUP(Tabela1[[#This Row],[Turma]],Tabela3[16 turmas],Tabela3[Sala])</f>
        <v>S08</v>
      </c>
      <c r="J165" s="8" t="str">
        <f>_xlfn.XLOOKUP(Tabela1[[#This Row],[Turma]],Tabela3[16 turmas],Tabela3[Periodo])</f>
        <v>Quinta 2</v>
      </c>
      <c r="K165" t="s">
        <v>2404</v>
      </c>
      <c r="L165" s="37" t="s">
        <v>3009</v>
      </c>
    </row>
    <row r="166" spans="1:12" x14ac:dyDescent="0.35">
      <c r="A166" t="s">
        <v>466</v>
      </c>
      <c r="B166" s="36" t="s">
        <v>467</v>
      </c>
      <c r="C166" t="s">
        <v>557</v>
      </c>
      <c r="D166" t="s">
        <v>550</v>
      </c>
      <c r="E166" t="s">
        <v>551</v>
      </c>
      <c r="F166" t="s">
        <v>1915</v>
      </c>
      <c r="G166" s="8" t="s">
        <v>1705</v>
      </c>
      <c r="H166" t="str">
        <f>_xlfn.XLOOKUP(Tabela1[[#This Row],[Turma]],Tabela3[16 turmas],Tabela3[Prof.])</f>
        <v>Grilo</v>
      </c>
      <c r="I166" s="8" t="str">
        <f>_xlfn.XLOOKUP(Tabela1[[#This Row],[Turma]],Tabela3[16 turmas],Tabela3[Sala])</f>
        <v>S08</v>
      </c>
      <c r="J166" s="8" t="str">
        <f>_xlfn.XLOOKUP(Tabela1[[#This Row],[Turma]],Tabela3[16 turmas],Tabela3[Periodo])</f>
        <v>Quinta 2</v>
      </c>
      <c r="K166" t="s">
        <v>2364</v>
      </c>
      <c r="L166" s="37" t="s">
        <v>2927</v>
      </c>
    </row>
    <row r="167" spans="1:12" x14ac:dyDescent="0.35">
      <c r="A167" t="s">
        <v>430</v>
      </c>
      <c r="B167" s="36" t="s">
        <v>1518</v>
      </c>
      <c r="C167" t="s">
        <v>557</v>
      </c>
      <c r="D167" t="s">
        <v>550</v>
      </c>
      <c r="E167" t="s">
        <v>551</v>
      </c>
      <c r="F167" t="s">
        <v>1916</v>
      </c>
      <c r="G167" s="8" t="s">
        <v>1705</v>
      </c>
      <c r="H167" t="str">
        <f>_xlfn.XLOOKUP(Tabela1[[#This Row],[Turma]],Tabela3[16 turmas],Tabela3[Prof.])</f>
        <v>Grilo</v>
      </c>
      <c r="I167" s="8" t="str">
        <f>_xlfn.XLOOKUP(Tabela1[[#This Row],[Turma]],Tabela3[16 turmas],Tabela3[Sala])</f>
        <v>S08</v>
      </c>
      <c r="J167" s="8" t="str">
        <f>_xlfn.XLOOKUP(Tabela1[[#This Row],[Turma]],Tabela3[16 turmas],Tabela3[Periodo])</f>
        <v>Quinta 2</v>
      </c>
      <c r="K167" s="50" t="s">
        <v>2363</v>
      </c>
      <c r="L167" s="37" t="s">
        <v>2926</v>
      </c>
    </row>
    <row r="168" spans="1:12" x14ac:dyDescent="0.35">
      <c r="A168" t="s">
        <v>380</v>
      </c>
      <c r="B168" s="36" t="s">
        <v>381</v>
      </c>
      <c r="C168" t="s">
        <v>557</v>
      </c>
      <c r="D168" t="s">
        <v>550</v>
      </c>
      <c r="E168" t="s">
        <v>551</v>
      </c>
      <c r="F168" t="s">
        <v>1915</v>
      </c>
      <c r="G168" s="8" t="s">
        <v>1705</v>
      </c>
      <c r="H168" t="str">
        <f>_xlfn.XLOOKUP(Tabela1[[#This Row],[Turma]],Tabela3[16 turmas],Tabela3[Prof.])</f>
        <v>Grilo</v>
      </c>
      <c r="I168" s="8" t="str">
        <f>_xlfn.XLOOKUP(Tabela1[[#This Row],[Turma]],Tabela3[16 turmas],Tabela3[Sala])</f>
        <v>S08</v>
      </c>
      <c r="J168" s="8" t="str">
        <f>_xlfn.XLOOKUP(Tabela1[[#This Row],[Turma]],Tabela3[16 turmas],Tabela3[Periodo])</f>
        <v>Quinta 2</v>
      </c>
      <c r="K168" t="s">
        <v>2365</v>
      </c>
      <c r="L168" s="37" t="s">
        <v>2925</v>
      </c>
    </row>
    <row r="169" spans="1:12" x14ac:dyDescent="0.35">
      <c r="A169" t="s">
        <v>349</v>
      </c>
      <c r="B169" s="36" t="s">
        <v>350</v>
      </c>
      <c r="C169" t="s">
        <v>549</v>
      </c>
      <c r="D169" t="s">
        <v>550</v>
      </c>
      <c r="E169" t="s">
        <v>551</v>
      </c>
      <c r="F169" t="s">
        <v>1915</v>
      </c>
      <c r="G169" s="8" t="s">
        <v>1705</v>
      </c>
      <c r="H169" t="str">
        <f>_xlfn.XLOOKUP(Tabela1[[#This Row],[Turma]],Tabela3[16 turmas],Tabela3[Prof.])</f>
        <v>Grilo</v>
      </c>
      <c r="I169" s="8" t="str">
        <f>_xlfn.XLOOKUP(Tabela1[[#This Row],[Turma]],Tabela3[16 turmas],Tabela3[Sala])</f>
        <v>S08</v>
      </c>
      <c r="J169" s="8" t="str">
        <f>_xlfn.XLOOKUP(Tabela1[[#This Row],[Turma]],Tabela3[16 turmas],Tabela3[Periodo])</f>
        <v>Quinta 2</v>
      </c>
      <c r="K169" t="s">
        <v>2350</v>
      </c>
      <c r="L169" s="37" t="s">
        <v>2911</v>
      </c>
    </row>
    <row r="170" spans="1:12" x14ac:dyDescent="0.35">
      <c r="A170" t="s">
        <v>43</v>
      </c>
      <c r="B170" s="36" t="s">
        <v>44</v>
      </c>
      <c r="C170" t="s">
        <v>557</v>
      </c>
      <c r="D170" t="s">
        <v>550</v>
      </c>
      <c r="E170" t="s">
        <v>551</v>
      </c>
      <c r="F170" t="s">
        <v>1915</v>
      </c>
      <c r="G170" s="8" t="s">
        <v>1705</v>
      </c>
      <c r="H170" t="str">
        <f>_xlfn.XLOOKUP(Tabela1[[#This Row],[Turma]],Tabela3[16 turmas],Tabela3[Prof.])</f>
        <v>Grilo</v>
      </c>
      <c r="I170" s="8" t="str">
        <f>_xlfn.XLOOKUP(Tabela1[[#This Row],[Turma]],Tabela3[16 turmas],Tabela3[Sala])</f>
        <v>S08</v>
      </c>
      <c r="J170" s="8" t="str">
        <f>_xlfn.XLOOKUP(Tabela1[[#This Row],[Turma]],Tabela3[16 turmas],Tabela3[Periodo])</f>
        <v>Quinta 2</v>
      </c>
      <c r="K170" t="s">
        <v>2368</v>
      </c>
      <c r="L170" s="37" t="s">
        <v>2909</v>
      </c>
    </row>
    <row r="171" spans="1:12" x14ac:dyDescent="0.35">
      <c r="A171" t="s">
        <v>366</v>
      </c>
      <c r="B171" s="36" t="s">
        <v>1121</v>
      </c>
      <c r="C171" t="s">
        <v>549</v>
      </c>
      <c r="D171" t="s">
        <v>550</v>
      </c>
      <c r="E171" t="s">
        <v>551</v>
      </c>
      <c r="F171" t="s">
        <v>1915</v>
      </c>
      <c r="G171" s="8" t="s">
        <v>1705</v>
      </c>
      <c r="H171" t="str">
        <f>_xlfn.XLOOKUP(Tabela1[[#This Row],[Turma]],Tabela3[16 turmas],Tabela3[Prof.])</f>
        <v>Grilo</v>
      </c>
      <c r="I171" s="8" t="str">
        <f>_xlfn.XLOOKUP(Tabela1[[#This Row],[Turma]],Tabela3[16 turmas],Tabela3[Sala])</f>
        <v>S08</v>
      </c>
      <c r="J171" s="8" t="str">
        <f>_xlfn.XLOOKUP(Tabela1[[#This Row],[Turma]],Tabela3[16 turmas],Tabela3[Periodo])</f>
        <v>Quinta 2</v>
      </c>
      <c r="K171" s="50" t="s">
        <v>2351</v>
      </c>
      <c r="L171" s="37" t="s">
        <v>2902</v>
      </c>
    </row>
    <row r="172" spans="1:12" x14ac:dyDescent="0.35">
      <c r="A172" t="s">
        <v>1124</v>
      </c>
      <c r="B172" s="36" t="s">
        <v>1125</v>
      </c>
      <c r="C172" t="s">
        <v>549</v>
      </c>
      <c r="D172" t="s">
        <v>550</v>
      </c>
      <c r="E172" t="s">
        <v>551</v>
      </c>
      <c r="F172" t="s">
        <v>1915</v>
      </c>
      <c r="G172" s="8" t="s">
        <v>1705</v>
      </c>
      <c r="H172" t="str">
        <f>_xlfn.XLOOKUP(Tabela1[[#This Row],[Turma]],Tabela3[16 turmas],Tabela3[Prof.])</f>
        <v>Grilo</v>
      </c>
      <c r="I172" s="8" t="str">
        <f>_xlfn.XLOOKUP(Tabela1[[#This Row],[Turma]],Tabela3[16 turmas],Tabela3[Sala])</f>
        <v>S08</v>
      </c>
      <c r="J172" s="8" t="str">
        <f>_xlfn.XLOOKUP(Tabela1[[#This Row],[Turma]],Tabela3[16 turmas],Tabela3[Periodo])</f>
        <v>Quinta 2</v>
      </c>
      <c r="K172" t="s">
        <v>2352</v>
      </c>
      <c r="L172" s="37" t="s">
        <v>2901</v>
      </c>
    </row>
    <row r="173" spans="1:12" x14ac:dyDescent="0.35">
      <c r="A173" t="s">
        <v>1140</v>
      </c>
      <c r="B173" s="36" t="s">
        <v>1141</v>
      </c>
      <c r="C173" t="s">
        <v>549</v>
      </c>
      <c r="D173" t="s">
        <v>553</v>
      </c>
      <c r="E173" t="s">
        <v>551</v>
      </c>
      <c r="F173" t="s">
        <v>1915</v>
      </c>
      <c r="G173" s="8" t="s">
        <v>1705</v>
      </c>
      <c r="H173" t="str">
        <f>_xlfn.XLOOKUP(Tabela1[[#This Row],[Turma]],Tabela3[16 turmas],Tabela3[Prof.])</f>
        <v>Grilo</v>
      </c>
      <c r="I173" s="8" t="str">
        <f>_xlfn.XLOOKUP(Tabela1[[#This Row],[Turma]],Tabela3[16 turmas],Tabela3[Sala])</f>
        <v>S08</v>
      </c>
      <c r="J173" s="8" t="str">
        <f>_xlfn.XLOOKUP(Tabela1[[#This Row],[Turma]],Tabela3[16 turmas],Tabela3[Periodo])</f>
        <v>Quinta 2</v>
      </c>
      <c r="K173" t="s">
        <v>2353</v>
      </c>
      <c r="L173" s="37" t="s">
        <v>2894</v>
      </c>
    </row>
    <row r="174" spans="1:12" x14ac:dyDescent="0.35">
      <c r="A174" t="s">
        <v>351</v>
      </c>
      <c r="B174" s="36" t="s">
        <v>1566</v>
      </c>
      <c r="C174" t="s">
        <v>557</v>
      </c>
      <c r="D174" t="s">
        <v>550</v>
      </c>
      <c r="E174" t="s">
        <v>551</v>
      </c>
      <c r="F174" t="s">
        <v>1915</v>
      </c>
      <c r="G174" s="8" t="s">
        <v>1705</v>
      </c>
      <c r="H174" t="str">
        <f>_xlfn.XLOOKUP(Tabela1[[#This Row],[Turma]],Tabela3[16 turmas],Tabela3[Prof.])</f>
        <v>Grilo</v>
      </c>
      <c r="I174" s="8" t="str">
        <f>_xlfn.XLOOKUP(Tabela1[[#This Row],[Turma]],Tabela3[16 turmas],Tabela3[Sala])</f>
        <v>S08</v>
      </c>
      <c r="J174" s="8" t="str">
        <f>_xlfn.XLOOKUP(Tabela1[[#This Row],[Turma]],Tabela3[16 turmas],Tabela3[Periodo])</f>
        <v>Quinta 2</v>
      </c>
      <c r="K174" t="s">
        <v>2369</v>
      </c>
      <c r="L174" s="37" t="s">
        <v>2883</v>
      </c>
    </row>
    <row r="175" spans="1:12" x14ac:dyDescent="0.35">
      <c r="A175" t="s">
        <v>435</v>
      </c>
      <c r="B175" s="36" t="s">
        <v>1205</v>
      </c>
      <c r="C175" t="s">
        <v>549</v>
      </c>
      <c r="D175" t="s">
        <v>550</v>
      </c>
      <c r="E175" t="s">
        <v>551</v>
      </c>
      <c r="F175" t="s">
        <v>1915</v>
      </c>
      <c r="G175" s="8" t="s">
        <v>1705</v>
      </c>
      <c r="H175" t="str">
        <f>_xlfn.XLOOKUP(Tabela1[[#This Row],[Turma]],Tabela3[16 turmas],Tabela3[Prof.])</f>
        <v>Grilo</v>
      </c>
      <c r="I175" s="8" t="str">
        <f>_xlfn.XLOOKUP(Tabela1[[#This Row],[Turma]],Tabela3[16 turmas],Tabela3[Sala])</f>
        <v>S08</v>
      </c>
      <c r="J175" s="8" t="str">
        <f>_xlfn.XLOOKUP(Tabela1[[#This Row],[Turma]],Tabela3[16 turmas],Tabela3[Periodo])</f>
        <v>Quinta 2</v>
      </c>
      <c r="K175" t="s">
        <v>2354</v>
      </c>
      <c r="L175" s="37" t="s">
        <v>2866</v>
      </c>
    </row>
    <row r="176" spans="1:12" x14ac:dyDescent="0.35">
      <c r="A176" t="s">
        <v>506</v>
      </c>
      <c r="B176" s="36" t="s">
        <v>507</v>
      </c>
      <c r="C176" t="s">
        <v>549</v>
      </c>
      <c r="D176" t="s">
        <v>550</v>
      </c>
      <c r="E176" t="s">
        <v>551</v>
      </c>
      <c r="F176" t="s">
        <v>1915</v>
      </c>
      <c r="G176" s="8" t="s">
        <v>1705</v>
      </c>
      <c r="H176" t="str">
        <f>_xlfn.XLOOKUP(Tabela1[[#This Row],[Turma]],Tabela3[16 turmas],Tabela3[Prof.])</f>
        <v>Grilo</v>
      </c>
      <c r="I176" s="8" t="str">
        <f>_xlfn.XLOOKUP(Tabela1[[#This Row],[Turma]],Tabela3[16 turmas],Tabela3[Sala])</f>
        <v>S08</v>
      </c>
      <c r="J176" s="8" t="str">
        <f>_xlfn.XLOOKUP(Tabela1[[#This Row],[Turma]],Tabela3[16 turmas],Tabela3[Periodo])</f>
        <v>Quinta 2</v>
      </c>
      <c r="K176" t="s">
        <v>2356</v>
      </c>
      <c r="L176" s="37" t="s">
        <v>2842</v>
      </c>
    </row>
    <row r="177" spans="1:12" x14ac:dyDescent="0.35">
      <c r="A177" t="s">
        <v>499</v>
      </c>
      <c r="B177" s="36" t="s">
        <v>500</v>
      </c>
      <c r="C177" t="s">
        <v>549</v>
      </c>
      <c r="D177" t="s">
        <v>550</v>
      </c>
      <c r="E177" t="s">
        <v>551</v>
      </c>
      <c r="F177" t="s">
        <v>1916</v>
      </c>
      <c r="G177" s="8" t="s">
        <v>1705</v>
      </c>
      <c r="H177" t="str">
        <f>_xlfn.XLOOKUP(Tabela1[[#This Row],[Turma]],Tabela3[16 turmas],Tabela3[Prof.])</f>
        <v>Grilo</v>
      </c>
      <c r="I177" s="8" t="str">
        <f>_xlfn.XLOOKUP(Tabela1[[#This Row],[Turma]],Tabela3[16 turmas],Tabela3[Sala])</f>
        <v>S08</v>
      </c>
      <c r="J177" s="8" t="str">
        <f>_xlfn.XLOOKUP(Tabela1[[#This Row],[Turma]],Tabela3[16 turmas],Tabela3[Periodo])</f>
        <v>Quinta 2</v>
      </c>
      <c r="K177"/>
      <c r="L177" s="37" t="s">
        <v>3195</v>
      </c>
    </row>
    <row r="178" spans="1:12" x14ac:dyDescent="0.35">
      <c r="A178" t="s">
        <v>1206</v>
      </c>
      <c r="B178" s="36" t="s">
        <v>1207</v>
      </c>
      <c r="C178" t="s">
        <v>549</v>
      </c>
      <c r="D178" t="s">
        <v>550</v>
      </c>
      <c r="E178" t="s">
        <v>551</v>
      </c>
      <c r="F178" t="s">
        <v>1915</v>
      </c>
      <c r="G178" s="8" t="s">
        <v>1705</v>
      </c>
      <c r="H178" t="str">
        <f>_xlfn.XLOOKUP(Tabela1[[#This Row],[Turma]],Tabela3[16 turmas],Tabela3[Prof.])</f>
        <v>Grilo</v>
      </c>
      <c r="I178" s="8" t="str">
        <f>_xlfn.XLOOKUP(Tabela1[[#This Row],[Turma]],Tabela3[16 turmas],Tabela3[Sala])</f>
        <v>S08</v>
      </c>
      <c r="J178" s="8" t="str">
        <f>_xlfn.XLOOKUP(Tabela1[[#This Row],[Turma]],Tabela3[16 turmas],Tabela3[Periodo])</f>
        <v>Quinta 2</v>
      </c>
      <c r="K178" t="s">
        <v>2355</v>
      </c>
      <c r="L178" s="37" t="s">
        <v>2835</v>
      </c>
    </row>
    <row r="179" spans="1:12" x14ac:dyDescent="0.35">
      <c r="A179" t="s">
        <v>1263</v>
      </c>
      <c r="B179" s="36" t="s">
        <v>1264</v>
      </c>
      <c r="C179" t="s">
        <v>549</v>
      </c>
      <c r="D179" t="s">
        <v>550</v>
      </c>
      <c r="E179" t="s">
        <v>551</v>
      </c>
      <c r="F179" t="s">
        <v>1915</v>
      </c>
      <c r="G179" s="8" t="s">
        <v>1705</v>
      </c>
      <c r="H179" t="str">
        <f>_xlfn.XLOOKUP(Tabela1[[#This Row],[Turma]],Tabela3[16 turmas],Tabela3[Prof.])</f>
        <v>Grilo</v>
      </c>
      <c r="I179" s="8" t="str">
        <f>_xlfn.XLOOKUP(Tabela1[[#This Row],[Turma]],Tabela3[16 turmas],Tabela3[Sala])</f>
        <v>S08</v>
      </c>
      <c r="J179" s="8" t="str">
        <f>_xlfn.XLOOKUP(Tabela1[[#This Row],[Turma]],Tabela3[16 turmas],Tabela3[Periodo])</f>
        <v>Quinta 2</v>
      </c>
      <c r="K179" t="s">
        <v>2357</v>
      </c>
      <c r="L179" s="37" t="s">
        <v>2813</v>
      </c>
    </row>
    <row r="180" spans="1:12" x14ac:dyDescent="0.35">
      <c r="A180" t="s">
        <v>1267</v>
      </c>
      <c r="B180" s="36" t="s">
        <v>1268</v>
      </c>
      <c r="C180" t="s">
        <v>549</v>
      </c>
      <c r="D180" t="s">
        <v>550</v>
      </c>
      <c r="E180" t="s">
        <v>551</v>
      </c>
      <c r="F180" t="s">
        <v>1915</v>
      </c>
      <c r="G180" s="8" t="s">
        <v>1705</v>
      </c>
      <c r="H180" t="str">
        <f>_xlfn.XLOOKUP(Tabela1[[#This Row],[Turma]],Tabela3[16 turmas],Tabela3[Prof.])</f>
        <v>Grilo</v>
      </c>
      <c r="I180" s="8" t="str">
        <f>_xlfn.XLOOKUP(Tabela1[[#This Row],[Turma]],Tabela3[16 turmas],Tabela3[Sala])</f>
        <v>S08</v>
      </c>
      <c r="J180" s="8" t="str">
        <f>_xlfn.XLOOKUP(Tabela1[[#This Row],[Turma]],Tabela3[16 turmas],Tabela3[Periodo])</f>
        <v>Quinta 2</v>
      </c>
      <c r="K180" t="s">
        <v>2359</v>
      </c>
      <c r="L180" s="37" t="s">
        <v>2796</v>
      </c>
    </row>
    <row r="181" spans="1:12" x14ac:dyDescent="0.35">
      <c r="A181" t="s">
        <v>1265</v>
      </c>
      <c r="B181" s="36" t="s">
        <v>1266</v>
      </c>
      <c r="C181" t="s">
        <v>549</v>
      </c>
      <c r="D181" t="s">
        <v>553</v>
      </c>
      <c r="E181" t="s">
        <v>551</v>
      </c>
      <c r="F181" t="s">
        <v>1915</v>
      </c>
      <c r="G181" s="8" t="s">
        <v>1705</v>
      </c>
      <c r="H181" t="str">
        <f>_xlfn.XLOOKUP(Tabela1[[#This Row],[Turma]],Tabela3[16 turmas],Tabela3[Prof.])</f>
        <v>Grilo</v>
      </c>
      <c r="I181" s="8" t="str">
        <f>_xlfn.XLOOKUP(Tabela1[[#This Row],[Turma]],Tabela3[16 turmas],Tabela3[Sala])</f>
        <v>S08</v>
      </c>
      <c r="J181" s="8" t="str">
        <f>_xlfn.XLOOKUP(Tabela1[[#This Row],[Turma]],Tabela3[16 turmas],Tabela3[Periodo])</f>
        <v>Quinta 2</v>
      </c>
      <c r="K181" t="s">
        <v>2358</v>
      </c>
      <c r="L181" s="37" t="s">
        <v>2795</v>
      </c>
    </row>
    <row r="182" spans="1:12" x14ac:dyDescent="0.35">
      <c r="A182" t="s">
        <v>1320</v>
      </c>
      <c r="B182" s="36" t="s">
        <v>1321</v>
      </c>
      <c r="C182" t="s">
        <v>557</v>
      </c>
      <c r="D182" t="s">
        <v>550</v>
      </c>
      <c r="E182" t="s">
        <v>551</v>
      </c>
      <c r="F182" t="s">
        <v>1915</v>
      </c>
      <c r="G182" s="8" t="s">
        <v>1705</v>
      </c>
      <c r="H182" t="str">
        <f>_xlfn.XLOOKUP(Tabela1[[#This Row],[Turma]],Tabela3[16 turmas],Tabela3[Prof.])</f>
        <v>Grilo</v>
      </c>
      <c r="I182" s="8" t="str">
        <f>_xlfn.XLOOKUP(Tabela1[[#This Row],[Turma]],Tabela3[16 turmas],Tabela3[Sala])</f>
        <v>S08</v>
      </c>
      <c r="J182" s="8" t="str">
        <f>_xlfn.XLOOKUP(Tabela1[[#This Row],[Turma]],Tabela3[16 turmas],Tabela3[Periodo])</f>
        <v>Quinta 2</v>
      </c>
      <c r="K182" t="s">
        <v>1931</v>
      </c>
      <c r="L182" s="37" t="s">
        <v>3191</v>
      </c>
    </row>
    <row r="183" spans="1:12" x14ac:dyDescent="0.35">
      <c r="A183" t="s">
        <v>169</v>
      </c>
      <c r="B183" s="36" t="s">
        <v>1271</v>
      </c>
      <c r="C183" t="s">
        <v>549</v>
      </c>
      <c r="D183" t="s">
        <v>550</v>
      </c>
      <c r="E183" t="s">
        <v>551</v>
      </c>
      <c r="F183" t="s">
        <v>1915</v>
      </c>
      <c r="G183" s="8" t="s">
        <v>1705</v>
      </c>
      <c r="H183" t="str">
        <f>_xlfn.XLOOKUP(Tabela1[[#This Row],[Turma]],Tabela3[16 turmas],Tabela3[Prof.])</f>
        <v>Grilo</v>
      </c>
      <c r="I183" s="8" t="str">
        <f>_xlfn.XLOOKUP(Tabela1[[#This Row],[Turma]],Tabela3[16 turmas],Tabela3[Sala])</f>
        <v>S08</v>
      </c>
      <c r="J183" s="8" t="str">
        <f>_xlfn.XLOOKUP(Tabela1[[#This Row],[Turma]],Tabela3[16 turmas],Tabela3[Periodo])</f>
        <v>Quinta 2</v>
      </c>
      <c r="K183" t="s">
        <v>2360</v>
      </c>
      <c r="L183" s="37" t="s">
        <v>2777</v>
      </c>
    </row>
    <row r="184" spans="1:12" x14ac:dyDescent="0.35">
      <c r="A184" t="s">
        <v>74</v>
      </c>
      <c r="B184" s="36" t="s">
        <v>75</v>
      </c>
      <c r="C184" t="s">
        <v>549</v>
      </c>
      <c r="D184" t="s">
        <v>550</v>
      </c>
      <c r="E184" t="s">
        <v>551</v>
      </c>
      <c r="F184" t="s">
        <v>1915</v>
      </c>
      <c r="G184" s="8" t="s">
        <v>1705</v>
      </c>
      <c r="H184" t="str">
        <f>_xlfn.XLOOKUP(Tabela1[[#This Row],[Turma]],Tabela3[16 turmas],Tabela3[Prof.])</f>
        <v>Grilo</v>
      </c>
      <c r="I184" s="8" t="str">
        <f>_xlfn.XLOOKUP(Tabela1[[#This Row],[Turma]],Tabela3[16 turmas],Tabela3[Sala])</f>
        <v>S08</v>
      </c>
      <c r="J184" s="8" t="str">
        <f>_xlfn.XLOOKUP(Tabela1[[#This Row],[Turma]],Tabela3[16 turmas],Tabela3[Periodo])</f>
        <v>Quinta 2</v>
      </c>
      <c r="K184" t="s">
        <v>2361</v>
      </c>
      <c r="L184" s="37" t="s">
        <v>2768</v>
      </c>
    </row>
    <row r="185" spans="1:12" x14ac:dyDescent="0.35">
      <c r="A185" t="s">
        <v>126</v>
      </c>
      <c r="B185" s="36" t="s">
        <v>1272</v>
      </c>
      <c r="C185" t="s">
        <v>549</v>
      </c>
      <c r="D185" t="s">
        <v>550</v>
      </c>
      <c r="E185" t="s">
        <v>551</v>
      </c>
      <c r="F185" t="s">
        <v>1915</v>
      </c>
      <c r="G185" s="8" t="s">
        <v>1705</v>
      </c>
      <c r="H185" t="str">
        <f>_xlfn.XLOOKUP(Tabela1[[#This Row],[Turma]],Tabela3[16 turmas],Tabela3[Prof.])</f>
        <v>Grilo</v>
      </c>
      <c r="I185" s="8" t="str">
        <f>_xlfn.XLOOKUP(Tabela1[[#This Row],[Turma]],Tabela3[16 turmas],Tabela3[Sala])</f>
        <v>S08</v>
      </c>
      <c r="J185" s="8" t="str">
        <f>_xlfn.XLOOKUP(Tabela1[[#This Row],[Turma]],Tabela3[16 turmas],Tabela3[Periodo])</f>
        <v>Quinta 2</v>
      </c>
      <c r="K185" t="s">
        <v>2362</v>
      </c>
      <c r="L185" s="37" t="s">
        <v>2758</v>
      </c>
    </row>
    <row r="186" spans="1:12" x14ac:dyDescent="0.35">
      <c r="A186" t="s">
        <v>179</v>
      </c>
      <c r="B186" s="36" t="s">
        <v>180</v>
      </c>
      <c r="C186" t="s">
        <v>557</v>
      </c>
      <c r="D186" t="s">
        <v>550</v>
      </c>
      <c r="E186" t="s">
        <v>551</v>
      </c>
      <c r="F186" t="s">
        <v>1915</v>
      </c>
      <c r="G186" s="8" t="s">
        <v>1705</v>
      </c>
      <c r="H186" t="str">
        <f>_xlfn.XLOOKUP(Tabela1[[#This Row],[Turma]],Tabela3[16 turmas],Tabela3[Prof.])</f>
        <v>Grilo</v>
      </c>
      <c r="I186" s="8" t="str">
        <f>_xlfn.XLOOKUP(Tabela1[[#This Row],[Turma]],Tabela3[16 turmas],Tabela3[Sala])</f>
        <v>S08</v>
      </c>
      <c r="J186" s="8" t="str">
        <f>_xlfn.XLOOKUP(Tabela1[[#This Row],[Turma]],Tabela3[16 turmas],Tabela3[Periodo])</f>
        <v>Quinta 2</v>
      </c>
      <c r="K186" t="s">
        <v>2372</v>
      </c>
      <c r="L186" s="37" t="s">
        <v>2756</v>
      </c>
    </row>
    <row r="187" spans="1:12" x14ac:dyDescent="0.35">
      <c r="A187" t="s">
        <v>504</v>
      </c>
      <c r="B187" s="36" t="s">
        <v>505</v>
      </c>
      <c r="C187" t="s">
        <v>549</v>
      </c>
      <c r="D187" t="s">
        <v>550</v>
      </c>
      <c r="E187" t="s">
        <v>551</v>
      </c>
      <c r="F187" t="s">
        <v>1915</v>
      </c>
      <c r="G187" s="8" t="s">
        <v>1705</v>
      </c>
      <c r="H187" t="str">
        <f>_xlfn.XLOOKUP(Tabela1[[#This Row],[Turma]],Tabela3[16 turmas],Tabela3[Prof.])</f>
        <v>Grilo</v>
      </c>
      <c r="I187" s="8" t="str">
        <f>_xlfn.XLOOKUP(Tabela1[[#This Row],[Turma]],Tabela3[16 turmas],Tabela3[Sala])</f>
        <v>S08</v>
      </c>
      <c r="J187" s="8" t="str">
        <f>_xlfn.XLOOKUP(Tabela1[[#This Row],[Turma]],Tabela3[16 turmas],Tabela3[Periodo])</f>
        <v>Quinta 2</v>
      </c>
      <c r="K187" t="s">
        <v>2108</v>
      </c>
      <c r="L187" s="37" t="s">
        <v>2714</v>
      </c>
    </row>
    <row r="188" spans="1:12" x14ac:dyDescent="0.35">
      <c r="A188" t="s">
        <v>1918</v>
      </c>
      <c r="B188" s="36" t="s">
        <v>1908</v>
      </c>
      <c r="C188" t="s">
        <v>549</v>
      </c>
      <c r="D188" t="s">
        <v>553</v>
      </c>
      <c r="E188" t="s">
        <v>551</v>
      </c>
      <c r="F188" t="s">
        <v>1915</v>
      </c>
      <c r="G188" s="8" t="s">
        <v>1705</v>
      </c>
      <c r="H188" t="str">
        <f>_xlfn.XLOOKUP(Tabela1[[#This Row],[Turma]],Tabela3[16 turmas],Tabela3[Prof.])</f>
        <v>Grilo</v>
      </c>
      <c r="I188" s="8" t="str">
        <f>_xlfn.XLOOKUP(Tabela1[[#This Row],[Turma]],Tabela3[16 turmas],Tabela3[Sala])</f>
        <v>S08</v>
      </c>
      <c r="J188" s="8" t="str">
        <f>_xlfn.XLOOKUP(Tabela1[[#This Row],[Turma]],Tabela3[16 turmas],Tabela3[Periodo])</f>
        <v>Quinta 2</v>
      </c>
      <c r="K188"/>
      <c r="L188" s="37" t="s">
        <v>3260</v>
      </c>
    </row>
    <row r="189" spans="1:12" x14ac:dyDescent="0.35">
      <c r="A189" t="s">
        <v>491</v>
      </c>
      <c r="B189" s="36" t="s">
        <v>492</v>
      </c>
      <c r="C189" t="s">
        <v>557</v>
      </c>
      <c r="D189" t="s">
        <v>550</v>
      </c>
      <c r="E189" t="s">
        <v>551</v>
      </c>
      <c r="F189" t="s">
        <v>1916</v>
      </c>
      <c r="G189" s="8" t="s">
        <v>1705</v>
      </c>
      <c r="H189" t="str">
        <f>_xlfn.XLOOKUP(Tabela1[[#This Row],[Turma]],Tabela3[16 turmas],Tabela3[Prof.])</f>
        <v>Grilo</v>
      </c>
      <c r="I189" s="8" t="str">
        <f>_xlfn.XLOOKUP(Tabela1[[#This Row],[Turma]],Tabela3[16 turmas],Tabela3[Sala])</f>
        <v>S08</v>
      </c>
      <c r="J189" s="8" t="str">
        <f>_xlfn.XLOOKUP(Tabela1[[#This Row],[Turma]],Tabela3[16 turmas],Tabela3[Periodo])</f>
        <v>Quinta 2</v>
      </c>
      <c r="K189"/>
      <c r="L189" s="37" t="s">
        <v>3272</v>
      </c>
    </row>
    <row r="190" spans="1:12" x14ac:dyDescent="0.35">
      <c r="A190" t="s">
        <v>122</v>
      </c>
      <c r="B190" s="36" t="s">
        <v>1519</v>
      </c>
      <c r="C190" t="s">
        <v>557</v>
      </c>
      <c r="D190" t="s">
        <v>550</v>
      </c>
      <c r="E190" t="s">
        <v>551</v>
      </c>
      <c r="F190" t="s">
        <v>1915</v>
      </c>
      <c r="G190" s="8" t="s">
        <v>1705</v>
      </c>
      <c r="H190" t="str">
        <f>_xlfn.XLOOKUP(Tabela1[[#This Row],[Turma]],Tabela3[16 turmas],Tabela3[Prof.])</f>
        <v>Grilo</v>
      </c>
      <c r="I190" s="8" t="str">
        <f>_xlfn.XLOOKUP(Tabela1[[#This Row],[Turma]],Tabela3[16 turmas],Tabela3[Sala])</f>
        <v>S08</v>
      </c>
      <c r="J190" s="8" t="str">
        <f>_xlfn.XLOOKUP(Tabela1[[#This Row],[Turma]],Tabela3[16 turmas],Tabela3[Periodo])</f>
        <v>Quinta 2</v>
      </c>
      <c r="K190" t="s">
        <v>2366</v>
      </c>
      <c r="L190" s="37" t="s">
        <v>2599</v>
      </c>
    </row>
    <row r="191" spans="1:12" x14ac:dyDescent="0.35">
      <c r="A191" t="s">
        <v>187</v>
      </c>
      <c r="B191" s="36" t="s">
        <v>188</v>
      </c>
      <c r="C191" t="s">
        <v>549</v>
      </c>
      <c r="D191" t="s">
        <v>550</v>
      </c>
      <c r="E191" t="s">
        <v>551</v>
      </c>
      <c r="F191" t="s">
        <v>1915</v>
      </c>
      <c r="G191" s="8" t="s">
        <v>1706</v>
      </c>
      <c r="H191" t="str">
        <f>_xlfn.XLOOKUP(Tabela1[[#This Row],[Turma]],Tabela3[16 turmas],Tabela3[Prof.])</f>
        <v>Santi</v>
      </c>
      <c r="I191" s="8" t="str">
        <f>_xlfn.XLOOKUP(Tabela1[[#This Row],[Turma]],Tabela3[16 turmas],Tabela3[Sala])</f>
        <v>S09</v>
      </c>
      <c r="J191" s="8" t="str">
        <f>_xlfn.XLOOKUP(Tabela1[[#This Row],[Turma]],Tabela3[16 turmas],Tabela3[Periodo])</f>
        <v>Quinta 2</v>
      </c>
      <c r="K191" t="s">
        <v>2338</v>
      </c>
      <c r="L191" s="37" t="s">
        <v>3176</v>
      </c>
    </row>
    <row r="192" spans="1:12" x14ac:dyDescent="0.35">
      <c r="A192" t="s">
        <v>201</v>
      </c>
      <c r="B192" s="36" t="s">
        <v>1685</v>
      </c>
      <c r="C192" t="s">
        <v>557</v>
      </c>
      <c r="D192" t="s">
        <v>553</v>
      </c>
      <c r="E192" t="s">
        <v>551</v>
      </c>
      <c r="F192" t="s">
        <v>1915</v>
      </c>
      <c r="G192" s="8" t="s">
        <v>1706</v>
      </c>
      <c r="H192" t="str">
        <f>_xlfn.XLOOKUP(Tabela1[[#This Row],[Turma]],Tabela3[16 turmas],Tabela3[Prof.])</f>
        <v>Santi</v>
      </c>
      <c r="I192" s="8" t="str">
        <f>_xlfn.XLOOKUP(Tabela1[[#This Row],[Turma]],Tabela3[16 turmas],Tabela3[Sala])</f>
        <v>S09</v>
      </c>
      <c r="J192" s="8" t="str">
        <f>_xlfn.XLOOKUP(Tabela1[[#This Row],[Turma]],Tabela3[16 turmas],Tabela3[Periodo])</f>
        <v>Quinta 2</v>
      </c>
      <c r="K192" t="s">
        <v>2102</v>
      </c>
      <c r="L192" s="37" t="s">
        <v>3169</v>
      </c>
    </row>
    <row r="193" spans="1:12" x14ac:dyDescent="0.35">
      <c r="A193" t="s">
        <v>1146</v>
      </c>
      <c r="B193" s="36" t="s">
        <v>1147</v>
      </c>
      <c r="C193" t="s">
        <v>549</v>
      </c>
      <c r="D193" t="s">
        <v>550</v>
      </c>
      <c r="E193" t="s">
        <v>551</v>
      </c>
      <c r="F193" t="s">
        <v>1916</v>
      </c>
      <c r="G193" s="8" t="s">
        <v>1706</v>
      </c>
      <c r="H193" t="str">
        <f>_xlfn.XLOOKUP(Tabela1[[#This Row],[Turma]],Tabela3[16 turmas],Tabela3[Prof.])</f>
        <v>Santi</v>
      </c>
      <c r="I193" s="8" t="str">
        <f>_xlfn.XLOOKUP(Tabela1[[#This Row],[Turma]],Tabela3[16 turmas],Tabela3[Sala])</f>
        <v>S09</v>
      </c>
      <c r="J193" s="8" t="str">
        <f>_xlfn.XLOOKUP(Tabela1[[#This Row],[Turma]],Tabela3[16 turmas],Tabela3[Periodo])</f>
        <v>Quinta 2</v>
      </c>
      <c r="K193" t="s">
        <v>2326</v>
      </c>
      <c r="L193" s="37" t="s">
        <v>3077</v>
      </c>
    </row>
    <row r="194" spans="1:12" x14ac:dyDescent="0.35">
      <c r="A194" t="s">
        <v>1152</v>
      </c>
      <c r="B194" s="36" t="s">
        <v>1153</v>
      </c>
      <c r="C194" t="s">
        <v>549</v>
      </c>
      <c r="D194" t="s">
        <v>550</v>
      </c>
      <c r="E194" t="s">
        <v>551</v>
      </c>
      <c r="F194" t="s">
        <v>1915</v>
      </c>
      <c r="G194" s="8" t="s">
        <v>1706</v>
      </c>
      <c r="H194" t="str">
        <f>_xlfn.XLOOKUP(Tabela1[[#This Row],[Turma]],Tabela3[16 turmas],Tabela3[Prof.])</f>
        <v>Santi</v>
      </c>
      <c r="I194" s="8" t="str">
        <f>_xlfn.XLOOKUP(Tabela1[[#This Row],[Turma]],Tabela3[16 turmas],Tabela3[Sala])</f>
        <v>S09</v>
      </c>
      <c r="J194" s="8" t="str">
        <f>_xlfn.XLOOKUP(Tabela1[[#This Row],[Turma]],Tabela3[16 turmas],Tabela3[Periodo])</f>
        <v>Quinta 2</v>
      </c>
      <c r="K194" t="s">
        <v>2329</v>
      </c>
      <c r="L194" s="37" t="s">
        <v>3001</v>
      </c>
    </row>
    <row r="195" spans="1:12" x14ac:dyDescent="0.35">
      <c r="A195" t="s">
        <v>1506</v>
      </c>
      <c r="B195" s="36" t="s">
        <v>1507</v>
      </c>
      <c r="C195" t="s">
        <v>557</v>
      </c>
      <c r="D195" t="s">
        <v>553</v>
      </c>
      <c r="E195" t="s">
        <v>551</v>
      </c>
      <c r="F195" t="s">
        <v>1915</v>
      </c>
      <c r="G195" s="8" t="s">
        <v>1706</v>
      </c>
      <c r="H195" t="str">
        <f>_xlfn.XLOOKUP(Tabela1[[#This Row],[Turma]],Tabela3[16 turmas],Tabela3[Prof.])</f>
        <v>Santi</v>
      </c>
      <c r="I195" s="8" t="str">
        <f>_xlfn.XLOOKUP(Tabela1[[#This Row],[Turma]],Tabela3[16 turmas],Tabela3[Sala])</f>
        <v>S09</v>
      </c>
      <c r="J195" s="8" t="str">
        <f>_xlfn.XLOOKUP(Tabela1[[#This Row],[Turma]],Tabela3[16 turmas],Tabela3[Periodo])</f>
        <v>Quinta 2</v>
      </c>
      <c r="K195" t="s">
        <v>2342</v>
      </c>
      <c r="L195" s="37" t="s">
        <v>2950</v>
      </c>
    </row>
    <row r="196" spans="1:12" x14ac:dyDescent="0.35">
      <c r="A196" t="s">
        <v>1512</v>
      </c>
      <c r="B196" s="36" t="s">
        <v>1513</v>
      </c>
      <c r="C196" t="s">
        <v>557</v>
      </c>
      <c r="D196" t="s">
        <v>550</v>
      </c>
      <c r="E196" t="s">
        <v>551</v>
      </c>
      <c r="F196" t="s">
        <v>1915</v>
      </c>
      <c r="G196" s="8" t="s">
        <v>1706</v>
      </c>
      <c r="H196" t="str">
        <f>_xlfn.XLOOKUP(Tabela1[[#This Row],[Turma]],Tabela3[16 turmas],Tabela3[Prof.])</f>
        <v>Santi</v>
      </c>
      <c r="I196" s="8" t="str">
        <f>_xlfn.XLOOKUP(Tabela1[[#This Row],[Turma]],Tabela3[16 turmas],Tabela3[Sala])</f>
        <v>S09</v>
      </c>
      <c r="J196" s="8" t="str">
        <f>_xlfn.XLOOKUP(Tabela1[[#This Row],[Turma]],Tabela3[16 turmas],Tabela3[Periodo])</f>
        <v>Quinta 2</v>
      </c>
      <c r="K196" t="s">
        <v>2343</v>
      </c>
      <c r="L196" s="37" t="s">
        <v>2946</v>
      </c>
    </row>
    <row r="197" spans="1:12" x14ac:dyDescent="0.35">
      <c r="A197" t="s">
        <v>1514</v>
      </c>
      <c r="B197" s="36" t="s">
        <v>1515</v>
      </c>
      <c r="C197" t="s">
        <v>557</v>
      </c>
      <c r="D197" t="s">
        <v>550</v>
      </c>
      <c r="E197" t="s">
        <v>551</v>
      </c>
      <c r="F197" t="s">
        <v>1915</v>
      </c>
      <c r="G197" s="8" t="s">
        <v>1706</v>
      </c>
      <c r="H197" t="str">
        <f>_xlfn.XLOOKUP(Tabela1[[#This Row],[Turma]],Tabela3[16 turmas],Tabela3[Prof.])</f>
        <v>Santi</v>
      </c>
      <c r="I197" s="8" t="str">
        <f>_xlfn.XLOOKUP(Tabela1[[#This Row],[Turma]],Tabela3[16 turmas],Tabela3[Sala])</f>
        <v>S09</v>
      </c>
      <c r="J197" s="8" t="str">
        <f>_xlfn.XLOOKUP(Tabela1[[#This Row],[Turma]],Tabela3[16 turmas],Tabela3[Periodo])</f>
        <v>Quinta 2</v>
      </c>
      <c r="K197" t="s">
        <v>2344</v>
      </c>
      <c r="L197" s="37" t="s">
        <v>2945</v>
      </c>
    </row>
    <row r="198" spans="1:12" x14ac:dyDescent="0.35">
      <c r="A198" t="s">
        <v>1214</v>
      </c>
      <c r="B198" s="36" t="s">
        <v>1215</v>
      </c>
      <c r="C198" t="s">
        <v>549</v>
      </c>
      <c r="D198" t="s">
        <v>553</v>
      </c>
      <c r="E198" t="s">
        <v>551</v>
      </c>
      <c r="F198" t="s">
        <v>1915</v>
      </c>
      <c r="G198" s="8" t="s">
        <v>1706</v>
      </c>
      <c r="H198" t="str">
        <f>_xlfn.XLOOKUP(Tabela1[[#This Row],[Turma]],Tabela3[16 turmas],Tabela3[Prof.])</f>
        <v>Santi</v>
      </c>
      <c r="I198" s="8" t="str">
        <f>_xlfn.XLOOKUP(Tabela1[[#This Row],[Turma]],Tabela3[16 turmas],Tabela3[Sala])</f>
        <v>S09</v>
      </c>
      <c r="J198" s="8" t="str">
        <f>_xlfn.XLOOKUP(Tabela1[[#This Row],[Turma]],Tabela3[16 turmas],Tabela3[Periodo])</f>
        <v>Quinta 2</v>
      </c>
      <c r="K198" t="s">
        <v>2331</v>
      </c>
      <c r="L198" s="37" t="s">
        <v>2864</v>
      </c>
    </row>
    <row r="199" spans="1:12" x14ac:dyDescent="0.35">
      <c r="A199" t="s">
        <v>1218</v>
      </c>
      <c r="B199" s="36" t="s">
        <v>1219</v>
      </c>
      <c r="C199" t="s">
        <v>549</v>
      </c>
      <c r="D199" t="s">
        <v>550</v>
      </c>
      <c r="E199" t="s">
        <v>551</v>
      </c>
      <c r="F199" t="s">
        <v>1915</v>
      </c>
      <c r="G199" s="8" t="s">
        <v>1706</v>
      </c>
      <c r="H199" t="str">
        <f>_xlfn.XLOOKUP(Tabela1[[#This Row],[Turma]],Tabela3[16 turmas],Tabela3[Prof.])</f>
        <v>Santi</v>
      </c>
      <c r="I199" s="8" t="str">
        <f>_xlfn.XLOOKUP(Tabela1[[#This Row],[Turma]],Tabela3[16 turmas],Tabela3[Sala])</f>
        <v>S09</v>
      </c>
      <c r="J199" s="8" t="str">
        <f>_xlfn.XLOOKUP(Tabela1[[#This Row],[Turma]],Tabela3[16 turmas],Tabela3[Periodo])</f>
        <v>Quinta 2</v>
      </c>
      <c r="K199" t="s">
        <v>2333</v>
      </c>
      <c r="L199" s="37" t="s">
        <v>2863</v>
      </c>
    </row>
    <row r="200" spans="1:12" x14ac:dyDescent="0.35">
      <c r="A200" t="s">
        <v>1148</v>
      </c>
      <c r="B200" s="36" t="s">
        <v>1149</v>
      </c>
      <c r="C200" t="s">
        <v>549</v>
      </c>
      <c r="D200" t="s">
        <v>550</v>
      </c>
      <c r="E200" t="s">
        <v>551</v>
      </c>
      <c r="F200" t="s">
        <v>1915</v>
      </c>
      <c r="G200" s="8" t="s">
        <v>1706</v>
      </c>
      <c r="H200" t="str">
        <f>_xlfn.XLOOKUP(Tabela1[[#This Row],[Turma]],Tabela3[16 turmas],Tabela3[Prof.])</f>
        <v>Santi</v>
      </c>
      <c r="I200" s="8" t="str">
        <f>_xlfn.XLOOKUP(Tabela1[[#This Row],[Turma]],Tabela3[16 turmas],Tabela3[Sala])</f>
        <v>S09</v>
      </c>
      <c r="J200" s="8" t="str">
        <f>_xlfn.XLOOKUP(Tabela1[[#This Row],[Turma]],Tabela3[16 turmas],Tabela3[Periodo])</f>
        <v>Quinta 2</v>
      </c>
      <c r="K200" t="s">
        <v>2327</v>
      </c>
      <c r="L200" s="37" t="s">
        <v>2859</v>
      </c>
    </row>
    <row r="201" spans="1:12" x14ac:dyDescent="0.35">
      <c r="A201" t="s">
        <v>1150</v>
      </c>
      <c r="B201" s="36" t="s">
        <v>1151</v>
      </c>
      <c r="C201" t="s">
        <v>549</v>
      </c>
      <c r="D201" t="s">
        <v>550</v>
      </c>
      <c r="E201" t="s">
        <v>551</v>
      </c>
      <c r="F201" t="s">
        <v>1915</v>
      </c>
      <c r="G201" s="8" t="s">
        <v>1706</v>
      </c>
      <c r="H201" t="str">
        <f>_xlfn.XLOOKUP(Tabela1[[#This Row],[Turma]],Tabela3[16 turmas],Tabela3[Prof.])</f>
        <v>Santi</v>
      </c>
      <c r="I201" s="8" t="str">
        <f>_xlfn.XLOOKUP(Tabela1[[#This Row],[Turma]],Tabela3[16 turmas],Tabela3[Sala])</f>
        <v>S09</v>
      </c>
      <c r="J201" s="8" t="str">
        <f>_xlfn.XLOOKUP(Tabela1[[#This Row],[Turma]],Tabela3[16 turmas],Tabela3[Periodo])</f>
        <v>Quinta 2</v>
      </c>
      <c r="K201" t="s">
        <v>2328</v>
      </c>
      <c r="L201" s="37" t="s">
        <v>2858</v>
      </c>
    </row>
    <row r="202" spans="1:12" x14ac:dyDescent="0.35">
      <c r="A202" t="s">
        <v>1154</v>
      </c>
      <c r="B202" s="36" t="s">
        <v>1155</v>
      </c>
      <c r="C202" t="s">
        <v>549</v>
      </c>
      <c r="D202" t="s">
        <v>550</v>
      </c>
      <c r="E202" t="s">
        <v>551</v>
      </c>
      <c r="F202" t="s">
        <v>1915</v>
      </c>
      <c r="G202" s="8" t="s">
        <v>1706</v>
      </c>
      <c r="H202" t="str">
        <f>_xlfn.XLOOKUP(Tabela1[[#This Row],[Turma]],Tabela3[16 turmas],Tabela3[Prof.])</f>
        <v>Santi</v>
      </c>
      <c r="I202" s="8" t="str">
        <f>_xlfn.XLOOKUP(Tabela1[[#This Row],[Turma]],Tabela3[16 turmas],Tabela3[Sala])</f>
        <v>S09</v>
      </c>
      <c r="J202" s="8" t="str">
        <f>_xlfn.XLOOKUP(Tabela1[[#This Row],[Turma]],Tabela3[16 turmas],Tabela3[Periodo])</f>
        <v>Quinta 2</v>
      </c>
      <c r="K202" t="s">
        <v>2330</v>
      </c>
      <c r="L202" s="37" t="s">
        <v>2855</v>
      </c>
    </row>
    <row r="203" spans="1:12" x14ac:dyDescent="0.35">
      <c r="A203" t="s">
        <v>1216</v>
      </c>
      <c r="B203" s="36" t="s">
        <v>1217</v>
      </c>
      <c r="C203" t="s">
        <v>549</v>
      </c>
      <c r="D203" t="s">
        <v>550</v>
      </c>
      <c r="E203" t="s">
        <v>551</v>
      </c>
      <c r="F203" t="s">
        <v>1915</v>
      </c>
      <c r="G203" s="8" t="s">
        <v>1706</v>
      </c>
      <c r="H203" t="str">
        <f>_xlfn.XLOOKUP(Tabela1[[#This Row],[Turma]],Tabela3[16 turmas],Tabela3[Prof.])</f>
        <v>Santi</v>
      </c>
      <c r="I203" s="8" t="str">
        <f>_xlfn.XLOOKUP(Tabela1[[#This Row],[Turma]],Tabela3[16 turmas],Tabela3[Sala])</f>
        <v>S09</v>
      </c>
      <c r="J203" s="8" t="str">
        <f>_xlfn.XLOOKUP(Tabela1[[#This Row],[Turma]],Tabela3[16 turmas],Tabela3[Periodo])</f>
        <v>Quinta 2</v>
      </c>
      <c r="K203" t="s">
        <v>2332</v>
      </c>
      <c r="L203" s="37" t="s">
        <v>2841</v>
      </c>
    </row>
    <row r="204" spans="1:12" x14ac:dyDescent="0.35">
      <c r="A204" t="s">
        <v>125</v>
      </c>
      <c r="B204" s="36" t="s">
        <v>1224</v>
      </c>
      <c r="C204" t="s">
        <v>549</v>
      </c>
      <c r="D204" t="s">
        <v>550</v>
      </c>
      <c r="E204" t="s">
        <v>551</v>
      </c>
      <c r="F204" t="s">
        <v>1915</v>
      </c>
      <c r="G204" s="8" t="s">
        <v>1706</v>
      </c>
      <c r="H204" t="str">
        <f>_xlfn.XLOOKUP(Tabela1[[#This Row],[Turma]],Tabela3[16 turmas],Tabela3[Prof.])</f>
        <v>Santi</v>
      </c>
      <c r="I204" s="8" t="str">
        <f>_xlfn.XLOOKUP(Tabela1[[#This Row],[Turma]],Tabela3[16 turmas],Tabela3[Sala])</f>
        <v>S09</v>
      </c>
      <c r="J204" s="8" t="str">
        <f>_xlfn.XLOOKUP(Tabela1[[#This Row],[Turma]],Tabela3[16 turmas],Tabela3[Periodo])</f>
        <v>Quinta 2</v>
      </c>
      <c r="K204" t="s">
        <v>2334</v>
      </c>
      <c r="L204" s="37" t="s">
        <v>2831</v>
      </c>
    </row>
    <row r="205" spans="1:12" x14ac:dyDescent="0.35">
      <c r="A205" t="s">
        <v>1499</v>
      </c>
      <c r="B205" s="36" t="s">
        <v>1500</v>
      </c>
      <c r="C205" t="s">
        <v>557</v>
      </c>
      <c r="D205" t="s">
        <v>550</v>
      </c>
      <c r="E205" t="s">
        <v>551</v>
      </c>
      <c r="F205" t="s">
        <v>1915</v>
      </c>
      <c r="G205" s="8" t="s">
        <v>1706</v>
      </c>
      <c r="H205" t="str">
        <f>_xlfn.XLOOKUP(Tabela1[[#This Row],[Turma]],Tabela3[16 turmas],Tabela3[Prof.])</f>
        <v>Santi</v>
      </c>
      <c r="I205" s="8" t="str">
        <f>_xlfn.XLOOKUP(Tabela1[[#This Row],[Turma]],Tabela3[16 turmas],Tabela3[Sala])</f>
        <v>S09</v>
      </c>
      <c r="J205" s="8" t="str">
        <f>_xlfn.XLOOKUP(Tabela1[[#This Row],[Turma]],Tabela3[16 turmas],Tabela3[Periodo])</f>
        <v>Quinta 2</v>
      </c>
      <c r="K205" t="s">
        <v>2341</v>
      </c>
      <c r="L205" s="37" t="s">
        <v>2797</v>
      </c>
    </row>
    <row r="206" spans="1:12" x14ac:dyDescent="0.35">
      <c r="A206" t="s">
        <v>414</v>
      </c>
      <c r="B206" s="36" t="s">
        <v>1274</v>
      </c>
      <c r="C206" t="s">
        <v>549</v>
      </c>
      <c r="D206" t="s">
        <v>550</v>
      </c>
      <c r="E206" t="s">
        <v>551</v>
      </c>
      <c r="F206" t="s">
        <v>1915</v>
      </c>
      <c r="G206" s="8" t="s">
        <v>1706</v>
      </c>
      <c r="H206" t="str">
        <f>_xlfn.XLOOKUP(Tabela1[[#This Row],[Turma]],Tabela3[16 turmas],Tabela3[Prof.])</f>
        <v>Santi</v>
      </c>
      <c r="I206" s="8" t="str">
        <f>_xlfn.XLOOKUP(Tabela1[[#This Row],[Turma]],Tabela3[16 turmas],Tabela3[Sala])</f>
        <v>S09</v>
      </c>
      <c r="J206" s="8" t="str">
        <f>_xlfn.XLOOKUP(Tabela1[[#This Row],[Turma]],Tabela3[16 turmas],Tabela3[Periodo])</f>
        <v>Quinta 2</v>
      </c>
      <c r="K206" t="s">
        <v>2335</v>
      </c>
      <c r="L206" s="37" t="s">
        <v>2773</v>
      </c>
    </row>
    <row r="207" spans="1:12" x14ac:dyDescent="0.35">
      <c r="A207" t="s">
        <v>526</v>
      </c>
      <c r="B207" s="36" t="s">
        <v>527</v>
      </c>
      <c r="C207" t="s">
        <v>549</v>
      </c>
      <c r="D207" t="s">
        <v>553</v>
      </c>
      <c r="E207" t="s">
        <v>551</v>
      </c>
      <c r="F207" t="s">
        <v>1916</v>
      </c>
      <c r="G207" s="8" t="s">
        <v>1706</v>
      </c>
      <c r="H207" t="str">
        <f>_xlfn.XLOOKUP(Tabela1[[#This Row],[Turma]],Tabela3[16 turmas],Tabela3[Prof.])</f>
        <v>Santi</v>
      </c>
      <c r="I207" s="8" t="str">
        <f>_xlfn.XLOOKUP(Tabela1[[#This Row],[Turma]],Tabela3[16 turmas],Tabela3[Sala])</f>
        <v>S09</v>
      </c>
      <c r="J207" s="8" t="str">
        <f>_xlfn.XLOOKUP(Tabela1[[#This Row],[Turma]],Tabela3[16 turmas],Tabela3[Periodo])</f>
        <v>Quinta 2</v>
      </c>
      <c r="K207" t="s">
        <v>2336</v>
      </c>
      <c r="L207" s="37" t="s">
        <v>2757</v>
      </c>
    </row>
    <row r="208" spans="1:12" x14ac:dyDescent="0.35">
      <c r="A208" t="s">
        <v>245</v>
      </c>
      <c r="B208" s="36" t="s">
        <v>1275</v>
      </c>
      <c r="C208" t="s">
        <v>549</v>
      </c>
      <c r="D208" t="s">
        <v>550</v>
      </c>
      <c r="E208" t="s">
        <v>551</v>
      </c>
      <c r="F208" t="s">
        <v>1915</v>
      </c>
      <c r="G208" s="8" t="s">
        <v>1706</v>
      </c>
      <c r="H208" t="str">
        <f>_xlfn.XLOOKUP(Tabela1[[#This Row],[Turma]],Tabela3[16 turmas],Tabela3[Prof.])</f>
        <v>Santi</v>
      </c>
      <c r="I208" s="8" t="str">
        <f>_xlfn.XLOOKUP(Tabela1[[#This Row],[Turma]],Tabela3[16 turmas],Tabela3[Sala])</f>
        <v>S09</v>
      </c>
      <c r="J208" s="8" t="str">
        <f>_xlfn.XLOOKUP(Tabela1[[#This Row],[Turma]],Tabela3[16 turmas],Tabela3[Periodo])</f>
        <v>Quinta 2</v>
      </c>
      <c r="K208" t="s">
        <v>2337</v>
      </c>
      <c r="L208" s="37" t="s">
        <v>2753</v>
      </c>
    </row>
    <row r="209" spans="1:12" x14ac:dyDescent="0.35">
      <c r="A209" t="s">
        <v>53</v>
      </c>
      <c r="B209" s="36" t="s">
        <v>1658</v>
      </c>
      <c r="C209" t="s">
        <v>557</v>
      </c>
      <c r="D209" t="s">
        <v>550</v>
      </c>
      <c r="E209" t="s">
        <v>551</v>
      </c>
      <c r="F209" t="s">
        <v>1915</v>
      </c>
      <c r="G209" s="8" t="s">
        <v>1706</v>
      </c>
      <c r="H209" t="str">
        <f>_xlfn.XLOOKUP(Tabela1[[#This Row],[Turma]],Tabela3[16 turmas],Tabela3[Prof.])</f>
        <v>Santi</v>
      </c>
      <c r="I209" s="8" t="str">
        <f>_xlfn.XLOOKUP(Tabela1[[#This Row],[Turma]],Tabela3[16 turmas],Tabela3[Sala])</f>
        <v>S09</v>
      </c>
      <c r="J209" s="8" t="str">
        <f>_xlfn.XLOOKUP(Tabela1[[#This Row],[Turma]],Tabela3[16 turmas],Tabela3[Periodo])</f>
        <v>Quinta 2</v>
      </c>
      <c r="K209" t="s">
        <v>2348</v>
      </c>
      <c r="L209" s="37" t="s">
        <v>2749</v>
      </c>
    </row>
    <row r="210" spans="1:12" x14ac:dyDescent="0.35">
      <c r="A210" t="s">
        <v>528</v>
      </c>
      <c r="B210" s="36" t="s">
        <v>1277</v>
      </c>
      <c r="C210" t="s">
        <v>549</v>
      </c>
      <c r="D210" t="s">
        <v>550</v>
      </c>
      <c r="E210" t="s">
        <v>551</v>
      </c>
      <c r="F210" t="s">
        <v>1915</v>
      </c>
      <c r="G210" s="8" t="s">
        <v>1706</v>
      </c>
      <c r="H210" t="str">
        <f>_xlfn.XLOOKUP(Tabela1[[#This Row],[Turma]],Tabela3[16 turmas],Tabela3[Prof.])</f>
        <v>Santi</v>
      </c>
      <c r="I210" s="8" t="str">
        <f>_xlfn.XLOOKUP(Tabela1[[#This Row],[Turma]],Tabela3[16 turmas],Tabela3[Sala])</f>
        <v>S09</v>
      </c>
      <c r="J210" s="8" t="str">
        <f>_xlfn.XLOOKUP(Tabela1[[#This Row],[Turma]],Tabela3[16 turmas],Tabela3[Periodo])</f>
        <v>Quinta 2</v>
      </c>
      <c r="K210" t="s">
        <v>2339</v>
      </c>
      <c r="L210" s="37" t="s">
        <v>2738</v>
      </c>
    </row>
    <row r="211" spans="1:12" x14ac:dyDescent="0.35">
      <c r="A211" t="s">
        <v>236</v>
      </c>
      <c r="B211" s="36" t="s">
        <v>237</v>
      </c>
      <c r="C211" t="s">
        <v>549</v>
      </c>
      <c r="D211" t="s">
        <v>550</v>
      </c>
      <c r="E211" t="s">
        <v>551</v>
      </c>
      <c r="F211" t="s">
        <v>1915</v>
      </c>
      <c r="G211" s="8" t="s">
        <v>1706</v>
      </c>
      <c r="H211" t="str">
        <f>_xlfn.XLOOKUP(Tabela1[[#This Row],[Turma]],Tabela3[16 turmas],Tabela3[Prof.])</f>
        <v>Santi</v>
      </c>
      <c r="I211" s="8" t="str">
        <f>_xlfn.XLOOKUP(Tabela1[[#This Row],[Turma]],Tabela3[16 turmas],Tabela3[Sala])</f>
        <v>S09</v>
      </c>
      <c r="J211" s="8" t="str">
        <f>_xlfn.XLOOKUP(Tabela1[[#This Row],[Turma]],Tabela3[16 turmas],Tabela3[Periodo])</f>
        <v>Quinta 2</v>
      </c>
      <c r="K211" s="50"/>
      <c r="L211" s="37" t="s">
        <v>2697</v>
      </c>
    </row>
    <row r="212" spans="1:12" x14ac:dyDescent="0.35">
      <c r="A212" t="s">
        <v>359</v>
      </c>
      <c r="B212" s="36" t="s">
        <v>1678</v>
      </c>
      <c r="C212" t="s">
        <v>557</v>
      </c>
      <c r="D212" t="s">
        <v>550</v>
      </c>
      <c r="E212" t="s">
        <v>551</v>
      </c>
      <c r="F212" t="s">
        <v>1915</v>
      </c>
      <c r="G212" s="8" t="s">
        <v>1706</v>
      </c>
      <c r="H212" t="str">
        <f>_xlfn.XLOOKUP(Tabela1[[#This Row],[Turma]],Tabela3[16 turmas],Tabela3[Prof.])</f>
        <v>Santi</v>
      </c>
      <c r="I212" s="8" t="str">
        <f>_xlfn.XLOOKUP(Tabela1[[#This Row],[Turma]],Tabela3[16 turmas],Tabela3[Sala])</f>
        <v>S09</v>
      </c>
      <c r="J212" s="8" t="str">
        <f>_xlfn.XLOOKUP(Tabela1[[#This Row],[Turma]],Tabela3[16 turmas],Tabela3[Periodo])</f>
        <v>Quinta 2</v>
      </c>
      <c r="K212" t="s">
        <v>2101</v>
      </c>
      <c r="L212" s="37" t="s">
        <v>2689</v>
      </c>
    </row>
    <row r="213" spans="1:12" x14ac:dyDescent="0.35">
      <c r="A213" t="s">
        <v>106</v>
      </c>
      <c r="B213" s="36" t="s">
        <v>1677</v>
      </c>
      <c r="C213" t="s">
        <v>557</v>
      </c>
      <c r="D213" t="s">
        <v>550</v>
      </c>
      <c r="E213" t="s">
        <v>551</v>
      </c>
      <c r="F213" t="s">
        <v>1915</v>
      </c>
      <c r="G213" s="8" t="s">
        <v>1706</v>
      </c>
      <c r="H213" t="str">
        <f>_xlfn.XLOOKUP(Tabela1[[#This Row],[Turma]],Tabela3[16 turmas],Tabela3[Prof.])</f>
        <v>Santi</v>
      </c>
      <c r="I213" s="8" t="str">
        <f>_xlfn.XLOOKUP(Tabela1[[#This Row],[Turma]],Tabela3[16 turmas],Tabela3[Sala])</f>
        <v>S09</v>
      </c>
      <c r="J213" s="8" t="str">
        <f>_xlfn.XLOOKUP(Tabela1[[#This Row],[Turma]],Tabela3[16 turmas],Tabela3[Periodo])</f>
        <v>Quinta 2</v>
      </c>
      <c r="K213" t="s">
        <v>2100</v>
      </c>
      <c r="L213" s="37" t="s">
        <v>2643</v>
      </c>
    </row>
    <row r="214" spans="1:12" x14ac:dyDescent="0.35">
      <c r="A214" t="s">
        <v>1567</v>
      </c>
      <c r="B214" s="36" t="s">
        <v>1568</v>
      </c>
      <c r="C214" t="s">
        <v>557</v>
      </c>
      <c r="D214" t="s">
        <v>550</v>
      </c>
      <c r="E214" t="s">
        <v>551</v>
      </c>
      <c r="F214" t="s">
        <v>1915</v>
      </c>
      <c r="G214" s="8" t="s">
        <v>1706</v>
      </c>
      <c r="H214" t="str">
        <f>_xlfn.XLOOKUP(Tabela1[[#This Row],[Turma]],Tabela3[16 turmas],Tabela3[Prof.])</f>
        <v>Santi</v>
      </c>
      <c r="I214" s="8" t="str">
        <f>_xlfn.XLOOKUP(Tabela1[[#This Row],[Turma]],Tabela3[16 turmas],Tabela3[Sala])</f>
        <v>S09</v>
      </c>
      <c r="J214" s="8" t="str">
        <f>_xlfn.XLOOKUP(Tabela1[[#This Row],[Turma]],Tabela3[16 turmas],Tabela3[Periodo])</f>
        <v>Quinta 2</v>
      </c>
      <c r="K214" t="s">
        <v>2345</v>
      </c>
      <c r="L214" s="37" t="s">
        <v>2629</v>
      </c>
    </row>
    <row r="215" spans="1:12" x14ac:dyDescent="0.35">
      <c r="A215" t="s">
        <v>294</v>
      </c>
      <c r="B215" s="36" t="s">
        <v>295</v>
      </c>
      <c r="C215" t="s">
        <v>549</v>
      </c>
      <c r="D215" t="s">
        <v>550</v>
      </c>
      <c r="E215" t="s">
        <v>551</v>
      </c>
      <c r="F215" t="s">
        <v>1915</v>
      </c>
      <c r="G215" s="8" t="s">
        <v>1706</v>
      </c>
      <c r="H215" t="str">
        <f>_xlfn.XLOOKUP(Tabela1[[#This Row],[Turma]],Tabela3[16 turmas],Tabela3[Prof.])</f>
        <v>Santi</v>
      </c>
      <c r="I215" s="8" t="str">
        <f>_xlfn.XLOOKUP(Tabela1[[#This Row],[Turma]],Tabela3[16 turmas],Tabela3[Sala])</f>
        <v>S09</v>
      </c>
      <c r="J215" s="8" t="str">
        <f>_xlfn.XLOOKUP(Tabela1[[#This Row],[Turma]],Tabela3[16 turmas],Tabela3[Periodo])</f>
        <v>Quinta 2</v>
      </c>
      <c r="K215" t="s">
        <v>2500</v>
      </c>
      <c r="L215" s="37" t="s">
        <v>2628</v>
      </c>
    </row>
    <row r="216" spans="1:12" x14ac:dyDescent="0.35">
      <c r="A216" t="s">
        <v>1447</v>
      </c>
      <c r="B216" s="36" t="s">
        <v>1448</v>
      </c>
      <c r="C216" t="s">
        <v>557</v>
      </c>
      <c r="D216" t="s">
        <v>553</v>
      </c>
      <c r="E216" t="s">
        <v>551</v>
      </c>
      <c r="F216" t="s">
        <v>1915</v>
      </c>
      <c r="G216" s="8" t="s">
        <v>1706</v>
      </c>
      <c r="H216" t="str">
        <f>_xlfn.XLOOKUP(Tabela1[[#This Row],[Turma]],Tabela3[16 turmas],Tabela3[Prof.])</f>
        <v>Santi</v>
      </c>
      <c r="I216" s="8" t="str">
        <f>_xlfn.XLOOKUP(Tabela1[[#This Row],[Turma]],Tabela3[16 turmas],Tabela3[Sala])</f>
        <v>S09</v>
      </c>
      <c r="J216" s="8" t="str">
        <f>_xlfn.XLOOKUP(Tabela1[[#This Row],[Turma]],Tabela3[16 turmas],Tabela3[Periodo])</f>
        <v>Quinta 2</v>
      </c>
      <c r="K216" t="s">
        <v>2340</v>
      </c>
      <c r="L216" s="37" t="s">
        <v>2607</v>
      </c>
    </row>
    <row r="217" spans="1:12" x14ac:dyDescent="0.35">
      <c r="A217" t="s">
        <v>1231</v>
      </c>
      <c r="B217" s="36" t="s">
        <v>1232</v>
      </c>
      <c r="C217" t="s">
        <v>549</v>
      </c>
      <c r="D217" t="s">
        <v>550</v>
      </c>
      <c r="E217" t="s">
        <v>551</v>
      </c>
      <c r="F217" t="s">
        <v>1915</v>
      </c>
      <c r="G217" s="8" t="s">
        <v>1707</v>
      </c>
      <c r="H217" t="str">
        <f>_xlfn.XLOOKUP(Tabela1[[#This Row],[Turma]],Tabela3[16 turmas],Tabela3[Prof.])</f>
        <v>Modolo</v>
      </c>
      <c r="I217" s="8" t="str">
        <f>_xlfn.XLOOKUP(Tabela1[[#This Row],[Turma]],Tabela3[16 turmas],Tabela3[Sala])</f>
        <v>S10</v>
      </c>
      <c r="J217" s="8" t="str">
        <f>_xlfn.XLOOKUP(Tabela1[[#This Row],[Turma]],Tabela3[16 turmas],Tabela3[Periodo])</f>
        <v>Quinta 2</v>
      </c>
      <c r="K217" t="s">
        <v>2308</v>
      </c>
      <c r="L217" s="37" t="s">
        <v>3055</v>
      </c>
    </row>
    <row r="218" spans="1:12" x14ac:dyDescent="0.35">
      <c r="A218" t="s">
        <v>1526</v>
      </c>
      <c r="B218" s="36" t="s">
        <v>1527</v>
      </c>
      <c r="C218" t="s">
        <v>557</v>
      </c>
      <c r="D218" t="s">
        <v>550</v>
      </c>
      <c r="E218" t="s">
        <v>551</v>
      </c>
      <c r="F218" t="s">
        <v>1915</v>
      </c>
      <c r="G218" s="8" t="s">
        <v>1707</v>
      </c>
      <c r="H218" t="str">
        <f>_xlfn.XLOOKUP(Tabela1[[#This Row],[Turma]],Tabela3[16 turmas],Tabela3[Prof.])</f>
        <v>Modolo</v>
      </c>
      <c r="I218" s="8" t="str">
        <f>_xlfn.XLOOKUP(Tabela1[[#This Row],[Turma]],Tabela3[16 turmas],Tabela3[Sala])</f>
        <v>S10</v>
      </c>
      <c r="J218" s="8" t="str">
        <f>_xlfn.XLOOKUP(Tabela1[[#This Row],[Turma]],Tabela3[16 turmas],Tabela3[Periodo])</f>
        <v>Quinta 2</v>
      </c>
      <c r="K218" t="s">
        <v>2318</v>
      </c>
      <c r="L218" s="37" t="s">
        <v>2989</v>
      </c>
    </row>
    <row r="219" spans="1:12" x14ac:dyDescent="0.35">
      <c r="A219" t="s">
        <v>1528</v>
      </c>
      <c r="B219" s="36" t="s">
        <v>1529</v>
      </c>
      <c r="C219" t="s">
        <v>557</v>
      </c>
      <c r="D219" t="s">
        <v>550</v>
      </c>
      <c r="E219" t="s">
        <v>551</v>
      </c>
      <c r="F219" t="s">
        <v>1915</v>
      </c>
      <c r="G219" s="8" t="s">
        <v>1707</v>
      </c>
      <c r="H219" t="str">
        <f>_xlfn.XLOOKUP(Tabela1[[#This Row],[Turma]],Tabela3[16 turmas],Tabela3[Prof.])</f>
        <v>Modolo</v>
      </c>
      <c r="I219" s="8" t="str">
        <f>_xlfn.XLOOKUP(Tabela1[[#This Row],[Turma]],Tabela3[16 turmas],Tabela3[Sala])</f>
        <v>S10</v>
      </c>
      <c r="J219" s="8" t="str">
        <f>_xlfn.XLOOKUP(Tabela1[[#This Row],[Turma]],Tabela3[16 turmas],Tabela3[Periodo])</f>
        <v>Quinta 2</v>
      </c>
      <c r="K219" t="s">
        <v>2319</v>
      </c>
      <c r="L219" s="37" t="s">
        <v>2920</v>
      </c>
    </row>
    <row r="220" spans="1:12" x14ac:dyDescent="0.35">
      <c r="A220" t="s">
        <v>1530</v>
      </c>
      <c r="B220" s="36" t="s">
        <v>1531</v>
      </c>
      <c r="C220" t="s">
        <v>557</v>
      </c>
      <c r="D220" t="s">
        <v>550</v>
      </c>
      <c r="E220" t="s">
        <v>551</v>
      </c>
      <c r="F220" t="s">
        <v>1915</v>
      </c>
      <c r="G220" s="8" t="s">
        <v>1707</v>
      </c>
      <c r="H220" t="str">
        <f>_xlfn.XLOOKUP(Tabela1[[#This Row],[Turma]],Tabela3[16 turmas],Tabela3[Prof.])</f>
        <v>Modolo</v>
      </c>
      <c r="I220" s="8" t="str">
        <f>_xlfn.XLOOKUP(Tabela1[[#This Row],[Turma]],Tabela3[16 turmas],Tabela3[Sala])</f>
        <v>S10</v>
      </c>
      <c r="J220" s="8" t="str">
        <f>_xlfn.XLOOKUP(Tabela1[[#This Row],[Turma]],Tabela3[16 turmas],Tabela3[Periodo])</f>
        <v>Quinta 2</v>
      </c>
      <c r="K220" t="s">
        <v>2320</v>
      </c>
      <c r="L220" s="37" t="s">
        <v>2896</v>
      </c>
    </row>
    <row r="221" spans="1:12" x14ac:dyDescent="0.35">
      <c r="A221" t="s">
        <v>1523</v>
      </c>
      <c r="B221" s="36" t="s">
        <v>1524</v>
      </c>
      <c r="C221" t="s">
        <v>557</v>
      </c>
      <c r="D221" t="s">
        <v>553</v>
      </c>
      <c r="E221" t="s">
        <v>551</v>
      </c>
      <c r="F221" t="s">
        <v>1915</v>
      </c>
      <c r="G221" s="8" t="s">
        <v>1707</v>
      </c>
      <c r="H221" t="str">
        <f>_xlfn.XLOOKUP(Tabela1[[#This Row],[Turma]],Tabela3[16 turmas],Tabela3[Prof.])</f>
        <v>Modolo</v>
      </c>
      <c r="I221" s="8" t="str">
        <f>_xlfn.XLOOKUP(Tabela1[[#This Row],[Turma]],Tabela3[16 turmas],Tabela3[Sala])</f>
        <v>S10</v>
      </c>
      <c r="J221" s="8" t="str">
        <f>_xlfn.XLOOKUP(Tabela1[[#This Row],[Turma]],Tabela3[16 turmas],Tabela3[Periodo])</f>
        <v>Quinta 2</v>
      </c>
      <c r="K221" t="s">
        <v>2317</v>
      </c>
      <c r="L221" s="37" t="s">
        <v>2893</v>
      </c>
    </row>
    <row r="222" spans="1:12" x14ac:dyDescent="0.35">
      <c r="A222" t="s">
        <v>1158</v>
      </c>
      <c r="B222" s="36" t="s">
        <v>1159</v>
      </c>
      <c r="C222" t="s">
        <v>549</v>
      </c>
      <c r="D222" t="s">
        <v>550</v>
      </c>
      <c r="E222" t="s">
        <v>551</v>
      </c>
      <c r="F222" t="s">
        <v>1915</v>
      </c>
      <c r="G222" s="8" t="s">
        <v>1707</v>
      </c>
      <c r="H222" t="str">
        <f>_xlfn.XLOOKUP(Tabela1[[#This Row],[Turma]],Tabela3[16 turmas],Tabela3[Prof.])</f>
        <v>Modolo</v>
      </c>
      <c r="I222" s="8" t="str">
        <f>_xlfn.XLOOKUP(Tabela1[[#This Row],[Turma]],Tabela3[16 turmas],Tabela3[Sala])</f>
        <v>S10</v>
      </c>
      <c r="J222" s="8" t="str">
        <f>_xlfn.XLOOKUP(Tabela1[[#This Row],[Turma]],Tabela3[16 turmas],Tabela3[Periodo])</f>
        <v>Quinta 2</v>
      </c>
      <c r="K222" t="s">
        <v>2303</v>
      </c>
      <c r="L222" s="37" t="s">
        <v>2892</v>
      </c>
    </row>
    <row r="223" spans="1:12" x14ac:dyDescent="0.35">
      <c r="A223" t="s">
        <v>223</v>
      </c>
      <c r="B223" s="36" t="s">
        <v>224</v>
      </c>
      <c r="C223" t="s">
        <v>557</v>
      </c>
      <c r="D223" t="s">
        <v>550</v>
      </c>
      <c r="E223" t="s">
        <v>551</v>
      </c>
      <c r="F223" t="s">
        <v>1915</v>
      </c>
      <c r="G223" s="8" t="s">
        <v>1707</v>
      </c>
      <c r="H223" t="str">
        <f>_xlfn.XLOOKUP(Tabela1[[#This Row],[Turma]],Tabela3[16 turmas],Tabela3[Prof.])</f>
        <v>Modolo</v>
      </c>
      <c r="I223" s="8" t="str">
        <f>_xlfn.XLOOKUP(Tabela1[[#This Row],[Turma]],Tabela3[16 turmas],Tabela3[Sala])</f>
        <v>S10</v>
      </c>
      <c r="J223" s="8" t="str">
        <f>_xlfn.XLOOKUP(Tabela1[[#This Row],[Turma]],Tabela3[16 turmas],Tabela3[Periodo])</f>
        <v>Quinta 2</v>
      </c>
      <c r="K223" t="s">
        <v>2322</v>
      </c>
      <c r="L223" s="37" t="s">
        <v>2881</v>
      </c>
    </row>
    <row r="224" spans="1:12" x14ac:dyDescent="0.35">
      <c r="A224" t="s">
        <v>1178</v>
      </c>
      <c r="B224" s="36" t="s">
        <v>1179</v>
      </c>
      <c r="C224" t="s">
        <v>549</v>
      </c>
      <c r="D224" t="s">
        <v>553</v>
      </c>
      <c r="E224" t="s">
        <v>551</v>
      </c>
      <c r="F224" t="s">
        <v>1915</v>
      </c>
      <c r="G224" s="8" t="s">
        <v>1707</v>
      </c>
      <c r="H224" t="str">
        <f>_xlfn.XLOOKUP(Tabela1[[#This Row],[Turma]],Tabela3[16 turmas],Tabela3[Prof.])</f>
        <v>Modolo</v>
      </c>
      <c r="I224" s="8" t="str">
        <f>_xlfn.XLOOKUP(Tabela1[[#This Row],[Turma]],Tabela3[16 turmas],Tabela3[Sala])</f>
        <v>S10</v>
      </c>
      <c r="J224" s="8" t="str">
        <f>_xlfn.XLOOKUP(Tabela1[[#This Row],[Turma]],Tabela3[16 turmas],Tabela3[Periodo])</f>
        <v>Quinta 2</v>
      </c>
      <c r="K224"/>
      <c r="L224" s="37" t="s">
        <v>2854</v>
      </c>
    </row>
    <row r="225" spans="1:12" x14ac:dyDescent="0.35">
      <c r="A225" t="s">
        <v>1164</v>
      </c>
      <c r="B225" s="36" t="s">
        <v>1165</v>
      </c>
      <c r="C225" t="s">
        <v>549</v>
      </c>
      <c r="D225" t="s">
        <v>550</v>
      </c>
      <c r="E225" t="s">
        <v>551</v>
      </c>
      <c r="F225" t="s">
        <v>1915</v>
      </c>
      <c r="G225" s="8" t="s">
        <v>1707</v>
      </c>
      <c r="H225" t="str">
        <f>_xlfn.XLOOKUP(Tabela1[[#This Row],[Turma]],Tabela3[16 turmas],Tabela3[Prof.])</f>
        <v>Modolo</v>
      </c>
      <c r="I225" s="8" t="str">
        <f>_xlfn.XLOOKUP(Tabela1[[#This Row],[Turma]],Tabela3[16 turmas],Tabela3[Sala])</f>
        <v>S10</v>
      </c>
      <c r="J225" s="8" t="str">
        <f>_xlfn.XLOOKUP(Tabela1[[#This Row],[Turma]],Tabela3[16 turmas],Tabela3[Periodo])</f>
        <v>Quinta 2</v>
      </c>
      <c r="K225" t="s">
        <v>2304</v>
      </c>
      <c r="L225" s="37" t="s">
        <v>2852</v>
      </c>
    </row>
    <row r="226" spans="1:12" x14ac:dyDescent="0.35">
      <c r="A226" t="s">
        <v>250</v>
      </c>
      <c r="B226" s="36" t="s">
        <v>251</v>
      </c>
      <c r="C226" t="s">
        <v>549</v>
      </c>
      <c r="D226" t="s">
        <v>550</v>
      </c>
      <c r="E226" t="s">
        <v>551</v>
      </c>
      <c r="F226" t="s">
        <v>1915</v>
      </c>
      <c r="G226" s="8" t="s">
        <v>1707</v>
      </c>
      <c r="H226" t="str">
        <f>_xlfn.XLOOKUP(Tabela1[[#This Row],[Turma]],Tabela3[16 turmas],Tabela3[Prof.])</f>
        <v>Modolo</v>
      </c>
      <c r="I226" s="8" t="str">
        <f>_xlfn.XLOOKUP(Tabela1[[#This Row],[Turma]],Tabela3[16 turmas],Tabela3[Sala])</f>
        <v>S10</v>
      </c>
      <c r="J226" s="8" t="str">
        <f>_xlfn.XLOOKUP(Tabela1[[#This Row],[Turma]],Tabela3[16 turmas],Tabela3[Periodo])</f>
        <v>Quinta 2</v>
      </c>
      <c r="K226" t="s">
        <v>2307</v>
      </c>
      <c r="L226" s="37" t="s">
        <v>2832</v>
      </c>
    </row>
    <row r="227" spans="1:12" x14ac:dyDescent="0.35">
      <c r="A227" t="s">
        <v>1227</v>
      </c>
      <c r="B227" s="36" t="s">
        <v>1228</v>
      </c>
      <c r="C227" t="s">
        <v>549</v>
      </c>
      <c r="D227" t="s">
        <v>550</v>
      </c>
      <c r="E227" t="s">
        <v>551</v>
      </c>
      <c r="F227" t="s">
        <v>1915</v>
      </c>
      <c r="G227" s="8" t="s">
        <v>1707</v>
      </c>
      <c r="H227" t="str">
        <f>_xlfn.XLOOKUP(Tabela1[[#This Row],[Turma]],Tabela3[16 turmas],Tabela3[Prof.])</f>
        <v>Modolo</v>
      </c>
      <c r="I227" s="8" t="str">
        <f>_xlfn.XLOOKUP(Tabela1[[#This Row],[Turma]],Tabela3[16 turmas],Tabela3[Sala])</f>
        <v>S10</v>
      </c>
      <c r="J227" s="8" t="str">
        <f>_xlfn.XLOOKUP(Tabela1[[#This Row],[Turma]],Tabela3[16 turmas],Tabela3[Periodo])</f>
        <v>Quinta 2</v>
      </c>
      <c r="K227" t="s">
        <v>2305</v>
      </c>
      <c r="L227" s="37" t="s">
        <v>2829</v>
      </c>
    </row>
    <row r="228" spans="1:12" x14ac:dyDescent="0.35">
      <c r="A228" t="s">
        <v>1229</v>
      </c>
      <c r="B228" s="36" t="s">
        <v>1230</v>
      </c>
      <c r="C228" t="s">
        <v>549</v>
      </c>
      <c r="D228" t="s">
        <v>550</v>
      </c>
      <c r="E228" t="s">
        <v>551</v>
      </c>
      <c r="F228" t="s">
        <v>1915</v>
      </c>
      <c r="G228" s="8" t="s">
        <v>1707</v>
      </c>
      <c r="H228" t="str">
        <f>_xlfn.XLOOKUP(Tabela1[[#This Row],[Turma]],Tabela3[16 turmas],Tabela3[Prof.])</f>
        <v>Modolo</v>
      </c>
      <c r="I228" s="8" t="str">
        <f>_xlfn.XLOOKUP(Tabela1[[#This Row],[Turma]],Tabela3[16 turmas],Tabela3[Sala])</f>
        <v>S10</v>
      </c>
      <c r="J228" s="8" t="str">
        <f>_xlfn.XLOOKUP(Tabela1[[#This Row],[Turma]],Tabela3[16 turmas],Tabela3[Periodo])</f>
        <v>Quinta 2</v>
      </c>
      <c r="K228" t="s">
        <v>2306</v>
      </c>
      <c r="L228" s="37" t="s">
        <v>2827</v>
      </c>
    </row>
    <row r="229" spans="1:12" x14ac:dyDescent="0.35">
      <c r="A229" t="s">
        <v>1237</v>
      </c>
      <c r="B229" s="36" t="s">
        <v>1238</v>
      </c>
      <c r="C229" t="s">
        <v>549</v>
      </c>
      <c r="D229" t="s">
        <v>550</v>
      </c>
      <c r="E229" t="s">
        <v>551</v>
      </c>
      <c r="F229" t="s">
        <v>1915</v>
      </c>
      <c r="G229" s="8" t="s">
        <v>1707</v>
      </c>
      <c r="H229" t="str">
        <f>_xlfn.XLOOKUP(Tabela1[[#This Row],[Turma]],Tabela3[16 turmas],Tabela3[Prof.])</f>
        <v>Modolo</v>
      </c>
      <c r="I229" s="8" t="str">
        <f>_xlfn.XLOOKUP(Tabela1[[#This Row],[Turma]],Tabela3[16 turmas],Tabela3[Sala])</f>
        <v>S10</v>
      </c>
      <c r="J229" s="8" t="str">
        <f>_xlfn.XLOOKUP(Tabela1[[#This Row],[Turma]],Tabela3[16 turmas],Tabela3[Periodo])</f>
        <v>Quinta 2</v>
      </c>
      <c r="K229" t="s">
        <v>2310</v>
      </c>
      <c r="L229" s="37" t="s">
        <v>2821</v>
      </c>
    </row>
    <row r="230" spans="1:12" x14ac:dyDescent="0.35">
      <c r="A230" t="s">
        <v>1235</v>
      </c>
      <c r="B230" s="36" t="s">
        <v>1236</v>
      </c>
      <c r="C230" t="s">
        <v>549</v>
      </c>
      <c r="D230" t="s">
        <v>550</v>
      </c>
      <c r="E230" t="s">
        <v>551</v>
      </c>
      <c r="F230" t="s">
        <v>1915</v>
      </c>
      <c r="G230" s="8" t="s">
        <v>1707</v>
      </c>
      <c r="H230" t="str">
        <f>_xlfn.XLOOKUP(Tabela1[[#This Row],[Turma]],Tabela3[16 turmas],Tabela3[Prof.])</f>
        <v>Modolo</v>
      </c>
      <c r="I230" s="8" t="str">
        <f>_xlfn.XLOOKUP(Tabela1[[#This Row],[Turma]],Tabela3[16 turmas],Tabela3[Sala])</f>
        <v>S10</v>
      </c>
      <c r="J230" s="8" t="str">
        <f>_xlfn.XLOOKUP(Tabela1[[#This Row],[Turma]],Tabela3[16 turmas],Tabela3[Periodo])</f>
        <v>Quinta 2</v>
      </c>
      <c r="K230" t="s">
        <v>2309</v>
      </c>
      <c r="L230" s="37" t="s">
        <v>2817</v>
      </c>
    </row>
    <row r="231" spans="1:12" x14ac:dyDescent="0.35">
      <c r="A231" t="s">
        <v>367</v>
      </c>
      <c r="B231" s="36" t="s">
        <v>1284</v>
      </c>
      <c r="C231" t="s">
        <v>549</v>
      </c>
      <c r="D231" t="s">
        <v>550</v>
      </c>
      <c r="E231" t="s">
        <v>551</v>
      </c>
      <c r="F231" t="s">
        <v>1915</v>
      </c>
      <c r="G231" s="8" t="s">
        <v>1707</v>
      </c>
      <c r="H231" t="str">
        <f>_xlfn.XLOOKUP(Tabela1[[#This Row],[Turma]],Tabela3[16 turmas],Tabela3[Prof.])</f>
        <v>Modolo</v>
      </c>
      <c r="I231" s="8" t="str">
        <f>_xlfn.XLOOKUP(Tabela1[[#This Row],[Turma]],Tabela3[16 turmas],Tabela3[Sala])</f>
        <v>S10</v>
      </c>
      <c r="J231" s="8" t="str">
        <f>_xlfn.XLOOKUP(Tabela1[[#This Row],[Turma]],Tabela3[16 turmas],Tabela3[Periodo])</f>
        <v>Quinta 2</v>
      </c>
      <c r="K231" t="s">
        <v>2130</v>
      </c>
      <c r="L231" s="37" t="s">
        <v>2751</v>
      </c>
    </row>
    <row r="232" spans="1:12" x14ac:dyDescent="0.35">
      <c r="A232" t="s">
        <v>427</v>
      </c>
      <c r="B232" s="36" t="s">
        <v>428</v>
      </c>
      <c r="C232" t="s">
        <v>549</v>
      </c>
      <c r="D232" t="s">
        <v>553</v>
      </c>
      <c r="E232" t="s">
        <v>551</v>
      </c>
      <c r="F232" t="s">
        <v>1915</v>
      </c>
      <c r="G232" s="8" t="s">
        <v>1707</v>
      </c>
      <c r="H232" t="str">
        <f>_xlfn.XLOOKUP(Tabela1[[#This Row],[Turma]],Tabela3[16 turmas],Tabela3[Prof.])</f>
        <v>Modolo</v>
      </c>
      <c r="I232" s="8" t="str">
        <f>_xlfn.XLOOKUP(Tabela1[[#This Row],[Turma]],Tabela3[16 turmas],Tabela3[Sala])</f>
        <v>S10</v>
      </c>
      <c r="J232" s="8" t="str">
        <f>_xlfn.XLOOKUP(Tabela1[[#This Row],[Turma]],Tabela3[16 turmas],Tabela3[Periodo])</f>
        <v>Quinta 2</v>
      </c>
      <c r="K232" t="s">
        <v>2311</v>
      </c>
      <c r="L232" s="37" t="s">
        <v>2737</v>
      </c>
    </row>
    <row r="233" spans="1:12" x14ac:dyDescent="0.35">
      <c r="A233" t="s">
        <v>386</v>
      </c>
      <c r="B233" s="36" t="s">
        <v>1278</v>
      </c>
      <c r="C233" t="s">
        <v>549</v>
      </c>
      <c r="D233" t="s">
        <v>550</v>
      </c>
      <c r="E233" t="s">
        <v>551</v>
      </c>
      <c r="F233" t="s">
        <v>1915</v>
      </c>
      <c r="G233" s="8" t="s">
        <v>1707</v>
      </c>
      <c r="H233" t="str">
        <f>_xlfn.XLOOKUP(Tabela1[[#This Row],[Turma]],Tabela3[16 turmas],Tabela3[Prof.])</f>
        <v>Modolo</v>
      </c>
      <c r="I233" s="8" t="str">
        <f>_xlfn.XLOOKUP(Tabela1[[#This Row],[Turma]],Tabela3[16 turmas],Tabela3[Sala])</f>
        <v>S10</v>
      </c>
      <c r="J233" s="8" t="str">
        <f>_xlfn.XLOOKUP(Tabela1[[#This Row],[Turma]],Tabela3[16 turmas],Tabela3[Periodo])</f>
        <v>Quinta 2</v>
      </c>
      <c r="K233" t="s">
        <v>2312</v>
      </c>
      <c r="L233" s="37" t="s">
        <v>2723</v>
      </c>
    </row>
    <row r="234" spans="1:12" x14ac:dyDescent="0.35">
      <c r="A234" t="s">
        <v>305</v>
      </c>
      <c r="B234" s="36" t="s">
        <v>1279</v>
      </c>
      <c r="C234" t="s">
        <v>549</v>
      </c>
      <c r="D234" t="s">
        <v>550</v>
      </c>
      <c r="E234" t="s">
        <v>551</v>
      </c>
      <c r="F234" t="s">
        <v>1915</v>
      </c>
      <c r="G234" s="8" t="s">
        <v>1707</v>
      </c>
      <c r="H234" t="str">
        <f>_xlfn.XLOOKUP(Tabela1[[#This Row],[Turma]],Tabela3[16 turmas],Tabela3[Prof.])</f>
        <v>Modolo</v>
      </c>
      <c r="I234" s="8" t="str">
        <f>_xlfn.XLOOKUP(Tabela1[[#This Row],[Turma]],Tabela3[16 turmas],Tabela3[Sala])</f>
        <v>S10</v>
      </c>
      <c r="J234" s="8" t="str">
        <f>_xlfn.XLOOKUP(Tabela1[[#This Row],[Turma]],Tabela3[16 turmas],Tabela3[Periodo])</f>
        <v>Quinta 2</v>
      </c>
      <c r="K234" t="s">
        <v>2314</v>
      </c>
      <c r="L234" s="37" t="s">
        <v>2721</v>
      </c>
    </row>
    <row r="235" spans="1:12" x14ac:dyDescent="0.35">
      <c r="A235" t="s">
        <v>87</v>
      </c>
      <c r="B235" s="36" t="s">
        <v>1280</v>
      </c>
      <c r="C235" t="s">
        <v>549</v>
      </c>
      <c r="D235" t="s">
        <v>550</v>
      </c>
      <c r="E235" t="s">
        <v>551</v>
      </c>
      <c r="F235" t="s">
        <v>1915</v>
      </c>
      <c r="G235" s="8" t="s">
        <v>1707</v>
      </c>
      <c r="H235" t="str">
        <f>_xlfn.XLOOKUP(Tabela1[[#This Row],[Turma]],Tabela3[16 turmas],Tabela3[Prof.])</f>
        <v>Modolo</v>
      </c>
      <c r="I235" s="8" t="str">
        <f>_xlfn.XLOOKUP(Tabela1[[#This Row],[Turma]],Tabela3[16 turmas],Tabela3[Sala])</f>
        <v>S10</v>
      </c>
      <c r="J235" s="8" t="str">
        <f>_xlfn.XLOOKUP(Tabela1[[#This Row],[Turma]],Tabela3[16 turmas],Tabela3[Periodo])</f>
        <v>Quinta 2</v>
      </c>
      <c r="K235" t="s">
        <v>2315</v>
      </c>
      <c r="L235" s="37" t="s">
        <v>2720</v>
      </c>
    </row>
    <row r="236" spans="1:12" x14ac:dyDescent="0.35">
      <c r="A236" t="s">
        <v>436</v>
      </c>
      <c r="B236" s="36" t="s">
        <v>437</v>
      </c>
      <c r="C236" t="s">
        <v>557</v>
      </c>
      <c r="D236" t="s">
        <v>550</v>
      </c>
      <c r="E236" t="s">
        <v>551</v>
      </c>
      <c r="F236" t="s">
        <v>1915</v>
      </c>
      <c r="G236" s="8" t="s">
        <v>1707</v>
      </c>
      <c r="H236" t="str">
        <f>_xlfn.XLOOKUP(Tabela1[[#This Row],[Turma]],Tabela3[16 turmas],Tabela3[Prof.])</f>
        <v>Modolo</v>
      </c>
      <c r="I236" s="8" t="str">
        <f>_xlfn.XLOOKUP(Tabela1[[#This Row],[Turma]],Tabela3[16 turmas],Tabela3[Sala])</f>
        <v>S10</v>
      </c>
      <c r="J236" s="8" t="str">
        <f>_xlfn.XLOOKUP(Tabela1[[#This Row],[Turma]],Tabela3[16 turmas],Tabela3[Periodo])</f>
        <v>Quinta 2</v>
      </c>
      <c r="K236" t="s">
        <v>2148</v>
      </c>
      <c r="L236" s="37" t="s">
        <v>2675</v>
      </c>
    </row>
    <row r="237" spans="1:12" x14ac:dyDescent="0.35">
      <c r="A237" t="s">
        <v>396</v>
      </c>
      <c r="B237" s="36" t="s">
        <v>397</v>
      </c>
      <c r="C237" t="s">
        <v>557</v>
      </c>
      <c r="D237" t="s">
        <v>550</v>
      </c>
      <c r="E237" t="s">
        <v>551</v>
      </c>
      <c r="F237" t="s">
        <v>1916</v>
      </c>
      <c r="G237" s="8" t="s">
        <v>1707</v>
      </c>
      <c r="H237" t="str">
        <f>_xlfn.XLOOKUP(Tabela1[[#This Row],[Turma]],Tabela3[16 turmas],Tabela3[Prof.])</f>
        <v>Modolo</v>
      </c>
      <c r="I237" s="8" t="str">
        <f>_xlfn.XLOOKUP(Tabela1[[#This Row],[Turma]],Tabela3[16 turmas],Tabela3[Sala])</f>
        <v>S10</v>
      </c>
      <c r="J237" s="8" t="str">
        <f>_xlfn.XLOOKUP(Tabela1[[#This Row],[Turma]],Tabela3[16 turmas],Tabela3[Periodo])</f>
        <v>Quinta 2</v>
      </c>
      <c r="K237" t="s">
        <v>2325</v>
      </c>
      <c r="L237" s="37" t="s">
        <v>2672</v>
      </c>
    </row>
    <row r="238" spans="1:12" x14ac:dyDescent="0.35">
      <c r="A238" t="s">
        <v>477</v>
      </c>
      <c r="B238" s="36" t="s">
        <v>1525</v>
      </c>
      <c r="C238" t="s">
        <v>557</v>
      </c>
      <c r="D238" t="s">
        <v>550</v>
      </c>
      <c r="E238" t="s">
        <v>551</v>
      </c>
      <c r="F238" t="s">
        <v>1915</v>
      </c>
      <c r="G238" s="8" t="s">
        <v>1707</v>
      </c>
      <c r="H238" t="str">
        <f>_xlfn.XLOOKUP(Tabela1[[#This Row],[Turma]],Tabela3[16 turmas],Tabela3[Prof.])</f>
        <v>Modolo</v>
      </c>
      <c r="I238" s="8" t="str">
        <f>_xlfn.XLOOKUP(Tabela1[[#This Row],[Turma]],Tabela3[16 turmas],Tabela3[Sala])</f>
        <v>S10</v>
      </c>
      <c r="J238" s="8" t="str">
        <f>_xlfn.XLOOKUP(Tabela1[[#This Row],[Turma]],Tabela3[16 turmas],Tabela3[Periodo])</f>
        <v>Quinta 2</v>
      </c>
      <c r="K238"/>
      <c r="L238" s="37" t="s">
        <v>3182</v>
      </c>
    </row>
    <row r="239" spans="1:12" x14ac:dyDescent="0.35">
      <c r="A239" t="s">
        <v>326</v>
      </c>
      <c r="B239" s="36" t="s">
        <v>327</v>
      </c>
      <c r="C239" t="s">
        <v>549</v>
      </c>
      <c r="D239" t="s">
        <v>550</v>
      </c>
      <c r="E239" t="s">
        <v>551</v>
      </c>
      <c r="F239" t="s">
        <v>1915</v>
      </c>
      <c r="G239" s="8" t="s">
        <v>1707</v>
      </c>
      <c r="H239" t="str">
        <f>_xlfn.XLOOKUP(Tabela1[[#This Row],[Turma]],Tabela3[16 turmas],Tabela3[Prof.])</f>
        <v>Modolo</v>
      </c>
      <c r="I239" s="8" t="str">
        <f>_xlfn.XLOOKUP(Tabela1[[#This Row],[Turma]],Tabela3[16 turmas],Tabela3[Sala])</f>
        <v>S10</v>
      </c>
      <c r="J239" s="8" t="str">
        <f>_xlfn.XLOOKUP(Tabela1[[#This Row],[Turma]],Tabela3[16 turmas],Tabela3[Periodo])</f>
        <v>Quinta 2</v>
      </c>
      <c r="K239" t="s">
        <v>2499</v>
      </c>
      <c r="L239" s="37" t="s">
        <v>2631</v>
      </c>
    </row>
    <row r="240" spans="1:12" x14ac:dyDescent="0.35">
      <c r="A240" t="s">
        <v>229</v>
      </c>
      <c r="B240" s="36" t="s">
        <v>230</v>
      </c>
      <c r="C240" t="s">
        <v>549</v>
      </c>
      <c r="D240" t="s">
        <v>550</v>
      </c>
      <c r="E240" t="s">
        <v>551</v>
      </c>
      <c r="F240" t="s">
        <v>1915</v>
      </c>
      <c r="G240" s="8" t="s">
        <v>1707</v>
      </c>
      <c r="H240" t="str">
        <f>_xlfn.XLOOKUP(Tabela1[[#This Row],[Turma]],Tabela3[16 turmas],Tabela3[Prof.])</f>
        <v>Modolo</v>
      </c>
      <c r="I240" s="8" t="str">
        <f>_xlfn.XLOOKUP(Tabela1[[#This Row],[Turma]],Tabela3[16 turmas],Tabela3[Sala])</f>
        <v>S10</v>
      </c>
      <c r="J240" s="8" t="str">
        <f>_xlfn.XLOOKUP(Tabela1[[#This Row],[Turma]],Tabela3[16 turmas],Tabela3[Periodo])</f>
        <v>Quinta 2</v>
      </c>
      <c r="K240" t="s">
        <v>2313</v>
      </c>
      <c r="L240" s="37" t="s">
        <v>2614</v>
      </c>
    </row>
    <row r="241" spans="1:12" x14ac:dyDescent="0.35">
      <c r="A241" t="s">
        <v>377</v>
      </c>
      <c r="B241" s="36" t="s">
        <v>378</v>
      </c>
      <c r="C241" t="s">
        <v>557</v>
      </c>
      <c r="D241" t="s">
        <v>550</v>
      </c>
      <c r="E241" t="s">
        <v>551</v>
      </c>
      <c r="F241" t="s">
        <v>1915</v>
      </c>
      <c r="G241" s="8" t="s">
        <v>1708</v>
      </c>
      <c r="H241" t="str">
        <f>_xlfn.XLOOKUP(Tabela1[[#This Row],[Turma]],Tabela3[16 turmas],Tabela3[Prof.])</f>
        <v>Nisflei</v>
      </c>
      <c r="I241" s="8" t="str">
        <f>_xlfn.XLOOKUP(Tabela1[[#This Row],[Turma]],Tabela3[16 turmas],Tabela3[Sala])</f>
        <v>S11</v>
      </c>
      <c r="J241" s="8" t="str">
        <f>_xlfn.XLOOKUP(Tabela1[[#This Row],[Turma]],Tabela3[16 turmas],Tabela3[Periodo])</f>
        <v>Quinta 2</v>
      </c>
      <c r="K241" t="s">
        <v>2273</v>
      </c>
      <c r="L241" s="37" t="s">
        <v>2991</v>
      </c>
    </row>
    <row r="242" spans="1:12" x14ac:dyDescent="0.35">
      <c r="A242" t="s">
        <v>1537</v>
      </c>
      <c r="B242" s="36" t="s">
        <v>1538</v>
      </c>
      <c r="C242" t="s">
        <v>557</v>
      </c>
      <c r="D242" t="s">
        <v>550</v>
      </c>
      <c r="E242" t="s">
        <v>551</v>
      </c>
      <c r="F242" t="s">
        <v>1915</v>
      </c>
      <c r="G242" s="8" t="s">
        <v>1708</v>
      </c>
      <c r="H242" t="str">
        <f>_xlfn.XLOOKUP(Tabela1[[#This Row],[Turma]],Tabela3[16 turmas],Tabela3[Prof.])</f>
        <v>Nisflei</v>
      </c>
      <c r="I242" s="8" t="str">
        <f>_xlfn.XLOOKUP(Tabela1[[#This Row],[Turma]],Tabela3[16 turmas],Tabela3[Sala])</f>
        <v>S11</v>
      </c>
      <c r="J242" s="8" t="str">
        <f>_xlfn.XLOOKUP(Tabela1[[#This Row],[Turma]],Tabela3[16 turmas],Tabela3[Periodo])</f>
        <v>Quinta 2</v>
      </c>
      <c r="K242" t="s">
        <v>2272</v>
      </c>
      <c r="L242" s="37" t="s">
        <v>2918</v>
      </c>
    </row>
    <row r="243" spans="1:12" x14ac:dyDescent="0.35">
      <c r="A243" t="s">
        <v>1539</v>
      </c>
      <c r="B243" s="36" t="s">
        <v>1540</v>
      </c>
      <c r="C243" t="s">
        <v>557</v>
      </c>
      <c r="D243" t="s">
        <v>550</v>
      </c>
      <c r="E243" t="s">
        <v>551</v>
      </c>
      <c r="F243" t="s">
        <v>1915</v>
      </c>
      <c r="G243" s="8" t="s">
        <v>1708</v>
      </c>
      <c r="H243" t="str">
        <f>_xlfn.XLOOKUP(Tabela1[[#This Row],[Turma]],Tabela3[16 turmas],Tabela3[Prof.])</f>
        <v>Nisflei</v>
      </c>
      <c r="I243" s="8" t="str">
        <f>_xlfn.XLOOKUP(Tabela1[[#This Row],[Turma]],Tabela3[16 turmas],Tabela3[Sala])</f>
        <v>S11</v>
      </c>
      <c r="J243" s="8" t="str">
        <f>_xlfn.XLOOKUP(Tabela1[[#This Row],[Turma]],Tabela3[16 turmas],Tabela3[Periodo])</f>
        <v>Quinta 2</v>
      </c>
      <c r="K243"/>
      <c r="L243" s="37" t="s">
        <v>2916</v>
      </c>
    </row>
    <row r="244" spans="1:12" x14ac:dyDescent="0.35">
      <c r="A244" t="s">
        <v>1533</v>
      </c>
      <c r="B244" s="36" t="s">
        <v>1534</v>
      </c>
      <c r="C244" t="s">
        <v>557</v>
      </c>
      <c r="D244" t="s">
        <v>550</v>
      </c>
      <c r="E244" t="s">
        <v>551</v>
      </c>
      <c r="F244" t="s">
        <v>1915</v>
      </c>
      <c r="G244" s="8" t="s">
        <v>1708</v>
      </c>
      <c r="H244" t="str">
        <f>_xlfn.XLOOKUP(Tabela1[[#This Row],[Turma]],Tabela3[16 turmas],Tabela3[Prof.])</f>
        <v>Nisflei</v>
      </c>
      <c r="I244" s="8" t="str">
        <f>_xlfn.XLOOKUP(Tabela1[[#This Row],[Turma]],Tabela3[16 turmas],Tabela3[Sala])</f>
        <v>S11</v>
      </c>
      <c r="J244" s="8" t="str">
        <f>_xlfn.XLOOKUP(Tabela1[[#This Row],[Turma]],Tabela3[16 turmas],Tabela3[Periodo])</f>
        <v>Quinta 2</v>
      </c>
      <c r="K244" t="s">
        <v>2271</v>
      </c>
      <c r="L244" s="37" t="s">
        <v>2905</v>
      </c>
    </row>
    <row r="245" spans="1:12" x14ac:dyDescent="0.35">
      <c r="A245" t="s">
        <v>363</v>
      </c>
      <c r="B245" s="36" t="s">
        <v>1570</v>
      </c>
      <c r="C245" t="s">
        <v>557</v>
      </c>
      <c r="D245" t="s">
        <v>553</v>
      </c>
      <c r="E245" t="s">
        <v>551</v>
      </c>
      <c r="F245" t="s">
        <v>1915</v>
      </c>
      <c r="G245" s="8" t="s">
        <v>1708</v>
      </c>
      <c r="H245" t="str">
        <f>_xlfn.XLOOKUP(Tabela1[[#This Row],[Turma]],Tabela3[16 turmas],Tabela3[Prof.])</f>
        <v>Nisflei</v>
      </c>
      <c r="I245" s="8" t="str">
        <f>_xlfn.XLOOKUP(Tabela1[[#This Row],[Turma]],Tabela3[16 turmas],Tabela3[Sala])</f>
        <v>S11</v>
      </c>
      <c r="J245" s="8" t="str">
        <f>_xlfn.XLOOKUP(Tabela1[[#This Row],[Turma]],Tabela3[16 turmas],Tabela3[Periodo])</f>
        <v>Quinta 2</v>
      </c>
      <c r="K245" t="s">
        <v>2275</v>
      </c>
      <c r="L245" s="37" t="s">
        <v>2880</v>
      </c>
    </row>
    <row r="246" spans="1:12" x14ac:dyDescent="0.35">
      <c r="A246" t="s">
        <v>268</v>
      </c>
      <c r="B246" s="36" t="s">
        <v>269</v>
      </c>
      <c r="C246" t="s">
        <v>557</v>
      </c>
      <c r="D246" t="s">
        <v>550</v>
      </c>
      <c r="E246" t="s">
        <v>551</v>
      </c>
      <c r="F246" t="s">
        <v>1916</v>
      </c>
      <c r="G246" s="8" t="s">
        <v>1708</v>
      </c>
      <c r="H246" t="str">
        <f>_xlfn.XLOOKUP(Tabela1[[#This Row],[Turma]],Tabela3[16 turmas],Tabela3[Prof.])</f>
        <v>Nisflei</v>
      </c>
      <c r="I246" s="8" t="str">
        <f>_xlfn.XLOOKUP(Tabela1[[#This Row],[Turma]],Tabela3[16 turmas],Tabela3[Sala])</f>
        <v>S11</v>
      </c>
      <c r="J246" s="8" t="str">
        <f>_xlfn.XLOOKUP(Tabela1[[#This Row],[Turma]],Tabela3[16 turmas],Tabela3[Periodo])</f>
        <v>Quinta 2</v>
      </c>
      <c r="K246" t="s">
        <v>2274</v>
      </c>
      <c r="L246" s="37" t="s">
        <v>2870</v>
      </c>
    </row>
    <row r="247" spans="1:12" x14ac:dyDescent="0.35">
      <c r="A247" t="s">
        <v>340</v>
      </c>
      <c r="B247" s="36" t="s">
        <v>1543</v>
      </c>
      <c r="C247" t="s">
        <v>557</v>
      </c>
      <c r="D247" t="s">
        <v>553</v>
      </c>
      <c r="E247" t="s">
        <v>551</v>
      </c>
      <c r="F247" t="s">
        <v>1916</v>
      </c>
      <c r="G247" s="8" t="s">
        <v>1708</v>
      </c>
      <c r="H247" t="str">
        <f>_xlfn.XLOOKUP(Tabela1[[#This Row],[Turma]],Tabela3[16 turmas],Tabela3[Prof.])</f>
        <v>Nisflei</v>
      </c>
      <c r="I247" s="8" t="str">
        <f>_xlfn.XLOOKUP(Tabela1[[#This Row],[Turma]],Tabela3[16 turmas],Tabela3[Sala])</f>
        <v>S11</v>
      </c>
      <c r="J247" s="8" t="str">
        <f>_xlfn.XLOOKUP(Tabela1[[#This Row],[Turma]],Tabela3[16 turmas],Tabela3[Periodo])</f>
        <v>Quinta 2</v>
      </c>
      <c r="K247"/>
      <c r="L247" s="37" t="s">
        <v>3259</v>
      </c>
    </row>
    <row r="248" spans="1:12" x14ac:dyDescent="0.35">
      <c r="A248" t="s">
        <v>80</v>
      </c>
      <c r="B248" s="36" t="s">
        <v>81</v>
      </c>
      <c r="C248" t="s">
        <v>549</v>
      </c>
      <c r="D248" t="s">
        <v>550</v>
      </c>
      <c r="E248" t="s">
        <v>551</v>
      </c>
      <c r="F248" t="s">
        <v>1915</v>
      </c>
      <c r="G248" s="8" t="s">
        <v>1708</v>
      </c>
      <c r="H248" t="str">
        <f>_xlfn.XLOOKUP(Tabela1[[#This Row],[Turma]],Tabela3[16 turmas],Tabela3[Prof.])</f>
        <v>Nisflei</v>
      </c>
      <c r="I248" s="8" t="str">
        <f>_xlfn.XLOOKUP(Tabela1[[#This Row],[Turma]],Tabela3[16 turmas],Tabela3[Sala])</f>
        <v>S11</v>
      </c>
      <c r="J248" s="8" t="str">
        <f>_xlfn.XLOOKUP(Tabela1[[#This Row],[Turma]],Tabela3[16 turmas],Tabela3[Periodo])</f>
        <v>Quinta 2</v>
      </c>
      <c r="K248" t="s">
        <v>2268</v>
      </c>
      <c r="L248" s="37" t="s">
        <v>2865</v>
      </c>
    </row>
    <row r="249" spans="1:12" x14ac:dyDescent="0.35">
      <c r="A249" t="s">
        <v>30</v>
      </c>
      <c r="B249" s="36" t="s">
        <v>31</v>
      </c>
      <c r="C249" t="s">
        <v>549</v>
      </c>
      <c r="D249" t="s">
        <v>550</v>
      </c>
      <c r="E249" t="s">
        <v>551</v>
      </c>
      <c r="F249" t="s">
        <v>1915</v>
      </c>
      <c r="G249" s="8" t="s">
        <v>1708</v>
      </c>
      <c r="H249" t="str">
        <f>_xlfn.XLOOKUP(Tabela1[[#This Row],[Turma]],Tabela3[16 turmas],Tabela3[Prof.])</f>
        <v>Nisflei</v>
      </c>
      <c r="I249" s="8" t="str">
        <f>_xlfn.XLOOKUP(Tabela1[[#This Row],[Turma]],Tabela3[16 turmas],Tabela3[Sala])</f>
        <v>S11</v>
      </c>
      <c r="J249" s="8" t="str">
        <f>_xlfn.XLOOKUP(Tabela1[[#This Row],[Turma]],Tabela3[16 turmas],Tabela3[Periodo])</f>
        <v>Quinta 2</v>
      </c>
      <c r="K249" t="s">
        <v>2258</v>
      </c>
      <c r="L249" s="37" t="s">
        <v>2851</v>
      </c>
    </row>
    <row r="250" spans="1:12" x14ac:dyDescent="0.35">
      <c r="A250" t="s">
        <v>1182</v>
      </c>
      <c r="B250" s="36" t="s">
        <v>1183</v>
      </c>
      <c r="C250" t="s">
        <v>549</v>
      </c>
      <c r="D250" t="s">
        <v>550</v>
      </c>
      <c r="E250" t="s">
        <v>551</v>
      </c>
      <c r="F250" t="s">
        <v>1915</v>
      </c>
      <c r="G250" s="8" t="s">
        <v>1708</v>
      </c>
      <c r="H250" t="str">
        <f>_xlfn.XLOOKUP(Tabela1[[#This Row],[Turma]],Tabela3[16 turmas],Tabela3[Prof.])</f>
        <v>Nisflei</v>
      </c>
      <c r="I250" s="8" t="str">
        <f>_xlfn.XLOOKUP(Tabela1[[#This Row],[Turma]],Tabela3[16 turmas],Tabela3[Sala])</f>
        <v>S11</v>
      </c>
      <c r="J250" s="8" t="str">
        <f>_xlfn.XLOOKUP(Tabela1[[#This Row],[Turma]],Tabela3[16 turmas],Tabela3[Periodo])</f>
        <v>Quinta 2</v>
      </c>
      <c r="K250" t="s">
        <v>2259</v>
      </c>
      <c r="L250" s="37" t="s">
        <v>2850</v>
      </c>
    </row>
    <row r="251" spans="1:12" x14ac:dyDescent="0.35">
      <c r="A251" t="s">
        <v>1186</v>
      </c>
      <c r="B251" s="36" t="s">
        <v>1187</v>
      </c>
      <c r="C251" t="s">
        <v>549</v>
      </c>
      <c r="D251" t="s">
        <v>550</v>
      </c>
      <c r="E251" t="s">
        <v>551</v>
      </c>
      <c r="F251" t="s">
        <v>1916</v>
      </c>
      <c r="G251" s="8" t="s">
        <v>1708</v>
      </c>
      <c r="H251" t="str">
        <f>_xlfn.XLOOKUP(Tabela1[[#This Row],[Turma]],Tabela3[16 turmas],Tabela3[Prof.])</f>
        <v>Nisflei</v>
      </c>
      <c r="I251" s="8" t="str">
        <f>_xlfn.XLOOKUP(Tabela1[[#This Row],[Turma]],Tabela3[16 turmas],Tabela3[Sala])</f>
        <v>S11</v>
      </c>
      <c r="J251" s="8" t="str">
        <f>_xlfn.XLOOKUP(Tabela1[[#This Row],[Turma]],Tabela3[16 turmas],Tabela3[Periodo])</f>
        <v>Quinta 2</v>
      </c>
      <c r="K251" t="s">
        <v>2262</v>
      </c>
      <c r="L251" s="37" t="s">
        <v>2845</v>
      </c>
    </row>
    <row r="252" spans="1:12" x14ac:dyDescent="0.35">
      <c r="A252" t="s">
        <v>1180</v>
      </c>
      <c r="B252" s="36" t="s">
        <v>1181</v>
      </c>
      <c r="C252" t="s">
        <v>549</v>
      </c>
      <c r="D252" t="s">
        <v>550</v>
      </c>
      <c r="E252" t="s">
        <v>551</v>
      </c>
      <c r="F252" t="s">
        <v>1915</v>
      </c>
      <c r="G252" s="8" t="s">
        <v>1708</v>
      </c>
      <c r="H252" t="str">
        <f>_xlfn.XLOOKUP(Tabela1[[#This Row],[Turma]],Tabela3[16 turmas],Tabela3[Prof.])</f>
        <v>Nisflei</v>
      </c>
      <c r="I252" s="8" t="str">
        <f>_xlfn.XLOOKUP(Tabela1[[#This Row],[Turma]],Tabela3[16 turmas],Tabela3[Sala])</f>
        <v>S11</v>
      </c>
      <c r="J252" s="8" t="str">
        <f>_xlfn.XLOOKUP(Tabela1[[#This Row],[Turma]],Tabela3[16 turmas],Tabela3[Periodo])</f>
        <v>Quinta 2</v>
      </c>
      <c r="K252"/>
      <c r="L252" s="37" t="s">
        <v>3197</v>
      </c>
    </row>
    <row r="253" spans="1:12" x14ac:dyDescent="0.35">
      <c r="A253" t="s">
        <v>1210</v>
      </c>
      <c r="B253" s="36" t="s">
        <v>1211</v>
      </c>
      <c r="C253" t="s">
        <v>549</v>
      </c>
      <c r="D253" t="s">
        <v>550</v>
      </c>
      <c r="E253" t="s">
        <v>551</v>
      </c>
      <c r="F253" t="s">
        <v>1915</v>
      </c>
      <c r="G253" s="8" t="s">
        <v>1708</v>
      </c>
      <c r="H253" t="str">
        <f>_xlfn.XLOOKUP(Tabela1[[#This Row],[Turma]],Tabela3[16 turmas],Tabela3[Prof.])</f>
        <v>Nisflei</v>
      </c>
      <c r="I253" s="8" t="str">
        <f>_xlfn.XLOOKUP(Tabela1[[#This Row],[Turma]],Tabela3[16 turmas],Tabela3[Sala])</f>
        <v>S11</v>
      </c>
      <c r="J253" s="8" t="str">
        <f>_xlfn.XLOOKUP(Tabela1[[#This Row],[Turma]],Tabela3[16 turmas],Tabela3[Periodo])</f>
        <v>Quinta 2</v>
      </c>
      <c r="K253"/>
      <c r="L253" s="37" t="s">
        <v>3193</v>
      </c>
    </row>
    <row r="254" spans="1:12" x14ac:dyDescent="0.35">
      <c r="A254" t="s">
        <v>1239</v>
      </c>
      <c r="B254" s="36" t="s">
        <v>1240</v>
      </c>
      <c r="C254" t="s">
        <v>549</v>
      </c>
      <c r="D254" t="s">
        <v>550</v>
      </c>
      <c r="E254" t="s">
        <v>551</v>
      </c>
      <c r="F254" t="s">
        <v>1915</v>
      </c>
      <c r="G254" s="8" t="s">
        <v>1708</v>
      </c>
      <c r="H254" t="str">
        <f>_xlfn.XLOOKUP(Tabela1[[#This Row],[Turma]],Tabela3[16 turmas],Tabela3[Prof.])</f>
        <v>Nisflei</v>
      </c>
      <c r="I254" s="8" t="str">
        <f>_xlfn.XLOOKUP(Tabela1[[#This Row],[Turma]],Tabela3[16 turmas],Tabela3[Sala])</f>
        <v>S11</v>
      </c>
      <c r="J254" s="8" t="str">
        <f>_xlfn.XLOOKUP(Tabela1[[#This Row],[Turma]],Tabela3[16 turmas],Tabela3[Periodo])</f>
        <v>Quinta 2</v>
      </c>
      <c r="K254" t="s">
        <v>2263</v>
      </c>
      <c r="L254" s="37" t="s">
        <v>2822</v>
      </c>
    </row>
    <row r="255" spans="1:12" x14ac:dyDescent="0.35">
      <c r="A255" t="s">
        <v>1245</v>
      </c>
      <c r="B255" s="36" t="s">
        <v>1246</v>
      </c>
      <c r="C255" t="s">
        <v>549</v>
      </c>
      <c r="D255" t="s">
        <v>553</v>
      </c>
      <c r="E255" t="s">
        <v>551</v>
      </c>
      <c r="F255" t="s">
        <v>1915</v>
      </c>
      <c r="G255" s="8" t="s">
        <v>1708</v>
      </c>
      <c r="H255" t="str">
        <f>_xlfn.XLOOKUP(Tabela1[[#This Row],[Turma]],Tabela3[16 turmas],Tabela3[Prof.])</f>
        <v>Nisflei</v>
      </c>
      <c r="I255" s="8" t="str">
        <f>_xlfn.XLOOKUP(Tabela1[[#This Row],[Turma]],Tabela3[16 turmas],Tabela3[Sala])</f>
        <v>S11</v>
      </c>
      <c r="J255" s="8" t="str">
        <f>_xlfn.XLOOKUP(Tabela1[[#This Row],[Turma]],Tabela3[16 turmas],Tabela3[Periodo])</f>
        <v>Quinta 2</v>
      </c>
      <c r="K255" t="s">
        <v>2264</v>
      </c>
      <c r="L255" s="37" t="s">
        <v>2816</v>
      </c>
    </row>
    <row r="256" spans="1:12" x14ac:dyDescent="0.35">
      <c r="A256" t="s">
        <v>248</v>
      </c>
      <c r="B256" s="36" t="s">
        <v>249</v>
      </c>
      <c r="C256" t="s">
        <v>549</v>
      </c>
      <c r="D256" t="s">
        <v>550</v>
      </c>
      <c r="E256" t="s">
        <v>551</v>
      </c>
      <c r="F256" t="s">
        <v>1916</v>
      </c>
      <c r="G256" s="8" t="s">
        <v>1708</v>
      </c>
      <c r="H256" t="str">
        <f>_xlfn.XLOOKUP(Tabela1[[#This Row],[Turma]],Tabela3[16 turmas],Tabela3[Prof.])</f>
        <v>Nisflei</v>
      </c>
      <c r="I256" s="8" t="str">
        <f>_xlfn.XLOOKUP(Tabela1[[#This Row],[Turma]],Tabela3[16 turmas],Tabela3[Sala])</f>
        <v>S11</v>
      </c>
      <c r="J256" s="8" t="str">
        <f>_xlfn.XLOOKUP(Tabela1[[#This Row],[Turma]],Tabela3[16 turmas],Tabela3[Periodo])</f>
        <v>Quinta 2</v>
      </c>
      <c r="K256" t="s">
        <v>2265</v>
      </c>
      <c r="L256" s="37" t="s">
        <v>2814</v>
      </c>
    </row>
    <row r="257" spans="1:12" x14ac:dyDescent="0.35">
      <c r="A257" t="s">
        <v>278</v>
      </c>
      <c r="B257" s="36" t="s">
        <v>1659</v>
      </c>
      <c r="C257" t="s">
        <v>557</v>
      </c>
      <c r="D257" t="s">
        <v>553</v>
      </c>
      <c r="E257" t="s">
        <v>551</v>
      </c>
      <c r="F257" t="s">
        <v>1916</v>
      </c>
      <c r="G257" s="8" t="s">
        <v>1708</v>
      </c>
      <c r="H257" t="str">
        <f>_xlfn.XLOOKUP(Tabela1[[#This Row],[Turma]],Tabela3[16 turmas],Tabela3[Prof.])</f>
        <v>Nisflei</v>
      </c>
      <c r="I257" s="8" t="str">
        <f>_xlfn.XLOOKUP(Tabela1[[#This Row],[Turma]],Tabela3[16 turmas],Tabela3[Sala])</f>
        <v>S11</v>
      </c>
      <c r="J257" s="8" t="str">
        <f>_xlfn.XLOOKUP(Tabela1[[#This Row],[Turma]],Tabela3[16 turmas],Tabela3[Periodo])</f>
        <v>Quinta 2</v>
      </c>
      <c r="K257" t="s">
        <v>2276</v>
      </c>
      <c r="L257" s="37" t="s">
        <v>2747</v>
      </c>
    </row>
    <row r="258" spans="1:12" x14ac:dyDescent="0.35">
      <c r="A258" t="s">
        <v>1241</v>
      </c>
      <c r="B258" s="36" t="s">
        <v>1242</v>
      </c>
      <c r="C258" t="s">
        <v>549</v>
      </c>
      <c r="D258" t="s">
        <v>553</v>
      </c>
      <c r="E258" t="s">
        <v>551</v>
      </c>
      <c r="F258" t="s">
        <v>1915</v>
      </c>
      <c r="G258" s="8" t="s">
        <v>1708</v>
      </c>
      <c r="H258" t="str">
        <f>_xlfn.XLOOKUP(Tabela1[[#This Row],[Turma]],Tabela3[16 turmas],Tabela3[Prof.])</f>
        <v>Nisflei</v>
      </c>
      <c r="I258" s="8" t="str">
        <f>_xlfn.XLOOKUP(Tabela1[[#This Row],[Turma]],Tabela3[16 turmas],Tabela3[Sala])</f>
        <v>S11</v>
      </c>
      <c r="J258" s="8" t="str">
        <f>_xlfn.XLOOKUP(Tabela1[[#This Row],[Turma]],Tabela3[16 turmas],Tabela3[Periodo])</f>
        <v>Quinta 2</v>
      </c>
      <c r="K258"/>
      <c r="L258" s="37" t="s">
        <v>3263</v>
      </c>
    </row>
    <row r="259" spans="1:12" x14ac:dyDescent="0.35">
      <c r="A259" t="s">
        <v>459</v>
      </c>
      <c r="B259" s="36" t="s">
        <v>1666</v>
      </c>
      <c r="C259" t="s">
        <v>557</v>
      </c>
      <c r="D259" t="s">
        <v>550</v>
      </c>
      <c r="E259" t="s">
        <v>551</v>
      </c>
      <c r="F259" t="s">
        <v>1915</v>
      </c>
      <c r="G259" s="8" t="s">
        <v>1708</v>
      </c>
      <c r="H259" t="str">
        <f>_xlfn.XLOOKUP(Tabela1[[#This Row],[Turma]],Tabela3[16 turmas],Tabela3[Prof.])</f>
        <v>Nisflei</v>
      </c>
      <c r="I259" s="8" t="str">
        <f>_xlfn.XLOOKUP(Tabela1[[#This Row],[Turma]],Tabela3[16 turmas],Tabela3[Sala])</f>
        <v>S11</v>
      </c>
      <c r="J259" s="8" t="str">
        <f>_xlfn.XLOOKUP(Tabela1[[#This Row],[Turma]],Tabela3[16 turmas],Tabela3[Periodo])</f>
        <v>Quinta 2</v>
      </c>
      <c r="K259" s="50" t="s">
        <v>2508</v>
      </c>
      <c r="L259" s="37" t="s">
        <v>2735</v>
      </c>
    </row>
    <row r="260" spans="1:12" x14ac:dyDescent="0.35">
      <c r="A260" t="s">
        <v>88</v>
      </c>
      <c r="B260" s="36" t="s">
        <v>89</v>
      </c>
      <c r="C260" t="s">
        <v>549</v>
      </c>
      <c r="D260" t="s">
        <v>550</v>
      </c>
      <c r="E260" t="s">
        <v>551</v>
      </c>
      <c r="F260" t="s">
        <v>1915</v>
      </c>
      <c r="G260" s="8" t="s">
        <v>1708</v>
      </c>
      <c r="H260" t="str">
        <f>_xlfn.XLOOKUP(Tabela1[[#This Row],[Turma]],Tabela3[16 turmas],Tabela3[Prof.])</f>
        <v>Nisflei</v>
      </c>
      <c r="I260" s="8" t="str">
        <f>_xlfn.XLOOKUP(Tabela1[[#This Row],[Turma]],Tabela3[16 turmas],Tabela3[Sala])</f>
        <v>S11</v>
      </c>
      <c r="J260" s="8" t="str">
        <f>_xlfn.XLOOKUP(Tabela1[[#This Row],[Turma]],Tabela3[16 turmas],Tabela3[Periodo])</f>
        <v>Quinta 2</v>
      </c>
      <c r="K260" s="50" t="s">
        <v>2270</v>
      </c>
      <c r="L260" s="37" t="s">
        <v>2727</v>
      </c>
    </row>
    <row r="261" spans="1:12" x14ac:dyDescent="0.35">
      <c r="A261" t="s">
        <v>1251</v>
      </c>
      <c r="B261" s="36" t="s">
        <v>1252</v>
      </c>
      <c r="C261" t="s">
        <v>549</v>
      </c>
      <c r="D261" t="s">
        <v>553</v>
      </c>
      <c r="E261" t="s">
        <v>551</v>
      </c>
      <c r="F261" t="s">
        <v>1915</v>
      </c>
      <c r="G261" s="8" t="s">
        <v>1708</v>
      </c>
      <c r="H261" t="str">
        <f>_xlfn.XLOOKUP(Tabela1[[#This Row],[Turma]],Tabela3[16 turmas],Tabela3[Prof.])</f>
        <v>Nisflei</v>
      </c>
      <c r="I261" s="8" t="str">
        <f>_xlfn.XLOOKUP(Tabela1[[#This Row],[Turma]],Tabela3[16 turmas],Tabela3[Sala])</f>
        <v>S11</v>
      </c>
      <c r="J261" s="8" t="str">
        <f>_xlfn.XLOOKUP(Tabela1[[#This Row],[Turma]],Tabela3[16 turmas],Tabela3[Periodo])</f>
        <v>Quinta 2</v>
      </c>
      <c r="K261" t="s">
        <v>2266</v>
      </c>
      <c r="L261" s="37" t="s">
        <v>2725</v>
      </c>
    </row>
    <row r="262" spans="1:12" x14ac:dyDescent="0.35">
      <c r="A262" t="s">
        <v>20</v>
      </c>
      <c r="B262" s="36" t="s">
        <v>21</v>
      </c>
      <c r="C262" t="s">
        <v>549</v>
      </c>
      <c r="D262" t="s">
        <v>550</v>
      </c>
      <c r="E262" t="s">
        <v>551</v>
      </c>
      <c r="F262" t="s">
        <v>1915</v>
      </c>
      <c r="G262" s="8" t="s">
        <v>1708</v>
      </c>
      <c r="H262" t="str">
        <f>_xlfn.XLOOKUP(Tabela1[[#This Row],[Turma]],Tabela3[16 turmas],Tabela3[Prof.])</f>
        <v>Nisflei</v>
      </c>
      <c r="I262" s="8" t="str">
        <f>_xlfn.XLOOKUP(Tabela1[[#This Row],[Turma]],Tabela3[16 turmas],Tabela3[Sala])</f>
        <v>S11</v>
      </c>
      <c r="J262" s="8" t="str">
        <f>_xlfn.XLOOKUP(Tabela1[[#This Row],[Turma]],Tabela3[16 turmas],Tabela3[Periodo])</f>
        <v>Quinta 2</v>
      </c>
      <c r="K262" t="s">
        <v>2267</v>
      </c>
      <c r="L262" s="37" t="s">
        <v>2719</v>
      </c>
    </row>
    <row r="263" spans="1:12" x14ac:dyDescent="0.35">
      <c r="A263" t="s">
        <v>190</v>
      </c>
      <c r="B263" s="36" t="s">
        <v>191</v>
      </c>
      <c r="C263" t="s">
        <v>549</v>
      </c>
      <c r="D263" t="s">
        <v>550</v>
      </c>
      <c r="E263" t="s">
        <v>551</v>
      </c>
      <c r="F263" t="s">
        <v>1915</v>
      </c>
      <c r="G263" s="8" t="s">
        <v>1708</v>
      </c>
      <c r="H263" t="str">
        <f>_xlfn.XLOOKUP(Tabela1[[#This Row],[Turma]],Tabela3[16 turmas],Tabela3[Prof.])</f>
        <v>Nisflei</v>
      </c>
      <c r="I263" s="8" t="str">
        <f>_xlfn.XLOOKUP(Tabela1[[#This Row],[Turma]],Tabela3[16 turmas],Tabela3[Sala])</f>
        <v>S11</v>
      </c>
      <c r="J263" s="8" t="str">
        <f>_xlfn.XLOOKUP(Tabela1[[#This Row],[Turma]],Tabela3[16 turmas],Tabela3[Periodo])</f>
        <v>Quinta 2</v>
      </c>
      <c r="K263" t="s">
        <v>2269</v>
      </c>
      <c r="L263" s="37" t="s">
        <v>2718</v>
      </c>
    </row>
    <row r="264" spans="1:12" x14ac:dyDescent="0.35">
      <c r="A264" t="s">
        <v>246</v>
      </c>
      <c r="B264" s="36" t="s">
        <v>247</v>
      </c>
      <c r="C264" t="s">
        <v>557</v>
      </c>
      <c r="D264" t="s">
        <v>550</v>
      </c>
      <c r="E264" t="s">
        <v>551</v>
      </c>
      <c r="F264" t="s">
        <v>1915</v>
      </c>
      <c r="G264" s="8" t="s">
        <v>1708</v>
      </c>
      <c r="H264" t="str">
        <f>_xlfn.XLOOKUP(Tabela1[[#This Row],[Turma]],Tabela3[16 turmas],Tabela3[Prof.])</f>
        <v>Nisflei</v>
      </c>
      <c r="I264" s="8" t="str">
        <f>_xlfn.XLOOKUP(Tabela1[[#This Row],[Turma]],Tabela3[16 turmas],Tabela3[Sala])</f>
        <v>S11</v>
      </c>
      <c r="J264" s="8" t="str">
        <f>_xlfn.XLOOKUP(Tabela1[[#This Row],[Turma]],Tabela3[16 turmas],Tabela3[Periodo])</f>
        <v>Quinta 2</v>
      </c>
      <c r="K264" t="s">
        <v>2212</v>
      </c>
      <c r="L264" s="37" t="s">
        <v>2624</v>
      </c>
    </row>
    <row r="265" spans="1:12" x14ac:dyDescent="0.35">
      <c r="A265" t="s">
        <v>1184</v>
      </c>
      <c r="B265" s="36" t="s">
        <v>1185</v>
      </c>
      <c r="C265" t="s">
        <v>549</v>
      </c>
      <c r="D265" t="s">
        <v>550</v>
      </c>
      <c r="E265" t="s">
        <v>551</v>
      </c>
      <c r="F265" t="s">
        <v>1915</v>
      </c>
      <c r="G265" s="8" t="s">
        <v>1708</v>
      </c>
      <c r="H265" t="str">
        <f>_xlfn.XLOOKUP(Tabela1[[#This Row],[Turma]],Tabela3[16 turmas],Tabela3[Prof.])</f>
        <v>Nisflei</v>
      </c>
      <c r="I265" s="8" t="str">
        <f>_xlfn.XLOOKUP(Tabela1[[#This Row],[Turma]],Tabela3[16 turmas],Tabela3[Sala])</f>
        <v>S11</v>
      </c>
      <c r="J265" s="8" t="str">
        <f>_xlfn.XLOOKUP(Tabela1[[#This Row],[Turma]],Tabela3[16 turmas],Tabela3[Periodo])</f>
        <v>Quinta 2</v>
      </c>
      <c r="K265" t="s">
        <v>2261</v>
      </c>
      <c r="L265" s="37" t="s">
        <v>2575</v>
      </c>
    </row>
    <row r="266" spans="1:12" x14ac:dyDescent="0.35">
      <c r="A266" t="s">
        <v>170</v>
      </c>
      <c r="B266" s="36" t="s">
        <v>171</v>
      </c>
      <c r="C266" t="s">
        <v>557</v>
      </c>
      <c r="D266" t="s">
        <v>550</v>
      </c>
      <c r="E266" t="s">
        <v>551</v>
      </c>
      <c r="F266" t="s">
        <v>1915</v>
      </c>
      <c r="G266" s="8" t="s">
        <v>1709</v>
      </c>
      <c r="H266" t="str">
        <f>_xlfn.XLOOKUP(Tabela1[[#This Row],[Turma]],Tabela3[16 turmas],Tabela3[Prof.])</f>
        <v>Alex</v>
      </c>
      <c r="I266" s="8" t="str">
        <f>_xlfn.XLOOKUP(Tabela1[[#This Row],[Turma]],Tabela3[16 turmas],Tabela3[Sala])</f>
        <v>S12</v>
      </c>
      <c r="J266" s="8" t="str">
        <f>_xlfn.XLOOKUP(Tabela1[[#This Row],[Turma]],Tabela3[16 turmas],Tabela3[Periodo])</f>
        <v>Quinta 2</v>
      </c>
      <c r="K266" s="50" t="s">
        <v>2167</v>
      </c>
      <c r="L266" s="37" t="s">
        <v>3095</v>
      </c>
    </row>
    <row r="267" spans="1:12" x14ac:dyDescent="0.35">
      <c r="A267" t="s">
        <v>316</v>
      </c>
      <c r="B267" s="36" t="s">
        <v>317</v>
      </c>
      <c r="C267" t="s">
        <v>549</v>
      </c>
      <c r="D267" t="s">
        <v>550</v>
      </c>
      <c r="E267" t="s">
        <v>551</v>
      </c>
      <c r="F267" t="s">
        <v>1915</v>
      </c>
      <c r="G267" s="8" t="s">
        <v>1709</v>
      </c>
      <c r="H267" t="str">
        <f>_xlfn.XLOOKUP(Tabela1[[#This Row],[Turma]],Tabela3[16 turmas],Tabela3[Prof.])</f>
        <v>Alex</v>
      </c>
      <c r="I267" s="8" t="str">
        <f>_xlfn.XLOOKUP(Tabela1[[#This Row],[Turma]],Tabela3[16 turmas],Tabela3[Sala])</f>
        <v>S12</v>
      </c>
      <c r="J267" s="8" t="str">
        <f>_xlfn.XLOOKUP(Tabela1[[#This Row],[Turma]],Tabela3[16 turmas],Tabela3[Periodo])</f>
        <v>Quinta 2</v>
      </c>
      <c r="K267" t="s">
        <v>2239</v>
      </c>
      <c r="L267" s="37" t="s">
        <v>3044</v>
      </c>
    </row>
    <row r="268" spans="1:12" x14ac:dyDescent="0.35">
      <c r="A268" t="s">
        <v>151</v>
      </c>
      <c r="B268" s="36" t="s">
        <v>152</v>
      </c>
      <c r="C268" t="s">
        <v>557</v>
      </c>
      <c r="D268" t="s">
        <v>550</v>
      </c>
      <c r="E268" t="s">
        <v>551</v>
      </c>
      <c r="F268" t="s">
        <v>1915</v>
      </c>
      <c r="G268" s="8" t="s">
        <v>1709</v>
      </c>
      <c r="H268" t="str">
        <f>_xlfn.XLOOKUP(Tabela1[[#This Row],[Turma]],Tabela3[16 turmas],Tabela3[Prof.])</f>
        <v>Alex</v>
      </c>
      <c r="I268" s="8" t="str">
        <f>_xlfn.XLOOKUP(Tabela1[[#This Row],[Turma]],Tabela3[16 turmas],Tabela3[Sala])</f>
        <v>S12</v>
      </c>
      <c r="J268" s="8" t="str">
        <f>_xlfn.XLOOKUP(Tabela1[[#This Row],[Turma]],Tabela3[16 turmas],Tabela3[Periodo])</f>
        <v>Quinta 2</v>
      </c>
      <c r="K268" t="s">
        <v>2254</v>
      </c>
      <c r="L268" s="37" t="s">
        <v>2890</v>
      </c>
    </row>
    <row r="269" spans="1:12" x14ac:dyDescent="0.35">
      <c r="A269" t="s">
        <v>1544</v>
      </c>
      <c r="B269" s="36" t="s">
        <v>1545</v>
      </c>
      <c r="C269" t="s">
        <v>557</v>
      </c>
      <c r="D269" t="s">
        <v>550</v>
      </c>
      <c r="E269" t="s">
        <v>551</v>
      </c>
      <c r="F269" t="s">
        <v>1915</v>
      </c>
      <c r="G269" s="8" t="s">
        <v>1709</v>
      </c>
      <c r="H269" t="str">
        <f>_xlfn.XLOOKUP(Tabela1[[#This Row],[Turma]],Tabela3[16 turmas],Tabela3[Prof.])</f>
        <v>Alex</v>
      </c>
      <c r="I269" s="8" t="str">
        <f>_xlfn.XLOOKUP(Tabela1[[#This Row],[Turma]],Tabela3[16 turmas],Tabela3[Sala])</f>
        <v>S12</v>
      </c>
      <c r="J269" s="8" t="str">
        <f>_xlfn.XLOOKUP(Tabela1[[#This Row],[Turma]],Tabela3[16 turmas],Tabela3[Periodo])</f>
        <v>Quinta 2</v>
      </c>
      <c r="K269" t="s">
        <v>2251</v>
      </c>
      <c r="L269" s="37" t="s">
        <v>2889</v>
      </c>
    </row>
    <row r="270" spans="1:12" x14ac:dyDescent="0.35">
      <c r="A270" t="s">
        <v>96</v>
      </c>
      <c r="B270" s="36" t="s">
        <v>97</v>
      </c>
      <c r="C270" t="s">
        <v>557</v>
      </c>
      <c r="D270" t="s">
        <v>550</v>
      </c>
      <c r="E270" t="s">
        <v>551</v>
      </c>
      <c r="F270" t="s">
        <v>1915</v>
      </c>
      <c r="G270" s="8" t="s">
        <v>1709</v>
      </c>
      <c r="H270" t="str">
        <f>_xlfn.XLOOKUP(Tabela1[[#This Row],[Turma]],Tabela3[16 turmas],Tabela3[Prof.])</f>
        <v>Alex</v>
      </c>
      <c r="I270" s="8" t="str">
        <f>_xlfn.XLOOKUP(Tabela1[[#This Row],[Turma]],Tabela3[16 turmas],Tabela3[Sala])</f>
        <v>S12</v>
      </c>
      <c r="J270" s="8" t="str">
        <f>_xlfn.XLOOKUP(Tabela1[[#This Row],[Turma]],Tabela3[16 turmas],Tabela3[Periodo])</f>
        <v>Quinta 2</v>
      </c>
      <c r="K270" t="s">
        <v>2250</v>
      </c>
      <c r="L270" s="37" t="s">
        <v>2886</v>
      </c>
    </row>
    <row r="271" spans="1:12" x14ac:dyDescent="0.35">
      <c r="A271" t="s">
        <v>1552</v>
      </c>
      <c r="B271" s="36" t="s">
        <v>1553</v>
      </c>
      <c r="C271" t="s">
        <v>557</v>
      </c>
      <c r="D271" t="s">
        <v>550</v>
      </c>
      <c r="E271" t="s">
        <v>551</v>
      </c>
      <c r="F271" t="s">
        <v>1915</v>
      </c>
      <c r="G271" s="8" t="s">
        <v>1709</v>
      </c>
      <c r="H271" t="str">
        <f>_xlfn.XLOOKUP(Tabela1[[#This Row],[Turma]],Tabela3[16 turmas],Tabela3[Prof.])</f>
        <v>Alex</v>
      </c>
      <c r="I271" s="8" t="str">
        <f>_xlfn.XLOOKUP(Tabela1[[#This Row],[Turma]],Tabela3[16 turmas],Tabela3[Sala])</f>
        <v>S12</v>
      </c>
      <c r="J271" s="8" t="str">
        <f>_xlfn.XLOOKUP(Tabela1[[#This Row],[Turma]],Tabela3[16 turmas],Tabela3[Periodo])</f>
        <v>Quinta 2</v>
      </c>
      <c r="K271" t="s">
        <v>2253</v>
      </c>
      <c r="L271" s="37" t="s">
        <v>2884</v>
      </c>
    </row>
    <row r="272" spans="1:12" x14ac:dyDescent="0.35">
      <c r="A272" t="s">
        <v>262</v>
      </c>
      <c r="B272" s="36" t="s">
        <v>1554</v>
      </c>
      <c r="C272" t="s">
        <v>557</v>
      </c>
      <c r="D272" t="s">
        <v>550</v>
      </c>
      <c r="E272" t="s">
        <v>551</v>
      </c>
      <c r="F272" t="s">
        <v>1916</v>
      </c>
      <c r="G272" s="8" t="s">
        <v>1709</v>
      </c>
      <c r="H272" t="str">
        <f>_xlfn.XLOOKUP(Tabela1[[#This Row],[Turma]],Tabela3[16 turmas],Tabela3[Prof.])</f>
        <v>Alex</v>
      </c>
      <c r="I272" s="8" t="str">
        <f>_xlfn.XLOOKUP(Tabela1[[#This Row],[Turma]],Tabela3[16 turmas],Tabela3[Sala])</f>
        <v>S12</v>
      </c>
      <c r="J272" s="8" t="str">
        <f>_xlfn.XLOOKUP(Tabela1[[#This Row],[Turma]],Tabela3[16 turmas],Tabela3[Periodo])</f>
        <v>Quinta 2</v>
      </c>
      <c r="K272"/>
      <c r="L272" s="37" t="s">
        <v>3203</v>
      </c>
    </row>
    <row r="273" spans="1:12" x14ac:dyDescent="0.35">
      <c r="A273" t="s">
        <v>10</v>
      </c>
      <c r="B273" s="36" t="s">
        <v>11</v>
      </c>
      <c r="C273" t="s">
        <v>549</v>
      </c>
      <c r="D273" t="s">
        <v>550</v>
      </c>
      <c r="E273" t="s">
        <v>551</v>
      </c>
      <c r="F273" t="s">
        <v>1915</v>
      </c>
      <c r="G273" s="8" t="s">
        <v>1709</v>
      </c>
      <c r="H273" t="str">
        <f>_xlfn.XLOOKUP(Tabela1[[#This Row],[Turma]],Tabela3[16 turmas],Tabela3[Prof.])</f>
        <v>Alex</v>
      </c>
      <c r="I273" s="8" t="str">
        <f>_xlfn.XLOOKUP(Tabela1[[#This Row],[Turma]],Tabela3[16 turmas],Tabela3[Sala])</f>
        <v>S12</v>
      </c>
      <c r="J273" s="8" t="str">
        <f>_xlfn.XLOOKUP(Tabela1[[#This Row],[Turma]],Tabela3[16 turmas],Tabela3[Periodo])</f>
        <v>Quinta 2</v>
      </c>
      <c r="K273" t="s">
        <v>2240</v>
      </c>
      <c r="L273" s="37" t="s">
        <v>2872</v>
      </c>
    </row>
    <row r="274" spans="1:12" x14ac:dyDescent="0.35">
      <c r="A274" t="s">
        <v>1190</v>
      </c>
      <c r="B274" s="36" t="s">
        <v>1191</v>
      </c>
      <c r="C274" t="s">
        <v>549</v>
      </c>
      <c r="D274" t="s">
        <v>550</v>
      </c>
      <c r="E274" t="s">
        <v>551</v>
      </c>
      <c r="F274" t="s">
        <v>1915</v>
      </c>
      <c r="G274" s="8" t="s">
        <v>1709</v>
      </c>
      <c r="H274" t="str">
        <f>_xlfn.XLOOKUP(Tabela1[[#This Row],[Turma]],Tabela3[16 turmas],Tabela3[Prof.])</f>
        <v>Alex</v>
      </c>
      <c r="I274" s="8" t="str">
        <f>_xlfn.XLOOKUP(Tabela1[[#This Row],[Turma]],Tabela3[16 turmas],Tabela3[Sala])</f>
        <v>S12</v>
      </c>
      <c r="J274" s="8" t="str">
        <f>_xlfn.XLOOKUP(Tabela1[[#This Row],[Turma]],Tabela3[16 turmas],Tabela3[Periodo])</f>
        <v>Quinta 2</v>
      </c>
      <c r="K274"/>
      <c r="L274" s="37" t="s">
        <v>2839</v>
      </c>
    </row>
    <row r="275" spans="1:12" x14ac:dyDescent="0.35">
      <c r="A275" t="s">
        <v>1188</v>
      </c>
      <c r="B275" s="36" t="s">
        <v>1189</v>
      </c>
      <c r="C275" t="s">
        <v>549</v>
      </c>
      <c r="D275" t="s">
        <v>550</v>
      </c>
      <c r="E275" t="s">
        <v>551</v>
      </c>
      <c r="F275" t="s">
        <v>1915</v>
      </c>
      <c r="G275" s="8" t="s">
        <v>1709</v>
      </c>
      <c r="H275" t="str">
        <f>_xlfn.XLOOKUP(Tabela1[[#This Row],[Turma]],Tabela3[16 turmas],Tabela3[Prof.])</f>
        <v>Alex</v>
      </c>
      <c r="I275" s="8" t="str">
        <f>_xlfn.XLOOKUP(Tabela1[[#This Row],[Turma]],Tabela3[16 turmas],Tabela3[Sala])</f>
        <v>S12</v>
      </c>
      <c r="J275" s="8" t="str">
        <f>_xlfn.XLOOKUP(Tabela1[[#This Row],[Turma]],Tabela3[16 turmas],Tabela3[Periodo])</f>
        <v>Quinta 2</v>
      </c>
      <c r="K275" t="s">
        <v>2237</v>
      </c>
      <c r="L275" s="37" t="s">
        <v>2836</v>
      </c>
    </row>
    <row r="276" spans="1:12" x14ac:dyDescent="0.35">
      <c r="A276" t="s">
        <v>1259</v>
      </c>
      <c r="B276" s="36" t="s">
        <v>1260</v>
      </c>
      <c r="C276" t="s">
        <v>549</v>
      </c>
      <c r="D276" t="s">
        <v>550</v>
      </c>
      <c r="E276" t="s">
        <v>551</v>
      </c>
      <c r="F276" t="s">
        <v>1915</v>
      </c>
      <c r="G276" s="8" t="s">
        <v>1709</v>
      </c>
      <c r="H276" t="str">
        <f>_xlfn.XLOOKUP(Tabela1[[#This Row],[Turma]],Tabela3[16 turmas],Tabela3[Prof.])</f>
        <v>Alex</v>
      </c>
      <c r="I276" s="8" t="str">
        <f>_xlfn.XLOOKUP(Tabela1[[#This Row],[Turma]],Tabela3[16 turmas],Tabela3[Sala])</f>
        <v>S12</v>
      </c>
      <c r="J276" s="8" t="str">
        <f>_xlfn.XLOOKUP(Tabela1[[#This Row],[Turma]],Tabela3[16 turmas],Tabela3[Periodo])</f>
        <v>Quinta 2</v>
      </c>
      <c r="K276" t="s">
        <v>2245</v>
      </c>
      <c r="L276" s="37" t="s">
        <v>2806</v>
      </c>
    </row>
    <row r="277" spans="1:12" x14ac:dyDescent="0.35">
      <c r="A277" t="s">
        <v>1253</v>
      </c>
      <c r="B277" s="36" t="s">
        <v>1254</v>
      </c>
      <c r="C277" t="s">
        <v>549</v>
      </c>
      <c r="D277" t="s">
        <v>553</v>
      </c>
      <c r="E277" t="s">
        <v>551</v>
      </c>
      <c r="F277" t="s">
        <v>1915</v>
      </c>
      <c r="G277" s="8" t="s">
        <v>1709</v>
      </c>
      <c r="H277" t="str">
        <f>_xlfn.XLOOKUP(Tabela1[[#This Row],[Turma]],Tabela3[16 turmas],Tabela3[Prof.])</f>
        <v>Alex</v>
      </c>
      <c r="I277" s="8" t="str">
        <f>_xlfn.XLOOKUP(Tabela1[[#This Row],[Turma]],Tabela3[16 turmas],Tabela3[Sala])</f>
        <v>S12</v>
      </c>
      <c r="J277" s="8" t="str">
        <f>_xlfn.XLOOKUP(Tabela1[[#This Row],[Turma]],Tabela3[16 turmas],Tabela3[Periodo])</f>
        <v>Quinta 2</v>
      </c>
      <c r="K277" t="s">
        <v>2241</v>
      </c>
      <c r="L277" s="37" t="s">
        <v>2805</v>
      </c>
    </row>
    <row r="278" spans="1:12" x14ac:dyDescent="0.35">
      <c r="A278" t="s">
        <v>1255</v>
      </c>
      <c r="B278" s="36" t="s">
        <v>1256</v>
      </c>
      <c r="C278" t="s">
        <v>549</v>
      </c>
      <c r="D278" t="s">
        <v>550</v>
      </c>
      <c r="E278" t="s">
        <v>551</v>
      </c>
      <c r="F278" t="s">
        <v>1915</v>
      </c>
      <c r="G278" s="8" t="s">
        <v>1709</v>
      </c>
      <c r="H278" t="str">
        <f>_xlfn.XLOOKUP(Tabela1[[#This Row],[Turma]],Tabela3[16 turmas],Tabela3[Prof.])</f>
        <v>Alex</v>
      </c>
      <c r="I278" s="8" t="str">
        <f>_xlfn.XLOOKUP(Tabela1[[#This Row],[Turma]],Tabela3[16 turmas],Tabela3[Sala])</f>
        <v>S12</v>
      </c>
      <c r="J278" s="8" t="str">
        <f>_xlfn.XLOOKUP(Tabela1[[#This Row],[Turma]],Tabela3[16 turmas],Tabela3[Periodo])</f>
        <v>Quinta 2</v>
      </c>
      <c r="K278" t="s">
        <v>2242</v>
      </c>
      <c r="L278" s="37" t="s">
        <v>2804</v>
      </c>
    </row>
    <row r="279" spans="1:12" x14ac:dyDescent="0.35">
      <c r="A279" t="s">
        <v>1257</v>
      </c>
      <c r="B279" s="36" t="s">
        <v>1258</v>
      </c>
      <c r="C279" t="s">
        <v>549</v>
      </c>
      <c r="D279" t="s">
        <v>550</v>
      </c>
      <c r="E279" t="s">
        <v>551</v>
      </c>
      <c r="F279" t="s">
        <v>1915</v>
      </c>
      <c r="G279" s="8" t="s">
        <v>1709</v>
      </c>
      <c r="H279" t="str">
        <f>_xlfn.XLOOKUP(Tabela1[[#This Row],[Turma]],Tabela3[16 turmas],Tabela3[Prof.])</f>
        <v>Alex</v>
      </c>
      <c r="I279" s="8" t="str">
        <f>_xlfn.XLOOKUP(Tabela1[[#This Row],[Turma]],Tabela3[16 turmas],Tabela3[Sala])</f>
        <v>S12</v>
      </c>
      <c r="J279" s="8" t="str">
        <f>_xlfn.XLOOKUP(Tabela1[[#This Row],[Turma]],Tabela3[16 turmas],Tabela3[Periodo])</f>
        <v>Quinta 2</v>
      </c>
      <c r="K279" t="s">
        <v>2243</v>
      </c>
      <c r="L279" s="37" t="s">
        <v>2803</v>
      </c>
    </row>
    <row r="280" spans="1:12" x14ac:dyDescent="0.35">
      <c r="A280" t="s">
        <v>382</v>
      </c>
      <c r="B280" s="36" t="s">
        <v>383</v>
      </c>
      <c r="C280" t="s">
        <v>549</v>
      </c>
      <c r="D280" t="s">
        <v>550</v>
      </c>
      <c r="E280" t="s">
        <v>551</v>
      </c>
      <c r="F280" t="s">
        <v>1915</v>
      </c>
      <c r="G280" s="8" t="s">
        <v>1709</v>
      </c>
      <c r="H280" t="str">
        <f>_xlfn.XLOOKUP(Tabela1[[#This Row],[Turma]],Tabela3[16 turmas],Tabela3[Prof.])</f>
        <v>Alex</v>
      </c>
      <c r="I280" s="8" t="str">
        <f>_xlfn.XLOOKUP(Tabela1[[#This Row],[Turma]],Tabela3[16 turmas],Tabela3[Sala])</f>
        <v>S12</v>
      </c>
      <c r="J280" s="8" t="str">
        <f>_xlfn.XLOOKUP(Tabela1[[#This Row],[Turma]],Tabela3[16 turmas],Tabela3[Periodo])</f>
        <v>Quinta 2</v>
      </c>
      <c r="K280" t="s">
        <v>2244</v>
      </c>
      <c r="L280" s="37" t="s">
        <v>2802</v>
      </c>
    </row>
    <row r="281" spans="1:12" x14ac:dyDescent="0.35">
      <c r="A281" t="s">
        <v>1261</v>
      </c>
      <c r="B281" s="36" t="s">
        <v>1262</v>
      </c>
      <c r="C281" t="s">
        <v>549</v>
      </c>
      <c r="D281" t="s">
        <v>553</v>
      </c>
      <c r="E281" t="s">
        <v>551</v>
      </c>
      <c r="F281" t="s">
        <v>1916</v>
      </c>
      <c r="G281" s="8" t="s">
        <v>1709</v>
      </c>
      <c r="H281" t="str">
        <f>_xlfn.XLOOKUP(Tabela1[[#This Row],[Turma]],Tabela3[16 turmas],Tabela3[Prof.])</f>
        <v>Alex</v>
      </c>
      <c r="I281" s="8" t="str">
        <f>_xlfn.XLOOKUP(Tabela1[[#This Row],[Turma]],Tabela3[16 turmas],Tabela3[Sala])</f>
        <v>S12</v>
      </c>
      <c r="J281" s="8" t="str">
        <f>_xlfn.XLOOKUP(Tabela1[[#This Row],[Turma]],Tabela3[16 turmas],Tabela3[Periodo])</f>
        <v>Quinta 2</v>
      </c>
      <c r="K281"/>
      <c r="L281" s="37" t="s">
        <v>2801</v>
      </c>
    </row>
    <row r="282" spans="1:12" x14ac:dyDescent="0.35">
      <c r="A282" t="s">
        <v>227</v>
      </c>
      <c r="B282" s="36" t="s">
        <v>1661</v>
      </c>
      <c r="C282" t="s">
        <v>557</v>
      </c>
      <c r="D282" t="s">
        <v>553</v>
      </c>
      <c r="E282" t="s">
        <v>551</v>
      </c>
      <c r="F282" t="s">
        <v>1915</v>
      </c>
      <c r="G282" s="8" t="s">
        <v>1709</v>
      </c>
      <c r="H282" t="str">
        <f>_xlfn.XLOOKUP(Tabela1[[#This Row],[Turma]],Tabela3[16 turmas],Tabela3[Prof.])</f>
        <v>Alex</v>
      </c>
      <c r="I282" s="8" t="str">
        <f>_xlfn.XLOOKUP(Tabela1[[#This Row],[Turma]],Tabela3[16 turmas],Tabela3[Sala])</f>
        <v>S12</v>
      </c>
      <c r="J282" s="8" t="str">
        <f>_xlfn.XLOOKUP(Tabela1[[#This Row],[Turma]],Tabela3[16 turmas],Tabela3[Periodo])</f>
        <v>Quinta 2</v>
      </c>
      <c r="K282" t="s">
        <v>2255</v>
      </c>
      <c r="L282" s="37" t="s">
        <v>2742</v>
      </c>
    </row>
    <row r="283" spans="1:12" x14ac:dyDescent="0.35">
      <c r="A283" t="s">
        <v>46</v>
      </c>
      <c r="B283" s="36" t="s">
        <v>1286</v>
      </c>
      <c r="C283" t="s">
        <v>549</v>
      </c>
      <c r="D283" t="s">
        <v>550</v>
      </c>
      <c r="E283" t="s">
        <v>551</v>
      </c>
      <c r="F283" t="s">
        <v>1915</v>
      </c>
      <c r="G283" s="8" t="s">
        <v>1709</v>
      </c>
      <c r="H283" t="str">
        <f>_xlfn.XLOOKUP(Tabela1[[#This Row],[Turma]],Tabela3[16 turmas],Tabela3[Prof.])</f>
        <v>Alex</v>
      </c>
      <c r="I283" s="8" t="str">
        <f>_xlfn.XLOOKUP(Tabela1[[#This Row],[Turma]],Tabela3[16 turmas],Tabela3[Sala])</f>
        <v>S12</v>
      </c>
      <c r="J283" s="8" t="str">
        <f>_xlfn.XLOOKUP(Tabela1[[#This Row],[Turma]],Tabela3[16 turmas],Tabela3[Periodo])</f>
        <v>Quinta 2</v>
      </c>
      <c r="K283" t="s">
        <v>2246</v>
      </c>
      <c r="L283" s="37" t="s">
        <v>2715</v>
      </c>
    </row>
    <row r="284" spans="1:12" x14ac:dyDescent="0.35">
      <c r="A284" t="s">
        <v>484</v>
      </c>
      <c r="B284" s="36" t="s">
        <v>485</v>
      </c>
      <c r="C284" t="s">
        <v>549</v>
      </c>
      <c r="D284" t="s">
        <v>550</v>
      </c>
      <c r="E284" t="s">
        <v>551</v>
      </c>
      <c r="F284" t="s">
        <v>1915</v>
      </c>
      <c r="G284" s="8" t="s">
        <v>1709</v>
      </c>
      <c r="H284" t="str">
        <f>_xlfn.XLOOKUP(Tabela1[[#This Row],[Turma]],Tabela3[16 turmas],Tabela3[Prof.])</f>
        <v>Alex</v>
      </c>
      <c r="I284" s="8" t="str">
        <f>_xlfn.XLOOKUP(Tabela1[[#This Row],[Turma]],Tabela3[16 turmas],Tabela3[Sala])</f>
        <v>S12</v>
      </c>
      <c r="J284" s="8" t="str">
        <f>_xlfn.XLOOKUP(Tabela1[[#This Row],[Turma]],Tabela3[16 turmas],Tabela3[Periodo])</f>
        <v>Quinta 2</v>
      </c>
      <c r="K284" t="s">
        <v>2247</v>
      </c>
      <c r="L284" s="37" t="s">
        <v>2710</v>
      </c>
    </row>
    <row r="285" spans="1:12" x14ac:dyDescent="0.35">
      <c r="A285" t="s">
        <v>228</v>
      </c>
      <c r="B285" s="36" t="s">
        <v>1287</v>
      </c>
      <c r="C285" t="s">
        <v>549</v>
      </c>
      <c r="D285" t="s">
        <v>550</v>
      </c>
      <c r="E285" t="s">
        <v>551</v>
      </c>
      <c r="F285" t="s">
        <v>1915</v>
      </c>
      <c r="G285" s="8" t="s">
        <v>1709</v>
      </c>
      <c r="H285" t="str">
        <f>_xlfn.XLOOKUP(Tabela1[[#This Row],[Turma]],Tabela3[16 turmas],Tabela3[Prof.])</f>
        <v>Alex</v>
      </c>
      <c r="I285" s="8" t="str">
        <f>_xlfn.XLOOKUP(Tabela1[[#This Row],[Turma]],Tabela3[16 turmas],Tabela3[Sala])</f>
        <v>S12</v>
      </c>
      <c r="J285" s="8" t="str">
        <f>_xlfn.XLOOKUP(Tabela1[[#This Row],[Turma]],Tabela3[16 turmas],Tabela3[Periodo])</f>
        <v>Quinta 2</v>
      </c>
      <c r="K285" t="s">
        <v>2248</v>
      </c>
      <c r="L285" s="37" t="s">
        <v>2709</v>
      </c>
    </row>
    <row r="286" spans="1:12" x14ac:dyDescent="0.35">
      <c r="A286" t="s">
        <v>49</v>
      </c>
      <c r="B286" s="36" t="s">
        <v>50</v>
      </c>
      <c r="C286" t="s">
        <v>549</v>
      </c>
      <c r="D286" t="s">
        <v>550</v>
      </c>
      <c r="E286" t="s">
        <v>551</v>
      </c>
      <c r="F286" t="s">
        <v>1915</v>
      </c>
      <c r="G286" s="8" t="s">
        <v>1709</v>
      </c>
      <c r="H286" t="str">
        <f>_xlfn.XLOOKUP(Tabela1[[#This Row],[Turma]],Tabela3[16 turmas],Tabela3[Prof.])</f>
        <v>Alex</v>
      </c>
      <c r="I286" s="8" t="str">
        <f>_xlfn.XLOOKUP(Tabela1[[#This Row],[Turma]],Tabela3[16 turmas],Tabela3[Sala])</f>
        <v>S12</v>
      </c>
      <c r="J286" s="8" t="str">
        <f>_xlfn.XLOOKUP(Tabela1[[#This Row],[Turma]],Tabela3[16 turmas],Tabela3[Periodo])</f>
        <v>Quinta 2</v>
      </c>
      <c r="K286" t="s">
        <v>2249</v>
      </c>
      <c r="L286" s="37" t="s">
        <v>2708</v>
      </c>
    </row>
    <row r="287" spans="1:12" x14ac:dyDescent="0.35">
      <c r="A287" t="s">
        <v>23</v>
      </c>
      <c r="B287" s="36" t="s">
        <v>1680</v>
      </c>
      <c r="C287" t="s">
        <v>557</v>
      </c>
      <c r="D287" t="s">
        <v>550</v>
      </c>
      <c r="E287" t="s">
        <v>551</v>
      </c>
      <c r="F287" t="s">
        <v>1916</v>
      </c>
      <c r="G287" s="8" t="s">
        <v>1709</v>
      </c>
      <c r="H287" t="str">
        <f>_xlfn.XLOOKUP(Tabela1[[#This Row],[Turma]],Tabela3[16 turmas],Tabela3[Prof.])</f>
        <v>Alex</v>
      </c>
      <c r="I287" s="8" t="str">
        <f>_xlfn.XLOOKUP(Tabela1[[#This Row],[Turma]],Tabela3[16 turmas],Tabela3[Sala])</f>
        <v>S12</v>
      </c>
      <c r="J287" s="8" t="str">
        <f>_xlfn.XLOOKUP(Tabela1[[#This Row],[Turma]],Tabela3[16 turmas],Tabela3[Periodo])</f>
        <v>Quinta 2</v>
      </c>
      <c r="K287" t="s">
        <v>2169</v>
      </c>
      <c r="L287" s="37" t="s">
        <v>2676</v>
      </c>
    </row>
    <row r="288" spans="1:12" x14ac:dyDescent="0.35">
      <c r="A288" t="s">
        <v>1548</v>
      </c>
      <c r="B288" s="36" t="s">
        <v>1549</v>
      </c>
      <c r="C288" t="s">
        <v>557</v>
      </c>
      <c r="D288" t="s">
        <v>553</v>
      </c>
      <c r="E288" t="s">
        <v>551</v>
      </c>
      <c r="F288" t="s">
        <v>1915</v>
      </c>
      <c r="G288" s="8" t="s">
        <v>1709</v>
      </c>
      <c r="H288" t="str">
        <f>_xlfn.XLOOKUP(Tabela1[[#This Row],[Turma]],Tabela3[16 turmas],Tabela3[Prof.])</f>
        <v>Alex</v>
      </c>
      <c r="I288" s="8" t="str">
        <f>_xlfn.XLOOKUP(Tabela1[[#This Row],[Turma]],Tabela3[16 turmas],Tabela3[Sala])</f>
        <v>S12</v>
      </c>
      <c r="J288" s="8" t="str">
        <f>_xlfn.XLOOKUP(Tabela1[[#This Row],[Turma]],Tabela3[16 turmas],Tabela3[Periodo])</f>
        <v>Quinta 2</v>
      </c>
      <c r="K288"/>
      <c r="L288" s="37" t="s">
        <v>2658</v>
      </c>
    </row>
    <row r="289" spans="1:12" x14ac:dyDescent="0.35">
      <c r="A289" t="s">
        <v>1197</v>
      </c>
      <c r="B289" s="36" t="s">
        <v>1198</v>
      </c>
      <c r="C289" t="s">
        <v>549</v>
      </c>
      <c r="D289" t="s">
        <v>550</v>
      </c>
      <c r="E289" t="s">
        <v>551</v>
      </c>
      <c r="F289" t="s">
        <v>1915</v>
      </c>
      <c r="G289" s="8" t="s">
        <v>1709</v>
      </c>
      <c r="H289" t="str">
        <f>_xlfn.XLOOKUP(Tabela1[[#This Row],[Turma]],Tabela3[16 turmas],Tabela3[Prof.])</f>
        <v>Alex</v>
      </c>
      <c r="I289" s="8" t="str">
        <f>_xlfn.XLOOKUP(Tabela1[[#This Row],[Turma]],Tabela3[16 turmas],Tabela3[Sala])</f>
        <v>S12</v>
      </c>
      <c r="J289" s="8" t="str">
        <f>_xlfn.XLOOKUP(Tabela1[[#This Row],[Turma]],Tabela3[16 turmas],Tabela3[Periodo])</f>
        <v>Quinta 2</v>
      </c>
      <c r="K289" t="s">
        <v>2238</v>
      </c>
      <c r="L289" s="37" t="s">
        <v>2578</v>
      </c>
    </row>
    <row r="290" spans="1:12" x14ac:dyDescent="0.35">
      <c r="A290" t="s">
        <v>1546</v>
      </c>
      <c r="B290" s="36" t="s">
        <v>1547</v>
      </c>
      <c r="C290" t="s">
        <v>557</v>
      </c>
      <c r="D290" t="s">
        <v>550</v>
      </c>
      <c r="E290" t="s">
        <v>551</v>
      </c>
      <c r="F290" t="s">
        <v>1915</v>
      </c>
      <c r="G290" s="8" t="s">
        <v>1709</v>
      </c>
      <c r="H290" t="str">
        <f>_xlfn.XLOOKUP(Tabela1[[#This Row],[Turma]],Tabela3[16 turmas],Tabela3[Prof.])</f>
        <v>Alex</v>
      </c>
      <c r="I290" s="8" t="str">
        <f>_xlfn.XLOOKUP(Tabela1[[#This Row],[Turma]],Tabela3[16 turmas],Tabela3[Sala])</f>
        <v>S12</v>
      </c>
      <c r="J290" s="8" t="str">
        <f>_xlfn.XLOOKUP(Tabela1[[#This Row],[Turma]],Tabela3[16 turmas],Tabela3[Periodo])</f>
        <v>Quinta 2</v>
      </c>
      <c r="K290" t="s">
        <v>2252</v>
      </c>
      <c r="L290" s="37" t="s">
        <v>2574</v>
      </c>
    </row>
    <row r="291" spans="1:12" x14ac:dyDescent="0.35">
      <c r="A291" t="s">
        <v>1013</v>
      </c>
      <c r="B291" s="36" t="s">
        <v>1014</v>
      </c>
      <c r="C291" t="s">
        <v>549</v>
      </c>
      <c r="D291" t="s">
        <v>550</v>
      </c>
      <c r="E291" t="s">
        <v>551</v>
      </c>
      <c r="F291" t="s">
        <v>1915</v>
      </c>
      <c r="G291" s="8" t="s">
        <v>1710</v>
      </c>
      <c r="H291" t="str">
        <f>_xlfn.XLOOKUP(Tabela1[[#This Row],[Turma]],Tabela3[16 turmas],Tabela3[Prof.])</f>
        <v>Myrna</v>
      </c>
      <c r="I291" s="8" t="str">
        <f>_xlfn.XLOOKUP(Tabela1[[#This Row],[Turma]],Tabela3[16 turmas],Tabela3[Sala])</f>
        <v>S13</v>
      </c>
      <c r="J291" s="8" t="str">
        <f>_xlfn.XLOOKUP(Tabela1[[#This Row],[Turma]],Tabela3[16 turmas],Tabela3[Periodo])</f>
        <v>Quinta 2</v>
      </c>
      <c r="K291" t="s">
        <v>2216</v>
      </c>
      <c r="L291" s="37" t="s">
        <v>2985</v>
      </c>
    </row>
    <row r="292" spans="1:12" x14ac:dyDescent="0.35">
      <c r="A292" t="s">
        <v>137</v>
      </c>
      <c r="B292" s="36" t="s">
        <v>138</v>
      </c>
      <c r="C292" t="s">
        <v>549</v>
      </c>
      <c r="D292" t="s">
        <v>550</v>
      </c>
      <c r="E292" t="s">
        <v>551</v>
      </c>
      <c r="F292" t="s">
        <v>1915</v>
      </c>
      <c r="G292" s="8" t="s">
        <v>1710</v>
      </c>
      <c r="H292" t="str">
        <f>_xlfn.XLOOKUP(Tabela1[[#This Row],[Turma]],Tabela3[16 turmas],Tabela3[Prof.])</f>
        <v>Myrna</v>
      </c>
      <c r="I292" s="8" t="str">
        <f>_xlfn.XLOOKUP(Tabela1[[#This Row],[Turma]],Tabela3[16 turmas],Tabela3[Sala])</f>
        <v>S13</v>
      </c>
      <c r="J292" s="8" t="str">
        <f>_xlfn.XLOOKUP(Tabela1[[#This Row],[Turma]],Tabela3[16 turmas],Tabela3[Periodo])</f>
        <v>Quinta 2</v>
      </c>
      <c r="K292" t="s">
        <v>2215</v>
      </c>
      <c r="L292" s="37" t="s">
        <v>2979</v>
      </c>
    </row>
    <row r="293" spans="1:12" x14ac:dyDescent="0.35">
      <c r="A293" t="s">
        <v>388</v>
      </c>
      <c r="B293" s="36" t="s">
        <v>389</v>
      </c>
      <c r="C293" t="s">
        <v>549</v>
      </c>
      <c r="D293" t="s">
        <v>550</v>
      </c>
      <c r="E293" t="s">
        <v>551</v>
      </c>
      <c r="F293" t="s">
        <v>1915</v>
      </c>
      <c r="G293" s="8" t="s">
        <v>1710</v>
      </c>
      <c r="H293" t="str">
        <f>_xlfn.XLOOKUP(Tabela1[[#This Row],[Turma]],Tabela3[16 turmas],Tabela3[Prof.])</f>
        <v>Myrna</v>
      </c>
      <c r="I293" s="8" t="str">
        <f>_xlfn.XLOOKUP(Tabela1[[#This Row],[Turma]],Tabela3[16 turmas],Tabela3[Sala])</f>
        <v>S13</v>
      </c>
      <c r="J293" s="8" t="str">
        <f>_xlfn.XLOOKUP(Tabela1[[#This Row],[Turma]],Tabela3[16 turmas],Tabela3[Periodo])</f>
        <v>Quinta 2</v>
      </c>
      <c r="K293" t="s">
        <v>2217</v>
      </c>
      <c r="L293" s="37" t="s">
        <v>2977</v>
      </c>
    </row>
    <row r="294" spans="1:12" x14ac:dyDescent="0.35">
      <c r="A294" t="s">
        <v>338</v>
      </c>
      <c r="B294" s="36" t="s">
        <v>339</v>
      </c>
      <c r="C294" t="s">
        <v>549</v>
      </c>
      <c r="D294" t="s">
        <v>550</v>
      </c>
      <c r="E294" t="s">
        <v>551</v>
      </c>
      <c r="F294" t="s">
        <v>1915</v>
      </c>
      <c r="G294" s="8" t="s">
        <v>1710</v>
      </c>
      <c r="H294" t="str">
        <f>_xlfn.XLOOKUP(Tabela1[[#This Row],[Turma]],Tabela3[16 turmas],Tabela3[Prof.])</f>
        <v>Myrna</v>
      </c>
      <c r="I294" s="8" t="str">
        <f>_xlfn.XLOOKUP(Tabela1[[#This Row],[Turma]],Tabela3[16 turmas],Tabela3[Sala])</f>
        <v>S13</v>
      </c>
      <c r="J294" s="8" t="str">
        <f>_xlfn.XLOOKUP(Tabela1[[#This Row],[Turma]],Tabela3[16 turmas],Tabela3[Periodo])</f>
        <v>Quinta 2</v>
      </c>
      <c r="K294" t="s">
        <v>2220</v>
      </c>
      <c r="L294" s="37" t="s">
        <v>2967</v>
      </c>
    </row>
    <row r="295" spans="1:12" x14ac:dyDescent="0.35">
      <c r="A295" t="s">
        <v>440</v>
      </c>
      <c r="B295" s="36" t="s">
        <v>1024</v>
      </c>
      <c r="C295" t="s">
        <v>549</v>
      </c>
      <c r="D295" t="s">
        <v>550</v>
      </c>
      <c r="E295" t="s">
        <v>551</v>
      </c>
      <c r="F295" t="s">
        <v>1915</v>
      </c>
      <c r="G295" s="8" t="s">
        <v>1710</v>
      </c>
      <c r="H295" t="str">
        <f>_xlfn.XLOOKUP(Tabela1[[#This Row],[Turma]],Tabela3[16 turmas],Tabela3[Prof.])</f>
        <v>Myrna</v>
      </c>
      <c r="I295" s="8" t="str">
        <f>_xlfn.XLOOKUP(Tabela1[[#This Row],[Turma]],Tabela3[16 turmas],Tabela3[Sala])</f>
        <v>S13</v>
      </c>
      <c r="J295" s="8" t="str">
        <f>_xlfn.XLOOKUP(Tabela1[[#This Row],[Turma]],Tabela3[16 turmas],Tabela3[Periodo])</f>
        <v>Quinta 2</v>
      </c>
      <c r="K295" t="s">
        <v>2219</v>
      </c>
      <c r="L295" s="37" t="s">
        <v>2965</v>
      </c>
    </row>
    <row r="296" spans="1:12" x14ac:dyDescent="0.35">
      <c r="A296" t="s">
        <v>1087</v>
      </c>
      <c r="B296" s="36" t="s">
        <v>1088</v>
      </c>
      <c r="C296" t="s">
        <v>549</v>
      </c>
      <c r="D296" t="s">
        <v>550</v>
      </c>
      <c r="E296" t="s">
        <v>551</v>
      </c>
      <c r="F296" t="s">
        <v>1915</v>
      </c>
      <c r="G296" s="8" t="s">
        <v>1710</v>
      </c>
      <c r="H296" t="str">
        <f>_xlfn.XLOOKUP(Tabela1[[#This Row],[Turma]],Tabela3[16 turmas],Tabela3[Prof.])</f>
        <v>Myrna</v>
      </c>
      <c r="I296" s="8" t="str">
        <f>_xlfn.XLOOKUP(Tabela1[[#This Row],[Turma]],Tabela3[16 turmas],Tabela3[Sala])</f>
        <v>S13</v>
      </c>
      <c r="J296" s="8" t="str">
        <f>_xlfn.XLOOKUP(Tabela1[[#This Row],[Turma]],Tabela3[16 turmas],Tabela3[Periodo])</f>
        <v>Quinta 2</v>
      </c>
      <c r="K296" t="s">
        <v>2222</v>
      </c>
      <c r="L296" s="37" t="s">
        <v>2934</v>
      </c>
    </row>
    <row r="297" spans="1:12" x14ac:dyDescent="0.35">
      <c r="A297" t="s">
        <v>1078</v>
      </c>
      <c r="B297" s="36" t="s">
        <v>1079</v>
      </c>
      <c r="C297" t="s">
        <v>549</v>
      </c>
      <c r="D297" t="s">
        <v>550</v>
      </c>
      <c r="E297" t="s">
        <v>551</v>
      </c>
      <c r="F297" t="s">
        <v>1915</v>
      </c>
      <c r="G297" s="8" t="s">
        <v>1710</v>
      </c>
      <c r="H297" t="str">
        <f>_xlfn.XLOOKUP(Tabela1[[#This Row],[Turma]],Tabela3[16 turmas],Tabela3[Prof.])</f>
        <v>Myrna</v>
      </c>
      <c r="I297" s="8" t="str">
        <f>_xlfn.XLOOKUP(Tabela1[[#This Row],[Turma]],Tabela3[16 turmas],Tabela3[Sala])</f>
        <v>S13</v>
      </c>
      <c r="J297" s="8" t="str">
        <f>_xlfn.XLOOKUP(Tabela1[[#This Row],[Turma]],Tabela3[16 turmas],Tabela3[Periodo])</f>
        <v>Quinta 2</v>
      </c>
      <c r="K297" t="s">
        <v>2221</v>
      </c>
      <c r="L297" s="37" t="s">
        <v>2930</v>
      </c>
    </row>
    <row r="298" spans="1:12" x14ac:dyDescent="0.35">
      <c r="A298" t="s">
        <v>1166</v>
      </c>
      <c r="B298" s="36" t="s">
        <v>1167</v>
      </c>
      <c r="C298" t="s">
        <v>549</v>
      </c>
      <c r="D298" t="s">
        <v>550</v>
      </c>
      <c r="E298" t="s">
        <v>551</v>
      </c>
      <c r="F298" t="s">
        <v>1915</v>
      </c>
      <c r="G298" s="8" t="s">
        <v>1710</v>
      </c>
      <c r="H298" t="str">
        <f>_xlfn.XLOOKUP(Tabela1[[#This Row],[Turma]],Tabela3[16 turmas],Tabela3[Prof.])</f>
        <v>Myrna</v>
      </c>
      <c r="I298" s="8" t="str">
        <f>_xlfn.XLOOKUP(Tabela1[[#This Row],[Turma]],Tabela3[16 turmas],Tabela3[Sala])</f>
        <v>S13</v>
      </c>
      <c r="J298" s="8" t="str">
        <f>_xlfn.XLOOKUP(Tabela1[[#This Row],[Turma]],Tabela3[16 turmas],Tabela3[Periodo])</f>
        <v>Quinta 2</v>
      </c>
      <c r="K298" t="s">
        <v>2225</v>
      </c>
      <c r="L298" s="37" t="s">
        <v>2924</v>
      </c>
    </row>
    <row r="299" spans="1:12" x14ac:dyDescent="0.35">
      <c r="A299" t="s">
        <v>1106</v>
      </c>
      <c r="B299" s="36" t="s">
        <v>3278</v>
      </c>
      <c r="C299" t="s">
        <v>549</v>
      </c>
      <c r="D299" t="s">
        <v>553</v>
      </c>
      <c r="E299" t="s">
        <v>551</v>
      </c>
      <c r="F299" t="s">
        <v>1915</v>
      </c>
      <c r="G299" s="8" t="s">
        <v>1710</v>
      </c>
      <c r="H299" t="str">
        <f>_xlfn.XLOOKUP(Tabela1[[#This Row],[Turma]],Tabela3[16 turmas],Tabela3[Prof.])</f>
        <v>Myrna</v>
      </c>
      <c r="I299" s="8" t="str">
        <f>_xlfn.XLOOKUP(Tabela1[[#This Row],[Turma]],Tabela3[16 turmas],Tabela3[Sala])</f>
        <v>S13</v>
      </c>
      <c r="J299" s="8" t="str">
        <f>_xlfn.XLOOKUP(Tabela1[[#This Row],[Turma]],Tabela3[16 turmas],Tabela3[Periodo])</f>
        <v>Quinta 2</v>
      </c>
      <c r="K299"/>
      <c r="L299" s="37" t="s">
        <v>2898</v>
      </c>
    </row>
    <row r="300" spans="1:12" x14ac:dyDescent="0.35">
      <c r="A300" t="s">
        <v>1562</v>
      </c>
      <c r="B300" s="36" t="s">
        <v>1563</v>
      </c>
      <c r="C300" t="s">
        <v>557</v>
      </c>
      <c r="D300" t="s">
        <v>550</v>
      </c>
      <c r="E300" t="s">
        <v>551</v>
      </c>
      <c r="F300" t="s">
        <v>1915</v>
      </c>
      <c r="G300" s="8" t="s">
        <v>1710</v>
      </c>
      <c r="H300" t="str">
        <f>_xlfn.XLOOKUP(Tabela1[[#This Row],[Turma]],Tabela3[16 turmas],Tabela3[Prof.])</f>
        <v>Myrna</v>
      </c>
      <c r="I300" s="8" t="str">
        <f>_xlfn.XLOOKUP(Tabela1[[#This Row],[Turma]],Tabela3[16 turmas],Tabela3[Sala])</f>
        <v>S13</v>
      </c>
      <c r="J300" s="8" t="str">
        <f>_xlfn.XLOOKUP(Tabela1[[#This Row],[Turma]],Tabela3[16 turmas],Tabela3[Periodo])</f>
        <v>Quinta 2</v>
      </c>
      <c r="K300"/>
      <c r="L300" s="37" t="s">
        <v>3204</v>
      </c>
    </row>
    <row r="301" spans="1:12" x14ac:dyDescent="0.35">
      <c r="A301" t="s">
        <v>1555</v>
      </c>
      <c r="B301" s="36" t="s">
        <v>1556</v>
      </c>
      <c r="C301" t="s">
        <v>557</v>
      </c>
      <c r="D301" t="s">
        <v>553</v>
      </c>
      <c r="E301" t="s">
        <v>551</v>
      </c>
      <c r="F301" t="s">
        <v>1915</v>
      </c>
      <c r="G301" s="8" t="s">
        <v>1710</v>
      </c>
      <c r="H301" t="str">
        <f>_xlfn.XLOOKUP(Tabela1[[#This Row],[Turma]],Tabela3[16 turmas],Tabela3[Prof.])</f>
        <v>Myrna</v>
      </c>
      <c r="I301" s="8" t="str">
        <f>_xlfn.XLOOKUP(Tabela1[[#This Row],[Turma]],Tabela3[16 turmas],Tabela3[Sala])</f>
        <v>S13</v>
      </c>
      <c r="J301" s="8" t="str">
        <f>_xlfn.XLOOKUP(Tabela1[[#This Row],[Turma]],Tabela3[16 turmas],Tabela3[Periodo])</f>
        <v>Quinta 2</v>
      </c>
      <c r="K301" t="s">
        <v>2228</v>
      </c>
      <c r="L301" s="37" t="s">
        <v>2888</v>
      </c>
    </row>
    <row r="302" spans="1:12" x14ac:dyDescent="0.35">
      <c r="A302" t="s">
        <v>318</v>
      </c>
      <c r="B302" s="36" t="s">
        <v>1557</v>
      </c>
      <c r="C302" t="s">
        <v>557</v>
      </c>
      <c r="D302" t="s">
        <v>550</v>
      </c>
      <c r="E302" t="s">
        <v>551</v>
      </c>
      <c r="F302" t="s">
        <v>1915</v>
      </c>
      <c r="G302" s="8" t="s">
        <v>1710</v>
      </c>
      <c r="H302" t="str">
        <f>_xlfn.XLOOKUP(Tabela1[[#This Row],[Turma]],Tabela3[16 turmas],Tabela3[Prof.])</f>
        <v>Myrna</v>
      </c>
      <c r="I302" s="8" t="str">
        <f>_xlfn.XLOOKUP(Tabela1[[#This Row],[Turma]],Tabela3[16 turmas],Tabela3[Sala])</f>
        <v>S13</v>
      </c>
      <c r="J302" s="8" t="str">
        <f>_xlfn.XLOOKUP(Tabela1[[#This Row],[Turma]],Tabela3[16 turmas],Tabela3[Periodo])</f>
        <v>Quinta 2</v>
      </c>
      <c r="K302" s="50" t="s">
        <v>2229</v>
      </c>
      <c r="L302" s="37" t="s">
        <v>2885</v>
      </c>
    </row>
    <row r="303" spans="1:12" x14ac:dyDescent="0.35">
      <c r="A303" t="s">
        <v>1560</v>
      </c>
      <c r="B303" s="36" t="s">
        <v>1561</v>
      </c>
      <c r="C303" t="s">
        <v>557</v>
      </c>
      <c r="D303" t="s">
        <v>553</v>
      </c>
      <c r="E303" t="s">
        <v>551</v>
      </c>
      <c r="F303" t="s">
        <v>1915</v>
      </c>
      <c r="G303" s="8" t="s">
        <v>1710</v>
      </c>
      <c r="H303" t="str">
        <f>_xlfn.XLOOKUP(Tabela1[[#This Row],[Turma]],Tabela3[16 turmas],Tabela3[Prof.])</f>
        <v>Myrna</v>
      </c>
      <c r="I303" s="8" t="str">
        <f>_xlfn.XLOOKUP(Tabela1[[#This Row],[Turma]],Tabela3[16 turmas],Tabela3[Sala])</f>
        <v>S13</v>
      </c>
      <c r="J303" s="8" t="str">
        <f>_xlfn.XLOOKUP(Tabela1[[#This Row],[Turma]],Tabela3[16 turmas],Tabela3[Periodo])</f>
        <v>Quinta 2</v>
      </c>
      <c r="K303" t="s">
        <v>2231</v>
      </c>
      <c r="L303" s="37" t="s">
        <v>2882</v>
      </c>
    </row>
    <row r="304" spans="1:12" x14ac:dyDescent="0.35">
      <c r="A304" t="s">
        <v>1134</v>
      </c>
      <c r="B304" s="36" t="s">
        <v>1135</v>
      </c>
      <c r="C304" t="s">
        <v>549</v>
      </c>
      <c r="D304" t="s">
        <v>550</v>
      </c>
      <c r="E304" t="s">
        <v>551</v>
      </c>
      <c r="F304" t="s">
        <v>1915</v>
      </c>
      <c r="G304" s="8" t="s">
        <v>1710</v>
      </c>
      <c r="H304" t="str">
        <f>_xlfn.XLOOKUP(Tabela1[[#This Row],[Turma]],Tabela3[16 turmas],Tabela3[Prof.])</f>
        <v>Myrna</v>
      </c>
      <c r="I304" s="8" t="str">
        <f>_xlfn.XLOOKUP(Tabela1[[#This Row],[Turma]],Tabela3[16 turmas],Tabela3[Sala])</f>
        <v>S13</v>
      </c>
      <c r="J304" s="8" t="str">
        <f>_xlfn.XLOOKUP(Tabela1[[#This Row],[Turma]],Tabela3[16 turmas],Tabela3[Periodo])</f>
        <v>Quinta 2</v>
      </c>
      <c r="K304" t="s">
        <v>2223</v>
      </c>
      <c r="L304" s="37" t="s">
        <v>2879</v>
      </c>
    </row>
    <row r="305" spans="1:12" x14ac:dyDescent="0.35">
      <c r="A305" t="s">
        <v>1564</v>
      </c>
      <c r="B305" s="36" t="s">
        <v>1565</v>
      </c>
      <c r="C305" t="s">
        <v>557</v>
      </c>
      <c r="D305" t="s">
        <v>550</v>
      </c>
      <c r="E305" t="s">
        <v>551</v>
      </c>
      <c r="F305" t="s">
        <v>1915</v>
      </c>
      <c r="G305" s="8" t="s">
        <v>1710</v>
      </c>
      <c r="H305" t="str">
        <f>_xlfn.XLOOKUP(Tabela1[[#This Row],[Turma]],Tabela3[16 turmas],Tabela3[Prof.])</f>
        <v>Myrna</v>
      </c>
      <c r="I305" s="8" t="str">
        <f>_xlfn.XLOOKUP(Tabela1[[#This Row],[Turma]],Tabela3[16 turmas],Tabela3[Sala])</f>
        <v>S13</v>
      </c>
      <c r="J305" s="8" t="str">
        <f>_xlfn.XLOOKUP(Tabela1[[#This Row],[Turma]],Tabela3[16 turmas],Tabela3[Periodo])</f>
        <v>Quinta 2</v>
      </c>
      <c r="K305" t="s">
        <v>2232</v>
      </c>
      <c r="L305" s="37" t="s">
        <v>2878</v>
      </c>
    </row>
    <row r="306" spans="1:12" x14ac:dyDescent="0.35">
      <c r="A306" t="s">
        <v>330</v>
      </c>
      <c r="B306" s="36" t="s">
        <v>331</v>
      </c>
      <c r="C306" t="s">
        <v>557</v>
      </c>
      <c r="D306" t="s">
        <v>550</v>
      </c>
      <c r="E306" t="s">
        <v>551</v>
      </c>
      <c r="F306" t="s">
        <v>1915</v>
      </c>
      <c r="G306" s="8" t="s">
        <v>1710</v>
      </c>
      <c r="H306" t="str">
        <f>_xlfn.XLOOKUP(Tabela1[[#This Row],[Turma]],Tabela3[16 turmas],Tabela3[Prof.])</f>
        <v>Myrna</v>
      </c>
      <c r="I306" s="8" t="str">
        <f>_xlfn.XLOOKUP(Tabela1[[#This Row],[Turma]],Tabela3[16 turmas],Tabela3[Sala])</f>
        <v>S13</v>
      </c>
      <c r="J306" s="8" t="str">
        <f>_xlfn.XLOOKUP(Tabela1[[#This Row],[Turma]],Tabela3[16 turmas],Tabela3[Periodo])</f>
        <v>Quinta 2</v>
      </c>
      <c r="K306" t="s">
        <v>2233</v>
      </c>
      <c r="L306" s="37" t="s">
        <v>2877</v>
      </c>
    </row>
    <row r="307" spans="1:12" x14ac:dyDescent="0.35">
      <c r="A307" t="s">
        <v>1156</v>
      </c>
      <c r="B307" s="36" t="s">
        <v>1157</v>
      </c>
      <c r="C307" t="s">
        <v>549</v>
      </c>
      <c r="D307" t="s">
        <v>550</v>
      </c>
      <c r="E307" t="s">
        <v>551</v>
      </c>
      <c r="F307" t="s">
        <v>1915</v>
      </c>
      <c r="G307" s="8" t="s">
        <v>1710</v>
      </c>
      <c r="H307" t="str">
        <f>_xlfn.XLOOKUP(Tabela1[[#This Row],[Turma]],Tabela3[16 turmas],Tabela3[Prof.])</f>
        <v>Myrna</v>
      </c>
      <c r="I307" s="8" t="str">
        <f>_xlfn.XLOOKUP(Tabela1[[#This Row],[Turma]],Tabela3[16 turmas],Tabela3[Sala])</f>
        <v>S13</v>
      </c>
      <c r="J307" s="8" t="str">
        <f>_xlfn.XLOOKUP(Tabela1[[#This Row],[Turma]],Tabela3[16 turmas],Tabela3[Periodo])</f>
        <v>Quinta 2</v>
      </c>
      <c r="K307" t="s">
        <v>2224</v>
      </c>
      <c r="L307" s="37" t="s">
        <v>2849</v>
      </c>
    </row>
    <row r="308" spans="1:12" x14ac:dyDescent="0.35">
      <c r="A308" t="s">
        <v>1201</v>
      </c>
      <c r="B308" s="36" t="s">
        <v>1202</v>
      </c>
      <c r="C308" t="s">
        <v>549</v>
      </c>
      <c r="D308" t="s">
        <v>550</v>
      </c>
      <c r="E308" t="s">
        <v>551</v>
      </c>
      <c r="F308" t="s">
        <v>1915</v>
      </c>
      <c r="G308" s="8" t="s">
        <v>1710</v>
      </c>
      <c r="H308" t="str">
        <f>_xlfn.XLOOKUP(Tabela1[[#This Row],[Turma]],Tabela3[16 turmas],Tabela3[Prof.])</f>
        <v>Myrna</v>
      </c>
      <c r="I308" s="8" t="str">
        <f>_xlfn.XLOOKUP(Tabela1[[#This Row],[Turma]],Tabela3[16 turmas],Tabela3[Sala])</f>
        <v>S13</v>
      </c>
      <c r="J308" s="8" t="str">
        <f>_xlfn.XLOOKUP(Tabela1[[#This Row],[Turma]],Tabela3[16 turmas],Tabela3[Periodo])</f>
        <v>Quinta 2</v>
      </c>
      <c r="K308" t="s">
        <v>2226</v>
      </c>
      <c r="L308" s="37" t="s">
        <v>2837</v>
      </c>
    </row>
    <row r="309" spans="1:12" x14ac:dyDescent="0.35">
      <c r="A309" t="s">
        <v>1243</v>
      </c>
      <c r="B309" s="36" t="s">
        <v>1244</v>
      </c>
      <c r="C309" t="s">
        <v>549</v>
      </c>
      <c r="D309" t="s">
        <v>553</v>
      </c>
      <c r="E309" t="s">
        <v>551</v>
      </c>
      <c r="F309" t="s">
        <v>1915</v>
      </c>
      <c r="G309" s="8" t="s">
        <v>1710</v>
      </c>
      <c r="H309" t="str">
        <f>_xlfn.XLOOKUP(Tabela1[[#This Row],[Turma]],Tabela3[16 turmas],Tabela3[Prof.])</f>
        <v>Myrna</v>
      </c>
      <c r="I309" s="8" t="str">
        <f>_xlfn.XLOOKUP(Tabela1[[#This Row],[Turma]],Tabela3[16 turmas],Tabela3[Sala])</f>
        <v>S13</v>
      </c>
      <c r="J309" s="8" t="str">
        <f>_xlfn.XLOOKUP(Tabela1[[#This Row],[Turma]],Tabela3[16 turmas],Tabela3[Periodo])</f>
        <v>Quinta 2</v>
      </c>
      <c r="K309" t="s">
        <v>2227</v>
      </c>
      <c r="L309" s="37" t="s">
        <v>2819</v>
      </c>
    </row>
    <row r="310" spans="1:12" x14ac:dyDescent="0.35">
      <c r="A310" t="s">
        <v>120</v>
      </c>
      <c r="B310" s="36" t="s">
        <v>121</v>
      </c>
      <c r="C310" t="s">
        <v>557</v>
      </c>
      <c r="D310" t="s">
        <v>550</v>
      </c>
      <c r="E310" t="s">
        <v>551</v>
      </c>
      <c r="F310" t="s">
        <v>1915</v>
      </c>
      <c r="G310" s="8" t="s">
        <v>1710</v>
      </c>
      <c r="H310" t="str">
        <f>_xlfn.XLOOKUP(Tabela1[[#This Row],[Turma]],Tabela3[16 turmas],Tabela3[Prof.])</f>
        <v>Myrna</v>
      </c>
      <c r="I310" s="8" t="str">
        <f>_xlfn.XLOOKUP(Tabela1[[#This Row],[Turma]],Tabela3[16 turmas],Tabela3[Sala])</f>
        <v>S13</v>
      </c>
      <c r="J310" s="8" t="str">
        <f>_xlfn.XLOOKUP(Tabela1[[#This Row],[Turma]],Tabela3[16 turmas],Tabela3[Periodo])</f>
        <v>Quinta 2</v>
      </c>
      <c r="K310" t="s">
        <v>2234</v>
      </c>
      <c r="L310" s="37" t="s">
        <v>2744</v>
      </c>
    </row>
    <row r="311" spans="1:12" x14ac:dyDescent="0.35">
      <c r="A311" t="s">
        <v>1000</v>
      </c>
      <c r="B311" s="36" t="s">
        <v>1001</v>
      </c>
      <c r="C311" t="s">
        <v>549</v>
      </c>
      <c r="D311" t="s">
        <v>550</v>
      </c>
      <c r="E311" t="s">
        <v>551</v>
      </c>
      <c r="F311" t="s">
        <v>1915</v>
      </c>
      <c r="G311" s="8" t="s">
        <v>1710</v>
      </c>
      <c r="H311" t="str">
        <f>_xlfn.XLOOKUP(Tabela1[[#This Row],[Turma]],Tabela3[16 turmas],Tabela3[Prof.])</f>
        <v>Myrna</v>
      </c>
      <c r="I311" s="8" t="str">
        <f>_xlfn.XLOOKUP(Tabela1[[#This Row],[Turma]],Tabela3[16 turmas],Tabela3[Sala])</f>
        <v>S13</v>
      </c>
      <c r="J311" s="8" t="str">
        <f>_xlfn.XLOOKUP(Tabela1[[#This Row],[Turma]],Tabela3[16 turmas],Tabela3[Periodo])</f>
        <v>Quinta 2</v>
      </c>
      <c r="K311" t="s">
        <v>2214</v>
      </c>
      <c r="L311" s="37" t="s">
        <v>2712</v>
      </c>
    </row>
    <row r="312" spans="1:12" x14ac:dyDescent="0.35">
      <c r="A312" t="s">
        <v>1020</v>
      </c>
      <c r="B312" s="36" t="s">
        <v>1021</v>
      </c>
      <c r="C312" t="s">
        <v>549</v>
      </c>
      <c r="D312" t="s">
        <v>550</v>
      </c>
      <c r="E312" t="s">
        <v>551</v>
      </c>
      <c r="F312" t="s">
        <v>1915</v>
      </c>
      <c r="G312" s="8" t="s">
        <v>1710</v>
      </c>
      <c r="H312" t="str">
        <f>_xlfn.XLOOKUP(Tabela1[[#This Row],[Turma]],Tabela3[16 turmas],Tabela3[Prof.])</f>
        <v>Myrna</v>
      </c>
      <c r="I312" s="8" t="str">
        <f>_xlfn.XLOOKUP(Tabela1[[#This Row],[Turma]],Tabela3[16 turmas],Tabela3[Sala])</f>
        <v>S13</v>
      </c>
      <c r="J312" s="8" t="str">
        <f>_xlfn.XLOOKUP(Tabela1[[#This Row],[Turma]],Tabela3[16 turmas],Tabela3[Periodo])</f>
        <v>Quinta 2</v>
      </c>
      <c r="K312" t="s">
        <v>2218</v>
      </c>
      <c r="L312" s="37" t="s">
        <v>2630</v>
      </c>
    </row>
    <row r="313" spans="1:12" x14ac:dyDescent="0.35">
      <c r="A313" t="s">
        <v>1558</v>
      </c>
      <c r="B313" s="36" t="s">
        <v>1559</v>
      </c>
      <c r="C313" t="s">
        <v>557</v>
      </c>
      <c r="D313" t="s">
        <v>550</v>
      </c>
      <c r="E313" t="s">
        <v>551</v>
      </c>
      <c r="F313" t="s">
        <v>1915</v>
      </c>
      <c r="G313" s="8" t="s">
        <v>1710</v>
      </c>
      <c r="H313" t="str">
        <f>_xlfn.XLOOKUP(Tabela1[[#This Row],[Turma]],Tabela3[16 turmas],Tabela3[Prof.])</f>
        <v>Myrna</v>
      </c>
      <c r="I313" s="8" t="str">
        <f>_xlfn.XLOOKUP(Tabela1[[#This Row],[Turma]],Tabela3[16 turmas],Tabela3[Sala])</f>
        <v>S13</v>
      </c>
      <c r="J313" s="8" t="str">
        <f>_xlfn.XLOOKUP(Tabela1[[#This Row],[Turma]],Tabela3[16 turmas],Tabela3[Periodo])</f>
        <v>Quinta 2</v>
      </c>
      <c r="K313" t="s">
        <v>2230</v>
      </c>
      <c r="L313" s="37" t="s">
        <v>2604</v>
      </c>
    </row>
    <row r="314" spans="1:12" x14ac:dyDescent="0.35">
      <c r="A314" t="s">
        <v>2542</v>
      </c>
      <c r="B314" s="36" t="s">
        <v>1896</v>
      </c>
      <c r="C314" t="s">
        <v>549</v>
      </c>
      <c r="D314" t="s">
        <v>550</v>
      </c>
      <c r="E314" t="s">
        <v>551</v>
      </c>
      <c r="F314" t="s">
        <v>1915</v>
      </c>
      <c r="G314" s="8" t="s">
        <v>1710</v>
      </c>
      <c r="H314" t="str">
        <f>_xlfn.XLOOKUP(Tabela1[[#This Row],[Turma]],Tabela3[16 turmas],Tabela3[Prof.])</f>
        <v>Myrna</v>
      </c>
      <c r="I314" s="8" t="str">
        <f>_xlfn.XLOOKUP(Tabela1[[#This Row],[Turma]],Tabela3[16 turmas],Tabela3[Sala])</f>
        <v>S13</v>
      </c>
      <c r="J314" s="8" t="str">
        <f>_xlfn.XLOOKUP(Tabela1[[#This Row],[Turma]],Tabela3[16 turmas],Tabela3[Periodo])</f>
        <v>Quinta 2</v>
      </c>
      <c r="K314" t="s">
        <v>2536</v>
      </c>
      <c r="L314" s="37" t="s">
        <v>3206</v>
      </c>
    </row>
    <row r="315" spans="1:12" x14ac:dyDescent="0.35">
      <c r="A315" t="s">
        <v>1314</v>
      </c>
      <c r="B315" s="36" t="s">
        <v>1315</v>
      </c>
      <c r="C315" t="s">
        <v>557</v>
      </c>
      <c r="D315" t="s">
        <v>553</v>
      </c>
      <c r="E315" t="s">
        <v>554</v>
      </c>
      <c r="F315" t="s">
        <v>1915</v>
      </c>
      <c r="G315" s="8" t="s">
        <v>1710</v>
      </c>
      <c r="H315" t="str">
        <f>_xlfn.XLOOKUP(Tabela1[[#This Row],[Turma]],Tabela3[16 turmas],Tabela3[Prof.])</f>
        <v>Myrna</v>
      </c>
      <c r="I315" s="8" t="str">
        <f>_xlfn.XLOOKUP(Tabela1[[#This Row],[Turma]],Tabela3[16 turmas],Tabela3[Sala])</f>
        <v>S13</v>
      </c>
      <c r="J315" s="8" t="str">
        <f>_xlfn.XLOOKUP(Tabela1[[#This Row],[Turma]],Tabela3[16 turmas],Tabela3[Periodo])</f>
        <v>Quinta 2</v>
      </c>
      <c r="K315"/>
      <c r="L315" s="37" t="s">
        <v>3258</v>
      </c>
    </row>
    <row r="316" spans="1:12" x14ac:dyDescent="0.35">
      <c r="A316" t="s">
        <v>267</v>
      </c>
      <c r="B316" s="36" t="s">
        <v>1306</v>
      </c>
      <c r="C316" t="s">
        <v>549</v>
      </c>
      <c r="D316" t="s">
        <v>550</v>
      </c>
      <c r="E316" t="s">
        <v>551</v>
      </c>
      <c r="F316" t="s">
        <v>1915</v>
      </c>
      <c r="G316" s="8" t="s">
        <v>1715</v>
      </c>
      <c r="H316" t="str">
        <f>_xlfn.XLOOKUP(Tabela1[[#This Row],[Turma]],Tabela3[16 turmas],Tabela3[Prof.])</f>
        <v>Alex</v>
      </c>
      <c r="I316" s="8" t="str">
        <f>_xlfn.XLOOKUP(Tabela1[[#This Row],[Turma]],Tabela3[16 turmas],Tabela3[Sala])</f>
        <v>S12</v>
      </c>
      <c r="J316" s="8" t="str">
        <f>_xlfn.XLOOKUP(Tabela1[[#This Row],[Turma]],Tabela3[16 turmas],Tabela3[Periodo])</f>
        <v>Quinta 3</v>
      </c>
      <c r="K316" t="s">
        <v>2009</v>
      </c>
      <c r="L316" s="37" t="s">
        <v>2617</v>
      </c>
    </row>
    <row r="317" spans="1:12" x14ac:dyDescent="0.35">
      <c r="A317" t="s">
        <v>1281</v>
      </c>
      <c r="B317" s="36" t="s">
        <v>1282</v>
      </c>
      <c r="C317" t="s">
        <v>549</v>
      </c>
      <c r="D317" t="s">
        <v>550</v>
      </c>
      <c r="E317" t="s">
        <v>551</v>
      </c>
      <c r="F317" t="s">
        <v>1915</v>
      </c>
      <c r="G317" s="8" t="s">
        <v>1714</v>
      </c>
      <c r="H317" t="str">
        <f>_xlfn.XLOOKUP(Tabela1[[#This Row],[Turma]],Tabela3[16 turmas],Tabela3[Prof.])</f>
        <v>Nisflei</v>
      </c>
      <c r="I317" s="8" t="str">
        <f>_xlfn.XLOOKUP(Tabela1[[#This Row],[Turma]],Tabela3[16 turmas],Tabela3[Sala])</f>
        <v>S11</v>
      </c>
      <c r="J317" s="8" t="str">
        <f>_xlfn.XLOOKUP(Tabela1[[#This Row],[Turma]],Tabela3[16 turmas],Tabela3[Periodo])</f>
        <v>Quinta 3</v>
      </c>
      <c r="K317" t="s">
        <v>2316</v>
      </c>
      <c r="L317" s="37" t="s">
        <v>3078</v>
      </c>
    </row>
    <row r="318" spans="1:12" x14ac:dyDescent="0.35">
      <c r="A318" t="s">
        <v>32</v>
      </c>
      <c r="B318" s="36" t="s">
        <v>33</v>
      </c>
      <c r="C318" t="s">
        <v>549</v>
      </c>
      <c r="D318" t="s">
        <v>550</v>
      </c>
      <c r="E318" t="s">
        <v>551</v>
      </c>
      <c r="F318" t="s">
        <v>1915</v>
      </c>
      <c r="G318" s="8" t="s">
        <v>1714</v>
      </c>
      <c r="H318" t="str">
        <f>_xlfn.XLOOKUP(Tabela1[[#This Row],[Turma]],Tabela3[16 turmas],Tabela3[Prof.])</f>
        <v>Nisflei</v>
      </c>
      <c r="I318" s="8" t="str">
        <f>_xlfn.XLOOKUP(Tabela1[[#This Row],[Turma]],Tabela3[16 turmas],Tabela3[Sala])</f>
        <v>S11</v>
      </c>
      <c r="J318" s="8" t="str">
        <f>_xlfn.XLOOKUP(Tabela1[[#This Row],[Turma]],Tabela3[16 turmas],Tabela3[Periodo])</f>
        <v>Quinta 3</v>
      </c>
      <c r="K318" t="s">
        <v>2501</v>
      </c>
      <c r="L318" s="37" t="s">
        <v>2635</v>
      </c>
    </row>
    <row r="319" spans="1:12" x14ac:dyDescent="0.35">
      <c r="A319" t="s">
        <v>914</v>
      </c>
      <c r="B319" s="36" t="s">
        <v>915</v>
      </c>
      <c r="C319" t="s">
        <v>549</v>
      </c>
      <c r="D319" t="s">
        <v>553</v>
      </c>
      <c r="E319" t="s">
        <v>551</v>
      </c>
      <c r="F319" t="s">
        <v>1915</v>
      </c>
      <c r="G319" s="8" t="s">
        <v>1713</v>
      </c>
      <c r="H319" t="str">
        <f>_xlfn.XLOOKUP(Tabela1[[#This Row],[Turma]],Tabela3[16 turmas],Tabela3[Prof.])</f>
        <v>Modolo</v>
      </c>
      <c r="I319" s="8" t="str">
        <f>_xlfn.XLOOKUP(Tabela1[[#This Row],[Turma]],Tabela3[16 turmas],Tabela3[Sala])</f>
        <v>S10</v>
      </c>
      <c r="J319" s="8" t="str">
        <f>_xlfn.XLOOKUP(Tabela1[[#This Row],[Turma]],Tabela3[16 turmas],Tabela3[Periodo])</f>
        <v>Quinta 3</v>
      </c>
      <c r="K319" t="s">
        <v>2442</v>
      </c>
      <c r="L319" s="37" t="s">
        <v>3073</v>
      </c>
    </row>
    <row r="320" spans="1:12" x14ac:dyDescent="0.35">
      <c r="A320" t="s">
        <v>1312</v>
      </c>
      <c r="B320" s="36" t="s">
        <v>1313</v>
      </c>
      <c r="C320" t="s">
        <v>557</v>
      </c>
      <c r="D320" t="s">
        <v>550</v>
      </c>
      <c r="E320" t="s">
        <v>551</v>
      </c>
      <c r="F320" t="s">
        <v>1916</v>
      </c>
      <c r="G320" s="8" t="s">
        <v>1711</v>
      </c>
      <c r="H320" t="str">
        <f>_xlfn.XLOOKUP(Tabela1[[#This Row],[Turma]],Tabela3[16 turmas],Tabela3[Prof.])</f>
        <v>Grilo</v>
      </c>
      <c r="I320" s="8" t="str">
        <f>_xlfn.XLOOKUP(Tabela1[[#This Row],[Turma]],Tabela3[16 turmas],Tabela3[Sala])</f>
        <v>S08</v>
      </c>
      <c r="J320" s="8" t="str">
        <f>_xlfn.XLOOKUP(Tabela1[[#This Row],[Turma]],Tabela3[16 turmas],Tabela3[Periodo])</f>
        <v>Quinta 3</v>
      </c>
      <c r="K320" t="s">
        <v>1925</v>
      </c>
      <c r="L320" s="37" t="s">
        <v>3185</v>
      </c>
    </row>
    <row r="321" spans="1:12" x14ac:dyDescent="0.35">
      <c r="A321" t="s">
        <v>257</v>
      </c>
      <c r="B321" s="36" t="s">
        <v>1373</v>
      </c>
      <c r="C321" t="s">
        <v>557</v>
      </c>
      <c r="D321" t="s">
        <v>550</v>
      </c>
      <c r="E321" t="s">
        <v>551</v>
      </c>
      <c r="F321" t="s">
        <v>1915</v>
      </c>
      <c r="G321" s="8" t="s">
        <v>1711</v>
      </c>
      <c r="H321" t="str">
        <f>_xlfn.XLOOKUP(Tabela1[[#This Row],[Turma]],Tabela3[16 turmas],Tabela3[Prof.])</f>
        <v>Grilo</v>
      </c>
      <c r="I321" s="8" t="str">
        <f>_xlfn.XLOOKUP(Tabela1[[#This Row],[Turma]],Tabela3[16 turmas],Tabela3[Sala])</f>
        <v>S08</v>
      </c>
      <c r="J321" s="8" t="str">
        <f>_xlfn.XLOOKUP(Tabela1[[#This Row],[Turma]],Tabela3[16 turmas],Tabela3[Periodo])</f>
        <v>Quinta 3</v>
      </c>
      <c r="K321"/>
      <c r="L321" s="37" t="s">
        <v>3228</v>
      </c>
    </row>
    <row r="322" spans="1:12" x14ac:dyDescent="0.35">
      <c r="A322" t="s">
        <v>60</v>
      </c>
      <c r="B322" s="36" t="s">
        <v>61</v>
      </c>
      <c r="C322" t="s">
        <v>549</v>
      </c>
      <c r="D322" t="s">
        <v>550</v>
      </c>
      <c r="E322" t="s">
        <v>551</v>
      </c>
      <c r="F322" t="s">
        <v>1915</v>
      </c>
      <c r="G322" s="8" t="s">
        <v>1716</v>
      </c>
      <c r="H322" t="str">
        <f>_xlfn.XLOOKUP(Tabela1[[#This Row],[Turma]],Tabela3[16 turmas],Tabela3[Prof.])</f>
        <v>Myrna</v>
      </c>
      <c r="I322" s="8" t="str">
        <f>_xlfn.XLOOKUP(Tabela1[[#This Row],[Turma]],Tabela3[16 turmas],Tabela3[Sala])</f>
        <v>S13</v>
      </c>
      <c r="J322" s="8" t="str">
        <f>_xlfn.XLOOKUP(Tabela1[[#This Row],[Turma]],Tabela3[16 turmas],Tabela3[Periodo])</f>
        <v>Quinta 3</v>
      </c>
      <c r="K322" t="s">
        <v>2479</v>
      </c>
      <c r="L322" s="37" t="s">
        <v>3058</v>
      </c>
    </row>
    <row r="323" spans="1:12" x14ac:dyDescent="0.35">
      <c r="A323" t="s">
        <v>511</v>
      </c>
      <c r="B323" s="36" t="s">
        <v>512</v>
      </c>
      <c r="C323" t="s">
        <v>557</v>
      </c>
      <c r="D323" t="s">
        <v>550</v>
      </c>
      <c r="E323" t="s">
        <v>551</v>
      </c>
      <c r="F323" t="s">
        <v>1915</v>
      </c>
      <c r="G323" s="8" t="s">
        <v>1711</v>
      </c>
      <c r="H323" t="str">
        <f>_xlfn.XLOOKUP(Tabela1[[#This Row],[Turma]],Tabela3[16 turmas],Tabela3[Prof.])</f>
        <v>Grilo</v>
      </c>
      <c r="I323" s="8" t="str">
        <f>_xlfn.XLOOKUP(Tabela1[[#This Row],[Turma]],Tabela3[16 turmas],Tabela3[Sala])</f>
        <v>S08</v>
      </c>
      <c r="J323" s="8" t="str">
        <f>_xlfn.XLOOKUP(Tabela1[[#This Row],[Turma]],Tabela3[16 turmas],Tabela3[Periodo])</f>
        <v>Quinta 3</v>
      </c>
      <c r="K323" t="s">
        <v>2207</v>
      </c>
      <c r="L323" s="37" t="s">
        <v>3162</v>
      </c>
    </row>
    <row r="324" spans="1:12" x14ac:dyDescent="0.35">
      <c r="A324" t="s">
        <v>54</v>
      </c>
      <c r="B324" s="36" t="s">
        <v>55</v>
      </c>
      <c r="C324" t="s">
        <v>557</v>
      </c>
      <c r="D324" t="s">
        <v>550</v>
      </c>
      <c r="E324" t="s">
        <v>559</v>
      </c>
      <c r="F324" t="s">
        <v>1915</v>
      </c>
      <c r="G324" s="8" t="s">
        <v>1711</v>
      </c>
      <c r="H324" t="str">
        <f>_xlfn.XLOOKUP(Tabela1[[#This Row],[Turma]],Tabela3[16 turmas],Tabela3[Prof.])</f>
        <v>Grilo</v>
      </c>
      <c r="I324" s="8" t="str">
        <f>_xlfn.XLOOKUP(Tabela1[[#This Row],[Turma]],Tabela3[16 turmas],Tabela3[Sala])</f>
        <v>S08</v>
      </c>
      <c r="J324" s="8" t="str">
        <f>_xlfn.XLOOKUP(Tabela1[[#This Row],[Turma]],Tabela3[16 turmas],Tabela3[Periodo])</f>
        <v>Quinta 3</v>
      </c>
      <c r="K324" t="s">
        <v>2200</v>
      </c>
      <c r="L324" s="37" t="s">
        <v>3160</v>
      </c>
    </row>
    <row r="325" spans="1:12" x14ac:dyDescent="0.35">
      <c r="A325" t="s">
        <v>175</v>
      </c>
      <c r="B325" s="36" t="s">
        <v>1374</v>
      </c>
      <c r="C325" t="s">
        <v>557</v>
      </c>
      <c r="D325" t="s">
        <v>550</v>
      </c>
      <c r="E325" t="s">
        <v>559</v>
      </c>
      <c r="F325" t="s">
        <v>1915</v>
      </c>
      <c r="G325" s="8" t="s">
        <v>1711</v>
      </c>
      <c r="H325" t="str">
        <f>_xlfn.XLOOKUP(Tabela1[[#This Row],[Turma]],Tabela3[16 turmas],Tabela3[Prof.])</f>
        <v>Grilo</v>
      </c>
      <c r="I325" s="8" t="str">
        <f>_xlfn.XLOOKUP(Tabela1[[#This Row],[Turma]],Tabela3[16 turmas],Tabela3[Sala])</f>
        <v>S08</v>
      </c>
      <c r="J325" s="8" t="str">
        <f>_xlfn.XLOOKUP(Tabela1[[#This Row],[Turma]],Tabela3[16 turmas],Tabela3[Periodo])</f>
        <v>Quinta 3</v>
      </c>
      <c r="K325" t="s">
        <v>2203</v>
      </c>
      <c r="L325" s="37" t="s">
        <v>3148</v>
      </c>
    </row>
    <row r="326" spans="1:12" x14ac:dyDescent="0.35">
      <c r="A326" t="s">
        <v>879</v>
      </c>
      <c r="B326" s="36" t="s">
        <v>880</v>
      </c>
      <c r="C326" t="s">
        <v>549</v>
      </c>
      <c r="D326" t="s">
        <v>553</v>
      </c>
      <c r="E326" t="s">
        <v>554</v>
      </c>
      <c r="F326" t="s">
        <v>1915</v>
      </c>
      <c r="G326" s="8" t="s">
        <v>1711</v>
      </c>
      <c r="H326" t="str">
        <f>_xlfn.XLOOKUP(Tabela1[[#This Row],[Turma]],Tabela3[16 turmas],Tabela3[Prof.])</f>
        <v>Grilo</v>
      </c>
      <c r="I326" s="8" t="str">
        <f>_xlfn.XLOOKUP(Tabela1[[#This Row],[Turma]],Tabela3[16 turmas],Tabela3[Sala])</f>
        <v>S08</v>
      </c>
      <c r="J326" s="8" t="str">
        <f>_xlfn.XLOOKUP(Tabela1[[#This Row],[Turma]],Tabela3[16 turmas],Tabela3[Periodo])</f>
        <v>Quinta 3</v>
      </c>
      <c r="K326" s="50" t="s">
        <v>2193</v>
      </c>
      <c r="L326" s="37" t="s">
        <v>3123</v>
      </c>
    </row>
    <row r="327" spans="1:12" x14ac:dyDescent="0.35">
      <c r="A327" t="s">
        <v>1350</v>
      </c>
      <c r="B327" s="36" t="s">
        <v>1351</v>
      </c>
      <c r="C327" t="s">
        <v>557</v>
      </c>
      <c r="D327" t="s">
        <v>550</v>
      </c>
      <c r="E327" t="s">
        <v>559</v>
      </c>
      <c r="F327" t="s">
        <v>1916</v>
      </c>
      <c r="G327" s="8" t="s">
        <v>1711</v>
      </c>
      <c r="H327" t="str">
        <f>_xlfn.XLOOKUP(Tabela1[[#This Row],[Turma]],Tabela3[16 turmas],Tabela3[Prof.])</f>
        <v>Grilo</v>
      </c>
      <c r="I327" s="8" t="str">
        <f>_xlfn.XLOOKUP(Tabela1[[#This Row],[Turma]],Tabela3[16 turmas],Tabela3[Sala])</f>
        <v>S08</v>
      </c>
      <c r="J327" s="8" t="str">
        <f>_xlfn.XLOOKUP(Tabela1[[#This Row],[Turma]],Tabela3[16 turmas],Tabela3[Periodo])</f>
        <v>Quinta 3</v>
      </c>
      <c r="K327" t="s">
        <v>2201</v>
      </c>
      <c r="L327" s="37" t="s">
        <v>2995</v>
      </c>
    </row>
    <row r="328" spans="1:12" x14ac:dyDescent="0.35">
      <c r="A328" t="s">
        <v>347</v>
      </c>
      <c r="B328" s="36" t="s">
        <v>348</v>
      </c>
      <c r="C328" t="s">
        <v>549</v>
      </c>
      <c r="D328" t="s">
        <v>550</v>
      </c>
      <c r="E328" t="s">
        <v>554</v>
      </c>
      <c r="F328" t="s">
        <v>1915</v>
      </c>
      <c r="G328" s="8" t="s">
        <v>1711</v>
      </c>
      <c r="H328" t="str">
        <f>_xlfn.XLOOKUP(Tabela1[[#This Row],[Turma]],Tabela3[16 turmas],Tabela3[Prof.])</f>
        <v>Grilo</v>
      </c>
      <c r="I328" s="8" t="str">
        <f>_xlfn.XLOOKUP(Tabela1[[#This Row],[Turma]],Tabela3[16 turmas],Tabela3[Sala])</f>
        <v>S08</v>
      </c>
      <c r="J328" s="8" t="str">
        <f>_xlfn.XLOOKUP(Tabela1[[#This Row],[Turma]],Tabela3[16 turmas],Tabela3[Periodo])</f>
        <v>Quinta 3</v>
      </c>
      <c r="K328" t="s">
        <v>2194</v>
      </c>
      <c r="L328" s="37" t="s">
        <v>2980</v>
      </c>
    </row>
    <row r="329" spans="1:12" x14ac:dyDescent="0.35">
      <c r="A329" t="s">
        <v>1050</v>
      </c>
      <c r="B329" s="36" t="s">
        <v>1051</v>
      </c>
      <c r="C329" t="s">
        <v>549</v>
      </c>
      <c r="D329" t="s">
        <v>553</v>
      </c>
      <c r="E329" t="s">
        <v>554</v>
      </c>
      <c r="F329" t="s">
        <v>1915</v>
      </c>
      <c r="G329" s="8" t="s">
        <v>1711</v>
      </c>
      <c r="H329" t="str">
        <f>_xlfn.XLOOKUP(Tabela1[[#This Row],[Turma]],Tabela3[16 turmas],Tabela3[Prof.])</f>
        <v>Grilo</v>
      </c>
      <c r="I329" s="8" t="str">
        <f>_xlfn.XLOOKUP(Tabela1[[#This Row],[Turma]],Tabela3[16 turmas],Tabela3[Sala])</f>
        <v>S08</v>
      </c>
      <c r="J329" s="8" t="str">
        <f>_xlfn.XLOOKUP(Tabela1[[#This Row],[Turma]],Tabela3[16 turmas],Tabela3[Periodo])</f>
        <v>Quinta 3</v>
      </c>
      <c r="K329" t="s">
        <v>2195</v>
      </c>
      <c r="L329" s="37" t="s">
        <v>2961</v>
      </c>
    </row>
    <row r="330" spans="1:12" x14ac:dyDescent="0.35">
      <c r="A330" t="s">
        <v>1212</v>
      </c>
      <c r="B330" s="36" t="s">
        <v>1213</v>
      </c>
      <c r="C330" t="s">
        <v>549</v>
      </c>
      <c r="D330" t="s">
        <v>550</v>
      </c>
      <c r="E330" t="s">
        <v>551</v>
      </c>
      <c r="F330" t="s">
        <v>1915</v>
      </c>
      <c r="G330" s="8" t="s">
        <v>1711</v>
      </c>
      <c r="H330" t="str">
        <f>_xlfn.XLOOKUP(Tabela1[[#This Row],[Turma]],Tabela3[16 turmas],Tabela3[Prof.])</f>
        <v>Grilo</v>
      </c>
      <c r="I330" s="8" t="str">
        <f>_xlfn.XLOOKUP(Tabela1[[#This Row],[Turma]],Tabela3[16 turmas],Tabela3[Sala])</f>
        <v>S08</v>
      </c>
      <c r="J330" s="8" t="str">
        <f>_xlfn.XLOOKUP(Tabela1[[#This Row],[Turma]],Tabela3[16 turmas],Tabela3[Periodo])</f>
        <v>Quinta 3</v>
      </c>
      <c r="K330"/>
      <c r="L330" s="37" t="s">
        <v>3200</v>
      </c>
    </row>
    <row r="331" spans="1:12" x14ac:dyDescent="0.35">
      <c r="A331" t="s">
        <v>181</v>
      </c>
      <c r="B331" s="36" t="s">
        <v>182</v>
      </c>
      <c r="C331" t="s">
        <v>557</v>
      </c>
      <c r="D331" t="s">
        <v>553</v>
      </c>
      <c r="E331" t="s">
        <v>554</v>
      </c>
      <c r="F331" t="s">
        <v>1915</v>
      </c>
      <c r="G331" s="8" t="s">
        <v>1711</v>
      </c>
      <c r="H331" t="str">
        <f>_xlfn.XLOOKUP(Tabela1[[#This Row],[Turma]],Tabela3[16 turmas],Tabela3[Prof.])</f>
        <v>Grilo</v>
      </c>
      <c r="I331" s="8" t="str">
        <f>_xlfn.XLOOKUP(Tabela1[[#This Row],[Turma]],Tabela3[16 turmas],Tabela3[Sala])</f>
        <v>S08</v>
      </c>
      <c r="J331" s="8" t="str">
        <f>_xlfn.XLOOKUP(Tabela1[[#This Row],[Turma]],Tabela3[16 turmas],Tabela3[Periodo])</f>
        <v>Quinta 3</v>
      </c>
      <c r="K331" t="s">
        <v>2277</v>
      </c>
      <c r="L331" s="37" t="s">
        <v>2746</v>
      </c>
    </row>
    <row r="332" spans="1:12" x14ac:dyDescent="0.35">
      <c r="A332" t="s">
        <v>143</v>
      </c>
      <c r="B332" s="36" t="s">
        <v>1667</v>
      </c>
      <c r="C332" t="s">
        <v>557</v>
      </c>
      <c r="D332" t="s">
        <v>550</v>
      </c>
      <c r="E332" t="s">
        <v>551</v>
      </c>
      <c r="F332" t="s">
        <v>1915</v>
      </c>
      <c r="G332" s="8" t="s">
        <v>1711</v>
      </c>
      <c r="H332" t="str">
        <f>_xlfn.XLOOKUP(Tabela1[[#This Row],[Turma]],Tabela3[16 turmas],Tabela3[Prof.])</f>
        <v>Grilo</v>
      </c>
      <c r="I332" s="8" t="str">
        <f>_xlfn.XLOOKUP(Tabela1[[#This Row],[Turma]],Tabela3[16 turmas],Tabela3[Sala])</f>
        <v>S08</v>
      </c>
      <c r="J332" s="8" t="str">
        <f>_xlfn.XLOOKUP(Tabela1[[#This Row],[Turma]],Tabela3[16 turmas],Tabela3[Periodo])</f>
        <v>Quinta 3</v>
      </c>
      <c r="K332" t="s">
        <v>2204</v>
      </c>
      <c r="L332" s="37" t="s">
        <v>2739</v>
      </c>
    </row>
    <row r="333" spans="1:12" x14ac:dyDescent="0.35">
      <c r="A333" t="s">
        <v>299</v>
      </c>
      <c r="B333" s="36" t="s">
        <v>1669</v>
      </c>
      <c r="C333" t="s">
        <v>557</v>
      </c>
      <c r="D333" t="s">
        <v>550</v>
      </c>
      <c r="E333" t="s">
        <v>551</v>
      </c>
      <c r="F333" t="s">
        <v>1915</v>
      </c>
      <c r="G333" s="8" t="s">
        <v>1711</v>
      </c>
      <c r="H333" t="str">
        <f>_xlfn.XLOOKUP(Tabela1[[#This Row],[Turma]],Tabela3[16 turmas],Tabela3[Prof.])</f>
        <v>Grilo</v>
      </c>
      <c r="I333" s="8" t="str">
        <f>_xlfn.XLOOKUP(Tabela1[[#This Row],[Turma]],Tabela3[16 turmas],Tabela3[Sala])</f>
        <v>S08</v>
      </c>
      <c r="J333" s="8" t="str">
        <f>_xlfn.XLOOKUP(Tabela1[[#This Row],[Turma]],Tabela3[16 turmas],Tabela3[Periodo])</f>
        <v>Quinta 3</v>
      </c>
      <c r="K333" t="s">
        <v>2206</v>
      </c>
      <c r="L333" s="37" t="s">
        <v>2734</v>
      </c>
    </row>
    <row r="334" spans="1:12" x14ac:dyDescent="0.35">
      <c r="A334" t="s">
        <v>1070</v>
      </c>
      <c r="B334" s="36" t="s">
        <v>1071</v>
      </c>
      <c r="C334" t="s">
        <v>549</v>
      </c>
      <c r="D334" t="s">
        <v>553</v>
      </c>
      <c r="E334" t="s">
        <v>554</v>
      </c>
      <c r="F334" t="s">
        <v>1915</v>
      </c>
      <c r="G334" s="8" t="s">
        <v>1711</v>
      </c>
      <c r="H334" t="str">
        <f>_xlfn.XLOOKUP(Tabela1[[#This Row],[Turma]],Tabela3[16 turmas],Tabela3[Prof.])</f>
        <v>Grilo</v>
      </c>
      <c r="I334" s="8" t="str">
        <f>_xlfn.XLOOKUP(Tabela1[[#This Row],[Turma]],Tabela3[16 turmas],Tabela3[Sala])</f>
        <v>S08</v>
      </c>
      <c r="J334" s="8" t="str">
        <f>_xlfn.XLOOKUP(Tabela1[[#This Row],[Turma]],Tabela3[16 turmas],Tabela3[Periodo])</f>
        <v>Quinta 3</v>
      </c>
      <c r="K334" t="s">
        <v>2196</v>
      </c>
      <c r="L334" s="37" t="s">
        <v>2731</v>
      </c>
    </row>
    <row r="335" spans="1:12" x14ac:dyDescent="0.35">
      <c r="A335" t="s">
        <v>1369</v>
      </c>
      <c r="B335" s="36" t="s">
        <v>1370</v>
      </c>
      <c r="C335" t="s">
        <v>557</v>
      </c>
      <c r="D335" t="s">
        <v>550</v>
      </c>
      <c r="E335" t="s">
        <v>559</v>
      </c>
      <c r="F335" t="s">
        <v>1915</v>
      </c>
      <c r="G335" s="8" t="s">
        <v>1711</v>
      </c>
      <c r="H335" t="str">
        <f>_xlfn.XLOOKUP(Tabela1[[#This Row],[Turma]],Tabela3[16 turmas],Tabela3[Prof.])</f>
        <v>Grilo</v>
      </c>
      <c r="I335" s="8" t="str">
        <f>_xlfn.XLOOKUP(Tabela1[[#This Row],[Turma]],Tabela3[16 turmas],Tabela3[Sala])</f>
        <v>S08</v>
      </c>
      <c r="J335" s="8" t="str">
        <f>_xlfn.XLOOKUP(Tabela1[[#This Row],[Turma]],Tabela3[16 turmas],Tabela3[Periodo])</f>
        <v>Quinta 3</v>
      </c>
      <c r="K335" t="s">
        <v>2202</v>
      </c>
      <c r="L335" s="37" t="s">
        <v>2713</v>
      </c>
    </row>
    <row r="336" spans="1:12" x14ac:dyDescent="0.35">
      <c r="A336" t="s">
        <v>76</v>
      </c>
      <c r="B336" s="36" t="s">
        <v>77</v>
      </c>
      <c r="C336" t="s">
        <v>549</v>
      </c>
      <c r="D336" t="s">
        <v>550</v>
      </c>
      <c r="E336" t="s">
        <v>559</v>
      </c>
      <c r="F336" t="s">
        <v>1915</v>
      </c>
      <c r="G336" s="8" t="s">
        <v>1711</v>
      </c>
      <c r="H336" t="str">
        <f>_xlfn.XLOOKUP(Tabela1[[#This Row],[Turma]],Tabela3[16 turmas],Tabela3[Prof.])</f>
        <v>Grilo</v>
      </c>
      <c r="I336" s="8" t="str">
        <f>_xlfn.XLOOKUP(Tabela1[[#This Row],[Turma]],Tabela3[16 turmas],Tabela3[Sala])</f>
        <v>S08</v>
      </c>
      <c r="J336" s="8" t="str">
        <f>_xlfn.XLOOKUP(Tabela1[[#This Row],[Turma]],Tabela3[16 turmas],Tabela3[Periodo])</f>
        <v>Quinta 3</v>
      </c>
      <c r="K336" t="s">
        <v>2197</v>
      </c>
      <c r="L336" s="37" t="s">
        <v>2711</v>
      </c>
    </row>
    <row r="337" spans="1:12" x14ac:dyDescent="0.35">
      <c r="A337" t="s">
        <v>838</v>
      </c>
      <c r="B337" s="36" t="s">
        <v>839</v>
      </c>
      <c r="C337" t="s">
        <v>549</v>
      </c>
      <c r="D337" t="s">
        <v>550</v>
      </c>
      <c r="E337" t="s">
        <v>554</v>
      </c>
      <c r="F337" t="s">
        <v>1916</v>
      </c>
      <c r="G337" s="8" t="s">
        <v>1711</v>
      </c>
      <c r="H337" t="str">
        <f>_xlfn.XLOOKUP(Tabela1[[#This Row],[Turma]],Tabela3[16 turmas],Tabela3[Prof.])</f>
        <v>Grilo</v>
      </c>
      <c r="I337" s="8" t="str">
        <f>_xlfn.XLOOKUP(Tabela1[[#This Row],[Turma]],Tabela3[16 turmas],Tabela3[Sala])</f>
        <v>S08</v>
      </c>
      <c r="J337" s="8" t="str">
        <f>_xlfn.XLOOKUP(Tabela1[[#This Row],[Turma]],Tabela3[16 turmas],Tabela3[Periodo])</f>
        <v>Quinta 3</v>
      </c>
      <c r="K337"/>
      <c r="L337" s="37" t="s">
        <v>3265</v>
      </c>
    </row>
    <row r="338" spans="1:12" x14ac:dyDescent="0.35">
      <c r="A338" t="s">
        <v>107</v>
      </c>
      <c r="B338" s="36" t="s">
        <v>108</v>
      </c>
      <c r="C338" t="s">
        <v>557</v>
      </c>
      <c r="D338" t="s">
        <v>550</v>
      </c>
      <c r="E338" t="s">
        <v>559</v>
      </c>
      <c r="F338" t="s">
        <v>1916</v>
      </c>
      <c r="G338" s="8" t="s">
        <v>1711</v>
      </c>
      <c r="H338" t="str">
        <f>_xlfn.XLOOKUP(Tabela1[[#This Row],[Turma]],Tabela3[16 turmas],Tabela3[Prof.])</f>
        <v>Grilo</v>
      </c>
      <c r="I338" s="8" t="str">
        <f>_xlfn.XLOOKUP(Tabela1[[#This Row],[Turma]],Tabela3[16 turmas],Tabela3[Sala])</f>
        <v>S08</v>
      </c>
      <c r="J338" s="8" t="str">
        <f>_xlfn.XLOOKUP(Tabela1[[#This Row],[Turma]],Tabela3[16 turmas],Tabela3[Periodo])</f>
        <v>Quinta 3</v>
      </c>
      <c r="K338" t="s">
        <v>2211</v>
      </c>
      <c r="L338" s="37" t="s">
        <v>2700</v>
      </c>
    </row>
    <row r="339" spans="1:12" x14ac:dyDescent="0.35">
      <c r="A339" t="s">
        <v>406</v>
      </c>
      <c r="B339" s="36" t="s">
        <v>407</v>
      </c>
      <c r="C339" t="s">
        <v>557</v>
      </c>
      <c r="D339" t="s">
        <v>550</v>
      </c>
      <c r="E339" t="s">
        <v>551</v>
      </c>
      <c r="F339" t="s">
        <v>1915</v>
      </c>
      <c r="G339" s="8" t="s">
        <v>1711</v>
      </c>
      <c r="H339" t="str">
        <f>_xlfn.XLOOKUP(Tabela1[[#This Row],[Turma]],Tabela3[16 turmas],Tabela3[Prof.])</f>
        <v>Grilo</v>
      </c>
      <c r="I339" s="8" t="str">
        <f>_xlfn.XLOOKUP(Tabela1[[#This Row],[Turma]],Tabela3[16 turmas],Tabela3[Sala])</f>
        <v>S08</v>
      </c>
      <c r="J339" s="8" t="str">
        <f>_xlfn.XLOOKUP(Tabela1[[#This Row],[Turma]],Tabela3[16 turmas],Tabela3[Periodo])</f>
        <v>Quinta 3</v>
      </c>
      <c r="K339" t="s">
        <v>2209</v>
      </c>
      <c r="L339" s="37" t="s">
        <v>2699</v>
      </c>
    </row>
    <row r="340" spans="1:12" x14ac:dyDescent="0.35">
      <c r="A340" t="s">
        <v>298</v>
      </c>
      <c r="B340" s="36" t="s">
        <v>1679</v>
      </c>
      <c r="C340" t="s">
        <v>557</v>
      </c>
      <c r="D340" t="s">
        <v>553</v>
      </c>
      <c r="E340" t="s">
        <v>559</v>
      </c>
      <c r="F340" t="s">
        <v>1915</v>
      </c>
      <c r="G340" s="8" t="s">
        <v>1711</v>
      </c>
      <c r="H340" t="str">
        <f>_xlfn.XLOOKUP(Tabela1[[#This Row],[Turma]],Tabela3[16 turmas],Tabela3[Prof.])</f>
        <v>Grilo</v>
      </c>
      <c r="I340" s="8" t="str">
        <f>_xlfn.XLOOKUP(Tabela1[[#This Row],[Turma]],Tabela3[16 turmas],Tabela3[Sala])</f>
        <v>S08</v>
      </c>
      <c r="J340" s="8" t="str">
        <f>_xlfn.XLOOKUP(Tabela1[[#This Row],[Turma]],Tabela3[16 turmas],Tabela3[Periodo])</f>
        <v>Quinta 3</v>
      </c>
      <c r="K340" t="s">
        <v>2210</v>
      </c>
      <c r="L340" s="37" t="s">
        <v>2683</v>
      </c>
    </row>
    <row r="341" spans="1:12" x14ac:dyDescent="0.35">
      <c r="A341" t="s">
        <v>455</v>
      </c>
      <c r="B341" s="36" t="s">
        <v>456</v>
      </c>
      <c r="C341" t="s">
        <v>557</v>
      </c>
      <c r="D341" t="s">
        <v>550</v>
      </c>
      <c r="E341" t="s">
        <v>551</v>
      </c>
      <c r="F341" t="s">
        <v>1915</v>
      </c>
      <c r="G341" s="8" t="s">
        <v>1711</v>
      </c>
      <c r="H341" t="str">
        <f>_xlfn.XLOOKUP(Tabela1[[#This Row],[Turma]],Tabela3[16 turmas],Tabela3[Prof.])</f>
        <v>Grilo</v>
      </c>
      <c r="I341" s="8" t="str">
        <f>_xlfn.XLOOKUP(Tabela1[[#This Row],[Turma]],Tabela3[16 turmas],Tabela3[Sala])</f>
        <v>S08</v>
      </c>
      <c r="J341" s="8" t="str">
        <f>_xlfn.XLOOKUP(Tabela1[[#This Row],[Turma]],Tabela3[16 turmas],Tabela3[Periodo])</f>
        <v>Quinta 3</v>
      </c>
      <c r="K341" t="s">
        <v>2208</v>
      </c>
      <c r="L341" s="37" t="s">
        <v>2682</v>
      </c>
    </row>
    <row r="342" spans="1:12" x14ac:dyDescent="0.35">
      <c r="A342" t="s">
        <v>832</v>
      </c>
      <c r="B342" s="36" t="s">
        <v>833</v>
      </c>
      <c r="C342" t="s">
        <v>549</v>
      </c>
      <c r="D342" t="s">
        <v>553</v>
      </c>
      <c r="E342" t="s">
        <v>551</v>
      </c>
      <c r="F342" t="s">
        <v>1916</v>
      </c>
      <c r="G342" s="8" t="s">
        <v>1711</v>
      </c>
      <c r="H342" t="str">
        <f>_xlfn.XLOOKUP(Tabela1[[#This Row],[Turma]],Tabela3[16 turmas],Tabela3[Prof.])</f>
        <v>Grilo</v>
      </c>
      <c r="I342" s="8" t="str">
        <f>_xlfn.XLOOKUP(Tabela1[[#This Row],[Turma]],Tabela3[16 turmas],Tabela3[Sala])</f>
        <v>S08</v>
      </c>
      <c r="J342" s="8" t="str">
        <f>_xlfn.XLOOKUP(Tabela1[[#This Row],[Turma]],Tabela3[16 turmas],Tabela3[Periodo])</f>
        <v>Quinta 3</v>
      </c>
      <c r="K342"/>
      <c r="L342" s="37" t="s">
        <v>3255</v>
      </c>
    </row>
    <row r="343" spans="1:12" x14ac:dyDescent="0.35">
      <c r="A343" t="s">
        <v>1336</v>
      </c>
      <c r="B343" s="36" t="s">
        <v>1337</v>
      </c>
      <c r="C343" t="s">
        <v>557</v>
      </c>
      <c r="D343" t="s">
        <v>553</v>
      </c>
      <c r="E343" t="s">
        <v>554</v>
      </c>
      <c r="F343" t="s">
        <v>1916</v>
      </c>
      <c r="G343" s="8" t="s">
        <v>1711</v>
      </c>
      <c r="H343" t="str">
        <f>_xlfn.XLOOKUP(Tabela1[[#This Row],[Turma]],Tabela3[16 turmas],Tabela3[Prof.])</f>
        <v>Grilo</v>
      </c>
      <c r="I343" s="8" t="str">
        <f>_xlfn.XLOOKUP(Tabela1[[#This Row],[Turma]],Tabela3[16 turmas],Tabela3[Sala])</f>
        <v>S08</v>
      </c>
      <c r="J343" s="8" t="str">
        <f>_xlfn.XLOOKUP(Tabela1[[#This Row],[Turma]],Tabela3[16 turmas],Tabela3[Periodo])</f>
        <v>Quinta 3</v>
      </c>
      <c r="K343" s="50" t="s">
        <v>2199</v>
      </c>
      <c r="L343" s="37" t="s">
        <v>2670</v>
      </c>
    </row>
    <row r="344" spans="1:12" x14ac:dyDescent="0.35">
      <c r="A344" t="s">
        <v>292</v>
      </c>
      <c r="B344" s="36" t="s">
        <v>1668</v>
      </c>
      <c r="C344" t="s">
        <v>557</v>
      </c>
      <c r="D344" t="s">
        <v>550</v>
      </c>
      <c r="E344" t="s">
        <v>551</v>
      </c>
      <c r="F344" t="s">
        <v>1915</v>
      </c>
      <c r="G344" s="8" t="s">
        <v>1711</v>
      </c>
      <c r="H344" t="str">
        <f>_xlfn.XLOOKUP(Tabela1[[#This Row],[Turma]],Tabela3[16 turmas],Tabela3[Prof.])</f>
        <v>Grilo</v>
      </c>
      <c r="I344" s="8" t="str">
        <f>_xlfn.XLOOKUP(Tabela1[[#This Row],[Turma]],Tabela3[16 turmas],Tabela3[Sala])</f>
        <v>S08</v>
      </c>
      <c r="J344" s="8" t="str">
        <f>_xlfn.XLOOKUP(Tabela1[[#This Row],[Turma]],Tabela3[16 turmas],Tabela3[Periodo])</f>
        <v>Quinta 3</v>
      </c>
      <c r="K344" t="s">
        <v>2205</v>
      </c>
      <c r="L344" s="37" t="s">
        <v>2657</v>
      </c>
    </row>
    <row r="345" spans="1:12" x14ac:dyDescent="0.35">
      <c r="A345" t="s">
        <v>509</v>
      </c>
      <c r="B345" s="36" t="s">
        <v>510</v>
      </c>
      <c r="C345" t="s">
        <v>557</v>
      </c>
      <c r="D345" t="s">
        <v>553</v>
      </c>
      <c r="E345" t="s">
        <v>551</v>
      </c>
      <c r="F345" t="s">
        <v>1915</v>
      </c>
      <c r="G345" s="8" t="s">
        <v>1711</v>
      </c>
      <c r="H345" t="str">
        <f>_xlfn.XLOOKUP(Tabela1[[#This Row],[Turma]],Tabela3[16 turmas],Tabela3[Prof.])</f>
        <v>Grilo</v>
      </c>
      <c r="I345" s="8" t="str">
        <f>_xlfn.XLOOKUP(Tabela1[[#This Row],[Turma]],Tabela3[16 turmas],Tabela3[Sala])</f>
        <v>S08</v>
      </c>
      <c r="J345" s="8" t="str">
        <f>_xlfn.XLOOKUP(Tabela1[[#This Row],[Turma]],Tabela3[16 turmas],Tabela3[Periodo])</f>
        <v>Quinta 3</v>
      </c>
      <c r="K345" t="s">
        <v>2191</v>
      </c>
      <c r="L345" s="37" t="s">
        <v>2621</v>
      </c>
    </row>
    <row r="346" spans="1:12" x14ac:dyDescent="0.35">
      <c r="A346" t="s">
        <v>56</v>
      </c>
      <c r="B346" s="36" t="s">
        <v>57</v>
      </c>
      <c r="C346" t="s">
        <v>557</v>
      </c>
      <c r="D346" t="s">
        <v>550</v>
      </c>
      <c r="E346" t="s">
        <v>559</v>
      </c>
      <c r="F346" t="s">
        <v>1915</v>
      </c>
      <c r="G346" s="8" t="s">
        <v>1711</v>
      </c>
      <c r="H346" t="str">
        <f>_xlfn.XLOOKUP(Tabela1[[#This Row],[Turma]],Tabela3[16 turmas],Tabela3[Prof.])</f>
        <v>Grilo</v>
      </c>
      <c r="I346" s="8" t="str">
        <f>_xlfn.XLOOKUP(Tabela1[[#This Row],[Turma]],Tabela3[16 turmas],Tabela3[Sala])</f>
        <v>S08</v>
      </c>
      <c r="J346" s="8" t="str">
        <f>_xlfn.XLOOKUP(Tabela1[[#This Row],[Turma]],Tabela3[16 turmas],Tabela3[Periodo])</f>
        <v>Quinta 3</v>
      </c>
      <c r="K346" t="s">
        <v>2213</v>
      </c>
      <c r="L346" s="37" t="s">
        <v>2620</v>
      </c>
    </row>
    <row r="347" spans="1:12" x14ac:dyDescent="0.35">
      <c r="A347" t="s">
        <v>1322</v>
      </c>
      <c r="B347" s="36" t="s">
        <v>1323</v>
      </c>
      <c r="C347" t="s">
        <v>557</v>
      </c>
      <c r="D347" t="s">
        <v>553</v>
      </c>
      <c r="E347" t="s">
        <v>559</v>
      </c>
      <c r="F347" t="s">
        <v>1916</v>
      </c>
      <c r="G347" s="8" t="s">
        <v>1711</v>
      </c>
      <c r="H347" t="str">
        <f>_xlfn.XLOOKUP(Tabela1[[#This Row],[Turma]],Tabela3[16 turmas],Tabela3[Prof.])</f>
        <v>Grilo</v>
      </c>
      <c r="I347" s="8" t="str">
        <f>_xlfn.XLOOKUP(Tabela1[[#This Row],[Turma]],Tabela3[16 turmas],Tabela3[Sala])</f>
        <v>S08</v>
      </c>
      <c r="J347" s="8" t="str">
        <f>_xlfn.XLOOKUP(Tabela1[[#This Row],[Turma]],Tabela3[16 turmas],Tabela3[Periodo])</f>
        <v>Quinta 3</v>
      </c>
      <c r="K347"/>
      <c r="L347" s="37" t="s">
        <v>3236</v>
      </c>
    </row>
    <row r="348" spans="1:12" x14ac:dyDescent="0.35">
      <c r="A348" t="s">
        <v>352</v>
      </c>
      <c r="B348" s="36" t="s">
        <v>1660</v>
      </c>
      <c r="C348" t="s">
        <v>557</v>
      </c>
      <c r="D348" t="s">
        <v>553</v>
      </c>
      <c r="E348" t="s">
        <v>554</v>
      </c>
      <c r="F348" t="s">
        <v>1915</v>
      </c>
      <c r="G348" s="8" t="s">
        <v>1711</v>
      </c>
      <c r="H348" t="str">
        <f>_xlfn.XLOOKUP(Tabela1[[#This Row],[Turma]],Tabela3[16 turmas],Tabela3[Prof.])</f>
        <v>Grilo</v>
      </c>
      <c r="I348" s="8" t="str">
        <f>_xlfn.XLOOKUP(Tabela1[[#This Row],[Turma]],Tabela3[16 turmas],Tabela3[Sala])</f>
        <v>S08</v>
      </c>
      <c r="J348" s="8" t="str">
        <f>_xlfn.XLOOKUP(Tabela1[[#This Row],[Turma]],Tabela3[16 turmas],Tabela3[Periodo])</f>
        <v>Quinta 3</v>
      </c>
      <c r="K348" t="s">
        <v>2278</v>
      </c>
      <c r="L348" s="37" t="s">
        <v>2557</v>
      </c>
    </row>
    <row r="349" spans="1:12" x14ac:dyDescent="0.35">
      <c r="A349" t="s">
        <v>1348</v>
      </c>
      <c r="B349" s="36" t="s">
        <v>1349</v>
      </c>
      <c r="C349" t="s">
        <v>557</v>
      </c>
      <c r="D349" t="s">
        <v>553</v>
      </c>
      <c r="E349" t="s">
        <v>554</v>
      </c>
      <c r="F349" t="s">
        <v>1916</v>
      </c>
      <c r="G349" s="8" t="s">
        <v>1712</v>
      </c>
      <c r="H349" t="str">
        <f>_xlfn.XLOOKUP(Tabela1[[#This Row],[Turma]],Tabela3[16 turmas],Tabela3[Prof.])</f>
        <v>Santi</v>
      </c>
      <c r="I349" s="8" t="str">
        <f>_xlfn.XLOOKUP(Tabela1[[#This Row],[Turma]],Tabela3[16 turmas],Tabela3[Sala])</f>
        <v>S09</v>
      </c>
      <c r="J349" s="8" t="str">
        <f>_xlfn.XLOOKUP(Tabela1[[#This Row],[Turma]],Tabela3[16 turmas],Tabela3[Periodo])</f>
        <v>Quinta 3</v>
      </c>
      <c r="K349"/>
      <c r="L349" s="37" t="s">
        <v>3232</v>
      </c>
    </row>
    <row r="350" spans="1:12" x14ac:dyDescent="0.35">
      <c r="A350" t="s">
        <v>1365</v>
      </c>
      <c r="B350" s="36" t="s">
        <v>1366</v>
      </c>
      <c r="C350" t="s">
        <v>557</v>
      </c>
      <c r="D350" t="s">
        <v>553</v>
      </c>
      <c r="E350" t="s">
        <v>554</v>
      </c>
      <c r="F350" t="s">
        <v>1915</v>
      </c>
      <c r="G350" s="8" t="s">
        <v>1712</v>
      </c>
      <c r="H350" t="str">
        <f>_xlfn.XLOOKUP(Tabela1[[#This Row],[Turma]],Tabela3[16 turmas],Tabela3[Prof.])</f>
        <v>Santi</v>
      </c>
      <c r="I350" s="8" t="str">
        <f>_xlfn.XLOOKUP(Tabela1[[#This Row],[Turma]],Tabela3[16 turmas],Tabela3[Sala])</f>
        <v>S09</v>
      </c>
      <c r="J350" s="8" t="str">
        <f>_xlfn.XLOOKUP(Tabela1[[#This Row],[Turma]],Tabela3[16 turmas],Tabela3[Periodo])</f>
        <v>Quinta 3</v>
      </c>
      <c r="K350" t="s">
        <v>2179</v>
      </c>
      <c r="L350" s="37" t="s">
        <v>3151</v>
      </c>
    </row>
    <row r="351" spans="1:12" x14ac:dyDescent="0.35">
      <c r="A351" t="s">
        <v>1126</v>
      </c>
      <c r="B351" s="36" t="s">
        <v>1127</v>
      </c>
      <c r="C351" t="s">
        <v>549</v>
      </c>
      <c r="D351" t="s">
        <v>553</v>
      </c>
      <c r="E351" t="s">
        <v>554</v>
      </c>
      <c r="F351" t="s">
        <v>1915</v>
      </c>
      <c r="G351" s="8" t="s">
        <v>1712</v>
      </c>
      <c r="H351" t="str">
        <f>_xlfn.XLOOKUP(Tabela1[[#This Row],[Turma]],Tabela3[16 turmas],Tabela3[Prof.])</f>
        <v>Santi</v>
      </c>
      <c r="I351" s="8" t="str">
        <f>_xlfn.XLOOKUP(Tabela1[[#This Row],[Turma]],Tabela3[16 turmas],Tabela3[Sala])</f>
        <v>S09</v>
      </c>
      <c r="J351" s="8" t="str">
        <f>_xlfn.XLOOKUP(Tabela1[[#This Row],[Turma]],Tabela3[16 turmas],Tabela3[Periodo])</f>
        <v>Quinta 3</v>
      </c>
      <c r="K351" t="s">
        <v>2172</v>
      </c>
      <c r="L351" s="37" t="s">
        <v>3143</v>
      </c>
    </row>
    <row r="352" spans="1:12" x14ac:dyDescent="0.35">
      <c r="A352" t="s">
        <v>1396</v>
      </c>
      <c r="B352" s="36" t="s">
        <v>1397</v>
      </c>
      <c r="C352" t="s">
        <v>557</v>
      </c>
      <c r="D352" t="s">
        <v>553</v>
      </c>
      <c r="E352" t="s">
        <v>559</v>
      </c>
      <c r="F352" t="s">
        <v>1915</v>
      </c>
      <c r="G352" s="8" t="s">
        <v>1712</v>
      </c>
      <c r="H352" t="str">
        <f>_xlfn.XLOOKUP(Tabela1[[#This Row],[Turma]],Tabela3[16 turmas],Tabela3[Prof.])</f>
        <v>Santi</v>
      </c>
      <c r="I352" s="8" t="str">
        <f>_xlfn.XLOOKUP(Tabela1[[#This Row],[Turma]],Tabela3[16 turmas],Tabela3[Sala])</f>
        <v>S09</v>
      </c>
      <c r="J352" s="8" t="str">
        <f>_xlfn.XLOOKUP(Tabela1[[#This Row],[Turma]],Tabela3[16 turmas],Tabela3[Periodo])</f>
        <v>Quinta 3</v>
      </c>
      <c r="K352" t="s">
        <v>2181</v>
      </c>
      <c r="L352" s="37" t="s">
        <v>3131</v>
      </c>
    </row>
    <row r="353" spans="1:12" x14ac:dyDescent="0.35">
      <c r="A353" t="s">
        <v>1398</v>
      </c>
      <c r="B353" s="36" t="s">
        <v>1399</v>
      </c>
      <c r="C353" t="s">
        <v>557</v>
      </c>
      <c r="D353" t="s">
        <v>553</v>
      </c>
      <c r="E353" t="s">
        <v>559</v>
      </c>
      <c r="F353" t="s">
        <v>1916</v>
      </c>
      <c r="G353" s="8" t="s">
        <v>1712</v>
      </c>
      <c r="H353" t="str">
        <f>_xlfn.XLOOKUP(Tabela1[[#This Row],[Turma]],Tabela3[16 turmas],Tabela3[Prof.])</f>
        <v>Santi</v>
      </c>
      <c r="I353" s="8" t="str">
        <f>_xlfn.XLOOKUP(Tabela1[[#This Row],[Turma]],Tabela3[16 turmas],Tabela3[Sala])</f>
        <v>S09</v>
      </c>
      <c r="J353" s="8" t="str">
        <f>_xlfn.XLOOKUP(Tabela1[[#This Row],[Turma]],Tabela3[16 turmas],Tabela3[Periodo])</f>
        <v>Quinta 3</v>
      </c>
      <c r="K353" t="s">
        <v>2182</v>
      </c>
      <c r="L353" s="37" t="s">
        <v>3111</v>
      </c>
    </row>
    <row r="354" spans="1:12" x14ac:dyDescent="0.35">
      <c r="A354" t="s">
        <v>42</v>
      </c>
      <c r="B354" s="36" t="s">
        <v>1412</v>
      </c>
      <c r="C354" t="s">
        <v>557</v>
      </c>
      <c r="D354" t="s">
        <v>550</v>
      </c>
      <c r="E354" t="s">
        <v>559</v>
      </c>
      <c r="F354" t="s">
        <v>1915</v>
      </c>
      <c r="G354" s="8" t="s">
        <v>1712</v>
      </c>
      <c r="H354" t="str">
        <f>_xlfn.XLOOKUP(Tabela1[[#This Row],[Turma]],Tabela3[16 turmas],Tabela3[Prof.])</f>
        <v>Santi</v>
      </c>
      <c r="I354" s="8" t="str">
        <f>_xlfn.XLOOKUP(Tabela1[[#This Row],[Turma]],Tabela3[16 turmas],Tabela3[Sala])</f>
        <v>S09</v>
      </c>
      <c r="J354" s="8" t="str">
        <f>_xlfn.XLOOKUP(Tabela1[[#This Row],[Turma]],Tabela3[16 turmas],Tabela3[Periodo])</f>
        <v>Quinta 3</v>
      </c>
      <c r="K354" t="s">
        <v>2183</v>
      </c>
      <c r="L354" s="37" t="s">
        <v>3089</v>
      </c>
    </row>
    <row r="355" spans="1:12" x14ac:dyDescent="0.35">
      <c r="A355" t="s">
        <v>1428</v>
      </c>
      <c r="B355" s="36" t="s">
        <v>1429</v>
      </c>
      <c r="C355" t="s">
        <v>557</v>
      </c>
      <c r="D355" t="s">
        <v>553</v>
      </c>
      <c r="E355" t="s">
        <v>559</v>
      </c>
      <c r="F355" t="s">
        <v>1915</v>
      </c>
      <c r="G355" s="8" t="s">
        <v>1712</v>
      </c>
      <c r="H355" t="str">
        <f>_xlfn.XLOOKUP(Tabela1[[#This Row],[Turma]],Tabela3[16 turmas],Tabela3[Prof.])</f>
        <v>Santi</v>
      </c>
      <c r="I355" s="8" t="str">
        <f>_xlfn.XLOOKUP(Tabela1[[#This Row],[Turma]],Tabela3[16 turmas],Tabela3[Sala])</f>
        <v>S09</v>
      </c>
      <c r="J355" s="8" t="str">
        <f>_xlfn.XLOOKUP(Tabela1[[#This Row],[Turma]],Tabela3[16 turmas],Tabela3[Periodo])</f>
        <v>Quinta 3</v>
      </c>
      <c r="K355" t="s">
        <v>2184</v>
      </c>
      <c r="L355" s="37" t="s">
        <v>3086</v>
      </c>
    </row>
    <row r="356" spans="1:12" x14ac:dyDescent="0.35">
      <c r="A356" t="s">
        <v>1453</v>
      </c>
      <c r="B356" s="36" t="s">
        <v>1454</v>
      </c>
      <c r="C356" t="s">
        <v>557</v>
      </c>
      <c r="D356" t="s">
        <v>550</v>
      </c>
      <c r="E356" t="s">
        <v>559</v>
      </c>
      <c r="F356" t="s">
        <v>1916</v>
      </c>
      <c r="G356" s="8" t="s">
        <v>1712</v>
      </c>
      <c r="H356" t="str">
        <f>_xlfn.XLOOKUP(Tabela1[[#This Row],[Turma]],Tabela3[16 turmas],Tabela3[Prof.])</f>
        <v>Santi</v>
      </c>
      <c r="I356" s="8" t="str">
        <f>_xlfn.XLOOKUP(Tabela1[[#This Row],[Turma]],Tabela3[16 turmas],Tabela3[Sala])</f>
        <v>S09</v>
      </c>
      <c r="J356" s="8" t="str">
        <f>_xlfn.XLOOKUP(Tabela1[[#This Row],[Turma]],Tabela3[16 turmas],Tabela3[Periodo])</f>
        <v>Quinta 3</v>
      </c>
      <c r="K356"/>
      <c r="L356" s="37" t="s">
        <v>3050</v>
      </c>
    </row>
    <row r="357" spans="1:12" x14ac:dyDescent="0.35">
      <c r="A357" t="s">
        <v>263</v>
      </c>
      <c r="B357" s="36" t="s">
        <v>1683</v>
      </c>
      <c r="C357" t="s">
        <v>557</v>
      </c>
      <c r="D357" t="s">
        <v>553</v>
      </c>
      <c r="E357" t="s">
        <v>554</v>
      </c>
      <c r="F357" t="s">
        <v>1916</v>
      </c>
      <c r="G357" s="8" t="s">
        <v>1712</v>
      </c>
      <c r="H357" t="str">
        <f>_xlfn.XLOOKUP(Tabela1[[#This Row],[Turma]],Tabela3[16 turmas],Tabela3[Prof.])</f>
        <v>Santi</v>
      </c>
      <c r="I357" s="8" t="str">
        <f>_xlfn.XLOOKUP(Tabela1[[#This Row],[Turma]],Tabela3[16 turmas],Tabela3[Sala])</f>
        <v>S09</v>
      </c>
      <c r="J357" s="8" t="str">
        <f>_xlfn.XLOOKUP(Tabela1[[#This Row],[Turma]],Tabela3[16 turmas],Tabela3[Periodo])</f>
        <v>Quinta 3</v>
      </c>
      <c r="K357" t="s">
        <v>2235</v>
      </c>
      <c r="L357" s="37" t="s">
        <v>2947</v>
      </c>
    </row>
    <row r="358" spans="1:12" x14ac:dyDescent="0.35">
      <c r="A358" t="s">
        <v>1199</v>
      </c>
      <c r="B358" s="36" t="s">
        <v>1200</v>
      </c>
      <c r="C358" t="s">
        <v>549</v>
      </c>
      <c r="D358" t="s">
        <v>553</v>
      </c>
      <c r="E358" t="s">
        <v>554</v>
      </c>
      <c r="F358" t="s">
        <v>1915</v>
      </c>
      <c r="G358" s="8" t="s">
        <v>1712</v>
      </c>
      <c r="H358" t="str">
        <f>_xlfn.XLOOKUP(Tabela1[[#This Row],[Turma]],Tabela3[16 turmas],Tabela3[Prof.])</f>
        <v>Santi</v>
      </c>
      <c r="I358" s="8" t="str">
        <f>_xlfn.XLOOKUP(Tabela1[[#This Row],[Turma]],Tabela3[16 turmas],Tabela3[Sala])</f>
        <v>S09</v>
      </c>
      <c r="J358" s="8" t="str">
        <f>_xlfn.XLOOKUP(Tabela1[[#This Row],[Turma]],Tabela3[16 turmas],Tabela3[Periodo])</f>
        <v>Quinta 3</v>
      </c>
      <c r="K358" t="s">
        <v>2175</v>
      </c>
      <c r="L358" s="37" t="s">
        <v>2891</v>
      </c>
    </row>
    <row r="359" spans="1:12" x14ac:dyDescent="0.35">
      <c r="A359" t="s">
        <v>1170</v>
      </c>
      <c r="B359" s="36" t="s">
        <v>1171</v>
      </c>
      <c r="C359" t="s">
        <v>549</v>
      </c>
      <c r="D359" t="s">
        <v>553</v>
      </c>
      <c r="E359" t="s">
        <v>554</v>
      </c>
      <c r="F359" t="s">
        <v>1915</v>
      </c>
      <c r="G359" s="8" t="s">
        <v>1712</v>
      </c>
      <c r="H359" t="str">
        <f>_xlfn.XLOOKUP(Tabela1[[#This Row],[Turma]],Tabela3[16 turmas],Tabela3[Prof.])</f>
        <v>Santi</v>
      </c>
      <c r="I359" s="8" t="str">
        <f>_xlfn.XLOOKUP(Tabela1[[#This Row],[Turma]],Tabela3[16 turmas],Tabela3[Sala])</f>
        <v>S09</v>
      </c>
      <c r="J359" s="8" t="str">
        <f>_xlfn.XLOOKUP(Tabela1[[#This Row],[Turma]],Tabela3[16 turmas],Tabela3[Periodo])</f>
        <v>Quinta 3</v>
      </c>
      <c r="K359" t="s">
        <v>2173</v>
      </c>
      <c r="L359" s="37" t="s">
        <v>2862</v>
      </c>
    </row>
    <row r="360" spans="1:12" x14ac:dyDescent="0.35">
      <c r="A360" t="s">
        <v>1192</v>
      </c>
      <c r="B360" s="36" t="s">
        <v>1193</v>
      </c>
      <c r="C360" t="s">
        <v>549</v>
      </c>
      <c r="D360" t="s">
        <v>550</v>
      </c>
      <c r="E360" t="s">
        <v>554</v>
      </c>
      <c r="F360" t="s">
        <v>1915</v>
      </c>
      <c r="G360" s="8" t="s">
        <v>1712</v>
      </c>
      <c r="H360" t="str">
        <f>_xlfn.XLOOKUP(Tabela1[[#This Row],[Turma]],Tabela3[16 turmas],Tabela3[Prof.])</f>
        <v>Santi</v>
      </c>
      <c r="I360" s="8" t="str">
        <f>_xlfn.XLOOKUP(Tabela1[[#This Row],[Turma]],Tabela3[16 turmas],Tabela3[Sala])</f>
        <v>S09</v>
      </c>
      <c r="J360" s="8" t="str">
        <f>_xlfn.XLOOKUP(Tabela1[[#This Row],[Turma]],Tabela3[16 turmas],Tabela3[Periodo])</f>
        <v>Quinta 3</v>
      </c>
      <c r="K360" t="s">
        <v>2174</v>
      </c>
      <c r="L360" s="37" t="s">
        <v>2838</v>
      </c>
    </row>
    <row r="361" spans="1:12" x14ac:dyDescent="0.35">
      <c r="A361" t="s">
        <v>1220</v>
      </c>
      <c r="B361" s="36" t="s">
        <v>1221</v>
      </c>
      <c r="C361" t="s">
        <v>549</v>
      </c>
      <c r="D361" t="s">
        <v>553</v>
      </c>
      <c r="E361" t="s">
        <v>551</v>
      </c>
      <c r="F361" t="s">
        <v>1916</v>
      </c>
      <c r="G361" s="8" t="s">
        <v>1712</v>
      </c>
      <c r="H361" t="str">
        <f>_xlfn.XLOOKUP(Tabela1[[#This Row],[Turma]],Tabela3[16 turmas],Tabela3[Prof.])</f>
        <v>Santi</v>
      </c>
      <c r="I361" s="8" t="str">
        <f>_xlfn.XLOOKUP(Tabela1[[#This Row],[Turma]],Tabela3[16 turmas],Tabela3[Sala])</f>
        <v>S09</v>
      </c>
      <c r="J361" s="8" t="str">
        <f>_xlfn.XLOOKUP(Tabela1[[#This Row],[Turma]],Tabela3[16 turmas],Tabela3[Periodo])</f>
        <v>Quinta 3</v>
      </c>
      <c r="K361" t="s">
        <v>2176</v>
      </c>
      <c r="L361" s="37" t="s">
        <v>2833</v>
      </c>
    </row>
    <row r="362" spans="1:12" x14ac:dyDescent="0.35">
      <c r="A362" t="s">
        <v>1222</v>
      </c>
      <c r="B362" s="36" t="s">
        <v>1223</v>
      </c>
      <c r="C362" t="s">
        <v>549</v>
      </c>
      <c r="D362" t="s">
        <v>550</v>
      </c>
      <c r="E362" t="s">
        <v>551</v>
      </c>
      <c r="F362" t="s">
        <v>1915</v>
      </c>
      <c r="G362" s="8" t="s">
        <v>1712</v>
      </c>
      <c r="H362" t="str">
        <f>_xlfn.XLOOKUP(Tabela1[[#This Row],[Turma]],Tabela3[16 turmas],Tabela3[Prof.])</f>
        <v>Santi</v>
      </c>
      <c r="I362" s="8" t="str">
        <f>_xlfn.XLOOKUP(Tabela1[[#This Row],[Turma]],Tabela3[16 turmas],Tabela3[Sala])</f>
        <v>S09</v>
      </c>
      <c r="J362" s="8" t="str">
        <f>_xlfn.XLOOKUP(Tabela1[[#This Row],[Turma]],Tabela3[16 turmas],Tabela3[Periodo])</f>
        <v>Quinta 3</v>
      </c>
      <c r="K362" t="s">
        <v>2177</v>
      </c>
      <c r="L362" s="37" t="s">
        <v>2830</v>
      </c>
    </row>
    <row r="363" spans="1:12" x14ac:dyDescent="0.35">
      <c r="A363" t="s">
        <v>304</v>
      </c>
      <c r="B363" s="36" t="s">
        <v>1411</v>
      </c>
      <c r="C363" t="s">
        <v>557</v>
      </c>
      <c r="D363" t="s">
        <v>550</v>
      </c>
      <c r="E363" t="s">
        <v>559</v>
      </c>
      <c r="F363" t="s">
        <v>1916</v>
      </c>
      <c r="G363" s="8" t="s">
        <v>1712</v>
      </c>
      <c r="H363" t="str">
        <f>_xlfn.XLOOKUP(Tabela1[[#This Row],[Turma]],Tabela3[16 turmas],Tabela3[Prof.])</f>
        <v>Santi</v>
      </c>
      <c r="I363" s="8" t="str">
        <f>_xlfn.XLOOKUP(Tabela1[[#This Row],[Turma]],Tabela3[16 turmas],Tabela3[Sala])</f>
        <v>S09</v>
      </c>
      <c r="J363" s="8" t="str">
        <f>_xlfn.XLOOKUP(Tabela1[[#This Row],[Turma]],Tabela3[16 turmas],Tabela3[Periodo])</f>
        <v>Quinta 3</v>
      </c>
      <c r="K363"/>
      <c r="L363" s="37" t="s">
        <v>2776</v>
      </c>
    </row>
    <row r="364" spans="1:12" x14ac:dyDescent="0.35">
      <c r="A364" t="s">
        <v>361</v>
      </c>
      <c r="B364" s="36" t="s">
        <v>362</v>
      </c>
      <c r="C364" t="s">
        <v>557</v>
      </c>
      <c r="D364" t="s">
        <v>550</v>
      </c>
      <c r="E364" t="s">
        <v>551</v>
      </c>
      <c r="F364" t="s">
        <v>1915</v>
      </c>
      <c r="G364" s="8" t="s">
        <v>1712</v>
      </c>
      <c r="H364" t="str">
        <f>_xlfn.XLOOKUP(Tabela1[[#This Row],[Turma]],Tabela3[16 turmas],Tabela3[Prof.])</f>
        <v>Santi</v>
      </c>
      <c r="I364" s="8" t="str">
        <f>_xlfn.XLOOKUP(Tabela1[[#This Row],[Turma]],Tabela3[16 turmas],Tabela3[Sala])</f>
        <v>S09</v>
      </c>
      <c r="J364" s="8" t="str">
        <f>_xlfn.XLOOKUP(Tabela1[[#This Row],[Turma]],Tabela3[16 turmas],Tabela3[Periodo])</f>
        <v>Quinta 3</v>
      </c>
      <c r="K364" t="s">
        <v>2185</v>
      </c>
      <c r="L364" s="37" t="s">
        <v>2732</v>
      </c>
    </row>
    <row r="365" spans="1:12" x14ac:dyDescent="0.35">
      <c r="A365" t="s">
        <v>142</v>
      </c>
      <c r="B365" s="36" t="s">
        <v>1671</v>
      </c>
      <c r="C365" t="s">
        <v>557</v>
      </c>
      <c r="D365" t="s">
        <v>550</v>
      </c>
      <c r="E365" t="s">
        <v>551</v>
      </c>
      <c r="F365" t="s">
        <v>1915</v>
      </c>
      <c r="G365" s="8" t="s">
        <v>1712</v>
      </c>
      <c r="H365" t="str">
        <f>_xlfn.XLOOKUP(Tabela1[[#This Row],[Turma]],Tabela3[16 turmas],Tabela3[Prof.])</f>
        <v>Santi</v>
      </c>
      <c r="I365" s="8" t="str">
        <f>_xlfn.XLOOKUP(Tabela1[[#This Row],[Turma]],Tabela3[16 turmas],Tabela3[Sala])</f>
        <v>S09</v>
      </c>
      <c r="J365" s="8" t="str">
        <f>_xlfn.XLOOKUP(Tabela1[[#This Row],[Turma]],Tabela3[16 turmas],Tabela3[Periodo])</f>
        <v>Quinta 3</v>
      </c>
      <c r="K365" t="s">
        <v>2187</v>
      </c>
      <c r="L365" s="37" t="s">
        <v>2728</v>
      </c>
    </row>
    <row r="366" spans="1:12" x14ac:dyDescent="0.35">
      <c r="A366" t="s">
        <v>195</v>
      </c>
      <c r="B366" s="36" t="s">
        <v>196</v>
      </c>
      <c r="C366" t="s">
        <v>557</v>
      </c>
      <c r="D366" t="s">
        <v>550</v>
      </c>
      <c r="E366" t="s">
        <v>551</v>
      </c>
      <c r="F366" t="s">
        <v>1915</v>
      </c>
      <c r="G366" s="8" t="s">
        <v>1712</v>
      </c>
      <c r="H366" t="str">
        <f>_xlfn.XLOOKUP(Tabela1[[#This Row],[Turma]],Tabela3[16 turmas],Tabela3[Prof.])</f>
        <v>Santi</v>
      </c>
      <c r="I366" s="8" t="str">
        <f>_xlfn.XLOOKUP(Tabela1[[#This Row],[Turma]],Tabela3[16 turmas],Tabela3[Sala])</f>
        <v>S09</v>
      </c>
      <c r="J366" s="8" t="str">
        <f>_xlfn.XLOOKUP(Tabela1[[#This Row],[Turma]],Tabela3[16 turmas],Tabela3[Periodo])</f>
        <v>Quinta 3</v>
      </c>
      <c r="K366" t="s">
        <v>2188</v>
      </c>
      <c r="L366" s="37" t="s">
        <v>2680</v>
      </c>
    </row>
    <row r="367" spans="1:12" x14ac:dyDescent="0.35">
      <c r="A367" t="s">
        <v>217</v>
      </c>
      <c r="B367" s="36" t="s">
        <v>218</v>
      </c>
      <c r="C367" t="s">
        <v>557</v>
      </c>
      <c r="D367" t="s">
        <v>550</v>
      </c>
      <c r="E367" t="s">
        <v>551</v>
      </c>
      <c r="F367" t="s">
        <v>1915</v>
      </c>
      <c r="G367" s="8" t="s">
        <v>1712</v>
      </c>
      <c r="H367" t="str">
        <f>_xlfn.XLOOKUP(Tabela1[[#This Row],[Turma]],Tabela3[16 turmas],Tabela3[Prof.])</f>
        <v>Santi</v>
      </c>
      <c r="I367" s="8" t="str">
        <f>_xlfn.XLOOKUP(Tabela1[[#This Row],[Turma]],Tabela3[16 turmas],Tabela3[Sala])</f>
        <v>S09</v>
      </c>
      <c r="J367" s="8" t="str">
        <f>_xlfn.XLOOKUP(Tabela1[[#This Row],[Turma]],Tabela3[16 turmas],Tabela3[Periodo])</f>
        <v>Quinta 3</v>
      </c>
      <c r="K367" t="s">
        <v>2190</v>
      </c>
      <c r="L367" s="37" t="s">
        <v>2677</v>
      </c>
    </row>
    <row r="368" spans="1:12" x14ac:dyDescent="0.35">
      <c r="A368" t="s">
        <v>12</v>
      </c>
      <c r="B368" s="36" t="s">
        <v>13</v>
      </c>
      <c r="C368" t="s">
        <v>557</v>
      </c>
      <c r="D368" t="s">
        <v>550</v>
      </c>
      <c r="E368" t="s">
        <v>551</v>
      </c>
      <c r="F368" t="s">
        <v>1915</v>
      </c>
      <c r="G368" s="8" t="s">
        <v>1712</v>
      </c>
      <c r="H368" t="str">
        <f>_xlfn.XLOOKUP(Tabela1[[#This Row],[Turma]],Tabela3[16 turmas],Tabela3[Prof.])</f>
        <v>Santi</v>
      </c>
      <c r="I368" s="8" t="str">
        <f>_xlfn.XLOOKUP(Tabela1[[#This Row],[Turma]],Tabela3[16 turmas],Tabela3[Sala])</f>
        <v>S09</v>
      </c>
      <c r="J368" s="8" t="str">
        <f>_xlfn.XLOOKUP(Tabela1[[#This Row],[Turma]],Tabela3[16 turmas],Tabela3[Periodo])</f>
        <v>Quinta 3</v>
      </c>
      <c r="K368" t="s">
        <v>2189</v>
      </c>
      <c r="L368" s="37" t="s">
        <v>2661</v>
      </c>
    </row>
    <row r="369" spans="1:12" x14ac:dyDescent="0.35">
      <c r="A369" t="s">
        <v>1175</v>
      </c>
      <c r="B369" s="36" t="s">
        <v>1176</v>
      </c>
      <c r="C369" t="s">
        <v>549</v>
      </c>
      <c r="D369" t="s">
        <v>553</v>
      </c>
      <c r="E369" t="s">
        <v>554</v>
      </c>
      <c r="F369" t="s">
        <v>1915</v>
      </c>
      <c r="G369" s="8" t="s">
        <v>1712</v>
      </c>
      <c r="H369" t="str">
        <f>_xlfn.XLOOKUP(Tabela1[[#This Row],[Turma]],Tabela3[16 turmas],Tabela3[Prof.])</f>
        <v>Santi</v>
      </c>
      <c r="I369" s="8" t="str">
        <f>_xlfn.XLOOKUP(Tabela1[[#This Row],[Turma]],Tabela3[16 turmas],Tabela3[Sala])</f>
        <v>S09</v>
      </c>
      <c r="J369" s="8" t="str">
        <f>_xlfn.XLOOKUP(Tabela1[[#This Row],[Turma]],Tabela3[16 turmas],Tabela3[Periodo])</f>
        <v>Quinta 3</v>
      </c>
      <c r="K369"/>
      <c r="L369" s="37" t="s">
        <v>3184</v>
      </c>
    </row>
    <row r="370" spans="1:12" x14ac:dyDescent="0.35">
      <c r="A370" t="s">
        <v>364</v>
      </c>
      <c r="B370" s="36" t="s">
        <v>365</v>
      </c>
      <c r="C370" t="s">
        <v>557</v>
      </c>
      <c r="D370" t="s">
        <v>550</v>
      </c>
      <c r="E370" t="s">
        <v>554</v>
      </c>
      <c r="F370" t="s">
        <v>1915</v>
      </c>
      <c r="G370" s="8" t="s">
        <v>1712</v>
      </c>
      <c r="H370" t="str">
        <f>_xlfn.XLOOKUP(Tabela1[[#This Row],[Turma]],Tabela3[16 turmas],Tabela3[Prof.])</f>
        <v>Santi</v>
      </c>
      <c r="I370" s="8" t="str">
        <f>_xlfn.XLOOKUP(Tabela1[[#This Row],[Turma]],Tabela3[16 turmas],Tabela3[Sala])</f>
        <v>S09</v>
      </c>
      <c r="J370" s="8" t="str">
        <f>_xlfn.XLOOKUP(Tabela1[[#This Row],[Turma]],Tabela3[16 turmas],Tabela3[Periodo])</f>
        <v>Quinta 3</v>
      </c>
      <c r="K370" t="s">
        <v>2236</v>
      </c>
      <c r="L370" s="37" t="s">
        <v>2610</v>
      </c>
    </row>
    <row r="371" spans="1:12" x14ac:dyDescent="0.35">
      <c r="A371" t="s">
        <v>502</v>
      </c>
      <c r="B371" s="36" t="s">
        <v>503</v>
      </c>
      <c r="C371" t="s">
        <v>549</v>
      </c>
      <c r="D371" t="s">
        <v>553</v>
      </c>
      <c r="E371" t="s">
        <v>559</v>
      </c>
      <c r="F371" t="s">
        <v>1915</v>
      </c>
      <c r="G371" s="8" t="s">
        <v>1712</v>
      </c>
      <c r="H371" t="str">
        <f>_xlfn.XLOOKUP(Tabela1[[#This Row],[Turma]],Tabela3[16 turmas],Tabela3[Prof.])</f>
        <v>Santi</v>
      </c>
      <c r="I371" s="8" t="str">
        <f>_xlfn.XLOOKUP(Tabela1[[#This Row],[Turma]],Tabela3[16 turmas],Tabela3[Sala])</f>
        <v>S09</v>
      </c>
      <c r="J371" s="8" t="str">
        <f>_xlfn.XLOOKUP(Tabela1[[#This Row],[Turma]],Tabela3[16 turmas],Tabela3[Periodo])</f>
        <v>Quinta 3</v>
      </c>
      <c r="K371" t="s">
        <v>2178</v>
      </c>
      <c r="L371" s="37" t="s">
        <v>2608</v>
      </c>
    </row>
    <row r="372" spans="1:12" x14ac:dyDescent="0.35">
      <c r="A372" t="s">
        <v>468</v>
      </c>
      <c r="B372" s="36" t="s">
        <v>469</v>
      </c>
      <c r="C372" t="s">
        <v>557</v>
      </c>
      <c r="D372" t="s">
        <v>553</v>
      </c>
      <c r="E372" t="s">
        <v>554</v>
      </c>
      <c r="F372" t="s">
        <v>1915</v>
      </c>
      <c r="G372" s="8" t="s">
        <v>1712</v>
      </c>
      <c r="H372" t="str">
        <f>_xlfn.XLOOKUP(Tabela1[[#This Row],[Turma]],Tabela3[16 turmas],Tabela3[Prof.])</f>
        <v>Santi</v>
      </c>
      <c r="I372" s="8" t="str">
        <f>_xlfn.XLOOKUP(Tabela1[[#This Row],[Turma]],Tabela3[16 turmas],Tabela3[Sala])</f>
        <v>S09</v>
      </c>
      <c r="J372" s="8" t="str">
        <f>_xlfn.XLOOKUP(Tabela1[[#This Row],[Turma]],Tabela3[16 turmas],Tabela3[Periodo])</f>
        <v>Quinta 3</v>
      </c>
      <c r="K372" t="s">
        <v>2180</v>
      </c>
      <c r="L372" s="37" t="s">
        <v>2572</v>
      </c>
    </row>
    <row r="373" spans="1:12" x14ac:dyDescent="0.35">
      <c r="A373" t="s">
        <v>421</v>
      </c>
      <c r="B373" s="36" t="s">
        <v>1694</v>
      </c>
      <c r="C373" t="s">
        <v>557</v>
      </c>
      <c r="D373" t="s">
        <v>550</v>
      </c>
      <c r="E373" t="s">
        <v>559</v>
      </c>
      <c r="F373" t="s">
        <v>1915</v>
      </c>
      <c r="G373" s="8" t="s">
        <v>1712</v>
      </c>
      <c r="H373" t="str">
        <f>_xlfn.XLOOKUP(Tabela1[[#This Row],[Turma]],Tabela3[16 turmas],Tabela3[Prof.])</f>
        <v>Santi</v>
      </c>
      <c r="I373" s="8" t="str">
        <f>_xlfn.XLOOKUP(Tabela1[[#This Row],[Turma]],Tabela3[16 turmas],Tabela3[Sala])</f>
        <v>S09</v>
      </c>
      <c r="J373" s="8" t="str">
        <f>_xlfn.XLOOKUP(Tabela1[[#This Row],[Turma]],Tabela3[16 turmas],Tabela3[Periodo])</f>
        <v>Quinta 3</v>
      </c>
      <c r="K373" t="s">
        <v>2192</v>
      </c>
      <c r="L373" s="37" t="s">
        <v>2564</v>
      </c>
    </row>
    <row r="374" spans="1:12" x14ac:dyDescent="0.35">
      <c r="A374" t="s">
        <v>542</v>
      </c>
      <c r="B374" s="36" t="s">
        <v>1672</v>
      </c>
      <c r="C374" t="s">
        <v>557</v>
      </c>
      <c r="D374" t="s">
        <v>550</v>
      </c>
      <c r="E374" t="s">
        <v>551</v>
      </c>
      <c r="F374" t="s">
        <v>1915</v>
      </c>
      <c r="G374" s="8" t="s">
        <v>1713</v>
      </c>
      <c r="H374" t="str">
        <f>_xlfn.XLOOKUP(Tabela1[[#This Row],[Turma]],Tabela3[16 turmas],Tabela3[Prof.])</f>
        <v>Modolo</v>
      </c>
      <c r="I374" s="8" t="str">
        <f>_xlfn.XLOOKUP(Tabela1[[#This Row],[Turma]],Tabela3[16 turmas],Tabela3[Sala])</f>
        <v>S10</v>
      </c>
      <c r="J374" s="8" t="str">
        <f>_xlfn.XLOOKUP(Tabela1[[#This Row],[Turma]],Tabela3[16 turmas],Tabela3[Periodo])</f>
        <v>Quinta 3</v>
      </c>
      <c r="K374"/>
      <c r="L374" s="37" t="s">
        <v>3160</v>
      </c>
    </row>
    <row r="375" spans="1:12" x14ac:dyDescent="0.35">
      <c r="A375" t="s">
        <v>161</v>
      </c>
      <c r="B375" s="36" t="s">
        <v>1393</v>
      </c>
      <c r="C375" t="s">
        <v>557</v>
      </c>
      <c r="D375" t="s">
        <v>553</v>
      </c>
      <c r="E375" t="s">
        <v>554</v>
      </c>
      <c r="F375" t="s">
        <v>1915</v>
      </c>
      <c r="G375" s="8" t="s">
        <v>1713</v>
      </c>
      <c r="H375" t="str">
        <f>_xlfn.XLOOKUP(Tabela1[[#This Row],[Turma]],Tabela3[16 turmas],Tabela3[Prof.])</f>
        <v>Modolo</v>
      </c>
      <c r="I375" s="8" t="str">
        <f>_xlfn.XLOOKUP(Tabela1[[#This Row],[Turma]],Tabela3[16 turmas],Tabela3[Sala])</f>
        <v>S10</v>
      </c>
      <c r="J375" s="8" t="str">
        <f>_xlfn.XLOOKUP(Tabela1[[#This Row],[Turma]],Tabela3[16 turmas],Tabela3[Periodo])</f>
        <v>Quinta 3</v>
      </c>
      <c r="K375" t="s">
        <v>2158</v>
      </c>
      <c r="L375" s="37" t="s">
        <v>3133</v>
      </c>
    </row>
    <row r="376" spans="1:12" x14ac:dyDescent="0.35">
      <c r="A376" t="s">
        <v>1403</v>
      </c>
      <c r="B376" s="36" t="s">
        <v>1404</v>
      </c>
      <c r="C376" t="s">
        <v>557</v>
      </c>
      <c r="D376" t="s">
        <v>553</v>
      </c>
      <c r="E376" t="s">
        <v>554</v>
      </c>
      <c r="F376" t="s">
        <v>1915</v>
      </c>
      <c r="G376" s="8" t="s">
        <v>1713</v>
      </c>
      <c r="H376" t="str">
        <f>_xlfn.XLOOKUP(Tabela1[[#This Row],[Turma]],Tabela3[16 turmas],Tabela3[Prof.])</f>
        <v>Modolo</v>
      </c>
      <c r="I376" s="8" t="str">
        <f>_xlfn.XLOOKUP(Tabela1[[#This Row],[Turma]],Tabela3[16 turmas],Tabela3[Sala])</f>
        <v>S10</v>
      </c>
      <c r="J376" s="8" t="str">
        <f>_xlfn.XLOOKUP(Tabela1[[#This Row],[Turma]],Tabela3[16 turmas],Tabela3[Periodo])</f>
        <v>Quinta 3</v>
      </c>
      <c r="K376" t="s">
        <v>2160</v>
      </c>
      <c r="L376" s="37" t="s">
        <v>3109</v>
      </c>
    </row>
    <row r="377" spans="1:12" x14ac:dyDescent="0.35">
      <c r="A377" t="s">
        <v>424</v>
      </c>
      <c r="B377" s="36" t="s">
        <v>425</v>
      </c>
      <c r="C377" t="s">
        <v>549</v>
      </c>
      <c r="D377" t="s">
        <v>550</v>
      </c>
      <c r="E377" t="s">
        <v>559</v>
      </c>
      <c r="F377" t="s">
        <v>1915</v>
      </c>
      <c r="G377" s="8" t="s">
        <v>1713</v>
      </c>
      <c r="H377" t="str">
        <f>_xlfn.XLOOKUP(Tabela1[[#This Row],[Turma]],Tabela3[16 turmas],Tabela3[Prof.])</f>
        <v>Modolo</v>
      </c>
      <c r="I377" s="8" t="str">
        <f>_xlfn.XLOOKUP(Tabela1[[#This Row],[Turma]],Tabela3[16 turmas],Tabela3[Sala])</f>
        <v>S10</v>
      </c>
      <c r="J377" s="8" t="str">
        <f>_xlfn.XLOOKUP(Tabela1[[#This Row],[Turma]],Tabela3[16 turmas],Tabela3[Periodo])</f>
        <v>Quinta 3</v>
      </c>
      <c r="K377" t="s">
        <v>2157</v>
      </c>
      <c r="L377" s="37" t="s">
        <v>3066</v>
      </c>
    </row>
    <row r="378" spans="1:12" x14ac:dyDescent="0.35">
      <c r="A378" t="s">
        <v>1457</v>
      </c>
      <c r="B378" s="36" t="s">
        <v>1458</v>
      </c>
      <c r="C378" t="s">
        <v>557</v>
      </c>
      <c r="D378" t="s">
        <v>550</v>
      </c>
      <c r="E378" t="s">
        <v>559</v>
      </c>
      <c r="F378" t="s">
        <v>1915</v>
      </c>
      <c r="G378" s="8" t="s">
        <v>1713</v>
      </c>
      <c r="H378" t="str">
        <f>_xlfn.XLOOKUP(Tabela1[[#This Row],[Turma]],Tabela3[16 turmas],Tabela3[Prof.])</f>
        <v>Modolo</v>
      </c>
      <c r="I378" s="8" t="str">
        <f>_xlfn.XLOOKUP(Tabela1[[#This Row],[Turma]],Tabela3[16 turmas],Tabela3[Sala])</f>
        <v>S10</v>
      </c>
      <c r="J378" s="8" t="str">
        <f>_xlfn.XLOOKUP(Tabela1[[#This Row],[Turma]],Tabela3[16 turmas],Tabela3[Periodo])</f>
        <v>Quinta 3</v>
      </c>
      <c r="K378" t="s">
        <v>2161</v>
      </c>
      <c r="L378" s="37" t="s">
        <v>3048</v>
      </c>
    </row>
    <row r="379" spans="1:12" x14ac:dyDescent="0.35">
      <c r="A379" t="s">
        <v>1467</v>
      </c>
      <c r="B379" s="36" t="s">
        <v>1468</v>
      </c>
      <c r="C379" t="s">
        <v>557</v>
      </c>
      <c r="D379" t="s">
        <v>553</v>
      </c>
      <c r="E379" t="s">
        <v>559</v>
      </c>
      <c r="F379" t="s">
        <v>1915</v>
      </c>
      <c r="G379" s="8" t="s">
        <v>1713</v>
      </c>
      <c r="H379" t="str">
        <f>_xlfn.XLOOKUP(Tabela1[[#This Row],[Turma]],Tabela3[16 turmas],Tabela3[Prof.])</f>
        <v>Modolo</v>
      </c>
      <c r="I379" s="8" t="str">
        <f>_xlfn.XLOOKUP(Tabela1[[#This Row],[Turma]],Tabela3[16 turmas],Tabela3[Sala])</f>
        <v>S10</v>
      </c>
      <c r="J379" s="8" t="str">
        <f>_xlfn.XLOOKUP(Tabela1[[#This Row],[Turma]],Tabela3[16 turmas],Tabela3[Periodo])</f>
        <v>Quinta 3</v>
      </c>
      <c r="K379" t="s">
        <v>2162</v>
      </c>
      <c r="L379" s="37" t="s">
        <v>3031</v>
      </c>
    </row>
    <row r="380" spans="1:12" x14ac:dyDescent="0.35">
      <c r="A380" t="s">
        <v>1469</v>
      </c>
      <c r="B380" s="36" t="s">
        <v>1470</v>
      </c>
      <c r="C380" t="s">
        <v>557</v>
      </c>
      <c r="D380" t="s">
        <v>550</v>
      </c>
      <c r="E380" t="s">
        <v>559</v>
      </c>
      <c r="F380" t="s">
        <v>1915</v>
      </c>
      <c r="G380" s="8" t="s">
        <v>1713</v>
      </c>
      <c r="H380" t="str">
        <f>_xlfn.XLOOKUP(Tabela1[[#This Row],[Turma]],Tabela3[16 turmas],Tabela3[Prof.])</f>
        <v>Modolo</v>
      </c>
      <c r="I380" s="8" t="str">
        <f>_xlfn.XLOOKUP(Tabela1[[#This Row],[Turma]],Tabela3[16 turmas],Tabela3[Sala])</f>
        <v>S10</v>
      </c>
      <c r="J380" s="8" t="str">
        <f>_xlfn.XLOOKUP(Tabela1[[#This Row],[Turma]],Tabela3[16 turmas],Tabela3[Periodo])</f>
        <v>Quinta 3</v>
      </c>
      <c r="K380" t="s">
        <v>2163</v>
      </c>
      <c r="L380" s="37" t="s">
        <v>3030</v>
      </c>
    </row>
    <row r="381" spans="1:12" x14ac:dyDescent="0.35">
      <c r="A381" t="s">
        <v>1481</v>
      </c>
      <c r="B381" s="36" t="s">
        <v>1482</v>
      </c>
      <c r="C381" t="s">
        <v>557</v>
      </c>
      <c r="D381" t="s">
        <v>553</v>
      </c>
      <c r="E381" t="s">
        <v>559</v>
      </c>
      <c r="F381" t="s">
        <v>1916</v>
      </c>
      <c r="G381" s="8" t="s">
        <v>1713</v>
      </c>
      <c r="H381" t="str">
        <f>_xlfn.XLOOKUP(Tabela1[[#This Row],[Turma]],Tabela3[16 turmas],Tabela3[Prof.])</f>
        <v>Modolo</v>
      </c>
      <c r="I381" s="8" t="str">
        <f>_xlfn.XLOOKUP(Tabela1[[#This Row],[Turma]],Tabela3[16 turmas],Tabela3[Sala])</f>
        <v>S10</v>
      </c>
      <c r="J381" s="8" t="str">
        <f>_xlfn.XLOOKUP(Tabela1[[#This Row],[Turma]],Tabela3[16 turmas],Tabela3[Periodo])</f>
        <v>Quinta 3</v>
      </c>
      <c r="K381"/>
      <c r="L381" s="37" t="s">
        <v>3214</v>
      </c>
    </row>
    <row r="382" spans="1:12" x14ac:dyDescent="0.35">
      <c r="A382" t="s">
        <v>1208</v>
      </c>
      <c r="B382" s="36" t="s">
        <v>1209</v>
      </c>
      <c r="C382" t="s">
        <v>549</v>
      </c>
      <c r="D382" t="s">
        <v>553</v>
      </c>
      <c r="E382" t="s">
        <v>554</v>
      </c>
      <c r="F382" t="s">
        <v>1915</v>
      </c>
      <c r="G382" s="8" t="s">
        <v>1713</v>
      </c>
      <c r="H382" t="str">
        <f>_xlfn.XLOOKUP(Tabela1[[#This Row],[Turma]],Tabela3[16 turmas],Tabela3[Prof.])</f>
        <v>Modolo</v>
      </c>
      <c r="I382" s="8" t="str">
        <f>_xlfn.XLOOKUP(Tabela1[[#This Row],[Turma]],Tabela3[16 turmas],Tabela3[Sala])</f>
        <v>S10</v>
      </c>
      <c r="J382" s="8" t="str">
        <f>_xlfn.XLOOKUP(Tabela1[[#This Row],[Turma]],Tabela3[16 turmas],Tabela3[Periodo])</f>
        <v>Quinta 3</v>
      </c>
      <c r="K382" t="s">
        <v>2154</v>
      </c>
      <c r="L382" s="37" t="s">
        <v>2931</v>
      </c>
    </row>
    <row r="383" spans="1:12" x14ac:dyDescent="0.35">
      <c r="A383" t="s">
        <v>212</v>
      </c>
      <c r="B383" s="36" t="s">
        <v>1177</v>
      </c>
      <c r="C383" t="s">
        <v>549</v>
      </c>
      <c r="D383" t="s">
        <v>550</v>
      </c>
      <c r="E383" t="s">
        <v>551</v>
      </c>
      <c r="F383" t="s">
        <v>1915</v>
      </c>
      <c r="G383" s="8" t="s">
        <v>1713</v>
      </c>
      <c r="H383" t="str">
        <f>_xlfn.XLOOKUP(Tabela1[[#This Row],[Turma]],Tabela3[16 turmas],Tabela3[Prof.])</f>
        <v>Modolo</v>
      </c>
      <c r="I383" s="8" t="str">
        <f>_xlfn.XLOOKUP(Tabela1[[#This Row],[Turma]],Tabela3[16 turmas],Tabela3[Sala])</f>
        <v>S10</v>
      </c>
      <c r="J383" s="8" t="str">
        <f>_xlfn.XLOOKUP(Tabela1[[#This Row],[Turma]],Tabela3[16 turmas],Tabela3[Periodo])</f>
        <v>Quinta 3</v>
      </c>
      <c r="K383"/>
      <c r="L383" s="37" t="s">
        <v>3201</v>
      </c>
    </row>
    <row r="384" spans="1:12" x14ac:dyDescent="0.35">
      <c r="A384" t="s">
        <v>1173</v>
      </c>
      <c r="B384" s="36" t="s">
        <v>1174</v>
      </c>
      <c r="C384" t="s">
        <v>549</v>
      </c>
      <c r="D384" t="s">
        <v>550</v>
      </c>
      <c r="E384" t="s">
        <v>551</v>
      </c>
      <c r="F384" t="s">
        <v>1916</v>
      </c>
      <c r="G384" s="8" t="s">
        <v>1713</v>
      </c>
      <c r="H384" t="str">
        <f>_xlfn.XLOOKUP(Tabela1[[#This Row],[Turma]],Tabela3[16 turmas],Tabela3[Prof.])</f>
        <v>Modolo</v>
      </c>
      <c r="I384" s="8" t="str">
        <f>_xlfn.XLOOKUP(Tabela1[[#This Row],[Turma]],Tabela3[16 turmas],Tabela3[Sala])</f>
        <v>S10</v>
      </c>
      <c r="J384" s="8" t="str">
        <f>_xlfn.XLOOKUP(Tabela1[[#This Row],[Turma]],Tabela3[16 turmas],Tabela3[Periodo])</f>
        <v>Quinta 3</v>
      </c>
      <c r="K384" t="s">
        <v>2153</v>
      </c>
      <c r="L384" s="37" t="s">
        <v>2846</v>
      </c>
    </row>
    <row r="385" spans="1:12" x14ac:dyDescent="0.35">
      <c r="A385" t="s">
        <v>1203</v>
      </c>
      <c r="B385" s="36" t="s">
        <v>1204</v>
      </c>
      <c r="C385" t="s">
        <v>549</v>
      </c>
      <c r="D385" t="s">
        <v>553</v>
      </c>
      <c r="E385" t="s">
        <v>554</v>
      </c>
      <c r="F385" t="s">
        <v>1916</v>
      </c>
      <c r="G385" s="8" t="s">
        <v>1713</v>
      </c>
      <c r="H385" t="str">
        <f>_xlfn.XLOOKUP(Tabela1[[#This Row],[Turma]],Tabela3[16 turmas],Tabela3[Prof.])</f>
        <v>Modolo</v>
      </c>
      <c r="I385" s="8" t="str">
        <f>_xlfn.XLOOKUP(Tabela1[[#This Row],[Turma]],Tabela3[16 turmas],Tabela3[Sala])</f>
        <v>S10</v>
      </c>
      <c r="J385" s="8" t="str">
        <f>_xlfn.XLOOKUP(Tabela1[[#This Row],[Turma]],Tabela3[16 turmas],Tabela3[Periodo])</f>
        <v>Quinta 3</v>
      </c>
      <c r="K385"/>
      <c r="L385" s="37" t="s">
        <v>2840</v>
      </c>
    </row>
    <row r="386" spans="1:12" x14ac:dyDescent="0.35">
      <c r="A386" t="s">
        <v>419</v>
      </c>
      <c r="B386" s="36" t="s">
        <v>420</v>
      </c>
      <c r="C386" t="s">
        <v>557</v>
      </c>
      <c r="D386" t="s">
        <v>550</v>
      </c>
      <c r="E386" t="s">
        <v>551</v>
      </c>
      <c r="F386" t="s">
        <v>1915</v>
      </c>
      <c r="G386" s="8" t="s">
        <v>1713</v>
      </c>
      <c r="H386" t="str">
        <f>_xlfn.XLOOKUP(Tabela1[[#This Row],[Turma]],Tabela3[16 turmas],Tabela3[Prof.])</f>
        <v>Modolo</v>
      </c>
      <c r="I386" s="8" t="str">
        <f>_xlfn.XLOOKUP(Tabela1[[#This Row],[Turma]],Tabela3[16 turmas],Tabela3[Sala])</f>
        <v>S10</v>
      </c>
      <c r="J386" s="8" t="str">
        <f>_xlfn.XLOOKUP(Tabela1[[#This Row],[Turma]],Tabela3[16 turmas],Tabela3[Periodo])</f>
        <v>Quinta 3</v>
      </c>
      <c r="K386" s="50" t="s">
        <v>2165</v>
      </c>
      <c r="L386" s="37" t="s">
        <v>2722</v>
      </c>
    </row>
    <row r="387" spans="1:12" x14ac:dyDescent="0.35">
      <c r="A387" t="s">
        <v>34</v>
      </c>
      <c r="B387" s="36" t="s">
        <v>35</v>
      </c>
      <c r="C387" t="s">
        <v>557</v>
      </c>
      <c r="D387" t="s">
        <v>550</v>
      </c>
      <c r="E387" t="s">
        <v>551</v>
      </c>
      <c r="F387" t="s">
        <v>1915</v>
      </c>
      <c r="G387" s="8" t="s">
        <v>1713</v>
      </c>
      <c r="H387" t="str">
        <f>_xlfn.XLOOKUP(Tabela1[[#This Row],[Turma]],Tabela3[16 turmas],Tabela3[Prof.])</f>
        <v>Modolo</v>
      </c>
      <c r="I387" s="8" t="str">
        <f>_xlfn.XLOOKUP(Tabela1[[#This Row],[Turma]],Tabela3[16 turmas],Tabela3[Sala])</f>
        <v>S10</v>
      </c>
      <c r="J387" s="8" t="str">
        <f>_xlfn.XLOOKUP(Tabela1[[#This Row],[Turma]],Tabela3[16 turmas],Tabela3[Periodo])</f>
        <v>Quinta 3</v>
      </c>
      <c r="K387" t="s">
        <v>2166</v>
      </c>
      <c r="L387" s="37" t="s">
        <v>2706</v>
      </c>
    </row>
    <row r="388" spans="1:12" x14ac:dyDescent="0.35">
      <c r="A388" t="s">
        <v>1233</v>
      </c>
      <c r="B388" s="36" t="s">
        <v>1234</v>
      </c>
      <c r="C388" t="s">
        <v>549</v>
      </c>
      <c r="D388" t="s">
        <v>553</v>
      </c>
      <c r="E388" t="s">
        <v>554</v>
      </c>
      <c r="F388" t="s">
        <v>1916</v>
      </c>
      <c r="G388" s="8" t="s">
        <v>1713</v>
      </c>
      <c r="H388" t="str">
        <f>_xlfn.XLOOKUP(Tabela1[[#This Row],[Turma]],Tabela3[16 turmas],Tabela3[Prof.])</f>
        <v>Modolo</v>
      </c>
      <c r="I388" s="8" t="str">
        <f>_xlfn.XLOOKUP(Tabela1[[#This Row],[Turma]],Tabela3[16 turmas],Tabela3[Sala])</f>
        <v>S10</v>
      </c>
      <c r="J388" s="8" t="str">
        <f>_xlfn.XLOOKUP(Tabela1[[#This Row],[Turma]],Tabela3[16 turmas],Tabela3[Periodo])</f>
        <v>Quinta 3</v>
      </c>
      <c r="K388"/>
      <c r="L388" s="37" t="s">
        <v>2700</v>
      </c>
    </row>
    <row r="389" spans="1:12" x14ac:dyDescent="0.35">
      <c r="A389" t="s">
        <v>543</v>
      </c>
      <c r="B389" s="36" t="s">
        <v>544</v>
      </c>
      <c r="C389" t="s">
        <v>557</v>
      </c>
      <c r="D389" t="s">
        <v>550</v>
      </c>
      <c r="E389" t="s">
        <v>554</v>
      </c>
      <c r="F389" t="s">
        <v>1915</v>
      </c>
      <c r="G389" s="8" t="s">
        <v>1713</v>
      </c>
      <c r="H389" t="str">
        <f>_xlfn.XLOOKUP(Tabela1[[#This Row],[Turma]],Tabela3[16 turmas],Tabela3[Prof.])</f>
        <v>Modolo</v>
      </c>
      <c r="I389" s="8" t="str">
        <f>_xlfn.XLOOKUP(Tabela1[[#This Row],[Turma]],Tabela3[16 turmas],Tabela3[Sala])</f>
        <v>S10</v>
      </c>
      <c r="J389" s="8" t="str">
        <f>_xlfn.XLOOKUP(Tabela1[[#This Row],[Turma]],Tabela3[16 turmas],Tabela3[Periodo])</f>
        <v>Quinta 3</v>
      </c>
      <c r="K389" t="s">
        <v>2256</v>
      </c>
      <c r="L389" s="37" t="s">
        <v>2681</v>
      </c>
    </row>
    <row r="390" spans="1:12" x14ac:dyDescent="0.35">
      <c r="A390" t="s">
        <v>405</v>
      </c>
      <c r="B390" s="36" t="s">
        <v>1681</v>
      </c>
      <c r="C390" t="s">
        <v>557</v>
      </c>
      <c r="D390" t="s">
        <v>553</v>
      </c>
      <c r="E390" t="s">
        <v>554</v>
      </c>
      <c r="F390" t="s">
        <v>1915</v>
      </c>
      <c r="G390" s="8" t="s">
        <v>1713</v>
      </c>
      <c r="H390" t="str">
        <f>_xlfn.XLOOKUP(Tabela1[[#This Row],[Turma]],Tabela3[16 turmas],Tabela3[Prof.])</f>
        <v>Modolo</v>
      </c>
      <c r="I390" s="8" t="str">
        <f>_xlfn.XLOOKUP(Tabela1[[#This Row],[Turma]],Tabela3[16 turmas],Tabela3[Sala])</f>
        <v>S10</v>
      </c>
      <c r="J390" s="8" t="str">
        <f>_xlfn.XLOOKUP(Tabela1[[#This Row],[Turma]],Tabela3[16 turmas],Tabela3[Periodo])</f>
        <v>Quinta 3</v>
      </c>
      <c r="K390" t="s">
        <v>2257</v>
      </c>
      <c r="L390" s="37" t="s">
        <v>2679</v>
      </c>
    </row>
    <row r="391" spans="1:12" x14ac:dyDescent="0.35">
      <c r="A391" t="s">
        <v>258</v>
      </c>
      <c r="B391" s="36" t="s">
        <v>259</v>
      </c>
      <c r="C391" t="s">
        <v>557</v>
      </c>
      <c r="D391" t="s">
        <v>550</v>
      </c>
      <c r="E391" t="s">
        <v>551</v>
      </c>
      <c r="F391" t="s">
        <v>1915</v>
      </c>
      <c r="G391" s="8" t="s">
        <v>1713</v>
      </c>
      <c r="H391" t="str">
        <f>_xlfn.XLOOKUP(Tabela1[[#This Row],[Turma]],Tabela3[16 turmas],Tabela3[Prof.])</f>
        <v>Modolo</v>
      </c>
      <c r="I391" s="8" t="str">
        <f>_xlfn.XLOOKUP(Tabela1[[#This Row],[Turma]],Tabela3[16 turmas],Tabela3[Sala])</f>
        <v>S10</v>
      </c>
      <c r="J391" s="8" t="str">
        <f>_xlfn.XLOOKUP(Tabela1[[#This Row],[Turma]],Tabela3[16 turmas],Tabela3[Periodo])</f>
        <v>Quinta 3</v>
      </c>
      <c r="K391" t="s">
        <v>2168</v>
      </c>
      <c r="L391" s="37" t="s">
        <v>2678</v>
      </c>
    </row>
    <row r="392" spans="1:12" x14ac:dyDescent="0.35">
      <c r="A392" t="s">
        <v>84</v>
      </c>
      <c r="B392" s="36" t="s">
        <v>1294</v>
      </c>
      <c r="C392" t="s">
        <v>549</v>
      </c>
      <c r="D392" t="s">
        <v>553</v>
      </c>
      <c r="E392" t="s">
        <v>554</v>
      </c>
      <c r="F392" t="s">
        <v>1915</v>
      </c>
      <c r="G392" s="8" t="s">
        <v>1713</v>
      </c>
      <c r="H392" t="str">
        <f>_xlfn.XLOOKUP(Tabela1[[#This Row],[Turma]],Tabela3[16 turmas],Tabela3[Prof.])</f>
        <v>Modolo</v>
      </c>
      <c r="I392" s="8" t="str">
        <f>_xlfn.XLOOKUP(Tabela1[[#This Row],[Turma]],Tabela3[16 turmas],Tabela3[Sala])</f>
        <v>S10</v>
      </c>
      <c r="J392" s="8" t="str">
        <f>_xlfn.XLOOKUP(Tabela1[[#This Row],[Turma]],Tabela3[16 turmas],Tabela3[Periodo])</f>
        <v>Quinta 3</v>
      </c>
      <c r="K392" t="s">
        <v>2156</v>
      </c>
      <c r="L392" s="37" t="s">
        <v>2666</v>
      </c>
    </row>
    <row r="393" spans="1:12" x14ac:dyDescent="0.35">
      <c r="A393" t="s">
        <v>1516</v>
      </c>
      <c r="B393" s="36" t="s">
        <v>1517</v>
      </c>
      <c r="C393" t="s">
        <v>557</v>
      </c>
      <c r="D393" t="s">
        <v>550</v>
      </c>
      <c r="E393" t="s">
        <v>559</v>
      </c>
      <c r="F393" t="s">
        <v>1915</v>
      </c>
      <c r="G393" s="8" t="s">
        <v>1713</v>
      </c>
      <c r="H393" t="str">
        <f>_xlfn.XLOOKUP(Tabela1[[#This Row],[Turma]],Tabela3[16 turmas],Tabela3[Prof.])</f>
        <v>Modolo</v>
      </c>
      <c r="I393" s="8" t="str">
        <f>_xlfn.XLOOKUP(Tabela1[[#This Row],[Turma]],Tabela3[16 turmas],Tabela3[Sala])</f>
        <v>S10</v>
      </c>
      <c r="J393" s="8" t="str">
        <f>_xlfn.XLOOKUP(Tabela1[[#This Row],[Turma]],Tabela3[16 turmas],Tabela3[Periodo])</f>
        <v>Quinta 3</v>
      </c>
      <c r="K393" t="s">
        <v>2164</v>
      </c>
      <c r="L393" s="37" t="s">
        <v>2652</v>
      </c>
    </row>
    <row r="394" spans="1:12" x14ac:dyDescent="0.35">
      <c r="A394" t="s">
        <v>1487</v>
      </c>
      <c r="B394" s="36" t="s">
        <v>1488</v>
      </c>
      <c r="C394" t="s">
        <v>557</v>
      </c>
      <c r="D394" t="s">
        <v>550</v>
      </c>
      <c r="E394" t="s">
        <v>559</v>
      </c>
      <c r="F394" t="s">
        <v>1915</v>
      </c>
      <c r="G394" s="8" t="s">
        <v>1713</v>
      </c>
      <c r="H394" t="str">
        <f>_xlfn.XLOOKUP(Tabela1[[#This Row],[Turma]],Tabela3[16 turmas],Tabela3[Prof.])</f>
        <v>Modolo</v>
      </c>
      <c r="I394" s="8" t="str">
        <f>_xlfn.XLOOKUP(Tabela1[[#This Row],[Turma]],Tabela3[16 turmas],Tabela3[Sala])</f>
        <v>S10</v>
      </c>
      <c r="J394" s="8" t="str">
        <f>_xlfn.XLOOKUP(Tabela1[[#This Row],[Turma]],Tabela3[16 turmas],Tabela3[Periodo])</f>
        <v>Quinta 3</v>
      </c>
      <c r="K394"/>
      <c r="L394" s="37" t="s">
        <v>3251</v>
      </c>
    </row>
    <row r="395" spans="1:12" x14ac:dyDescent="0.35">
      <c r="A395" t="s">
        <v>69</v>
      </c>
      <c r="B395" s="36" t="s">
        <v>1692</v>
      </c>
      <c r="C395" t="s">
        <v>557</v>
      </c>
      <c r="D395" t="s">
        <v>550</v>
      </c>
      <c r="E395" t="s">
        <v>551</v>
      </c>
      <c r="F395" t="s">
        <v>1916</v>
      </c>
      <c r="G395" s="8" t="s">
        <v>1713</v>
      </c>
      <c r="H395" t="str">
        <f>_xlfn.XLOOKUP(Tabela1[[#This Row],[Turma]],Tabela3[16 turmas],Tabela3[Prof.])</f>
        <v>Modolo</v>
      </c>
      <c r="I395" s="8" t="str">
        <f>_xlfn.XLOOKUP(Tabela1[[#This Row],[Turma]],Tabela3[16 turmas],Tabela3[Sala])</f>
        <v>S10</v>
      </c>
      <c r="J395" s="8" t="str">
        <f>_xlfn.XLOOKUP(Tabela1[[#This Row],[Turma]],Tabela3[16 turmas],Tabela3[Periodo])</f>
        <v>Quinta 3</v>
      </c>
      <c r="K395" t="s">
        <v>2170</v>
      </c>
      <c r="L395" s="37" t="s">
        <v>2618</v>
      </c>
    </row>
    <row r="396" spans="1:12" x14ac:dyDescent="0.35">
      <c r="A396" t="s">
        <v>315</v>
      </c>
      <c r="B396" s="36" t="s">
        <v>1695</v>
      </c>
      <c r="C396" t="s">
        <v>557</v>
      </c>
      <c r="D396" t="s">
        <v>550</v>
      </c>
      <c r="E396" t="s">
        <v>559</v>
      </c>
      <c r="F396" t="s">
        <v>1915</v>
      </c>
      <c r="G396" s="8" t="s">
        <v>1713</v>
      </c>
      <c r="H396" t="str">
        <f>_xlfn.XLOOKUP(Tabela1[[#This Row],[Turma]],Tabela3[16 turmas],Tabela3[Prof.])</f>
        <v>Modolo</v>
      </c>
      <c r="I396" s="8" t="str">
        <f>_xlfn.XLOOKUP(Tabela1[[#This Row],[Turma]],Tabela3[16 turmas],Tabela3[Sala])</f>
        <v>S10</v>
      </c>
      <c r="J396" s="8" t="str">
        <f>_xlfn.XLOOKUP(Tabela1[[#This Row],[Turma]],Tabela3[16 turmas],Tabela3[Periodo])</f>
        <v>Quinta 3</v>
      </c>
      <c r="K396" t="s">
        <v>2171</v>
      </c>
      <c r="L396" s="37" t="s">
        <v>2597</v>
      </c>
    </row>
    <row r="397" spans="1:12" x14ac:dyDescent="0.35">
      <c r="A397" t="s">
        <v>332</v>
      </c>
      <c r="B397" s="36" t="s">
        <v>1273</v>
      </c>
      <c r="C397" t="s">
        <v>549</v>
      </c>
      <c r="D397" t="s">
        <v>550</v>
      </c>
      <c r="E397" t="s">
        <v>554</v>
      </c>
      <c r="F397" t="s">
        <v>1915</v>
      </c>
      <c r="G397" s="8" t="s">
        <v>1713</v>
      </c>
      <c r="H397" t="str">
        <f>_xlfn.XLOOKUP(Tabela1[[#This Row],[Turma]],Tabela3[16 turmas],Tabela3[Prof.])</f>
        <v>Modolo</v>
      </c>
      <c r="I397" s="8" t="str">
        <f>_xlfn.XLOOKUP(Tabela1[[#This Row],[Turma]],Tabela3[16 turmas],Tabela3[Sala])</f>
        <v>S10</v>
      </c>
      <c r="J397" s="8" t="str">
        <f>_xlfn.XLOOKUP(Tabela1[[#This Row],[Turma]],Tabela3[16 turmas],Tabela3[Periodo])</f>
        <v>Quinta 3</v>
      </c>
      <c r="K397" t="s">
        <v>2155</v>
      </c>
      <c r="L397" s="37" t="s">
        <v>2570</v>
      </c>
    </row>
    <row r="398" spans="1:12" x14ac:dyDescent="0.35">
      <c r="A398" t="s">
        <v>384</v>
      </c>
      <c r="B398" s="36" t="s">
        <v>1682</v>
      </c>
      <c r="C398" t="s">
        <v>557</v>
      </c>
      <c r="D398" t="s">
        <v>553</v>
      </c>
      <c r="E398" t="s">
        <v>551</v>
      </c>
      <c r="F398" t="s">
        <v>1915</v>
      </c>
      <c r="G398" s="8" t="s">
        <v>1714</v>
      </c>
      <c r="H398" t="str">
        <f>_xlfn.XLOOKUP(Tabela1[[#This Row],[Turma]],Tabela3[16 turmas],Tabela3[Prof.])</f>
        <v>Nisflei</v>
      </c>
      <c r="I398" s="8" t="str">
        <f>_xlfn.XLOOKUP(Tabela1[[#This Row],[Turma]],Tabela3[16 turmas],Tabela3[Sala])</f>
        <v>S11</v>
      </c>
      <c r="J398" s="8" t="str">
        <f>_xlfn.XLOOKUP(Tabela1[[#This Row],[Turma]],Tabela3[16 turmas],Tabela3[Periodo])</f>
        <v>Quinta 3</v>
      </c>
      <c r="K398" t="s">
        <v>2150</v>
      </c>
      <c r="L398" s="37" t="s">
        <v>3156</v>
      </c>
    </row>
    <row r="399" spans="1:12" x14ac:dyDescent="0.35">
      <c r="A399" t="s">
        <v>1424</v>
      </c>
      <c r="B399" s="36" t="s">
        <v>1425</v>
      </c>
      <c r="C399" t="s">
        <v>557</v>
      </c>
      <c r="D399" t="s">
        <v>553</v>
      </c>
      <c r="E399" t="s">
        <v>554</v>
      </c>
      <c r="F399" t="s">
        <v>1915</v>
      </c>
      <c r="G399" s="8" t="s">
        <v>1714</v>
      </c>
      <c r="H399" t="str">
        <f>_xlfn.XLOOKUP(Tabela1[[#This Row],[Turma]],Tabela3[16 turmas],Tabela3[Prof.])</f>
        <v>Nisflei</v>
      </c>
      <c r="I399" s="8" t="str">
        <f>_xlfn.XLOOKUP(Tabela1[[#This Row],[Turma]],Tabela3[16 turmas],Tabela3[Sala])</f>
        <v>S11</v>
      </c>
      <c r="J399" s="8" t="str">
        <f>_xlfn.XLOOKUP(Tabela1[[#This Row],[Turma]],Tabela3[16 turmas],Tabela3[Periodo])</f>
        <v>Quinta 3</v>
      </c>
      <c r="K399" t="s">
        <v>2138</v>
      </c>
      <c r="L399" s="37" t="s">
        <v>3101</v>
      </c>
    </row>
    <row r="400" spans="1:12" x14ac:dyDescent="0.35">
      <c r="A400" t="s">
        <v>1449</v>
      </c>
      <c r="B400" s="36" t="s">
        <v>1450</v>
      </c>
      <c r="C400" t="s">
        <v>557</v>
      </c>
      <c r="D400" t="s">
        <v>550</v>
      </c>
      <c r="E400" t="s">
        <v>554</v>
      </c>
      <c r="F400" t="s">
        <v>1915</v>
      </c>
      <c r="G400" s="8" t="s">
        <v>1714</v>
      </c>
      <c r="H400" t="str">
        <f>_xlfn.XLOOKUP(Tabela1[[#This Row],[Turma]],Tabela3[16 turmas],Tabela3[Prof.])</f>
        <v>Nisflei</v>
      </c>
      <c r="I400" s="8" t="str">
        <f>_xlfn.XLOOKUP(Tabela1[[#This Row],[Turma]],Tabela3[16 turmas],Tabela3[Sala])</f>
        <v>S11</v>
      </c>
      <c r="J400" s="8" t="str">
        <f>_xlfn.XLOOKUP(Tabela1[[#This Row],[Turma]],Tabela3[16 turmas],Tabela3[Periodo])</f>
        <v>Quinta 3</v>
      </c>
      <c r="K400" t="s">
        <v>2140</v>
      </c>
      <c r="L400" s="37" t="s">
        <v>3057</v>
      </c>
    </row>
    <row r="401" spans="1:12" x14ac:dyDescent="0.35">
      <c r="A401" t="s">
        <v>104</v>
      </c>
      <c r="B401" s="36" t="s">
        <v>105</v>
      </c>
      <c r="C401" t="s">
        <v>557</v>
      </c>
      <c r="D401" t="s">
        <v>550</v>
      </c>
      <c r="E401" t="s">
        <v>551</v>
      </c>
      <c r="F401" t="s">
        <v>1915</v>
      </c>
      <c r="G401" s="8" t="s">
        <v>1714</v>
      </c>
      <c r="H401" t="str">
        <f>_xlfn.XLOOKUP(Tabela1[[#This Row],[Turma]],Tabela3[16 turmas],Tabela3[Prof.])</f>
        <v>Nisflei</v>
      </c>
      <c r="I401" s="8" t="str">
        <f>_xlfn.XLOOKUP(Tabela1[[#This Row],[Turma]],Tabela3[16 turmas],Tabela3[Sala])</f>
        <v>S11</v>
      </c>
      <c r="J401" s="8" t="str">
        <f>_xlfn.XLOOKUP(Tabela1[[#This Row],[Turma]],Tabela3[16 turmas],Tabela3[Periodo])</f>
        <v>Quinta 3</v>
      </c>
      <c r="K401" t="s">
        <v>2151</v>
      </c>
      <c r="L401" s="37" t="s">
        <v>2923</v>
      </c>
    </row>
    <row r="402" spans="1:12" x14ac:dyDescent="0.35">
      <c r="A402" t="s">
        <v>1541</v>
      </c>
      <c r="B402" s="36" t="s">
        <v>1542</v>
      </c>
      <c r="C402" t="s">
        <v>557</v>
      </c>
      <c r="D402" t="s">
        <v>553</v>
      </c>
      <c r="E402" t="s">
        <v>559</v>
      </c>
      <c r="F402" t="s">
        <v>1915</v>
      </c>
      <c r="G402" s="8" t="s">
        <v>1714</v>
      </c>
      <c r="H402" t="str">
        <f>_xlfn.XLOOKUP(Tabela1[[#This Row],[Turma]],Tabela3[16 turmas],Tabela3[Prof.])</f>
        <v>Nisflei</v>
      </c>
      <c r="I402" s="8" t="str">
        <f>_xlfn.XLOOKUP(Tabela1[[#This Row],[Turma]],Tabela3[16 turmas],Tabela3[Sala])</f>
        <v>S11</v>
      </c>
      <c r="J402" s="8" t="str">
        <f>_xlfn.XLOOKUP(Tabela1[[#This Row],[Turma]],Tabela3[16 turmas],Tabela3[Periodo])</f>
        <v>Quinta 3</v>
      </c>
      <c r="K402" t="s">
        <v>2141</v>
      </c>
      <c r="L402" s="37" t="s">
        <v>2908</v>
      </c>
    </row>
    <row r="403" spans="1:12" x14ac:dyDescent="0.35">
      <c r="A403" t="s">
        <v>1581</v>
      </c>
      <c r="B403" s="36" t="s">
        <v>1582</v>
      </c>
      <c r="C403" t="s">
        <v>557</v>
      </c>
      <c r="D403" t="s">
        <v>550</v>
      </c>
      <c r="E403" t="s">
        <v>559</v>
      </c>
      <c r="F403" t="s">
        <v>1915</v>
      </c>
      <c r="G403" s="8" t="s">
        <v>1714</v>
      </c>
      <c r="H403" t="str">
        <f>_xlfn.XLOOKUP(Tabela1[[#This Row],[Turma]],Tabela3[16 turmas],Tabela3[Prof.])</f>
        <v>Nisflei</v>
      </c>
      <c r="I403" s="8" t="str">
        <f>_xlfn.XLOOKUP(Tabela1[[#This Row],[Turma]],Tabela3[16 turmas],Tabela3[Sala])</f>
        <v>S11</v>
      </c>
      <c r="J403" s="8" t="str">
        <f>_xlfn.XLOOKUP(Tabela1[[#This Row],[Turma]],Tabela3[16 turmas],Tabela3[Periodo])</f>
        <v>Quinta 3</v>
      </c>
      <c r="K403" t="s">
        <v>2142</v>
      </c>
      <c r="L403" s="37" t="s">
        <v>2875</v>
      </c>
    </row>
    <row r="404" spans="1:12" x14ac:dyDescent="0.35">
      <c r="A404" t="s">
        <v>493</v>
      </c>
      <c r="B404" s="36" t="s">
        <v>1592</v>
      </c>
      <c r="C404" t="s">
        <v>557</v>
      </c>
      <c r="D404" t="s">
        <v>550</v>
      </c>
      <c r="E404" t="s">
        <v>559</v>
      </c>
      <c r="F404" t="s">
        <v>1916</v>
      </c>
      <c r="G404" s="8" t="s">
        <v>1714</v>
      </c>
      <c r="H404" t="str">
        <f>_xlfn.XLOOKUP(Tabela1[[#This Row],[Turma]],Tabela3[16 turmas],Tabela3[Prof.])</f>
        <v>Nisflei</v>
      </c>
      <c r="I404" s="8" t="str">
        <f>_xlfn.XLOOKUP(Tabela1[[#This Row],[Turma]],Tabela3[16 turmas],Tabela3[Sala])</f>
        <v>S11</v>
      </c>
      <c r="J404" s="8" t="str">
        <f>_xlfn.XLOOKUP(Tabela1[[#This Row],[Turma]],Tabela3[16 turmas],Tabela3[Periodo])</f>
        <v>Quinta 3</v>
      </c>
      <c r="K404" t="s">
        <v>2143</v>
      </c>
      <c r="L404" s="37" t="s">
        <v>2823</v>
      </c>
    </row>
    <row r="405" spans="1:12" x14ac:dyDescent="0.35">
      <c r="A405" t="s">
        <v>1595</v>
      </c>
      <c r="B405" s="36" t="s">
        <v>1596</v>
      </c>
      <c r="C405" t="s">
        <v>557</v>
      </c>
      <c r="D405" t="s">
        <v>553</v>
      </c>
      <c r="E405" t="s">
        <v>559</v>
      </c>
      <c r="F405" t="s">
        <v>1915</v>
      </c>
      <c r="G405" s="8" t="s">
        <v>1714</v>
      </c>
      <c r="H405" t="str">
        <f>_xlfn.XLOOKUP(Tabela1[[#This Row],[Turma]],Tabela3[16 turmas],Tabela3[Prof.])</f>
        <v>Nisflei</v>
      </c>
      <c r="I405" s="8" t="str">
        <f>_xlfn.XLOOKUP(Tabela1[[#This Row],[Turma]],Tabela3[16 turmas],Tabela3[Sala])</f>
        <v>S11</v>
      </c>
      <c r="J405" s="8" t="str">
        <f>_xlfn.XLOOKUP(Tabela1[[#This Row],[Turma]],Tabela3[16 turmas],Tabela3[Periodo])</f>
        <v>Quinta 3</v>
      </c>
      <c r="K405" s="50" t="s">
        <v>2144</v>
      </c>
      <c r="L405" s="37" t="s">
        <v>2820</v>
      </c>
    </row>
    <row r="406" spans="1:12" x14ac:dyDescent="0.35">
      <c r="A406" t="s">
        <v>519</v>
      </c>
      <c r="B406" s="36" t="s">
        <v>520</v>
      </c>
      <c r="C406" t="s">
        <v>549</v>
      </c>
      <c r="D406" t="s">
        <v>553</v>
      </c>
      <c r="E406" t="s">
        <v>554</v>
      </c>
      <c r="F406" t="s">
        <v>1915</v>
      </c>
      <c r="G406" s="8" t="s">
        <v>1714</v>
      </c>
      <c r="H406" t="str">
        <f>_xlfn.XLOOKUP(Tabela1[[#This Row],[Turma]],Tabela3[16 turmas],Tabela3[Prof.])</f>
        <v>Nisflei</v>
      </c>
      <c r="I406" s="8" t="str">
        <f>_xlfn.XLOOKUP(Tabela1[[#This Row],[Turma]],Tabela3[16 turmas],Tabela3[Sala])</f>
        <v>S11</v>
      </c>
      <c r="J406" s="8" t="str">
        <f>_xlfn.XLOOKUP(Tabela1[[#This Row],[Turma]],Tabela3[16 turmas],Tabela3[Periodo])</f>
        <v>Quinta 3</v>
      </c>
      <c r="K406" t="s">
        <v>2135</v>
      </c>
      <c r="L406" s="37" t="s">
        <v>2818</v>
      </c>
    </row>
    <row r="407" spans="1:12" x14ac:dyDescent="0.35">
      <c r="A407" t="s">
        <v>128</v>
      </c>
      <c r="B407" s="36" t="s">
        <v>129</v>
      </c>
      <c r="C407" t="s">
        <v>557</v>
      </c>
      <c r="D407" t="s">
        <v>553</v>
      </c>
      <c r="E407" t="s">
        <v>554</v>
      </c>
      <c r="F407" t="s">
        <v>1916</v>
      </c>
      <c r="G407" s="8" t="s">
        <v>1714</v>
      </c>
      <c r="H407" t="str">
        <f>_xlfn.XLOOKUP(Tabela1[[#This Row],[Turma]],Tabela3[16 turmas],Tabela3[Prof.])</f>
        <v>Nisflei</v>
      </c>
      <c r="I407" s="8" t="str">
        <f>_xlfn.XLOOKUP(Tabela1[[#This Row],[Turma]],Tabela3[16 turmas],Tabela3[Sala])</f>
        <v>S11</v>
      </c>
      <c r="J407" s="8" t="str">
        <f>_xlfn.XLOOKUP(Tabela1[[#This Row],[Turma]],Tabela3[16 turmas],Tabela3[Periodo])</f>
        <v>Quinta 3</v>
      </c>
      <c r="K407" t="s">
        <v>2324</v>
      </c>
      <c r="L407" s="37" t="s">
        <v>2763</v>
      </c>
    </row>
    <row r="408" spans="1:12" x14ac:dyDescent="0.35">
      <c r="A408" t="s">
        <v>518</v>
      </c>
      <c r="B408" s="36" t="s">
        <v>1296</v>
      </c>
      <c r="C408" t="s">
        <v>549</v>
      </c>
      <c r="D408" t="s">
        <v>553</v>
      </c>
      <c r="E408" t="s">
        <v>554</v>
      </c>
      <c r="F408" t="s">
        <v>1916</v>
      </c>
      <c r="G408" s="8" t="s">
        <v>1714</v>
      </c>
      <c r="H408" t="str">
        <f>_xlfn.XLOOKUP(Tabela1[[#This Row],[Turma]],Tabela3[16 turmas],Tabela3[Prof.])</f>
        <v>Nisflei</v>
      </c>
      <c r="I408" s="8" t="str">
        <f>_xlfn.XLOOKUP(Tabela1[[#This Row],[Turma]],Tabela3[16 turmas],Tabela3[Sala])</f>
        <v>S11</v>
      </c>
      <c r="J408" s="8" t="str">
        <f>_xlfn.XLOOKUP(Tabela1[[#This Row],[Turma]],Tabela3[16 turmas],Tabela3[Periodo])</f>
        <v>Quinta 3</v>
      </c>
      <c r="K408" t="s">
        <v>2132</v>
      </c>
      <c r="L408" s="37" t="s">
        <v>2745</v>
      </c>
    </row>
    <row r="409" spans="1:12" x14ac:dyDescent="0.35">
      <c r="A409" t="s">
        <v>92</v>
      </c>
      <c r="B409" s="36" t="s">
        <v>1285</v>
      </c>
      <c r="C409" t="s">
        <v>549</v>
      </c>
      <c r="D409" t="s">
        <v>550</v>
      </c>
      <c r="E409" t="s">
        <v>551</v>
      </c>
      <c r="F409" t="s">
        <v>1916</v>
      </c>
      <c r="G409" s="8" t="s">
        <v>1714</v>
      </c>
      <c r="H409" t="str">
        <f>_xlfn.XLOOKUP(Tabela1[[#This Row],[Turma]],Tabela3[16 turmas],Tabela3[Prof.])</f>
        <v>Nisflei</v>
      </c>
      <c r="I409" s="8" t="str">
        <f>_xlfn.XLOOKUP(Tabela1[[#This Row],[Turma]],Tabela3[16 turmas],Tabela3[Sala])</f>
        <v>S11</v>
      </c>
      <c r="J409" s="8" t="str">
        <f>_xlfn.XLOOKUP(Tabela1[[#This Row],[Turma]],Tabela3[16 turmas],Tabela3[Periodo])</f>
        <v>Quinta 3</v>
      </c>
      <c r="K409" t="s">
        <v>2131</v>
      </c>
      <c r="L409" s="37" t="s">
        <v>2717</v>
      </c>
    </row>
    <row r="410" spans="1:12" x14ac:dyDescent="0.35">
      <c r="A410" t="s">
        <v>453</v>
      </c>
      <c r="B410" s="36" t="s">
        <v>454</v>
      </c>
      <c r="C410" t="s">
        <v>557</v>
      </c>
      <c r="D410" t="s">
        <v>550</v>
      </c>
      <c r="E410" t="s">
        <v>551</v>
      </c>
      <c r="F410" t="s">
        <v>1915</v>
      </c>
      <c r="G410" s="8" t="s">
        <v>1714</v>
      </c>
      <c r="H410" t="str">
        <f>_xlfn.XLOOKUP(Tabela1[[#This Row],[Turma]],Tabela3[16 turmas],Tabela3[Prof.])</f>
        <v>Nisflei</v>
      </c>
      <c r="I410" s="8" t="str">
        <f>_xlfn.XLOOKUP(Tabela1[[#This Row],[Turma]],Tabela3[16 turmas],Tabela3[Sala])</f>
        <v>S11</v>
      </c>
      <c r="J410" s="8" t="str">
        <f>_xlfn.XLOOKUP(Tabela1[[#This Row],[Turma]],Tabela3[16 turmas],Tabela3[Periodo])</f>
        <v>Quinta 3</v>
      </c>
      <c r="K410" t="s">
        <v>2145</v>
      </c>
      <c r="L410" s="37" t="s">
        <v>2707</v>
      </c>
    </row>
    <row r="411" spans="1:12" x14ac:dyDescent="0.35">
      <c r="A411" t="s">
        <v>167</v>
      </c>
      <c r="B411" s="36" t="s">
        <v>168</v>
      </c>
      <c r="C411" t="s">
        <v>557</v>
      </c>
      <c r="D411" t="s">
        <v>550</v>
      </c>
      <c r="E411" t="s">
        <v>551</v>
      </c>
      <c r="F411" t="s">
        <v>1915</v>
      </c>
      <c r="G411" s="8" t="s">
        <v>1714</v>
      </c>
      <c r="H411" t="str">
        <f>_xlfn.XLOOKUP(Tabela1[[#This Row],[Turma]],Tabela3[16 turmas],Tabela3[Prof.])</f>
        <v>Nisflei</v>
      </c>
      <c r="I411" s="8" t="str">
        <f>_xlfn.XLOOKUP(Tabela1[[#This Row],[Turma]],Tabela3[16 turmas],Tabela3[Sala])</f>
        <v>S11</v>
      </c>
      <c r="J411" s="8" t="str">
        <f>_xlfn.XLOOKUP(Tabela1[[#This Row],[Turma]],Tabela3[16 turmas],Tabela3[Periodo])</f>
        <v>Quinta 3</v>
      </c>
      <c r="K411" t="s">
        <v>2146</v>
      </c>
      <c r="L411" s="37" t="s">
        <v>2702</v>
      </c>
    </row>
    <row r="412" spans="1:12" x14ac:dyDescent="0.35">
      <c r="A412" t="s">
        <v>501</v>
      </c>
      <c r="B412" s="36" t="s">
        <v>1673</v>
      </c>
      <c r="C412" t="s">
        <v>557</v>
      </c>
      <c r="D412" t="s">
        <v>550</v>
      </c>
      <c r="E412" t="s">
        <v>551</v>
      </c>
      <c r="F412" t="s">
        <v>1915</v>
      </c>
      <c r="G412" s="8" t="s">
        <v>1714</v>
      </c>
      <c r="H412" t="str">
        <f>_xlfn.XLOOKUP(Tabela1[[#This Row],[Turma]],Tabela3[16 turmas],Tabela3[Prof.])</f>
        <v>Nisflei</v>
      </c>
      <c r="I412" s="8" t="str">
        <f>_xlfn.XLOOKUP(Tabela1[[#This Row],[Turma]],Tabela3[16 turmas],Tabela3[Sala])</f>
        <v>S11</v>
      </c>
      <c r="J412" s="8" t="str">
        <f>_xlfn.XLOOKUP(Tabela1[[#This Row],[Turma]],Tabela3[16 turmas],Tabela3[Periodo])</f>
        <v>Quinta 3</v>
      </c>
      <c r="K412" t="s">
        <v>2147</v>
      </c>
      <c r="L412" s="37" t="s">
        <v>2694</v>
      </c>
    </row>
    <row r="413" spans="1:12" x14ac:dyDescent="0.35">
      <c r="A413" t="s">
        <v>445</v>
      </c>
      <c r="B413" s="36" t="s">
        <v>446</v>
      </c>
      <c r="C413" t="s">
        <v>557</v>
      </c>
      <c r="D413" t="s">
        <v>550</v>
      </c>
      <c r="E413" t="s">
        <v>551</v>
      </c>
      <c r="F413" t="s">
        <v>1915</v>
      </c>
      <c r="G413" s="8" t="s">
        <v>1714</v>
      </c>
      <c r="H413" t="str">
        <f>_xlfn.XLOOKUP(Tabela1[[#This Row],[Turma]],Tabela3[16 turmas],Tabela3[Prof.])</f>
        <v>Nisflei</v>
      </c>
      <c r="I413" s="8" t="str">
        <f>_xlfn.XLOOKUP(Tabela1[[#This Row],[Turma]],Tabela3[16 turmas],Tabela3[Sala])</f>
        <v>S11</v>
      </c>
      <c r="J413" s="8" t="str">
        <f>_xlfn.XLOOKUP(Tabela1[[#This Row],[Turma]],Tabela3[16 turmas],Tabela3[Periodo])</f>
        <v>Quinta 3</v>
      </c>
      <c r="K413" t="s">
        <v>2149</v>
      </c>
      <c r="L413" s="37" t="s">
        <v>2674</v>
      </c>
    </row>
    <row r="414" spans="1:12" x14ac:dyDescent="0.35">
      <c r="A414" t="s">
        <v>442</v>
      </c>
      <c r="B414" s="36" t="s">
        <v>1569</v>
      </c>
      <c r="C414" t="s">
        <v>557</v>
      </c>
      <c r="D414" t="s">
        <v>550</v>
      </c>
      <c r="E414" t="s">
        <v>559</v>
      </c>
      <c r="F414" t="s">
        <v>1915</v>
      </c>
      <c r="G414" s="8" t="s">
        <v>1714</v>
      </c>
      <c r="H414" t="str">
        <f>_xlfn.XLOOKUP(Tabela1[[#This Row],[Turma]],Tabela3[16 turmas],Tabela3[Prof.])</f>
        <v>Nisflei</v>
      </c>
      <c r="I414" s="8" t="str">
        <f>_xlfn.XLOOKUP(Tabela1[[#This Row],[Turma]],Tabela3[16 turmas],Tabela3[Sala])</f>
        <v>S11</v>
      </c>
      <c r="J414" s="8" t="str">
        <f>_xlfn.XLOOKUP(Tabela1[[#This Row],[Turma]],Tabela3[16 turmas],Tabela3[Periodo])</f>
        <v>Quinta 3</v>
      </c>
      <c r="K414"/>
      <c r="L414" s="37" t="s">
        <v>2647</v>
      </c>
    </row>
    <row r="415" spans="1:12" x14ac:dyDescent="0.35">
      <c r="A415" t="s">
        <v>147</v>
      </c>
      <c r="B415" s="36" t="s">
        <v>148</v>
      </c>
      <c r="C415" t="s">
        <v>549</v>
      </c>
      <c r="D415" t="s">
        <v>553</v>
      </c>
      <c r="E415" t="s">
        <v>554</v>
      </c>
      <c r="F415" t="s">
        <v>1915</v>
      </c>
      <c r="G415" s="8" t="s">
        <v>1714</v>
      </c>
      <c r="H415" t="str">
        <f>_xlfn.XLOOKUP(Tabela1[[#This Row],[Turma]],Tabela3[16 turmas],Tabela3[Prof.])</f>
        <v>Nisflei</v>
      </c>
      <c r="I415" s="8" t="str">
        <f>_xlfn.XLOOKUP(Tabela1[[#This Row],[Turma]],Tabela3[16 turmas],Tabela3[Sala])</f>
        <v>S11</v>
      </c>
      <c r="J415" s="8" t="str">
        <f>_xlfn.XLOOKUP(Tabela1[[#This Row],[Turma]],Tabela3[16 turmas],Tabela3[Periodo])</f>
        <v>Quinta 3</v>
      </c>
      <c r="K415" t="s">
        <v>2133</v>
      </c>
      <c r="L415" s="37" t="s">
        <v>2633</v>
      </c>
    </row>
    <row r="416" spans="1:12" x14ac:dyDescent="0.35">
      <c r="A416" t="s">
        <v>139</v>
      </c>
      <c r="B416" s="36" t="s">
        <v>140</v>
      </c>
      <c r="C416" t="s">
        <v>549</v>
      </c>
      <c r="D416" t="s">
        <v>550</v>
      </c>
      <c r="E416" t="s">
        <v>559</v>
      </c>
      <c r="F416" t="s">
        <v>1916</v>
      </c>
      <c r="G416" s="8" t="s">
        <v>1714</v>
      </c>
      <c r="H416" t="str">
        <f>_xlfn.XLOOKUP(Tabela1[[#This Row],[Turma]],Tabela3[16 turmas],Tabela3[Prof.])</f>
        <v>Nisflei</v>
      </c>
      <c r="I416" s="8" t="str">
        <f>_xlfn.XLOOKUP(Tabela1[[#This Row],[Turma]],Tabela3[16 turmas],Tabela3[Sala])</f>
        <v>S11</v>
      </c>
      <c r="J416" s="8" t="str">
        <f>_xlfn.XLOOKUP(Tabela1[[#This Row],[Turma]],Tabela3[16 turmas],Tabela3[Periodo])</f>
        <v>Quinta 3</v>
      </c>
      <c r="K416" t="s">
        <v>2136</v>
      </c>
      <c r="L416" s="37" t="s">
        <v>2605</v>
      </c>
    </row>
    <row r="417" spans="1:12" x14ac:dyDescent="0.35">
      <c r="A417" t="s">
        <v>410</v>
      </c>
      <c r="B417" s="36" t="s">
        <v>411</v>
      </c>
      <c r="C417" t="s">
        <v>557</v>
      </c>
      <c r="D417" t="s">
        <v>550</v>
      </c>
      <c r="E417" t="s">
        <v>551</v>
      </c>
      <c r="F417" t="s">
        <v>1915</v>
      </c>
      <c r="G417" s="8" t="s">
        <v>1714</v>
      </c>
      <c r="H417" t="str">
        <f>_xlfn.XLOOKUP(Tabela1[[#This Row],[Turma]],Tabela3[16 turmas],Tabela3[Prof.])</f>
        <v>Nisflei</v>
      </c>
      <c r="I417" s="8" t="str">
        <f>_xlfn.XLOOKUP(Tabela1[[#This Row],[Turma]],Tabela3[16 turmas],Tabela3[Sala])</f>
        <v>S11</v>
      </c>
      <c r="J417" s="8" t="str">
        <f>_xlfn.XLOOKUP(Tabela1[[#This Row],[Turma]],Tabela3[16 turmas],Tabela3[Periodo])</f>
        <v>Quinta 3</v>
      </c>
      <c r="K417" t="s">
        <v>2152</v>
      </c>
      <c r="L417" s="37" t="s">
        <v>2602</v>
      </c>
    </row>
    <row r="418" spans="1:12" x14ac:dyDescent="0.35">
      <c r="A418" t="s">
        <v>303</v>
      </c>
      <c r="B418" s="36" t="s">
        <v>1434</v>
      </c>
      <c r="C418" t="s">
        <v>557</v>
      </c>
      <c r="D418" t="s">
        <v>553</v>
      </c>
      <c r="E418" t="s">
        <v>554</v>
      </c>
      <c r="F418" t="s">
        <v>1915</v>
      </c>
      <c r="G418" s="8" t="s">
        <v>1714</v>
      </c>
      <c r="H418" t="str">
        <f>_xlfn.XLOOKUP(Tabela1[[#This Row],[Turma]],Tabela3[16 turmas],Tabela3[Prof.])</f>
        <v>Nisflei</v>
      </c>
      <c r="I418" s="8" t="str">
        <f>_xlfn.XLOOKUP(Tabela1[[#This Row],[Turma]],Tabela3[16 turmas],Tabela3[Sala])</f>
        <v>S11</v>
      </c>
      <c r="J418" s="8" t="str">
        <f>_xlfn.XLOOKUP(Tabela1[[#This Row],[Turma]],Tabela3[16 turmas],Tabela3[Periodo])</f>
        <v>Quinta 3</v>
      </c>
      <c r="K418" t="s">
        <v>2139</v>
      </c>
      <c r="L418" s="37" t="s">
        <v>2593</v>
      </c>
    </row>
    <row r="419" spans="1:12" x14ac:dyDescent="0.35">
      <c r="A419" t="s">
        <v>532</v>
      </c>
      <c r="B419" s="36" t="s">
        <v>533</v>
      </c>
      <c r="C419" t="s">
        <v>549</v>
      </c>
      <c r="D419" t="s">
        <v>553</v>
      </c>
      <c r="E419" t="s">
        <v>554</v>
      </c>
      <c r="F419" t="s">
        <v>1915</v>
      </c>
      <c r="G419" s="8" t="s">
        <v>1714</v>
      </c>
      <c r="H419" t="str">
        <f>_xlfn.XLOOKUP(Tabela1[[#This Row],[Turma]],Tabela3[16 turmas],Tabela3[Prof.])</f>
        <v>Nisflei</v>
      </c>
      <c r="I419" s="8" t="str">
        <f>_xlfn.XLOOKUP(Tabela1[[#This Row],[Turma]],Tabela3[16 turmas],Tabela3[Sala])</f>
        <v>S11</v>
      </c>
      <c r="J419" s="8" t="str">
        <f>_xlfn.XLOOKUP(Tabela1[[#This Row],[Turma]],Tabela3[16 turmas],Tabela3[Periodo])</f>
        <v>Quinta 3</v>
      </c>
      <c r="K419" t="s">
        <v>2134</v>
      </c>
      <c r="L419" s="37" t="s">
        <v>2586</v>
      </c>
    </row>
    <row r="420" spans="1:12" x14ac:dyDescent="0.35">
      <c r="A420" t="s">
        <v>335</v>
      </c>
      <c r="B420" s="36" t="s">
        <v>1307</v>
      </c>
      <c r="C420" t="s">
        <v>549</v>
      </c>
      <c r="D420" t="s">
        <v>550</v>
      </c>
      <c r="E420" t="s">
        <v>554</v>
      </c>
      <c r="F420" t="s">
        <v>1915</v>
      </c>
      <c r="G420" s="8" t="s">
        <v>1714</v>
      </c>
      <c r="H420" t="str">
        <f>_xlfn.XLOOKUP(Tabela1[[#This Row],[Turma]],Tabela3[16 turmas],Tabela3[Prof.])</f>
        <v>Nisflei</v>
      </c>
      <c r="I420" s="8" t="str">
        <f>_xlfn.XLOOKUP(Tabela1[[#This Row],[Turma]],Tabela3[16 turmas],Tabela3[Sala])</f>
        <v>S11</v>
      </c>
      <c r="J420" s="8" t="str">
        <f>_xlfn.XLOOKUP(Tabela1[[#This Row],[Turma]],Tabela3[16 turmas],Tabela3[Periodo])</f>
        <v>Quinta 3</v>
      </c>
      <c r="K420" t="s">
        <v>2137</v>
      </c>
      <c r="L420" s="51" t="s">
        <v>3276</v>
      </c>
    </row>
    <row r="421" spans="1:12" x14ac:dyDescent="0.35">
      <c r="A421" t="s">
        <v>1607</v>
      </c>
      <c r="B421" s="36" t="s">
        <v>1608</v>
      </c>
      <c r="C421" t="s">
        <v>557</v>
      </c>
      <c r="D421" t="s">
        <v>550</v>
      </c>
      <c r="E421" t="s">
        <v>559</v>
      </c>
      <c r="F421" t="s">
        <v>1915</v>
      </c>
      <c r="G421" s="8" t="s">
        <v>1715</v>
      </c>
      <c r="H421" t="str">
        <f>_xlfn.XLOOKUP(Tabela1[[#This Row],[Turma]],Tabela3[16 turmas],Tabela3[Prof.])</f>
        <v>Alex</v>
      </c>
      <c r="I421" s="8" t="str">
        <f>_xlfn.XLOOKUP(Tabela1[[#This Row],[Turma]],Tabela3[16 turmas],Tabela3[Sala])</f>
        <v>S12</v>
      </c>
      <c r="J421" s="8" t="str">
        <f>_xlfn.XLOOKUP(Tabela1[[#This Row],[Turma]],Tabela3[16 turmas],Tabela3[Periodo])</f>
        <v>Quinta 3</v>
      </c>
      <c r="K421" t="s">
        <v>2118</v>
      </c>
      <c r="L421" s="37" t="s">
        <v>3115</v>
      </c>
    </row>
    <row r="422" spans="1:12" x14ac:dyDescent="0.35">
      <c r="A422" t="s">
        <v>70</v>
      </c>
      <c r="B422" s="36" t="s">
        <v>1609</v>
      </c>
      <c r="C422" t="s">
        <v>557</v>
      </c>
      <c r="D422" t="s">
        <v>550</v>
      </c>
      <c r="E422" t="s">
        <v>559</v>
      </c>
      <c r="F422" t="s">
        <v>1915</v>
      </c>
      <c r="G422" s="8" t="s">
        <v>1715</v>
      </c>
      <c r="H422" t="str">
        <f>_xlfn.XLOOKUP(Tabela1[[#This Row],[Turma]],Tabela3[16 turmas],Tabela3[Prof.])</f>
        <v>Alex</v>
      </c>
      <c r="I422" s="8" t="str">
        <f>_xlfn.XLOOKUP(Tabela1[[#This Row],[Turma]],Tabela3[16 turmas],Tabela3[Sala])</f>
        <v>S12</v>
      </c>
      <c r="J422" s="8" t="str">
        <f>_xlfn.XLOOKUP(Tabela1[[#This Row],[Turma]],Tabela3[16 turmas],Tabela3[Periodo])</f>
        <v>Quinta 3</v>
      </c>
      <c r="K422" t="s">
        <v>2119</v>
      </c>
      <c r="L422" s="37" t="s">
        <v>3096</v>
      </c>
    </row>
    <row r="423" spans="1:12" x14ac:dyDescent="0.35">
      <c r="A423" t="s">
        <v>1495</v>
      </c>
      <c r="B423" s="36" t="s">
        <v>1496</v>
      </c>
      <c r="C423" t="s">
        <v>557</v>
      </c>
      <c r="D423" t="s">
        <v>553</v>
      </c>
      <c r="E423" t="s">
        <v>554</v>
      </c>
      <c r="F423" t="s">
        <v>1915</v>
      </c>
      <c r="G423" s="8" t="s">
        <v>1715</v>
      </c>
      <c r="H423" t="str">
        <f>_xlfn.XLOOKUP(Tabela1[[#This Row],[Turma]],Tabela3[16 turmas],Tabela3[Prof.])</f>
        <v>Alex</v>
      </c>
      <c r="I423" s="8" t="str">
        <f>_xlfn.XLOOKUP(Tabela1[[#This Row],[Turma]],Tabela3[16 turmas],Tabela3[Sala])</f>
        <v>S12</v>
      </c>
      <c r="J423" s="8" t="str">
        <f>_xlfn.XLOOKUP(Tabela1[[#This Row],[Turma]],Tabela3[16 turmas],Tabela3[Periodo])</f>
        <v>Quinta 3</v>
      </c>
      <c r="K423" t="s">
        <v>2115</v>
      </c>
      <c r="L423" s="37" t="s">
        <v>3080</v>
      </c>
    </row>
    <row r="424" spans="1:12" x14ac:dyDescent="0.35">
      <c r="A424" t="s">
        <v>516</v>
      </c>
      <c r="B424" s="36" t="s">
        <v>517</v>
      </c>
      <c r="C424" t="s">
        <v>549</v>
      </c>
      <c r="D424" t="s">
        <v>550</v>
      </c>
      <c r="E424" t="s">
        <v>551</v>
      </c>
      <c r="F424" t="s">
        <v>1915</v>
      </c>
      <c r="G424" s="8" t="s">
        <v>1715</v>
      </c>
      <c r="H424" t="str">
        <f>_xlfn.XLOOKUP(Tabela1[[#This Row],[Turma]],Tabela3[16 turmas],Tabela3[Prof.])</f>
        <v>Alex</v>
      </c>
      <c r="I424" s="8" t="str">
        <f>_xlfn.XLOOKUP(Tabela1[[#This Row],[Turma]],Tabela3[16 turmas],Tabela3[Sala])</f>
        <v>S12</v>
      </c>
      <c r="J424" s="8" t="str">
        <f>_xlfn.XLOOKUP(Tabela1[[#This Row],[Turma]],Tabela3[16 turmas],Tabela3[Periodo])</f>
        <v>Quinta 3</v>
      </c>
      <c r="K424" t="s">
        <v>2107</v>
      </c>
      <c r="L424" s="37" t="s">
        <v>3054</v>
      </c>
    </row>
    <row r="425" spans="1:12" x14ac:dyDescent="0.35">
      <c r="A425" t="s">
        <v>402</v>
      </c>
      <c r="B425" s="36" t="s">
        <v>403</v>
      </c>
      <c r="C425" t="s">
        <v>557</v>
      </c>
      <c r="D425" t="s">
        <v>553</v>
      </c>
      <c r="E425" t="s">
        <v>554</v>
      </c>
      <c r="F425" t="s">
        <v>1915</v>
      </c>
      <c r="G425" s="8" t="s">
        <v>1715</v>
      </c>
      <c r="H425" t="str">
        <f>_xlfn.XLOOKUP(Tabela1[[#This Row],[Turma]],Tabela3[16 turmas],Tabela3[Prof.])</f>
        <v>Alex</v>
      </c>
      <c r="I425" s="8" t="str">
        <f>_xlfn.XLOOKUP(Tabela1[[#This Row],[Turma]],Tabela3[16 turmas],Tabela3[Sala])</f>
        <v>S12</v>
      </c>
      <c r="J425" s="8" t="str">
        <f>_xlfn.XLOOKUP(Tabela1[[#This Row],[Turma]],Tabela3[16 turmas],Tabela3[Periodo])</f>
        <v>Quinta 3</v>
      </c>
      <c r="K425" t="s">
        <v>2114</v>
      </c>
      <c r="L425" s="37" t="s">
        <v>2998</v>
      </c>
    </row>
    <row r="426" spans="1:12" x14ac:dyDescent="0.35">
      <c r="A426" t="s">
        <v>213</v>
      </c>
      <c r="B426" s="36" t="s">
        <v>214</v>
      </c>
      <c r="C426" t="s">
        <v>557</v>
      </c>
      <c r="D426" t="s">
        <v>553</v>
      </c>
      <c r="E426" t="s">
        <v>554</v>
      </c>
      <c r="F426" t="s">
        <v>1916</v>
      </c>
      <c r="G426" s="8" t="s">
        <v>1715</v>
      </c>
      <c r="H426" t="str">
        <f>_xlfn.XLOOKUP(Tabela1[[#This Row],[Turma]],Tabela3[16 turmas],Tabela3[Prof.])</f>
        <v>Alex</v>
      </c>
      <c r="I426" s="8" t="str">
        <f>_xlfn.XLOOKUP(Tabela1[[#This Row],[Turma]],Tabela3[16 turmas],Tabela3[Sala])</f>
        <v>S12</v>
      </c>
      <c r="J426" s="8" t="str">
        <f>_xlfn.XLOOKUP(Tabela1[[#This Row],[Turma]],Tabela3[16 turmas],Tabela3[Periodo])</f>
        <v>Quinta 3</v>
      </c>
      <c r="K426" t="s">
        <v>2116</v>
      </c>
      <c r="L426" s="37" t="s">
        <v>2948</v>
      </c>
    </row>
    <row r="427" spans="1:12" x14ac:dyDescent="0.35">
      <c r="A427" t="s">
        <v>1597</v>
      </c>
      <c r="B427" s="36" t="s">
        <v>1598</v>
      </c>
      <c r="C427" t="s">
        <v>557</v>
      </c>
      <c r="D427" t="s">
        <v>553</v>
      </c>
      <c r="E427" t="s">
        <v>559</v>
      </c>
      <c r="F427" t="s">
        <v>1916</v>
      </c>
      <c r="G427" s="8" t="s">
        <v>1715</v>
      </c>
      <c r="H427" t="str">
        <f>_xlfn.XLOOKUP(Tabela1[[#This Row],[Turma]],Tabela3[16 turmas],Tabela3[Prof.])</f>
        <v>Alex</v>
      </c>
      <c r="I427" s="8" t="str">
        <f>_xlfn.XLOOKUP(Tabela1[[#This Row],[Turma]],Tabela3[16 turmas],Tabela3[Sala])</f>
        <v>S12</v>
      </c>
      <c r="J427" s="8" t="str">
        <f>_xlfn.XLOOKUP(Tabela1[[#This Row],[Turma]],Tabela3[16 turmas],Tabela3[Periodo])</f>
        <v>Quinta 3</v>
      </c>
      <c r="K427" t="s">
        <v>2117</v>
      </c>
      <c r="L427" s="37" t="s">
        <v>2808</v>
      </c>
    </row>
    <row r="428" spans="1:12" x14ac:dyDescent="0.35">
      <c r="A428" t="s">
        <v>1601</v>
      </c>
      <c r="B428" s="36" t="s">
        <v>1602</v>
      </c>
      <c r="C428" t="s">
        <v>557</v>
      </c>
      <c r="D428" t="s">
        <v>553</v>
      </c>
      <c r="E428" t="s">
        <v>554</v>
      </c>
      <c r="F428" t="s">
        <v>1915</v>
      </c>
      <c r="G428" s="8" t="s">
        <v>1715</v>
      </c>
      <c r="H428" t="str">
        <f>_xlfn.XLOOKUP(Tabela1[[#This Row],[Turma]],Tabela3[16 turmas],Tabela3[Prof.])</f>
        <v>Alex</v>
      </c>
      <c r="I428" s="8" t="str">
        <f>_xlfn.XLOOKUP(Tabela1[[#This Row],[Turma]],Tabela3[16 turmas],Tabela3[Sala])</f>
        <v>S12</v>
      </c>
      <c r="J428" s="8" t="str">
        <f>_xlfn.XLOOKUP(Tabela1[[#This Row],[Turma]],Tabela3[16 turmas],Tabela3[Periodo])</f>
        <v>Quinta 3</v>
      </c>
      <c r="K428" t="s">
        <v>2371</v>
      </c>
      <c r="L428" s="37" t="s">
        <v>2800</v>
      </c>
    </row>
    <row r="429" spans="1:12" x14ac:dyDescent="0.35">
      <c r="A429" t="s">
        <v>1612</v>
      </c>
      <c r="B429" s="36" t="s">
        <v>1613</v>
      </c>
      <c r="C429" t="s">
        <v>557</v>
      </c>
      <c r="D429" t="s">
        <v>550</v>
      </c>
      <c r="E429" t="s">
        <v>559</v>
      </c>
      <c r="F429" t="s">
        <v>1915</v>
      </c>
      <c r="G429" s="8" t="s">
        <v>1715</v>
      </c>
      <c r="H429" t="str">
        <f>_xlfn.XLOOKUP(Tabela1[[#This Row],[Turma]],Tabela3[16 turmas],Tabela3[Prof.])</f>
        <v>Alex</v>
      </c>
      <c r="I429" s="8" t="str">
        <f>_xlfn.XLOOKUP(Tabela1[[#This Row],[Turma]],Tabela3[16 turmas],Tabela3[Sala])</f>
        <v>S12</v>
      </c>
      <c r="J429" s="8" t="str">
        <f>_xlfn.XLOOKUP(Tabela1[[#This Row],[Turma]],Tabela3[16 turmas],Tabela3[Periodo])</f>
        <v>Quinta 3</v>
      </c>
      <c r="K429" t="s">
        <v>2120</v>
      </c>
      <c r="L429" s="37" t="s">
        <v>2798</v>
      </c>
    </row>
    <row r="430" spans="1:12" x14ac:dyDescent="0.35">
      <c r="A430" t="s">
        <v>1614</v>
      </c>
      <c r="B430" s="36" t="s">
        <v>1615</v>
      </c>
      <c r="C430" t="s">
        <v>557</v>
      </c>
      <c r="D430" t="s">
        <v>553</v>
      </c>
      <c r="E430" t="s">
        <v>559</v>
      </c>
      <c r="F430" t="s">
        <v>1915</v>
      </c>
      <c r="G430" s="8" t="s">
        <v>1715</v>
      </c>
      <c r="H430" t="str">
        <f>_xlfn.XLOOKUP(Tabela1[[#This Row],[Turma]],Tabela3[16 turmas],Tabela3[Prof.])</f>
        <v>Alex</v>
      </c>
      <c r="I430" s="8" t="str">
        <f>_xlfn.XLOOKUP(Tabela1[[#This Row],[Turma]],Tabela3[16 turmas],Tabela3[Sala])</f>
        <v>S12</v>
      </c>
      <c r="J430" s="8" t="str">
        <f>_xlfn.XLOOKUP(Tabela1[[#This Row],[Turma]],Tabela3[16 turmas],Tabela3[Periodo])</f>
        <v>Quinta 3</v>
      </c>
      <c r="K430" t="s">
        <v>2121</v>
      </c>
      <c r="L430" s="37" t="s">
        <v>2791</v>
      </c>
    </row>
    <row r="431" spans="1:12" x14ac:dyDescent="0.35">
      <c r="A431" t="s">
        <v>525</v>
      </c>
      <c r="B431" s="36" t="s">
        <v>1622</v>
      </c>
      <c r="C431" t="s">
        <v>557</v>
      </c>
      <c r="D431" t="s">
        <v>550</v>
      </c>
      <c r="E431" t="s">
        <v>559</v>
      </c>
      <c r="F431" t="s">
        <v>1915</v>
      </c>
      <c r="G431" s="8" t="s">
        <v>1715</v>
      </c>
      <c r="H431" t="str">
        <f>_xlfn.XLOOKUP(Tabela1[[#This Row],[Turma]],Tabela3[16 turmas],Tabela3[Prof.])</f>
        <v>Alex</v>
      </c>
      <c r="I431" s="8" t="str">
        <f>_xlfn.XLOOKUP(Tabela1[[#This Row],[Turma]],Tabela3[16 turmas],Tabela3[Sala])</f>
        <v>S12</v>
      </c>
      <c r="J431" s="8" t="str">
        <f>_xlfn.XLOOKUP(Tabela1[[#This Row],[Turma]],Tabela3[16 turmas],Tabela3[Periodo])</f>
        <v>Quinta 3</v>
      </c>
      <c r="K431" t="s">
        <v>2122</v>
      </c>
      <c r="L431" s="37" t="s">
        <v>2790</v>
      </c>
    </row>
    <row r="432" spans="1:12" x14ac:dyDescent="0.35">
      <c r="A432" t="s">
        <v>1593</v>
      </c>
      <c r="B432" s="36" t="s">
        <v>1594</v>
      </c>
      <c r="C432" t="s">
        <v>557</v>
      </c>
      <c r="D432" t="s">
        <v>553</v>
      </c>
      <c r="E432" t="s">
        <v>554</v>
      </c>
      <c r="F432" t="s">
        <v>1916</v>
      </c>
      <c r="G432" s="8" t="s">
        <v>1715</v>
      </c>
      <c r="H432" t="str">
        <f>_xlfn.XLOOKUP(Tabela1[[#This Row],[Turma]],Tabela3[16 turmas],Tabela3[Prof.])</f>
        <v>Alex</v>
      </c>
      <c r="I432" s="8" t="str">
        <f>_xlfn.XLOOKUP(Tabela1[[#This Row],[Turma]],Tabela3[16 turmas],Tabela3[Sala])</f>
        <v>S12</v>
      </c>
      <c r="J432" s="8" t="str">
        <f>_xlfn.XLOOKUP(Tabela1[[#This Row],[Turma]],Tabela3[16 turmas],Tabela3[Periodo])</f>
        <v>Quinta 3</v>
      </c>
      <c r="K432" t="s">
        <v>2370</v>
      </c>
      <c r="L432" s="37" t="s">
        <v>2726</v>
      </c>
    </row>
    <row r="433" spans="1:12" x14ac:dyDescent="0.35">
      <c r="A433" t="s">
        <v>536</v>
      </c>
      <c r="B433" s="36" t="s">
        <v>1289</v>
      </c>
      <c r="C433" t="s">
        <v>549</v>
      </c>
      <c r="D433" t="s">
        <v>553</v>
      </c>
      <c r="E433" t="s">
        <v>559</v>
      </c>
      <c r="F433" t="s">
        <v>1915</v>
      </c>
      <c r="G433" s="8" t="s">
        <v>1715</v>
      </c>
      <c r="H433" t="str">
        <f>_xlfn.XLOOKUP(Tabela1[[#This Row],[Turma]],Tabela3[16 turmas],Tabela3[Prof.])</f>
        <v>Alex</v>
      </c>
      <c r="I433" s="8" t="str">
        <f>_xlfn.XLOOKUP(Tabela1[[#This Row],[Turma]],Tabela3[16 turmas],Tabela3[Sala])</f>
        <v>S12</v>
      </c>
      <c r="J433" s="8" t="str">
        <f>_xlfn.XLOOKUP(Tabela1[[#This Row],[Turma]],Tabela3[16 turmas],Tabela3[Periodo])</f>
        <v>Quinta 3</v>
      </c>
      <c r="K433" t="s">
        <v>2110</v>
      </c>
      <c r="L433" s="37" t="s">
        <v>2704</v>
      </c>
    </row>
    <row r="434" spans="1:12" x14ac:dyDescent="0.35">
      <c r="A434" t="s">
        <v>159</v>
      </c>
      <c r="B434" s="36" t="s">
        <v>160</v>
      </c>
      <c r="C434" t="s">
        <v>549</v>
      </c>
      <c r="D434" t="s">
        <v>553</v>
      </c>
      <c r="E434" t="s">
        <v>559</v>
      </c>
      <c r="F434" t="s">
        <v>1916</v>
      </c>
      <c r="G434" s="8" t="s">
        <v>1715</v>
      </c>
      <c r="H434" t="str">
        <f>_xlfn.XLOOKUP(Tabela1[[#This Row],[Turma]],Tabela3[16 turmas],Tabela3[Prof.])</f>
        <v>Alex</v>
      </c>
      <c r="I434" s="8" t="str">
        <f>_xlfn.XLOOKUP(Tabela1[[#This Row],[Turma]],Tabela3[16 turmas],Tabela3[Sala])</f>
        <v>S12</v>
      </c>
      <c r="J434" s="8" t="str">
        <f>_xlfn.XLOOKUP(Tabela1[[#This Row],[Turma]],Tabela3[16 turmas],Tabela3[Periodo])</f>
        <v>Quinta 3</v>
      </c>
      <c r="K434" t="s">
        <v>2111</v>
      </c>
      <c r="L434" s="37" t="s">
        <v>2703</v>
      </c>
    </row>
    <row r="435" spans="1:12" x14ac:dyDescent="0.35">
      <c r="A435" t="s">
        <v>482</v>
      </c>
      <c r="B435" s="36" t="s">
        <v>483</v>
      </c>
      <c r="C435" t="s">
        <v>557</v>
      </c>
      <c r="D435" t="s">
        <v>550</v>
      </c>
      <c r="E435" t="s">
        <v>551</v>
      </c>
      <c r="F435" t="s">
        <v>1915</v>
      </c>
      <c r="G435" s="8" t="s">
        <v>1715</v>
      </c>
      <c r="H435" t="str">
        <f>_xlfn.XLOOKUP(Tabela1[[#This Row],[Turma]],Tabela3[16 turmas],Tabela3[Prof.])</f>
        <v>Alex</v>
      </c>
      <c r="I435" s="8" t="str">
        <f>_xlfn.XLOOKUP(Tabela1[[#This Row],[Turma]],Tabela3[16 turmas],Tabela3[Sala])</f>
        <v>S12</v>
      </c>
      <c r="J435" s="8" t="str">
        <f>_xlfn.XLOOKUP(Tabela1[[#This Row],[Turma]],Tabela3[16 turmas],Tabela3[Periodo])</f>
        <v>Quinta 3</v>
      </c>
      <c r="K435" t="s">
        <v>2126</v>
      </c>
      <c r="L435" s="37" t="s">
        <v>2698</v>
      </c>
    </row>
    <row r="436" spans="1:12" x14ac:dyDescent="0.35">
      <c r="A436" t="s">
        <v>464</v>
      </c>
      <c r="B436" s="36" t="s">
        <v>1674</v>
      </c>
      <c r="C436" t="s">
        <v>557</v>
      </c>
      <c r="D436" t="s">
        <v>550</v>
      </c>
      <c r="E436" t="s">
        <v>551</v>
      </c>
      <c r="F436" t="s">
        <v>1915</v>
      </c>
      <c r="G436" s="8" t="s">
        <v>1715</v>
      </c>
      <c r="H436" t="str">
        <f>_xlfn.XLOOKUP(Tabela1[[#This Row],[Turma]],Tabela3[16 turmas],Tabela3[Prof.])</f>
        <v>Alex</v>
      </c>
      <c r="I436" s="8" t="str">
        <f>_xlfn.XLOOKUP(Tabela1[[#This Row],[Turma]],Tabela3[16 turmas],Tabela3[Sala])</f>
        <v>S12</v>
      </c>
      <c r="J436" s="8" t="str">
        <f>_xlfn.XLOOKUP(Tabela1[[#This Row],[Turma]],Tabela3[16 turmas],Tabela3[Periodo])</f>
        <v>Quinta 3</v>
      </c>
      <c r="K436" t="s">
        <v>2123</v>
      </c>
      <c r="L436" s="37" t="s">
        <v>2692</v>
      </c>
    </row>
    <row r="437" spans="1:12" x14ac:dyDescent="0.35">
      <c r="A437" t="s">
        <v>286</v>
      </c>
      <c r="B437" s="36" t="s">
        <v>287</v>
      </c>
      <c r="C437" t="s">
        <v>557</v>
      </c>
      <c r="D437" t="s">
        <v>550</v>
      </c>
      <c r="E437" t="s">
        <v>551</v>
      </c>
      <c r="F437" t="s">
        <v>1915</v>
      </c>
      <c r="G437" s="8" t="s">
        <v>1715</v>
      </c>
      <c r="H437" t="str">
        <f>_xlfn.XLOOKUP(Tabela1[[#This Row],[Turma]],Tabela3[16 turmas],Tabela3[Prof.])</f>
        <v>Alex</v>
      </c>
      <c r="I437" s="8" t="str">
        <f>_xlfn.XLOOKUP(Tabela1[[#This Row],[Turma]],Tabela3[16 turmas],Tabela3[Sala])</f>
        <v>S12</v>
      </c>
      <c r="J437" s="8" t="str">
        <f>_xlfn.XLOOKUP(Tabela1[[#This Row],[Turma]],Tabela3[16 turmas],Tabela3[Periodo])</f>
        <v>Quinta 3</v>
      </c>
      <c r="K437" t="s">
        <v>2125</v>
      </c>
      <c r="L437" s="37" t="s">
        <v>2691</v>
      </c>
    </row>
    <row r="438" spans="1:12" x14ac:dyDescent="0.35">
      <c r="A438" t="s">
        <v>293</v>
      </c>
      <c r="B438" s="36" t="s">
        <v>1675</v>
      </c>
      <c r="C438" t="s">
        <v>557</v>
      </c>
      <c r="D438" t="s">
        <v>550</v>
      </c>
      <c r="E438" t="s">
        <v>551</v>
      </c>
      <c r="F438" t="s">
        <v>1915</v>
      </c>
      <c r="G438" s="8" t="s">
        <v>1715</v>
      </c>
      <c r="H438" t="str">
        <f>_xlfn.XLOOKUP(Tabela1[[#This Row],[Turma]],Tabela3[16 turmas],Tabela3[Prof.])</f>
        <v>Alex</v>
      </c>
      <c r="I438" s="8" t="str">
        <f>_xlfn.XLOOKUP(Tabela1[[#This Row],[Turma]],Tabela3[16 turmas],Tabela3[Sala])</f>
        <v>S12</v>
      </c>
      <c r="J438" s="8" t="str">
        <f>_xlfn.XLOOKUP(Tabela1[[#This Row],[Turma]],Tabela3[16 turmas],Tabela3[Periodo])</f>
        <v>Quinta 3</v>
      </c>
      <c r="K438" t="s">
        <v>2124</v>
      </c>
      <c r="L438" s="37" t="s">
        <v>2690</v>
      </c>
    </row>
    <row r="439" spans="1:12" x14ac:dyDescent="0.35">
      <c r="A439" t="s">
        <v>183</v>
      </c>
      <c r="B439" s="36" t="s">
        <v>184</v>
      </c>
      <c r="C439" t="s">
        <v>549</v>
      </c>
      <c r="D439" t="s">
        <v>553</v>
      </c>
      <c r="E439" t="s">
        <v>559</v>
      </c>
      <c r="F439" t="s">
        <v>1915</v>
      </c>
      <c r="G439" s="8" t="s">
        <v>1715</v>
      </c>
      <c r="H439" t="str">
        <f>_xlfn.XLOOKUP(Tabela1[[#This Row],[Turma]],Tabela3[16 turmas],Tabela3[Prof.])</f>
        <v>Alex</v>
      </c>
      <c r="I439" s="8" t="str">
        <f>_xlfn.XLOOKUP(Tabela1[[#This Row],[Turma]],Tabela3[16 turmas],Tabela3[Sala])</f>
        <v>S12</v>
      </c>
      <c r="J439" s="8" t="str">
        <f>_xlfn.XLOOKUP(Tabela1[[#This Row],[Turma]],Tabela3[16 turmas],Tabela3[Periodo])</f>
        <v>Quinta 3</v>
      </c>
      <c r="K439" t="s">
        <v>2113</v>
      </c>
      <c r="L439" s="37" t="s">
        <v>2665</v>
      </c>
    </row>
    <row r="440" spans="1:12" x14ac:dyDescent="0.35">
      <c r="A440" t="s">
        <v>173</v>
      </c>
      <c r="B440" s="36" t="s">
        <v>1684</v>
      </c>
      <c r="C440" t="s">
        <v>557</v>
      </c>
      <c r="D440" t="s">
        <v>550</v>
      </c>
      <c r="E440" t="s">
        <v>551</v>
      </c>
      <c r="F440" t="s">
        <v>1915</v>
      </c>
      <c r="G440" s="8" t="s">
        <v>1715</v>
      </c>
      <c r="H440" t="str">
        <f>_xlfn.XLOOKUP(Tabela1[[#This Row],[Turma]],Tabela3[16 turmas],Tabela3[Prof.])</f>
        <v>Alex</v>
      </c>
      <c r="I440" s="8" t="str">
        <f>_xlfn.XLOOKUP(Tabela1[[#This Row],[Turma]],Tabela3[16 turmas],Tabela3[Sala])</f>
        <v>S12</v>
      </c>
      <c r="J440" s="8" t="str">
        <f>_xlfn.XLOOKUP(Tabela1[[#This Row],[Turma]],Tabela3[16 turmas],Tabela3[Periodo])</f>
        <v>Quinta 3</v>
      </c>
      <c r="K440" t="s">
        <v>2127</v>
      </c>
      <c r="L440" s="37" t="s">
        <v>2650</v>
      </c>
    </row>
    <row r="441" spans="1:12" x14ac:dyDescent="0.35">
      <c r="A441" t="s">
        <v>333</v>
      </c>
      <c r="B441" s="36" t="s">
        <v>334</v>
      </c>
      <c r="C441" t="s">
        <v>557</v>
      </c>
      <c r="D441" t="s">
        <v>550</v>
      </c>
      <c r="E441" t="s">
        <v>551</v>
      </c>
      <c r="F441" t="s">
        <v>1915</v>
      </c>
      <c r="G441" s="8" t="s">
        <v>1715</v>
      </c>
      <c r="H441" t="str">
        <f>_xlfn.XLOOKUP(Tabela1[[#This Row],[Turma]],Tabela3[16 turmas],Tabela3[Prof.])</f>
        <v>Alex</v>
      </c>
      <c r="I441" s="8" t="str">
        <f>_xlfn.XLOOKUP(Tabela1[[#This Row],[Turma]],Tabela3[16 turmas],Tabela3[Sala])</f>
        <v>S12</v>
      </c>
      <c r="J441" s="8" t="str">
        <f>_xlfn.XLOOKUP(Tabela1[[#This Row],[Turma]],Tabela3[16 turmas],Tabela3[Periodo])</f>
        <v>Quinta 3</v>
      </c>
      <c r="K441" t="s">
        <v>2128</v>
      </c>
      <c r="L441" s="37" t="s">
        <v>2648</v>
      </c>
    </row>
    <row r="442" spans="1:12" x14ac:dyDescent="0.35">
      <c r="A442" t="s">
        <v>1634</v>
      </c>
      <c r="B442" s="36" t="s">
        <v>1635</v>
      </c>
      <c r="C442" t="s">
        <v>557</v>
      </c>
      <c r="D442" t="s">
        <v>553</v>
      </c>
      <c r="E442" t="s">
        <v>559</v>
      </c>
      <c r="F442" t="s">
        <v>1915</v>
      </c>
      <c r="G442" s="8" t="s">
        <v>1715</v>
      </c>
      <c r="H442" t="str">
        <f>_xlfn.XLOOKUP(Tabela1[[#This Row],[Turma]],Tabela3[16 turmas],Tabela3[Prof.])</f>
        <v>Alex</v>
      </c>
      <c r="I442" s="8" t="str">
        <f>_xlfn.XLOOKUP(Tabela1[[#This Row],[Turma]],Tabela3[16 turmas],Tabela3[Sala])</f>
        <v>S12</v>
      </c>
      <c r="J442" s="8" t="str">
        <f>_xlfn.XLOOKUP(Tabela1[[#This Row],[Turma]],Tabela3[16 turmas],Tabela3[Periodo])</f>
        <v>Quinta 3</v>
      </c>
      <c r="K442"/>
      <c r="L442" s="37" t="s">
        <v>3268</v>
      </c>
    </row>
    <row r="443" spans="1:12" x14ac:dyDescent="0.35">
      <c r="A443" t="s">
        <v>272</v>
      </c>
      <c r="B443" s="36" t="s">
        <v>1693</v>
      </c>
      <c r="C443" t="s">
        <v>557</v>
      </c>
      <c r="D443" t="s">
        <v>550</v>
      </c>
      <c r="E443" t="s">
        <v>551</v>
      </c>
      <c r="F443" t="s">
        <v>1915</v>
      </c>
      <c r="G443" s="8" t="s">
        <v>1715</v>
      </c>
      <c r="H443" t="str">
        <f>_xlfn.XLOOKUP(Tabela1[[#This Row],[Turma]],Tabela3[16 turmas],Tabela3[Prof.])</f>
        <v>Alex</v>
      </c>
      <c r="I443" s="8" t="str">
        <f>_xlfn.XLOOKUP(Tabela1[[#This Row],[Turma]],Tabela3[16 turmas],Tabela3[Sala])</f>
        <v>S12</v>
      </c>
      <c r="J443" s="8" t="str">
        <f>_xlfn.XLOOKUP(Tabela1[[#This Row],[Turma]],Tabela3[16 turmas],Tabela3[Periodo])</f>
        <v>Quinta 3</v>
      </c>
      <c r="K443" t="s">
        <v>2129</v>
      </c>
      <c r="L443" s="37" t="s">
        <v>2598</v>
      </c>
    </row>
    <row r="444" spans="1:12" x14ac:dyDescent="0.35">
      <c r="A444" t="s">
        <v>166</v>
      </c>
      <c r="B444" s="36" t="s">
        <v>1288</v>
      </c>
      <c r="C444" t="s">
        <v>549</v>
      </c>
      <c r="D444" t="s">
        <v>550</v>
      </c>
      <c r="E444" t="s">
        <v>559</v>
      </c>
      <c r="F444" t="s">
        <v>1915</v>
      </c>
      <c r="G444" s="8" t="s">
        <v>1715</v>
      </c>
      <c r="H444" t="str">
        <f>_xlfn.XLOOKUP(Tabela1[[#This Row],[Turma]],Tabela3[16 turmas],Tabela3[Prof.])</f>
        <v>Alex</v>
      </c>
      <c r="I444" s="8" t="str">
        <f>_xlfn.XLOOKUP(Tabela1[[#This Row],[Turma]],Tabela3[16 turmas],Tabela3[Sala])</f>
        <v>S12</v>
      </c>
      <c r="J444" s="8" t="str">
        <f>_xlfn.XLOOKUP(Tabela1[[#This Row],[Turma]],Tabela3[16 turmas],Tabela3[Periodo])</f>
        <v>Quinta 3</v>
      </c>
      <c r="K444" t="s">
        <v>2109</v>
      </c>
      <c r="L444" s="37" t="s">
        <v>2595</v>
      </c>
    </row>
    <row r="445" spans="1:12" x14ac:dyDescent="0.35">
      <c r="A445" t="s">
        <v>1520</v>
      </c>
      <c r="B445" s="36" t="s">
        <v>1521</v>
      </c>
      <c r="C445" t="s">
        <v>557</v>
      </c>
      <c r="D445" t="s">
        <v>553</v>
      </c>
      <c r="E445" t="s">
        <v>554</v>
      </c>
      <c r="F445" t="s">
        <v>1916</v>
      </c>
      <c r="G445" s="8" t="s">
        <v>1716</v>
      </c>
      <c r="H445" t="str">
        <f>_xlfn.XLOOKUP(Tabela1[[#This Row],[Turma]],Tabela3[16 turmas],Tabela3[Prof.])</f>
        <v>Myrna</v>
      </c>
      <c r="I445" s="8" t="str">
        <f>_xlfn.XLOOKUP(Tabela1[[#This Row],[Turma]],Tabela3[16 turmas],Tabela3[Sala])</f>
        <v>S13</v>
      </c>
      <c r="J445" s="8" t="str">
        <f>_xlfn.XLOOKUP(Tabela1[[#This Row],[Turma]],Tabela3[16 turmas],Tabela3[Periodo])</f>
        <v>Quinta 3</v>
      </c>
      <c r="K445" t="s">
        <v>2090</v>
      </c>
      <c r="L445" s="37" t="s">
        <v>2922</v>
      </c>
    </row>
    <row r="446" spans="1:12" x14ac:dyDescent="0.35">
      <c r="A446" t="s">
        <v>1535</v>
      </c>
      <c r="B446" s="36" t="s">
        <v>1536</v>
      </c>
      <c r="C446" t="s">
        <v>557</v>
      </c>
      <c r="D446" t="s">
        <v>553</v>
      </c>
      <c r="E446" t="s">
        <v>554</v>
      </c>
      <c r="F446" t="s">
        <v>1916</v>
      </c>
      <c r="G446" s="8" t="s">
        <v>1716</v>
      </c>
      <c r="H446" t="str">
        <f>_xlfn.XLOOKUP(Tabela1[[#This Row],[Turma]],Tabela3[16 turmas],Tabela3[Prof.])</f>
        <v>Myrna</v>
      </c>
      <c r="I446" s="8" t="str">
        <f>_xlfn.XLOOKUP(Tabela1[[#This Row],[Turma]],Tabela3[16 turmas],Tabela3[Sala])</f>
        <v>S13</v>
      </c>
      <c r="J446" s="8" t="str">
        <f>_xlfn.XLOOKUP(Tabela1[[#This Row],[Turma]],Tabela3[16 turmas],Tabela3[Periodo])</f>
        <v>Quinta 3</v>
      </c>
      <c r="K446" t="s">
        <v>2091</v>
      </c>
      <c r="L446" s="37" t="s">
        <v>2904</v>
      </c>
    </row>
    <row r="447" spans="1:12" x14ac:dyDescent="0.35">
      <c r="A447" t="s">
        <v>1550</v>
      </c>
      <c r="B447" s="36" t="s">
        <v>1551</v>
      </c>
      <c r="C447" t="s">
        <v>557</v>
      </c>
      <c r="D447" t="s">
        <v>553</v>
      </c>
      <c r="E447" t="s">
        <v>554</v>
      </c>
      <c r="F447" t="s">
        <v>1915</v>
      </c>
      <c r="G447" s="8" t="s">
        <v>1716</v>
      </c>
      <c r="H447" t="str">
        <f>_xlfn.XLOOKUP(Tabela1[[#This Row],[Turma]],Tabela3[16 turmas],Tabela3[Prof.])</f>
        <v>Myrna</v>
      </c>
      <c r="I447" s="8" t="str">
        <f>_xlfn.XLOOKUP(Tabela1[[#This Row],[Turma]],Tabela3[16 turmas],Tabela3[Sala])</f>
        <v>S13</v>
      </c>
      <c r="J447" s="8" t="str">
        <f>_xlfn.XLOOKUP(Tabela1[[#This Row],[Turma]],Tabela3[16 turmas],Tabela3[Periodo])</f>
        <v>Quinta 3</v>
      </c>
      <c r="K447" t="s">
        <v>2092</v>
      </c>
      <c r="L447" s="37" t="s">
        <v>2887</v>
      </c>
    </row>
    <row r="448" spans="1:12" x14ac:dyDescent="0.35">
      <c r="A448" t="s">
        <v>385</v>
      </c>
      <c r="B448" s="36" t="s">
        <v>1303</v>
      </c>
      <c r="C448" t="s">
        <v>549</v>
      </c>
      <c r="D448" t="s">
        <v>553</v>
      </c>
      <c r="E448" t="s">
        <v>559</v>
      </c>
      <c r="F448" t="s">
        <v>1915</v>
      </c>
      <c r="G448" s="8" t="s">
        <v>1716</v>
      </c>
      <c r="H448" t="str">
        <f>_xlfn.XLOOKUP(Tabela1[[#This Row],[Turma]],Tabela3[16 turmas],Tabela3[Prof.])</f>
        <v>Myrna</v>
      </c>
      <c r="I448" s="8" t="str">
        <f>_xlfn.XLOOKUP(Tabela1[[#This Row],[Turma]],Tabela3[16 turmas],Tabela3[Sala])</f>
        <v>S13</v>
      </c>
      <c r="J448" s="8" t="str">
        <f>_xlfn.XLOOKUP(Tabela1[[#This Row],[Turma]],Tabela3[16 turmas],Tabela3[Periodo])</f>
        <v>Quinta 3</v>
      </c>
      <c r="K448" t="s">
        <v>2088</v>
      </c>
      <c r="L448" s="37" t="s">
        <v>2809</v>
      </c>
    </row>
    <row r="449" spans="1:12" x14ac:dyDescent="0.35">
      <c r="A449" t="s">
        <v>1625</v>
      </c>
      <c r="B449" s="36" t="s">
        <v>1626</v>
      </c>
      <c r="C449" t="s">
        <v>557</v>
      </c>
      <c r="D449" t="s">
        <v>553</v>
      </c>
      <c r="E449" t="s">
        <v>554</v>
      </c>
      <c r="F449" t="s">
        <v>1915</v>
      </c>
      <c r="G449" s="8" t="s">
        <v>1716</v>
      </c>
      <c r="H449" t="str">
        <f>_xlfn.XLOOKUP(Tabela1[[#This Row],[Turma]],Tabela3[16 turmas],Tabela3[Prof.])</f>
        <v>Myrna</v>
      </c>
      <c r="I449" s="8" t="str">
        <f>_xlfn.XLOOKUP(Tabela1[[#This Row],[Turma]],Tabela3[16 turmas],Tabela3[Sala])</f>
        <v>S13</v>
      </c>
      <c r="J449" s="8" t="str">
        <f>_xlfn.XLOOKUP(Tabela1[[#This Row],[Turma]],Tabela3[16 turmas],Tabela3[Periodo])</f>
        <v>Quinta 3</v>
      </c>
      <c r="K449" t="s">
        <v>2346</v>
      </c>
      <c r="L449" s="37" t="s">
        <v>2789</v>
      </c>
    </row>
    <row r="450" spans="1:12" x14ac:dyDescent="0.35">
      <c r="A450" t="s">
        <v>1638</v>
      </c>
      <c r="B450" s="36" t="s">
        <v>1639</v>
      </c>
      <c r="C450" t="s">
        <v>557</v>
      </c>
      <c r="D450" t="s">
        <v>553</v>
      </c>
      <c r="E450" t="s">
        <v>559</v>
      </c>
      <c r="F450" t="s">
        <v>1916</v>
      </c>
      <c r="G450" s="8" t="s">
        <v>1716</v>
      </c>
      <c r="H450" t="str">
        <f>_xlfn.XLOOKUP(Tabela1[[#This Row],[Turma]],Tabela3[16 turmas],Tabela3[Prof.])</f>
        <v>Myrna</v>
      </c>
      <c r="I450" s="8" t="str">
        <f>_xlfn.XLOOKUP(Tabela1[[#This Row],[Turma]],Tabela3[16 turmas],Tabela3[Sala])</f>
        <v>S13</v>
      </c>
      <c r="J450" s="8" t="str">
        <f>_xlfn.XLOOKUP(Tabela1[[#This Row],[Turma]],Tabela3[16 turmas],Tabela3[Periodo])</f>
        <v>Quinta 3</v>
      </c>
      <c r="K450" t="s">
        <v>2093</v>
      </c>
      <c r="L450" s="37" t="s">
        <v>2785</v>
      </c>
    </row>
    <row r="451" spans="1:12" x14ac:dyDescent="0.35">
      <c r="A451" t="s">
        <v>1649</v>
      </c>
      <c r="B451" s="36" t="s">
        <v>1650</v>
      </c>
      <c r="C451" t="s">
        <v>557</v>
      </c>
      <c r="D451" t="s">
        <v>550</v>
      </c>
      <c r="E451" t="s">
        <v>559</v>
      </c>
      <c r="F451" t="s">
        <v>1915</v>
      </c>
      <c r="G451" s="8" t="s">
        <v>1716</v>
      </c>
      <c r="H451" t="str">
        <f>_xlfn.XLOOKUP(Tabela1[[#This Row],[Turma]],Tabela3[16 turmas],Tabela3[Prof.])</f>
        <v>Myrna</v>
      </c>
      <c r="I451" s="8" t="str">
        <f>_xlfn.XLOOKUP(Tabela1[[#This Row],[Turma]],Tabela3[16 turmas],Tabela3[Sala])</f>
        <v>S13</v>
      </c>
      <c r="J451" s="8" t="str">
        <f>_xlfn.XLOOKUP(Tabela1[[#This Row],[Turma]],Tabela3[16 turmas],Tabela3[Periodo])</f>
        <v>Quinta 3</v>
      </c>
      <c r="K451" t="s">
        <v>2094</v>
      </c>
      <c r="L451" s="37" t="s">
        <v>2784</v>
      </c>
    </row>
    <row r="452" spans="1:12" x14ac:dyDescent="0.35">
      <c r="A452" t="s">
        <v>1640</v>
      </c>
      <c r="B452" s="36" t="s">
        <v>1641</v>
      </c>
      <c r="C452" t="s">
        <v>557</v>
      </c>
      <c r="D452" t="s">
        <v>553</v>
      </c>
      <c r="E452" t="s">
        <v>554</v>
      </c>
      <c r="F452" t="s">
        <v>1915</v>
      </c>
      <c r="G452" s="8" t="s">
        <v>1716</v>
      </c>
      <c r="H452" t="str">
        <f>_xlfn.XLOOKUP(Tabela1[[#This Row],[Turma]],Tabela3[16 turmas],Tabela3[Prof.])</f>
        <v>Myrna</v>
      </c>
      <c r="I452" s="8" t="str">
        <f>_xlfn.XLOOKUP(Tabela1[[#This Row],[Turma]],Tabela3[16 turmas],Tabela3[Sala])</f>
        <v>S13</v>
      </c>
      <c r="J452" s="8" t="str">
        <f>_xlfn.XLOOKUP(Tabela1[[#This Row],[Turma]],Tabela3[16 turmas],Tabela3[Periodo])</f>
        <v>Quinta 3</v>
      </c>
      <c r="K452" t="s">
        <v>2347</v>
      </c>
      <c r="L452" s="37" t="s">
        <v>2783</v>
      </c>
    </row>
    <row r="453" spans="1:12" x14ac:dyDescent="0.35">
      <c r="A453" t="s">
        <v>498</v>
      </c>
      <c r="B453" s="36" t="s">
        <v>1656</v>
      </c>
      <c r="C453" t="s">
        <v>557</v>
      </c>
      <c r="D453" t="s">
        <v>553</v>
      </c>
      <c r="E453" t="s">
        <v>559</v>
      </c>
      <c r="F453" t="s">
        <v>1915</v>
      </c>
      <c r="G453" s="8" t="s">
        <v>1716</v>
      </c>
      <c r="H453" t="str">
        <f>_xlfn.XLOOKUP(Tabela1[[#This Row],[Turma]],Tabela3[16 turmas],Tabela3[Prof.])</f>
        <v>Myrna</v>
      </c>
      <c r="I453" s="8" t="str">
        <f>_xlfn.XLOOKUP(Tabela1[[#This Row],[Turma]],Tabela3[16 turmas],Tabela3[Sala])</f>
        <v>S13</v>
      </c>
      <c r="J453" s="8" t="str">
        <f>_xlfn.XLOOKUP(Tabela1[[#This Row],[Turma]],Tabela3[16 turmas],Tabela3[Periodo])</f>
        <v>Quinta 3</v>
      </c>
      <c r="K453" t="s">
        <v>2095</v>
      </c>
      <c r="L453" s="37" t="s">
        <v>2762</v>
      </c>
    </row>
    <row r="454" spans="1:12" x14ac:dyDescent="0.35">
      <c r="A454" t="s">
        <v>478</v>
      </c>
      <c r="B454" s="36" t="s">
        <v>479</v>
      </c>
      <c r="C454" t="s">
        <v>557</v>
      </c>
      <c r="D454" t="s">
        <v>550</v>
      </c>
      <c r="E454" t="s">
        <v>559</v>
      </c>
      <c r="F454" t="s">
        <v>1915</v>
      </c>
      <c r="G454" s="8" t="s">
        <v>1716</v>
      </c>
      <c r="H454" t="str">
        <f>_xlfn.XLOOKUP(Tabela1[[#This Row],[Turma]],Tabela3[16 turmas],Tabela3[Prof.])</f>
        <v>Myrna</v>
      </c>
      <c r="I454" s="8" t="str">
        <f>_xlfn.XLOOKUP(Tabela1[[#This Row],[Turma]],Tabela3[16 turmas],Tabela3[Sala])</f>
        <v>S13</v>
      </c>
      <c r="J454" s="8" t="str">
        <f>_xlfn.XLOOKUP(Tabela1[[#This Row],[Turma]],Tabela3[16 turmas],Tabela3[Periodo])</f>
        <v>Quinta 3</v>
      </c>
      <c r="K454"/>
      <c r="L454" s="37" t="s">
        <v>2760</v>
      </c>
    </row>
    <row r="455" spans="1:12" x14ac:dyDescent="0.35">
      <c r="A455" t="s">
        <v>19</v>
      </c>
      <c r="B455" s="36" t="s">
        <v>1276</v>
      </c>
      <c r="C455" t="s">
        <v>549</v>
      </c>
      <c r="D455" t="s">
        <v>550</v>
      </c>
      <c r="E455" t="s">
        <v>559</v>
      </c>
      <c r="F455" t="s">
        <v>1915</v>
      </c>
      <c r="G455" s="8" t="s">
        <v>1716</v>
      </c>
      <c r="H455" t="str">
        <f>_xlfn.XLOOKUP(Tabela1[[#This Row],[Turma]],Tabela3[16 turmas],Tabela3[Prof.])</f>
        <v>Myrna</v>
      </c>
      <c r="I455" s="8" t="str">
        <f>_xlfn.XLOOKUP(Tabela1[[#This Row],[Turma]],Tabela3[16 turmas],Tabela3[Sala])</f>
        <v>S13</v>
      </c>
      <c r="J455" s="8" t="str">
        <f>_xlfn.XLOOKUP(Tabela1[[#This Row],[Turma]],Tabela3[16 turmas],Tabela3[Periodo])</f>
        <v>Quinta 3</v>
      </c>
      <c r="K455" t="s">
        <v>2083</v>
      </c>
      <c r="L455" s="37" t="s">
        <v>2752</v>
      </c>
    </row>
    <row r="456" spans="1:12" x14ac:dyDescent="0.35">
      <c r="A456" t="s">
        <v>155</v>
      </c>
      <c r="B456" s="36" t="s">
        <v>156</v>
      </c>
      <c r="C456" t="s">
        <v>557</v>
      </c>
      <c r="D456" t="s">
        <v>550</v>
      </c>
      <c r="E456" t="s">
        <v>559</v>
      </c>
      <c r="F456" t="s">
        <v>1915</v>
      </c>
      <c r="G456" s="8" t="s">
        <v>1716</v>
      </c>
      <c r="H456" t="str">
        <f>_xlfn.XLOOKUP(Tabela1[[#This Row],[Turma]],Tabela3[16 turmas],Tabela3[Prof.])</f>
        <v>Myrna</v>
      </c>
      <c r="I456" s="8" t="str">
        <f>_xlfn.XLOOKUP(Tabela1[[#This Row],[Turma]],Tabela3[16 turmas],Tabela3[Sala])</f>
        <v>S13</v>
      </c>
      <c r="J456" s="8" t="str">
        <f>_xlfn.XLOOKUP(Tabela1[[#This Row],[Turma]],Tabela3[16 turmas],Tabela3[Periodo])</f>
        <v>Quinta 3</v>
      </c>
      <c r="K456" t="s">
        <v>2096</v>
      </c>
      <c r="L456" s="37" t="s">
        <v>2743</v>
      </c>
    </row>
    <row r="457" spans="1:12" x14ac:dyDescent="0.35">
      <c r="A457" t="s">
        <v>534</v>
      </c>
      <c r="B457" s="36" t="s">
        <v>535</v>
      </c>
      <c r="C457" t="s">
        <v>557</v>
      </c>
      <c r="D457" t="s">
        <v>553</v>
      </c>
      <c r="E457" t="s">
        <v>559</v>
      </c>
      <c r="F457" t="s">
        <v>1915</v>
      </c>
      <c r="G457" s="8" t="s">
        <v>1716</v>
      </c>
      <c r="H457" t="str">
        <f>_xlfn.XLOOKUP(Tabela1[[#This Row],[Turma]],Tabela3[16 turmas],Tabela3[Prof.])</f>
        <v>Myrna</v>
      </c>
      <c r="I457" s="8" t="str">
        <f>_xlfn.XLOOKUP(Tabela1[[#This Row],[Turma]],Tabela3[16 turmas],Tabela3[Sala])</f>
        <v>S13</v>
      </c>
      <c r="J457" s="8" t="str">
        <f>_xlfn.XLOOKUP(Tabela1[[#This Row],[Turma]],Tabela3[16 turmas],Tabela3[Periodo])</f>
        <v>Quinta 3</v>
      </c>
      <c r="K457" t="s">
        <v>2097</v>
      </c>
      <c r="L457" s="37" t="s">
        <v>2736</v>
      </c>
    </row>
    <row r="458" spans="1:12" x14ac:dyDescent="0.35">
      <c r="A458" t="s">
        <v>102</v>
      </c>
      <c r="B458" s="36" t="s">
        <v>103</v>
      </c>
      <c r="C458" t="s">
        <v>557</v>
      </c>
      <c r="D458" t="s">
        <v>550</v>
      </c>
      <c r="E458" t="s">
        <v>559</v>
      </c>
      <c r="F458" t="s">
        <v>1915</v>
      </c>
      <c r="G458" s="8" t="s">
        <v>1716</v>
      </c>
      <c r="H458" t="str">
        <f>_xlfn.XLOOKUP(Tabela1[[#This Row],[Turma]],Tabela3[16 turmas],Tabela3[Prof.])</f>
        <v>Myrna</v>
      </c>
      <c r="I458" s="8" t="str">
        <f>_xlfn.XLOOKUP(Tabela1[[#This Row],[Turma]],Tabela3[16 turmas],Tabela3[Sala])</f>
        <v>S13</v>
      </c>
      <c r="J458" s="8" t="str">
        <f>_xlfn.XLOOKUP(Tabela1[[#This Row],[Turma]],Tabela3[16 turmas],Tabela3[Periodo])</f>
        <v>Quinta 3</v>
      </c>
      <c r="K458" t="s">
        <v>2098</v>
      </c>
      <c r="L458" s="37" t="s">
        <v>2730</v>
      </c>
    </row>
    <row r="459" spans="1:12" x14ac:dyDescent="0.35">
      <c r="A459" t="s">
        <v>260</v>
      </c>
      <c r="B459" s="36" t="s">
        <v>1283</v>
      </c>
      <c r="C459" t="s">
        <v>549</v>
      </c>
      <c r="D459" t="s">
        <v>553</v>
      </c>
      <c r="E459" t="s">
        <v>559</v>
      </c>
      <c r="F459" t="s">
        <v>1915</v>
      </c>
      <c r="G459" s="8" t="s">
        <v>1716</v>
      </c>
      <c r="H459" t="str">
        <f>_xlfn.XLOOKUP(Tabela1[[#This Row],[Turma]],Tabela3[16 turmas],Tabela3[Prof.])</f>
        <v>Myrna</v>
      </c>
      <c r="I459" s="8" t="str">
        <f>_xlfn.XLOOKUP(Tabela1[[#This Row],[Turma]],Tabela3[16 turmas],Tabela3[Sala])</f>
        <v>S13</v>
      </c>
      <c r="J459" s="8" t="str">
        <f>_xlfn.XLOOKUP(Tabela1[[#This Row],[Turma]],Tabela3[16 turmas],Tabela3[Periodo])</f>
        <v>Quinta 3</v>
      </c>
      <c r="K459" t="s">
        <v>2084</v>
      </c>
      <c r="L459" s="37" t="s">
        <v>2716</v>
      </c>
    </row>
    <row r="460" spans="1:12" x14ac:dyDescent="0.35">
      <c r="A460" t="s">
        <v>208</v>
      </c>
      <c r="B460" s="36" t="s">
        <v>1676</v>
      </c>
      <c r="C460" t="s">
        <v>557</v>
      </c>
      <c r="D460" t="s">
        <v>553</v>
      </c>
      <c r="E460" t="s">
        <v>551</v>
      </c>
      <c r="F460" t="s">
        <v>1915</v>
      </c>
      <c r="G460" s="8" t="s">
        <v>1716</v>
      </c>
      <c r="H460" t="str">
        <f>_xlfn.XLOOKUP(Tabela1[[#This Row],[Turma]],Tabela3[16 turmas],Tabela3[Prof.])</f>
        <v>Myrna</v>
      </c>
      <c r="I460" s="8" t="str">
        <f>_xlfn.XLOOKUP(Tabela1[[#This Row],[Turma]],Tabela3[16 turmas],Tabela3[Sala])</f>
        <v>S13</v>
      </c>
      <c r="J460" s="8" t="str">
        <f>_xlfn.XLOOKUP(Tabela1[[#This Row],[Turma]],Tabela3[16 turmas],Tabela3[Periodo])</f>
        <v>Quinta 3</v>
      </c>
      <c r="K460" t="s">
        <v>2099</v>
      </c>
      <c r="L460" s="37" t="s">
        <v>2686</v>
      </c>
    </row>
    <row r="461" spans="1:12" x14ac:dyDescent="0.35">
      <c r="A461" t="s">
        <v>438</v>
      </c>
      <c r="B461" s="36" t="s">
        <v>439</v>
      </c>
      <c r="C461" t="s">
        <v>557</v>
      </c>
      <c r="D461" t="s">
        <v>550</v>
      </c>
      <c r="E461" t="s">
        <v>551</v>
      </c>
      <c r="F461" t="s">
        <v>1915</v>
      </c>
      <c r="G461" s="8" t="s">
        <v>1716</v>
      </c>
      <c r="H461" t="str">
        <f>_xlfn.XLOOKUP(Tabela1[[#This Row],[Turma]],Tabela3[16 turmas],Tabela3[Prof.])</f>
        <v>Myrna</v>
      </c>
      <c r="I461" s="8" t="str">
        <f>_xlfn.XLOOKUP(Tabela1[[#This Row],[Turma]],Tabela3[16 turmas],Tabela3[Sala])</f>
        <v>S13</v>
      </c>
      <c r="J461" s="8" t="str">
        <f>_xlfn.XLOOKUP(Tabela1[[#This Row],[Turma]],Tabela3[16 turmas],Tabela3[Periodo])</f>
        <v>Quinta 3</v>
      </c>
      <c r="K461" t="s">
        <v>2103</v>
      </c>
      <c r="L461" s="37" t="s">
        <v>2644</v>
      </c>
    </row>
    <row r="462" spans="1:12" x14ac:dyDescent="0.35">
      <c r="A462" t="s">
        <v>162</v>
      </c>
      <c r="B462" s="36" t="s">
        <v>163</v>
      </c>
      <c r="C462" t="s">
        <v>549</v>
      </c>
      <c r="D462" t="s">
        <v>553</v>
      </c>
      <c r="E462" t="s">
        <v>559</v>
      </c>
      <c r="F462" t="s">
        <v>1916</v>
      </c>
      <c r="G462" s="8" t="s">
        <v>1716</v>
      </c>
      <c r="H462" t="str">
        <f>_xlfn.XLOOKUP(Tabela1[[#This Row],[Turma]],Tabela3[16 turmas],Tabela3[Prof.])</f>
        <v>Myrna</v>
      </c>
      <c r="I462" s="8" t="str">
        <f>_xlfn.XLOOKUP(Tabela1[[#This Row],[Turma]],Tabela3[16 turmas],Tabela3[Sala])</f>
        <v>S13</v>
      </c>
      <c r="J462" s="8" t="str">
        <f>_xlfn.XLOOKUP(Tabela1[[#This Row],[Turma]],Tabela3[16 turmas],Tabela3[Periodo])</f>
        <v>Quinta 3</v>
      </c>
      <c r="K462" t="s">
        <v>2086</v>
      </c>
      <c r="L462" s="37" t="s">
        <v>2641</v>
      </c>
    </row>
    <row r="463" spans="1:12" x14ac:dyDescent="0.35">
      <c r="A463" t="s">
        <v>496</v>
      </c>
      <c r="B463" s="36" t="s">
        <v>497</v>
      </c>
      <c r="C463" t="s">
        <v>549</v>
      </c>
      <c r="D463" t="s">
        <v>553</v>
      </c>
      <c r="E463" t="s">
        <v>559</v>
      </c>
      <c r="F463" t="s">
        <v>1915</v>
      </c>
      <c r="G463" s="8" t="s">
        <v>1716</v>
      </c>
      <c r="H463" t="str">
        <f>_xlfn.XLOOKUP(Tabela1[[#This Row],[Turma]],Tabela3[16 turmas],Tabela3[Prof.])</f>
        <v>Myrna</v>
      </c>
      <c r="I463" s="8" t="str">
        <f>_xlfn.XLOOKUP(Tabela1[[#This Row],[Turma]],Tabela3[16 turmas],Tabela3[Sala])</f>
        <v>S13</v>
      </c>
      <c r="J463" s="8" t="str">
        <f>_xlfn.XLOOKUP(Tabela1[[#This Row],[Turma]],Tabela3[16 turmas],Tabela3[Periodo])</f>
        <v>Quinta 3</v>
      </c>
      <c r="K463" s="50" t="s">
        <v>2085</v>
      </c>
      <c r="L463" s="37" t="s">
        <v>2640</v>
      </c>
    </row>
    <row r="464" spans="1:12" x14ac:dyDescent="0.35">
      <c r="A464" t="s">
        <v>379</v>
      </c>
      <c r="B464" s="36" t="s">
        <v>1299</v>
      </c>
      <c r="C464" t="s">
        <v>549</v>
      </c>
      <c r="D464" t="s">
        <v>550</v>
      </c>
      <c r="E464" t="s">
        <v>559</v>
      </c>
      <c r="F464" t="s">
        <v>1915</v>
      </c>
      <c r="G464" s="8" t="s">
        <v>1716</v>
      </c>
      <c r="H464" t="str">
        <f>_xlfn.XLOOKUP(Tabela1[[#This Row],[Turma]],Tabela3[16 turmas],Tabela3[Prof.])</f>
        <v>Myrna</v>
      </c>
      <c r="I464" s="8" t="str">
        <f>_xlfn.XLOOKUP(Tabela1[[#This Row],[Turma]],Tabela3[16 turmas],Tabela3[Sala])</f>
        <v>S13</v>
      </c>
      <c r="J464" s="8" t="str">
        <f>_xlfn.XLOOKUP(Tabela1[[#This Row],[Turma]],Tabela3[16 turmas],Tabela3[Periodo])</f>
        <v>Quinta 3</v>
      </c>
      <c r="K464" t="s">
        <v>2087</v>
      </c>
      <c r="L464" s="37" t="s">
        <v>2638</v>
      </c>
    </row>
    <row r="465" spans="1:12" x14ac:dyDescent="0.35">
      <c r="A465" t="s">
        <v>241</v>
      </c>
      <c r="B465" s="36" t="s">
        <v>242</v>
      </c>
      <c r="C465" t="s">
        <v>557</v>
      </c>
      <c r="D465" t="s">
        <v>550</v>
      </c>
      <c r="E465" t="s">
        <v>551</v>
      </c>
      <c r="F465" t="s">
        <v>1915</v>
      </c>
      <c r="G465" s="8" t="s">
        <v>1716</v>
      </c>
      <c r="H465" t="str">
        <f>_xlfn.XLOOKUP(Tabela1[[#This Row],[Turma]],Tabela3[16 turmas],Tabela3[Prof.])</f>
        <v>Myrna</v>
      </c>
      <c r="I465" s="8" t="str">
        <f>_xlfn.XLOOKUP(Tabela1[[#This Row],[Turma]],Tabela3[16 turmas],Tabela3[Sala])</f>
        <v>S13</v>
      </c>
      <c r="J465" s="8" t="str">
        <f>_xlfn.XLOOKUP(Tabela1[[#This Row],[Turma]],Tabela3[16 turmas],Tabela3[Periodo])</f>
        <v>Quinta 3</v>
      </c>
      <c r="K465" t="s">
        <v>2104</v>
      </c>
      <c r="L465" s="37" t="s">
        <v>2636</v>
      </c>
    </row>
    <row r="466" spans="1:12" x14ac:dyDescent="0.35">
      <c r="A466" t="s">
        <v>323</v>
      </c>
      <c r="B466" s="36" t="s">
        <v>324</v>
      </c>
      <c r="C466" t="s">
        <v>549</v>
      </c>
      <c r="D466" t="s">
        <v>550</v>
      </c>
      <c r="E466" t="s">
        <v>559</v>
      </c>
      <c r="F466" t="s">
        <v>1915</v>
      </c>
      <c r="G466" s="8" t="s">
        <v>1716</v>
      </c>
      <c r="H466" t="str">
        <f>_xlfn.XLOOKUP(Tabela1[[#This Row],[Turma]],Tabela3[16 turmas],Tabela3[Prof.])</f>
        <v>Myrna</v>
      </c>
      <c r="I466" s="8" t="str">
        <f>_xlfn.XLOOKUP(Tabela1[[#This Row],[Turma]],Tabela3[16 turmas],Tabela3[Sala])</f>
        <v>S13</v>
      </c>
      <c r="J466" s="8" t="str">
        <f>_xlfn.XLOOKUP(Tabela1[[#This Row],[Turma]],Tabela3[16 turmas],Tabela3[Periodo])</f>
        <v>Quinta 3</v>
      </c>
      <c r="K466" t="s">
        <v>2089</v>
      </c>
      <c r="L466" s="37" t="s">
        <v>2626</v>
      </c>
    </row>
    <row r="467" spans="1:12" x14ac:dyDescent="0.35">
      <c r="A467" t="s">
        <v>451</v>
      </c>
      <c r="B467" s="36" t="s">
        <v>452</v>
      </c>
      <c r="C467" t="s">
        <v>557</v>
      </c>
      <c r="D467" t="s">
        <v>553</v>
      </c>
      <c r="E467" t="s">
        <v>554</v>
      </c>
      <c r="F467" t="s">
        <v>1915</v>
      </c>
      <c r="G467" s="8" t="s">
        <v>1716</v>
      </c>
      <c r="H467" t="str">
        <f>_xlfn.XLOOKUP(Tabela1[[#This Row],[Turma]],Tabela3[16 turmas],Tabela3[Prof.])</f>
        <v>Myrna</v>
      </c>
      <c r="I467" s="8" t="str">
        <f>_xlfn.XLOOKUP(Tabela1[[#This Row],[Turma]],Tabela3[16 turmas],Tabela3[Sala])</f>
        <v>S13</v>
      </c>
      <c r="J467" s="8" t="str">
        <f>_xlfn.XLOOKUP(Tabela1[[#This Row],[Turma]],Tabela3[16 turmas],Tabela3[Periodo])</f>
        <v>Quinta 3</v>
      </c>
      <c r="K467" t="s">
        <v>2349</v>
      </c>
      <c r="L467" s="51" t="s">
        <v>3277</v>
      </c>
    </row>
    <row r="468" spans="1:12" x14ac:dyDescent="0.35">
      <c r="A468" t="s">
        <v>73</v>
      </c>
      <c r="B468" s="36" t="s">
        <v>1696</v>
      </c>
      <c r="C468" t="s">
        <v>557</v>
      </c>
      <c r="D468" t="s">
        <v>550</v>
      </c>
      <c r="E468" t="s">
        <v>551</v>
      </c>
      <c r="F468" t="s">
        <v>1915</v>
      </c>
      <c r="G468" s="8" t="s">
        <v>1716</v>
      </c>
      <c r="H468" t="str">
        <f>_xlfn.XLOOKUP(Tabela1[[#This Row],[Turma]],Tabela3[16 turmas],Tabela3[Prof.])</f>
        <v>Myrna</v>
      </c>
      <c r="I468" s="8" t="str">
        <f>_xlfn.XLOOKUP(Tabela1[[#This Row],[Turma]],Tabela3[16 turmas],Tabela3[Sala])</f>
        <v>S13</v>
      </c>
      <c r="J468" s="8" t="str">
        <f>_xlfn.XLOOKUP(Tabela1[[#This Row],[Turma]],Tabela3[16 turmas],Tabela3[Periodo])</f>
        <v>Quinta 3</v>
      </c>
      <c r="K468" t="s">
        <v>2105</v>
      </c>
      <c r="L468" s="37" t="s">
        <v>2596</v>
      </c>
    </row>
    <row r="469" spans="1:12" x14ac:dyDescent="0.35">
      <c r="A469" t="s">
        <v>415</v>
      </c>
      <c r="B469" s="36" t="s">
        <v>1697</v>
      </c>
      <c r="C469" t="s">
        <v>557</v>
      </c>
      <c r="D469" t="s">
        <v>553</v>
      </c>
      <c r="E469" t="s">
        <v>551</v>
      </c>
      <c r="F469" t="s">
        <v>1915</v>
      </c>
      <c r="G469" s="8" t="s">
        <v>1716</v>
      </c>
      <c r="H469" t="str">
        <f>_xlfn.XLOOKUP(Tabela1[[#This Row],[Turma]],Tabela3[16 turmas],Tabela3[Prof.])</f>
        <v>Myrna</v>
      </c>
      <c r="I469" s="8" t="str">
        <f>_xlfn.XLOOKUP(Tabela1[[#This Row],[Turma]],Tabela3[16 turmas],Tabela3[Sala])</f>
        <v>S13</v>
      </c>
      <c r="J469" s="8" t="str">
        <f>_xlfn.XLOOKUP(Tabela1[[#This Row],[Turma]],Tabela3[16 turmas],Tabela3[Periodo])</f>
        <v>Quinta 3</v>
      </c>
      <c r="K469" t="s">
        <v>2106</v>
      </c>
      <c r="L469" s="37" t="s">
        <v>2590</v>
      </c>
    </row>
    <row r="470" spans="1:12" x14ac:dyDescent="0.35">
      <c r="A470" t="s">
        <v>892</v>
      </c>
      <c r="B470" s="36" t="s">
        <v>893</v>
      </c>
      <c r="C470" t="s">
        <v>549</v>
      </c>
      <c r="D470" t="s">
        <v>550</v>
      </c>
      <c r="E470" t="s">
        <v>551</v>
      </c>
      <c r="F470" t="s">
        <v>1915</v>
      </c>
      <c r="G470" s="8" t="s">
        <v>793</v>
      </c>
      <c r="H470" t="str">
        <f>_xlfn.XLOOKUP(Tabela1[[#This Row],[Turma]],Tabela3[16 turmas],Tabela3[Prof.])</f>
        <v>Grilo</v>
      </c>
      <c r="I470" s="8" t="str">
        <f>_xlfn.XLOOKUP(Tabela1[[#This Row],[Turma]],Tabela3[16 turmas],Tabela3[Sala])</f>
        <v>S08</v>
      </c>
      <c r="J470" s="8" t="str">
        <f>_xlfn.XLOOKUP(Tabela1[[#This Row],[Turma]],Tabela3[16 turmas],Tabela3[Periodo])</f>
        <v>Segunda 2</v>
      </c>
      <c r="K470"/>
      <c r="L470" s="37" t="s">
        <v>3225</v>
      </c>
    </row>
    <row r="471" spans="1:12" x14ac:dyDescent="0.35">
      <c r="A471" t="s">
        <v>1416</v>
      </c>
      <c r="B471" s="36" t="s">
        <v>1417</v>
      </c>
      <c r="C471" t="s">
        <v>557</v>
      </c>
      <c r="D471" t="s">
        <v>550</v>
      </c>
      <c r="E471" t="s">
        <v>551</v>
      </c>
      <c r="F471" t="s">
        <v>1915</v>
      </c>
      <c r="G471" s="8" t="s">
        <v>793</v>
      </c>
      <c r="H471" t="str">
        <f>_xlfn.XLOOKUP(Tabela1[[#This Row],[Turma]],Tabela3[16 turmas],Tabela3[Prof.])</f>
        <v>Grilo</v>
      </c>
      <c r="I471" s="8" t="str">
        <f>_xlfn.XLOOKUP(Tabela1[[#This Row],[Turma]],Tabela3[16 turmas],Tabela3[Sala])</f>
        <v>S08</v>
      </c>
      <c r="J471" s="8" t="str">
        <f>_xlfn.XLOOKUP(Tabela1[[#This Row],[Turma]],Tabela3[16 turmas],Tabela3[Periodo])</f>
        <v>Segunda 2</v>
      </c>
      <c r="K471" t="s">
        <v>2529</v>
      </c>
      <c r="L471" s="37" t="s">
        <v>3105</v>
      </c>
    </row>
    <row r="472" spans="1:12" x14ac:dyDescent="0.35">
      <c r="A472" t="s">
        <v>1451</v>
      </c>
      <c r="B472" s="36" t="s">
        <v>1452</v>
      </c>
      <c r="C472" t="s">
        <v>557</v>
      </c>
      <c r="D472" t="s">
        <v>553</v>
      </c>
      <c r="E472" t="s">
        <v>551</v>
      </c>
      <c r="F472" t="s">
        <v>1916</v>
      </c>
      <c r="G472" s="8" t="s">
        <v>793</v>
      </c>
      <c r="H472" t="str">
        <f>_xlfn.XLOOKUP(Tabela1[[#This Row],[Turma]],Tabela3[16 turmas],Tabela3[Prof.])</f>
        <v>Grilo</v>
      </c>
      <c r="I472" s="8" t="str">
        <f>_xlfn.XLOOKUP(Tabela1[[#This Row],[Turma]],Tabela3[16 turmas],Tabela3[Sala])</f>
        <v>S08</v>
      </c>
      <c r="J472" s="8" t="str">
        <f>_xlfn.XLOOKUP(Tabela1[[#This Row],[Turma]],Tabela3[16 turmas],Tabela3[Periodo])</f>
        <v>Segunda 2</v>
      </c>
      <c r="K472" t="s">
        <v>2530</v>
      </c>
      <c r="L472" s="37" t="s">
        <v>3056</v>
      </c>
    </row>
    <row r="473" spans="1:12" x14ac:dyDescent="0.35">
      <c r="A473" t="s">
        <v>1068</v>
      </c>
      <c r="B473" s="36" t="s">
        <v>1069</v>
      </c>
      <c r="C473" t="s">
        <v>549</v>
      </c>
      <c r="D473" t="s">
        <v>553</v>
      </c>
      <c r="E473" t="s">
        <v>551</v>
      </c>
      <c r="F473" t="s">
        <v>1915</v>
      </c>
      <c r="G473" s="8" t="s">
        <v>793</v>
      </c>
      <c r="H473" t="str">
        <f>_xlfn.XLOOKUP(Tabela1[[#This Row],[Turma]],Tabela3[16 turmas],Tabela3[Prof.])</f>
        <v>Grilo</v>
      </c>
      <c r="I473" s="8" t="str">
        <f>_xlfn.XLOOKUP(Tabela1[[#This Row],[Turma]],Tabela3[16 turmas],Tabela3[Sala])</f>
        <v>S08</v>
      </c>
      <c r="J473" s="8" t="str">
        <f>_xlfn.XLOOKUP(Tabela1[[#This Row],[Turma]],Tabela3[16 turmas],Tabela3[Periodo])</f>
        <v>Segunda 2</v>
      </c>
      <c r="K473" t="s">
        <v>2520</v>
      </c>
      <c r="L473" s="37" t="s">
        <v>3038</v>
      </c>
    </row>
    <row r="474" spans="1:12" x14ac:dyDescent="0.35">
      <c r="A474" t="s">
        <v>256</v>
      </c>
      <c r="B474" s="36" t="s">
        <v>1004</v>
      </c>
      <c r="C474" t="s">
        <v>549</v>
      </c>
      <c r="D474" t="s">
        <v>553</v>
      </c>
      <c r="E474" t="s">
        <v>551</v>
      </c>
      <c r="F474" t="s">
        <v>1915</v>
      </c>
      <c r="G474" s="8" t="s">
        <v>793</v>
      </c>
      <c r="H474" t="str">
        <f>_xlfn.XLOOKUP(Tabela1[[#This Row],[Turma]],Tabela3[16 turmas],Tabela3[Prof.])</f>
        <v>Grilo</v>
      </c>
      <c r="I474" s="8" t="str">
        <f>_xlfn.XLOOKUP(Tabela1[[#This Row],[Turma]],Tabela3[16 turmas],Tabela3[Sala])</f>
        <v>S08</v>
      </c>
      <c r="J474" s="8" t="str">
        <f>_xlfn.XLOOKUP(Tabela1[[#This Row],[Turma]],Tabela3[16 turmas],Tabela3[Periodo])</f>
        <v>Segunda 2</v>
      </c>
      <c r="K474" t="s">
        <v>2514</v>
      </c>
      <c r="L474" s="37" t="s">
        <v>3012</v>
      </c>
    </row>
    <row r="475" spans="1:12" x14ac:dyDescent="0.35">
      <c r="A475" t="s">
        <v>225</v>
      </c>
      <c r="B475" s="36" t="s">
        <v>226</v>
      </c>
      <c r="C475" t="s">
        <v>557</v>
      </c>
      <c r="D475" t="s">
        <v>550</v>
      </c>
      <c r="E475" t="s">
        <v>551</v>
      </c>
      <c r="F475" t="s">
        <v>1915</v>
      </c>
      <c r="G475" s="8" t="s">
        <v>793</v>
      </c>
      <c r="H475" t="str">
        <f>_xlfn.XLOOKUP(Tabela1[[#This Row],[Turma]],Tabela3[16 turmas],Tabela3[Prof.])</f>
        <v>Grilo</v>
      </c>
      <c r="I475" s="8" t="str">
        <f>_xlfn.XLOOKUP(Tabela1[[#This Row],[Turma]],Tabela3[16 turmas],Tabela3[Sala])</f>
        <v>S08</v>
      </c>
      <c r="J475" s="8" t="str">
        <f>_xlfn.XLOOKUP(Tabela1[[#This Row],[Turma]],Tabela3[16 turmas],Tabela3[Periodo])</f>
        <v>Segunda 2</v>
      </c>
      <c r="K475"/>
      <c r="L475" s="37" t="s">
        <v>3005</v>
      </c>
    </row>
    <row r="476" spans="1:12" x14ac:dyDescent="0.35">
      <c r="A476" t="s">
        <v>1044</v>
      </c>
      <c r="B476" s="36" t="s">
        <v>1045</v>
      </c>
      <c r="C476" t="s">
        <v>549</v>
      </c>
      <c r="D476" t="s">
        <v>550</v>
      </c>
      <c r="E476" t="s">
        <v>551</v>
      </c>
      <c r="F476" t="s">
        <v>1915</v>
      </c>
      <c r="G476" s="8" t="s">
        <v>793</v>
      </c>
      <c r="H476" t="str">
        <f>_xlfn.XLOOKUP(Tabela1[[#This Row],[Turma]],Tabela3[16 turmas],Tabela3[Prof.])</f>
        <v>Grilo</v>
      </c>
      <c r="I476" s="8" t="str">
        <f>_xlfn.XLOOKUP(Tabela1[[#This Row],[Turma]],Tabela3[16 turmas],Tabela3[Sala])</f>
        <v>S08</v>
      </c>
      <c r="J476" s="8" t="str">
        <f>_xlfn.XLOOKUP(Tabela1[[#This Row],[Turma]],Tabela3[16 turmas],Tabela3[Periodo])</f>
        <v>Segunda 2</v>
      </c>
      <c r="K476" t="s">
        <v>2517</v>
      </c>
      <c r="L476" s="37" t="s">
        <v>2999</v>
      </c>
    </row>
    <row r="477" spans="1:12" x14ac:dyDescent="0.35">
      <c r="A477" t="s">
        <v>998</v>
      </c>
      <c r="B477" s="36" t="s">
        <v>999</v>
      </c>
      <c r="C477" t="s">
        <v>549</v>
      </c>
      <c r="D477" t="s">
        <v>550</v>
      </c>
      <c r="E477" t="s">
        <v>551</v>
      </c>
      <c r="F477" t="s">
        <v>1915</v>
      </c>
      <c r="G477" s="8" t="s">
        <v>793</v>
      </c>
      <c r="H477" t="str">
        <f>_xlfn.XLOOKUP(Tabela1[[#This Row],[Turma]],Tabela3[16 turmas],Tabela3[Prof.])</f>
        <v>Grilo</v>
      </c>
      <c r="I477" s="8" t="str">
        <f>_xlfn.XLOOKUP(Tabela1[[#This Row],[Turma]],Tabela3[16 turmas],Tabela3[Sala])</f>
        <v>S08</v>
      </c>
      <c r="J477" s="8" t="str">
        <f>_xlfn.XLOOKUP(Tabela1[[#This Row],[Turma]],Tabela3[16 turmas],Tabela3[Periodo])</f>
        <v>Segunda 2</v>
      </c>
      <c r="K477" t="s">
        <v>2513</v>
      </c>
      <c r="L477" s="37" t="s">
        <v>2994</v>
      </c>
    </row>
    <row r="478" spans="1:12" x14ac:dyDescent="0.35">
      <c r="A478" t="s">
        <v>277</v>
      </c>
      <c r="B478" s="36" t="s">
        <v>1415</v>
      </c>
      <c r="C478" t="s">
        <v>557</v>
      </c>
      <c r="D478" t="s">
        <v>550</v>
      </c>
      <c r="E478" t="s">
        <v>551</v>
      </c>
      <c r="F478" t="s">
        <v>1916</v>
      </c>
      <c r="G478" s="8" t="s">
        <v>793</v>
      </c>
      <c r="H478" t="str">
        <f>_xlfn.XLOOKUP(Tabela1[[#This Row],[Turma]],Tabela3[16 turmas],Tabela3[Prof.])</f>
        <v>Grilo</v>
      </c>
      <c r="I478" s="8" t="str">
        <f>_xlfn.XLOOKUP(Tabela1[[#This Row],[Turma]],Tabela3[16 turmas],Tabela3[Sala])</f>
        <v>S08</v>
      </c>
      <c r="J478" s="8" t="str">
        <f>_xlfn.XLOOKUP(Tabela1[[#This Row],[Turma]],Tabela3[16 turmas],Tabela3[Periodo])</f>
        <v>Segunda 2</v>
      </c>
      <c r="K478" t="s">
        <v>2527</v>
      </c>
      <c r="L478" s="37" t="s">
        <v>2992</v>
      </c>
    </row>
    <row r="479" spans="1:12" x14ac:dyDescent="0.35">
      <c r="A479" t="s">
        <v>1489</v>
      </c>
      <c r="B479" s="36" t="s">
        <v>1490</v>
      </c>
      <c r="C479" t="s">
        <v>557</v>
      </c>
      <c r="D479" t="s">
        <v>550</v>
      </c>
      <c r="E479" t="s">
        <v>551</v>
      </c>
      <c r="F479" t="s">
        <v>1915</v>
      </c>
      <c r="G479" s="8" t="s">
        <v>793</v>
      </c>
      <c r="H479" t="str">
        <f>_xlfn.XLOOKUP(Tabela1[[#This Row],[Turma]],Tabela3[16 turmas],Tabela3[Prof.])</f>
        <v>Grilo</v>
      </c>
      <c r="I479" s="8" t="str">
        <f>_xlfn.XLOOKUP(Tabela1[[#This Row],[Turma]],Tabela3[16 turmas],Tabela3[Sala])</f>
        <v>S08</v>
      </c>
      <c r="J479" s="8" t="str">
        <f>_xlfn.XLOOKUP(Tabela1[[#This Row],[Turma]],Tabela3[16 turmas],Tabela3[Periodo])</f>
        <v>Segunda 2</v>
      </c>
      <c r="K479" t="s">
        <v>2532</v>
      </c>
      <c r="L479" s="37" t="s">
        <v>2987</v>
      </c>
    </row>
    <row r="480" spans="1:12" x14ac:dyDescent="0.35">
      <c r="A480" t="s">
        <v>1485</v>
      </c>
      <c r="B480" s="36" t="s">
        <v>1486</v>
      </c>
      <c r="C480" t="s">
        <v>557</v>
      </c>
      <c r="D480" t="s">
        <v>550</v>
      </c>
      <c r="E480" t="s">
        <v>551</v>
      </c>
      <c r="F480" t="s">
        <v>1915</v>
      </c>
      <c r="G480" s="8" t="s">
        <v>793</v>
      </c>
      <c r="H480" t="str">
        <f>_xlfn.XLOOKUP(Tabela1[[#This Row],[Turma]],Tabela3[16 turmas],Tabela3[Prof.])</f>
        <v>Grilo</v>
      </c>
      <c r="I480" s="8" t="str">
        <f>_xlfn.XLOOKUP(Tabela1[[#This Row],[Turma]],Tabela3[16 turmas],Tabela3[Sala])</f>
        <v>S08</v>
      </c>
      <c r="J480" s="8" t="str">
        <f>_xlfn.XLOOKUP(Tabela1[[#This Row],[Turma]],Tabela3[16 turmas],Tabela3[Periodo])</f>
        <v>Segunda 2</v>
      </c>
      <c r="K480" t="s">
        <v>2531</v>
      </c>
      <c r="L480" s="37" t="s">
        <v>2982</v>
      </c>
    </row>
    <row r="481" spans="1:12" x14ac:dyDescent="0.35">
      <c r="A481" t="s">
        <v>1491</v>
      </c>
      <c r="B481" s="36" t="s">
        <v>1492</v>
      </c>
      <c r="C481" t="s">
        <v>557</v>
      </c>
      <c r="D481" t="s">
        <v>550</v>
      </c>
      <c r="E481" t="s">
        <v>551</v>
      </c>
      <c r="F481" t="s">
        <v>1915</v>
      </c>
      <c r="G481" s="8" t="s">
        <v>793</v>
      </c>
      <c r="H481" t="str">
        <f>_xlfn.XLOOKUP(Tabela1[[#This Row],[Turma]],Tabela3[16 turmas],Tabela3[Prof.])</f>
        <v>Grilo</v>
      </c>
      <c r="I481" s="8" t="str">
        <f>_xlfn.XLOOKUP(Tabela1[[#This Row],[Turma]],Tabela3[16 turmas],Tabela3[Sala])</f>
        <v>S08</v>
      </c>
      <c r="J481" s="8" t="str">
        <f>_xlfn.XLOOKUP(Tabela1[[#This Row],[Turma]],Tabela3[16 turmas],Tabela3[Periodo])</f>
        <v>Segunda 2</v>
      </c>
      <c r="K481" t="s">
        <v>2533</v>
      </c>
      <c r="L481" s="37" t="s">
        <v>2975</v>
      </c>
    </row>
    <row r="482" spans="1:12" x14ac:dyDescent="0.35">
      <c r="A482" t="s">
        <v>1022</v>
      </c>
      <c r="B482" s="36" t="s">
        <v>1023</v>
      </c>
      <c r="C482" t="s">
        <v>549</v>
      </c>
      <c r="D482" t="s">
        <v>550</v>
      </c>
      <c r="E482" t="s">
        <v>551</v>
      </c>
      <c r="F482" t="s">
        <v>1915</v>
      </c>
      <c r="G482" s="8" t="s">
        <v>793</v>
      </c>
      <c r="H482" t="str">
        <f>_xlfn.XLOOKUP(Tabela1[[#This Row],[Turma]],Tabela3[16 turmas],Tabela3[Prof.])</f>
        <v>Grilo</v>
      </c>
      <c r="I482" s="8" t="str">
        <f>_xlfn.XLOOKUP(Tabela1[[#This Row],[Turma]],Tabela3[16 turmas],Tabela3[Sala])</f>
        <v>S08</v>
      </c>
      <c r="J482" s="8" t="str">
        <f>_xlfn.XLOOKUP(Tabela1[[#This Row],[Turma]],Tabela3[16 turmas],Tabela3[Periodo])</f>
        <v>Segunda 2</v>
      </c>
      <c r="K482" t="s">
        <v>2515</v>
      </c>
      <c r="L482" s="37" t="s">
        <v>2974</v>
      </c>
    </row>
    <row r="483" spans="1:12" x14ac:dyDescent="0.35">
      <c r="A483" t="s">
        <v>1046</v>
      </c>
      <c r="B483" s="36" t="s">
        <v>1047</v>
      </c>
      <c r="C483" t="s">
        <v>549</v>
      </c>
      <c r="D483" t="s">
        <v>550</v>
      </c>
      <c r="E483" t="s">
        <v>551</v>
      </c>
      <c r="F483" t="s">
        <v>1915</v>
      </c>
      <c r="G483" s="8" t="s">
        <v>793</v>
      </c>
      <c r="H483" t="str">
        <f>_xlfn.XLOOKUP(Tabela1[[#This Row],[Turma]],Tabela3[16 turmas],Tabela3[Prof.])</f>
        <v>Grilo</v>
      </c>
      <c r="I483" s="8" t="str">
        <f>_xlfn.XLOOKUP(Tabela1[[#This Row],[Turma]],Tabela3[16 turmas],Tabela3[Sala])</f>
        <v>S08</v>
      </c>
      <c r="J483" s="8" t="str">
        <f>_xlfn.XLOOKUP(Tabela1[[#This Row],[Turma]],Tabela3[16 turmas],Tabela3[Periodo])</f>
        <v>Segunda 2</v>
      </c>
      <c r="K483" t="s">
        <v>2518</v>
      </c>
      <c r="L483" s="37" t="s">
        <v>2962</v>
      </c>
    </row>
    <row r="484" spans="1:12" x14ac:dyDescent="0.35">
      <c r="A484" t="s">
        <v>47</v>
      </c>
      <c r="B484" s="36" t="s">
        <v>48</v>
      </c>
      <c r="C484" t="s">
        <v>549</v>
      </c>
      <c r="D484" t="s">
        <v>550</v>
      </c>
      <c r="E484" t="s">
        <v>551</v>
      </c>
      <c r="F484" t="s">
        <v>1915</v>
      </c>
      <c r="G484" s="8" t="s">
        <v>793</v>
      </c>
      <c r="H484" t="str">
        <f>_xlfn.XLOOKUP(Tabela1[[#This Row],[Turma]],Tabela3[16 turmas],Tabela3[Prof.])</f>
        <v>Grilo</v>
      </c>
      <c r="I484" s="8" t="str">
        <f>_xlfn.XLOOKUP(Tabela1[[#This Row],[Turma]],Tabela3[16 turmas],Tabela3[Sala])</f>
        <v>S08</v>
      </c>
      <c r="J484" s="8" t="str">
        <f>_xlfn.XLOOKUP(Tabela1[[#This Row],[Turma]],Tabela3[16 turmas],Tabela3[Periodo])</f>
        <v>Segunda 2</v>
      </c>
      <c r="K484" t="s">
        <v>2519</v>
      </c>
      <c r="L484" s="37" t="s">
        <v>2951</v>
      </c>
    </row>
    <row r="485" spans="1:12" x14ac:dyDescent="0.35">
      <c r="A485" t="s">
        <v>1072</v>
      </c>
      <c r="B485" s="36" t="s">
        <v>1073</v>
      </c>
      <c r="C485" t="s">
        <v>549</v>
      </c>
      <c r="D485" t="s">
        <v>550</v>
      </c>
      <c r="E485" t="s">
        <v>551</v>
      </c>
      <c r="F485" t="s">
        <v>1916</v>
      </c>
      <c r="G485" s="8" t="s">
        <v>793</v>
      </c>
      <c r="H485" t="str">
        <f>_xlfn.XLOOKUP(Tabela1[[#This Row],[Turma]],Tabela3[16 turmas],Tabela3[Prof.])</f>
        <v>Grilo</v>
      </c>
      <c r="I485" s="8" t="str">
        <f>_xlfn.XLOOKUP(Tabela1[[#This Row],[Turma]],Tabela3[16 turmas],Tabela3[Sala])</f>
        <v>S08</v>
      </c>
      <c r="J485" s="8" t="str">
        <f>_xlfn.XLOOKUP(Tabela1[[#This Row],[Turma]],Tabela3[16 turmas],Tabela3[Periodo])</f>
        <v>Segunda 2</v>
      </c>
      <c r="K485" t="s">
        <v>2521</v>
      </c>
      <c r="L485" s="37" t="s">
        <v>2940</v>
      </c>
    </row>
    <row r="486" spans="1:12" x14ac:dyDescent="0.35">
      <c r="A486" t="s">
        <v>1074</v>
      </c>
      <c r="B486" s="36" t="s">
        <v>1075</v>
      </c>
      <c r="C486" t="s">
        <v>549</v>
      </c>
      <c r="D486" t="s">
        <v>550</v>
      </c>
      <c r="E486" t="s">
        <v>551</v>
      </c>
      <c r="F486" t="s">
        <v>1915</v>
      </c>
      <c r="G486" s="8" t="s">
        <v>793</v>
      </c>
      <c r="H486" t="str">
        <f>_xlfn.XLOOKUP(Tabela1[[#This Row],[Turma]],Tabela3[16 turmas],Tabela3[Prof.])</f>
        <v>Grilo</v>
      </c>
      <c r="I486" s="8" t="str">
        <f>_xlfn.XLOOKUP(Tabela1[[#This Row],[Turma]],Tabela3[16 turmas],Tabela3[Sala])</f>
        <v>S08</v>
      </c>
      <c r="J486" s="8" t="str">
        <f>_xlfn.XLOOKUP(Tabela1[[#This Row],[Turma]],Tabela3[16 turmas],Tabela3[Periodo])</f>
        <v>Segunda 2</v>
      </c>
      <c r="K486" t="s">
        <v>2522</v>
      </c>
      <c r="L486" s="37" t="s">
        <v>2928</v>
      </c>
    </row>
    <row r="487" spans="1:12" x14ac:dyDescent="0.35">
      <c r="A487" t="s">
        <v>1102</v>
      </c>
      <c r="B487" s="36" t="s">
        <v>1103</v>
      </c>
      <c r="C487" t="s">
        <v>549</v>
      </c>
      <c r="D487" t="s">
        <v>550</v>
      </c>
      <c r="E487" t="s">
        <v>551</v>
      </c>
      <c r="F487" t="s">
        <v>1915</v>
      </c>
      <c r="G487" s="8" t="s">
        <v>793</v>
      </c>
      <c r="H487" t="str">
        <f>_xlfn.XLOOKUP(Tabela1[[#This Row],[Turma]],Tabela3[16 turmas],Tabela3[Prof.])</f>
        <v>Grilo</v>
      </c>
      <c r="I487" s="8" t="str">
        <f>_xlfn.XLOOKUP(Tabela1[[#This Row],[Turma]],Tabela3[16 turmas],Tabela3[Sala])</f>
        <v>S08</v>
      </c>
      <c r="J487" s="8" t="str">
        <f>_xlfn.XLOOKUP(Tabela1[[#This Row],[Turma]],Tabela3[16 turmas],Tabela3[Periodo])</f>
        <v>Segunda 2</v>
      </c>
      <c r="K487" t="s">
        <v>2524</v>
      </c>
      <c r="L487" s="37" t="s">
        <v>2913</v>
      </c>
    </row>
    <row r="488" spans="1:12" x14ac:dyDescent="0.35">
      <c r="A488" t="s">
        <v>394</v>
      </c>
      <c r="B488" s="36" t="s">
        <v>395</v>
      </c>
      <c r="C488" t="s">
        <v>549</v>
      </c>
      <c r="D488" t="s">
        <v>550</v>
      </c>
      <c r="E488" t="s">
        <v>551</v>
      </c>
      <c r="F488" t="s">
        <v>1915</v>
      </c>
      <c r="G488" s="8" t="s">
        <v>793</v>
      </c>
      <c r="H488" t="str">
        <f>_xlfn.XLOOKUP(Tabela1[[#This Row],[Turma]],Tabela3[16 turmas],Tabela3[Prof.])</f>
        <v>Grilo</v>
      </c>
      <c r="I488" s="8" t="str">
        <f>_xlfn.XLOOKUP(Tabela1[[#This Row],[Turma]],Tabela3[16 turmas],Tabela3[Sala])</f>
        <v>S08</v>
      </c>
      <c r="J488" s="8" t="str">
        <f>_xlfn.XLOOKUP(Tabela1[[#This Row],[Turma]],Tabela3[16 turmas],Tabela3[Periodo])</f>
        <v>Segunda 2</v>
      </c>
      <c r="K488" t="s">
        <v>2526</v>
      </c>
      <c r="L488" s="37" t="s">
        <v>2910</v>
      </c>
    </row>
    <row r="489" spans="1:12" x14ac:dyDescent="0.35">
      <c r="A489" t="s">
        <v>51</v>
      </c>
      <c r="B489" s="36" t="s">
        <v>52</v>
      </c>
      <c r="C489" t="s">
        <v>549</v>
      </c>
      <c r="D489" t="s">
        <v>550</v>
      </c>
      <c r="E489" t="s">
        <v>551</v>
      </c>
      <c r="F489" t="s">
        <v>1915</v>
      </c>
      <c r="G489" s="8" t="s">
        <v>793</v>
      </c>
      <c r="H489" t="str">
        <f>_xlfn.XLOOKUP(Tabela1[[#This Row],[Turma]],Tabela3[16 turmas],Tabela3[Prof.])</f>
        <v>Grilo</v>
      </c>
      <c r="I489" s="8" t="str">
        <f>_xlfn.XLOOKUP(Tabela1[[#This Row],[Turma]],Tabela3[16 turmas],Tabela3[Sala])</f>
        <v>S08</v>
      </c>
      <c r="J489" s="8" t="str">
        <f>_xlfn.XLOOKUP(Tabela1[[#This Row],[Turma]],Tabela3[16 turmas],Tabela3[Periodo])</f>
        <v>Segunda 2</v>
      </c>
      <c r="K489" t="s">
        <v>2525</v>
      </c>
      <c r="L489" s="37" t="s">
        <v>2903</v>
      </c>
    </row>
    <row r="490" spans="1:12" x14ac:dyDescent="0.35">
      <c r="A490" t="s">
        <v>1891</v>
      </c>
      <c r="B490" s="36" t="s">
        <v>1890</v>
      </c>
      <c r="C490" t="s">
        <v>549</v>
      </c>
      <c r="D490" t="s">
        <v>550</v>
      </c>
      <c r="E490" t="s">
        <v>551</v>
      </c>
      <c r="F490" t="s">
        <v>1915</v>
      </c>
      <c r="G490" s="8" t="s">
        <v>793</v>
      </c>
      <c r="H490" t="str">
        <f>_xlfn.XLOOKUP(Tabela1[[#This Row],[Turma]],Tabela3[16 turmas],Tabela3[Prof.])</f>
        <v>Grilo</v>
      </c>
      <c r="I490" s="8" t="str">
        <f>_xlfn.XLOOKUP(Tabela1[[#This Row],[Turma]],Tabela3[16 turmas],Tabela3[Sala])</f>
        <v>S08</v>
      </c>
      <c r="J490" s="8" t="str">
        <f>_xlfn.XLOOKUP(Tabela1[[#This Row],[Turma]],Tabela3[16 turmas],Tabela3[Periodo])</f>
        <v>Segunda 2</v>
      </c>
      <c r="K490"/>
      <c r="L490" s="37" t="s">
        <v>3194</v>
      </c>
    </row>
    <row r="491" spans="1:12" x14ac:dyDescent="0.35">
      <c r="A491" t="s">
        <v>1445</v>
      </c>
      <c r="B491" s="36" t="s">
        <v>1446</v>
      </c>
      <c r="C491" t="s">
        <v>557</v>
      </c>
      <c r="D491" t="s">
        <v>550</v>
      </c>
      <c r="E491" t="s">
        <v>551</v>
      </c>
      <c r="F491" t="s">
        <v>1916</v>
      </c>
      <c r="G491" s="8" t="s">
        <v>793</v>
      </c>
      <c r="H491" t="str">
        <f>_xlfn.XLOOKUP(Tabela1[[#This Row],[Turma]],Tabela3[16 turmas],Tabela3[Prof.])</f>
        <v>Grilo</v>
      </c>
      <c r="I491" s="8" t="str">
        <f>_xlfn.XLOOKUP(Tabela1[[#This Row],[Turma]],Tabela3[16 turmas],Tabela3[Sala])</f>
        <v>S08</v>
      </c>
      <c r="J491" s="8" t="str">
        <f>_xlfn.XLOOKUP(Tabela1[[#This Row],[Turma]],Tabela3[16 turmas],Tabela3[Periodo])</f>
        <v>Segunda 2</v>
      </c>
      <c r="K491"/>
      <c r="L491" s="37" t="s">
        <v>3243</v>
      </c>
    </row>
    <row r="492" spans="1:12" x14ac:dyDescent="0.35">
      <c r="A492" t="s">
        <v>826</v>
      </c>
      <c r="B492" s="36" t="s">
        <v>827</v>
      </c>
      <c r="C492" t="s">
        <v>732</v>
      </c>
      <c r="D492" t="s">
        <v>550</v>
      </c>
      <c r="E492" t="s">
        <v>551</v>
      </c>
      <c r="F492" t="s">
        <v>1915</v>
      </c>
      <c r="G492" s="8" t="s">
        <v>793</v>
      </c>
      <c r="H492" t="str">
        <f>_xlfn.XLOOKUP(Tabela1[[#This Row],[Turma]],Tabela3[16 turmas],Tabela3[Prof.])</f>
        <v>Grilo</v>
      </c>
      <c r="I492" s="8" t="str">
        <f>_xlfn.XLOOKUP(Tabela1[[#This Row],[Turma]],Tabela3[16 turmas],Tabela3[Sala])</f>
        <v>S08</v>
      </c>
      <c r="J492" s="8" t="str">
        <f>_xlfn.XLOOKUP(Tabela1[[#This Row],[Turma]],Tabela3[16 turmas],Tabela3[Periodo])</f>
        <v>Segunda 2</v>
      </c>
      <c r="K492" t="s">
        <v>2512</v>
      </c>
      <c r="L492" s="37" t="s">
        <v>2642</v>
      </c>
    </row>
    <row r="493" spans="1:12" x14ac:dyDescent="0.35">
      <c r="A493" t="s">
        <v>508</v>
      </c>
      <c r="B493" s="36" t="s">
        <v>1304</v>
      </c>
      <c r="C493" t="s">
        <v>549</v>
      </c>
      <c r="D493" t="s">
        <v>550</v>
      </c>
      <c r="E493" t="s">
        <v>551</v>
      </c>
      <c r="F493" t="s">
        <v>1915</v>
      </c>
      <c r="G493" s="8" t="s">
        <v>793</v>
      </c>
      <c r="H493" t="str">
        <f>_xlfn.XLOOKUP(Tabela1[[#This Row],[Turma]],Tabela3[16 turmas],Tabela3[Prof.])</f>
        <v>Grilo</v>
      </c>
      <c r="I493" s="8" t="str">
        <f>_xlfn.XLOOKUP(Tabela1[[#This Row],[Turma]],Tabela3[16 turmas],Tabela3[Sala])</f>
        <v>S08</v>
      </c>
      <c r="J493" s="8" t="str">
        <f>_xlfn.XLOOKUP(Tabela1[[#This Row],[Turma]],Tabela3[16 turmas],Tabela3[Periodo])</f>
        <v>Segunda 2</v>
      </c>
      <c r="K493"/>
      <c r="L493" s="37" t="s">
        <v>2634</v>
      </c>
    </row>
    <row r="494" spans="1:12" x14ac:dyDescent="0.35">
      <c r="A494" t="s">
        <v>1100</v>
      </c>
      <c r="B494" s="36" t="s">
        <v>1101</v>
      </c>
      <c r="C494" t="s">
        <v>549</v>
      </c>
      <c r="D494" t="s">
        <v>553</v>
      </c>
      <c r="E494" t="s">
        <v>551</v>
      </c>
      <c r="F494" t="s">
        <v>1915</v>
      </c>
      <c r="G494" s="8" t="s">
        <v>793</v>
      </c>
      <c r="H494" t="str">
        <f>_xlfn.XLOOKUP(Tabela1[[#This Row],[Turma]],Tabela3[16 turmas],Tabela3[Prof.])</f>
        <v>Grilo</v>
      </c>
      <c r="I494" s="8" t="str">
        <f>_xlfn.XLOOKUP(Tabela1[[#This Row],[Turma]],Tabela3[16 turmas],Tabela3[Sala])</f>
        <v>S08</v>
      </c>
      <c r="J494" s="8" t="str">
        <f>_xlfn.XLOOKUP(Tabela1[[#This Row],[Turma]],Tabela3[16 turmas],Tabela3[Periodo])</f>
        <v>Segunda 2</v>
      </c>
      <c r="K494" t="s">
        <v>2523</v>
      </c>
      <c r="L494" s="37" t="s">
        <v>2616</v>
      </c>
    </row>
    <row r="495" spans="1:12" x14ac:dyDescent="0.35">
      <c r="A495" t="s">
        <v>368</v>
      </c>
      <c r="B495" s="36" t="s">
        <v>369</v>
      </c>
      <c r="C495" t="s">
        <v>549</v>
      </c>
      <c r="D495" t="s">
        <v>550</v>
      </c>
      <c r="E495" t="s">
        <v>551</v>
      </c>
      <c r="F495" t="s">
        <v>1915</v>
      </c>
      <c r="G495" s="8" t="s">
        <v>793</v>
      </c>
      <c r="H495" t="str">
        <f>_xlfn.XLOOKUP(Tabela1[[#This Row],[Turma]],Tabela3[16 turmas],Tabela3[Prof.])</f>
        <v>Grilo</v>
      </c>
      <c r="I495" s="8" t="str">
        <f>_xlfn.XLOOKUP(Tabela1[[#This Row],[Turma]],Tabela3[16 turmas],Tabela3[Sala])</f>
        <v>S08</v>
      </c>
      <c r="J495" s="8" t="str">
        <f>_xlfn.XLOOKUP(Tabela1[[#This Row],[Turma]],Tabela3[16 turmas],Tabela3[Periodo])</f>
        <v>Segunda 2</v>
      </c>
      <c r="K495" t="s">
        <v>2516</v>
      </c>
      <c r="L495" s="37" t="s">
        <v>2612</v>
      </c>
    </row>
    <row r="496" spans="1:12" x14ac:dyDescent="0.35">
      <c r="A496" t="s">
        <v>174</v>
      </c>
      <c r="B496" s="36" t="s">
        <v>1698</v>
      </c>
      <c r="C496" t="s">
        <v>557</v>
      </c>
      <c r="D496" t="s">
        <v>550</v>
      </c>
      <c r="E496" t="s">
        <v>551</v>
      </c>
      <c r="F496" t="s">
        <v>1915</v>
      </c>
      <c r="G496" s="8" t="s">
        <v>793</v>
      </c>
      <c r="H496" t="str">
        <f>_xlfn.XLOOKUP(Tabela1[[#This Row],[Turma]],Tabela3[16 turmas],Tabela3[Prof.])</f>
        <v>Grilo</v>
      </c>
      <c r="I496" s="8" t="str">
        <f>_xlfn.XLOOKUP(Tabela1[[#This Row],[Turma]],Tabela3[16 turmas],Tabela3[Sala])</f>
        <v>S08</v>
      </c>
      <c r="J496" s="8" t="str">
        <f>_xlfn.XLOOKUP(Tabela1[[#This Row],[Turma]],Tabela3[16 turmas],Tabela3[Periodo])</f>
        <v>Segunda 2</v>
      </c>
      <c r="K496" t="s">
        <v>2534</v>
      </c>
      <c r="L496" s="37" t="s">
        <v>2589</v>
      </c>
    </row>
    <row r="497" spans="1:12" x14ac:dyDescent="0.35">
      <c r="A497" t="s">
        <v>321</v>
      </c>
      <c r="B497" s="36" t="s">
        <v>322</v>
      </c>
      <c r="C497" t="s">
        <v>557</v>
      </c>
      <c r="D497" t="s">
        <v>550</v>
      </c>
      <c r="E497" t="s">
        <v>551</v>
      </c>
      <c r="F497" t="s">
        <v>1915</v>
      </c>
      <c r="G497" s="8" t="s">
        <v>793</v>
      </c>
      <c r="H497" t="str">
        <f>_xlfn.XLOOKUP(Tabela1[[#This Row],[Turma]],Tabela3[16 turmas],Tabela3[Prof.])</f>
        <v>Grilo</v>
      </c>
      <c r="I497" s="8" t="str">
        <f>_xlfn.XLOOKUP(Tabela1[[#This Row],[Turma]],Tabela3[16 turmas],Tabela3[Sala])</f>
        <v>S08</v>
      </c>
      <c r="J497" s="8" t="str">
        <f>_xlfn.XLOOKUP(Tabela1[[#This Row],[Turma]],Tabela3[16 turmas],Tabela3[Periodo])</f>
        <v>Segunda 2</v>
      </c>
      <c r="K497" t="s">
        <v>2535</v>
      </c>
      <c r="L497" s="37" t="s">
        <v>2560</v>
      </c>
    </row>
    <row r="498" spans="1:12" x14ac:dyDescent="0.35">
      <c r="A498" t="s">
        <v>279</v>
      </c>
      <c r="B498" s="36" t="s">
        <v>280</v>
      </c>
      <c r="C498" t="s">
        <v>557</v>
      </c>
      <c r="D498" t="s">
        <v>550</v>
      </c>
      <c r="E498" t="s">
        <v>551</v>
      </c>
      <c r="F498" t="s">
        <v>1915</v>
      </c>
      <c r="G498" s="8" t="s">
        <v>796</v>
      </c>
      <c r="H498" t="str">
        <f>_xlfn.XLOOKUP(Tabela1[[#This Row],[Turma]],Tabela3[16 turmas],Tabela3[Prof.])</f>
        <v>Santi</v>
      </c>
      <c r="I498" s="8" t="str">
        <f>_xlfn.XLOOKUP(Tabela1[[#This Row],[Turma]],Tabela3[16 turmas],Tabela3[Sala])</f>
        <v>S09</v>
      </c>
      <c r="J498" s="8" t="str">
        <f>_xlfn.XLOOKUP(Tabela1[[#This Row],[Turma]],Tabela3[16 turmas],Tabela3[Periodo])</f>
        <v>Segunda 2</v>
      </c>
      <c r="K498" t="s">
        <v>2296</v>
      </c>
      <c r="L498" s="37" t="s">
        <v>3099</v>
      </c>
    </row>
    <row r="499" spans="1:12" x14ac:dyDescent="0.35">
      <c r="A499" t="s">
        <v>1418</v>
      </c>
      <c r="B499" s="36" t="s">
        <v>1419</v>
      </c>
      <c r="C499" t="s">
        <v>557</v>
      </c>
      <c r="D499" t="s">
        <v>550</v>
      </c>
      <c r="E499" t="s">
        <v>551</v>
      </c>
      <c r="F499" t="s">
        <v>1915</v>
      </c>
      <c r="G499" s="8" t="s">
        <v>796</v>
      </c>
      <c r="H499" t="str">
        <f>_xlfn.XLOOKUP(Tabela1[[#This Row],[Turma]],Tabela3[16 turmas],Tabela3[Prof.])</f>
        <v>Santi</v>
      </c>
      <c r="I499" s="8" t="str">
        <f>_xlfn.XLOOKUP(Tabela1[[#This Row],[Turma]],Tabela3[16 turmas],Tabela3[Sala])</f>
        <v>S09</v>
      </c>
      <c r="J499" s="8" t="str">
        <f>_xlfn.XLOOKUP(Tabela1[[#This Row],[Turma]],Tabela3[16 turmas],Tabela3[Periodo])</f>
        <v>Segunda 2</v>
      </c>
      <c r="K499" t="s">
        <v>2294</v>
      </c>
      <c r="L499" s="37" t="s">
        <v>3090</v>
      </c>
    </row>
    <row r="500" spans="1:12" x14ac:dyDescent="0.35">
      <c r="A500" t="s">
        <v>1420</v>
      </c>
      <c r="B500" s="36" t="s">
        <v>1421</v>
      </c>
      <c r="C500" t="s">
        <v>557</v>
      </c>
      <c r="D500" t="s">
        <v>550</v>
      </c>
      <c r="E500" t="s">
        <v>551</v>
      </c>
      <c r="F500" t="s">
        <v>1916</v>
      </c>
      <c r="G500" s="8" t="s">
        <v>796</v>
      </c>
      <c r="H500" t="str">
        <f>_xlfn.XLOOKUP(Tabela1[[#This Row],[Turma]],Tabela3[16 turmas],Tabela3[Prof.])</f>
        <v>Santi</v>
      </c>
      <c r="I500" s="8" t="str">
        <f>_xlfn.XLOOKUP(Tabela1[[#This Row],[Turma]],Tabela3[16 turmas],Tabela3[Sala])</f>
        <v>S09</v>
      </c>
      <c r="J500" s="8" t="str">
        <f>_xlfn.XLOOKUP(Tabela1[[#This Row],[Turma]],Tabela3[16 turmas],Tabela3[Periodo])</f>
        <v>Segunda 2</v>
      </c>
      <c r="K500" t="s">
        <v>2295</v>
      </c>
      <c r="L500" s="37" t="s">
        <v>3072</v>
      </c>
    </row>
    <row r="501" spans="1:12" x14ac:dyDescent="0.35">
      <c r="A501" t="s">
        <v>1455</v>
      </c>
      <c r="B501" s="36" t="s">
        <v>1456</v>
      </c>
      <c r="C501" t="s">
        <v>557</v>
      </c>
      <c r="D501" t="s">
        <v>550</v>
      </c>
      <c r="E501" t="s">
        <v>551</v>
      </c>
      <c r="F501" t="s">
        <v>1915</v>
      </c>
      <c r="G501" s="8" t="s">
        <v>796</v>
      </c>
      <c r="H501" t="str">
        <f>_xlfn.XLOOKUP(Tabela1[[#This Row],[Turma]],Tabela3[16 turmas],Tabela3[Prof.])</f>
        <v>Santi</v>
      </c>
      <c r="I501" s="8" t="str">
        <f>_xlfn.XLOOKUP(Tabela1[[#This Row],[Turma]],Tabela3[16 turmas],Tabela3[Sala])</f>
        <v>S09</v>
      </c>
      <c r="J501" s="8" t="str">
        <f>_xlfn.XLOOKUP(Tabela1[[#This Row],[Turma]],Tabela3[16 turmas],Tabela3[Periodo])</f>
        <v>Segunda 2</v>
      </c>
      <c r="K501" t="s">
        <v>2297</v>
      </c>
      <c r="L501" s="37" t="s">
        <v>3049</v>
      </c>
    </row>
    <row r="502" spans="1:12" x14ac:dyDescent="0.35">
      <c r="A502" t="s">
        <v>1459</v>
      </c>
      <c r="B502" s="36" t="s">
        <v>1460</v>
      </c>
      <c r="C502" t="s">
        <v>557</v>
      </c>
      <c r="D502" t="s">
        <v>550</v>
      </c>
      <c r="E502" t="s">
        <v>551</v>
      </c>
      <c r="F502" t="s">
        <v>1916</v>
      </c>
      <c r="G502" s="8" t="s">
        <v>796</v>
      </c>
      <c r="H502" t="str">
        <f>_xlfn.XLOOKUP(Tabela1[[#This Row],[Turma]],Tabela3[16 turmas],Tabela3[Prof.])</f>
        <v>Santi</v>
      </c>
      <c r="I502" s="8" t="str">
        <f>_xlfn.XLOOKUP(Tabela1[[#This Row],[Turma]],Tabela3[16 turmas],Tabela3[Sala])</f>
        <v>S09</v>
      </c>
      <c r="J502" s="8" t="str">
        <f>_xlfn.XLOOKUP(Tabela1[[#This Row],[Turma]],Tabela3[16 turmas],Tabela3[Periodo])</f>
        <v>Segunda 2</v>
      </c>
      <c r="K502" t="s">
        <v>2298</v>
      </c>
      <c r="L502" s="37" t="s">
        <v>3043</v>
      </c>
    </row>
    <row r="503" spans="1:12" x14ac:dyDescent="0.35">
      <c r="A503" t="s">
        <v>1005</v>
      </c>
      <c r="B503" s="36" t="s">
        <v>1006</v>
      </c>
      <c r="C503" t="s">
        <v>549</v>
      </c>
      <c r="D503" t="s">
        <v>550</v>
      </c>
      <c r="E503" t="s">
        <v>551</v>
      </c>
      <c r="F503" t="s">
        <v>1915</v>
      </c>
      <c r="G503" s="8" t="s">
        <v>796</v>
      </c>
      <c r="H503" t="str">
        <f>_xlfn.XLOOKUP(Tabela1[[#This Row],[Turma]],Tabela3[16 turmas],Tabela3[Prof.])</f>
        <v>Santi</v>
      </c>
      <c r="I503" s="8" t="str">
        <f>_xlfn.XLOOKUP(Tabela1[[#This Row],[Turma]],Tabela3[16 turmas],Tabela3[Sala])</f>
        <v>S09</v>
      </c>
      <c r="J503" s="8" t="str">
        <f>_xlfn.XLOOKUP(Tabela1[[#This Row],[Turma]],Tabela3[16 turmas],Tabela3[Periodo])</f>
        <v>Segunda 2</v>
      </c>
      <c r="K503" t="s">
        <v>2279</v>
      </c>
      <c r="L503" s="37" t="s">
        <v>2997</v>
      </c>
    </row>
    <row r="504" spans="1:12" x14ac:dyDescent="0.35">
      <c r="A504" t="s">
        <v>307</v>
      </c>
      <c r="B504" s="36" t="s">
        <v>308</v>
      </c>
      <c r="C504" t="s">
        <v>549</v>
      </c>
      <c r="D504" t="s">
        <v>550</v>
      </c>
      <c r="E504" t="s">
        <v>551</v>
      </c>
      <c r="F504" t="s">
        <v>1915</v>
      </c>
      <c r="G504" s="8" t="s">
        <v>796</v>
      </c>
      <c r="H504" t="str">
        <f>_xlfn.XLOOKUP(Tabela1[[#This Row],[Turma]],Tabela3[16 turmas],Tabela3[Prof.])</f>
        <v>Santi</v>
      </c>
      <c r="I504" s="8" t="str">
        <f>_xlfn.XLOOKUP(Tabela1[[#This Row],[Turma]],Tabela3[16 turmas],Tabela3[Sala])</f>
        <v>S09</v>
      </c>
      <c r="J504" s="8" t="str">
        <f>_xlfn.XLOOKUP(Tabela1[[#This Row],[Turma]],Tabela3[16 turmas],Tabela3[Periodo])</f>
        <v>Segunda 2</v>
      </c>
      <c r="K504" t="s">
        <v>2280</v>
      </c>
      <c r="L504" s="37" t="s">
        <v>2996</v>
      </c>
    </row>
    <row r="505" spans="1:12" x14ac:dyDescent="0.35">
      <c r="A505" t="s">
        <v>1007</v>
      </c>
      <c r="B505" s="36" t="s">
        <v>1008</v>
      </c>
      <c r="C505" t="s">
        <v>549</v>
      </c>
      <c r="D505" t="s">
        <v>550</v>
      </c>
      <c r="E505" t="s">
        <v>551</v>
      </c>
      <c r="F505" t="s">
        <v>1915</v>
      </c>
      <c r="G505" s="8" t="s">
        <v>796</v>
      </c>
      <c r="H505" t="str">
        <f>_xlfn.XLOOKUP(Tabela1[[#This Row],[Turma]],Tabela3[16 turmas],Tabela3[Prof.])</f>
        <v>Santi</v>
      </c>
      <c r="I505" s="8" t="str">
        <f>_xlfn.XLOOKUP(Tabela1[[#This Row],[Turma]],Tabela3[16 turmas],Tabela3[Sala])</f>
        <v>S09</v>
      </c>
      <c r="J505" s="8" t="str">
        <f>_xlfn.XLOOKUP(Tabela1[[#This Row],[Turma]],Tabela3[16 turmas],Tabela3[Periodo])</f>
        <v>Segunda 2</v>
      </c>
      <c r="K505" t="s">
        <v>2281</v>
      </c>
      <c r="L505" s="37" t="s">
        <v>2990</v>
      </c>
    </row>
    <row r="506" spans="1:12" x14ac:dyDescent="0.35">
      <c r="A506" t="s">
        <v>1493</v>
      </c>
      <c r="B506" s="36" t="s">
        <v>1494</v>
      </c>
      <c r="C506" t="s">
        <v>557</v>
      </c>
      <c r="D506" t="s">
        <v>553</v>
      </c>
      <c r="E506" t="s">
        <v>551</v>
      </c>
      <c r="F506" t="s">
        <v>1915</v>
      </c>
      <c r="G506" s="8" t="s">
        <v>796</v>
      </c>
      <c r="H506" t="str">
        <f>_xlfn.XLOOKUP(Tabela1[[#This Row],[Turma]],Tabela3[16 turmas],Tabela3[Prof.])</f>
        <v>Santi</v>
      </c>
      <c r="I506" s="8" t="str">
        <f>_xlfn.XLOOKUP(Tabela1[[#This Row],[Turma]],Tabela3[16 turmas],Tabela3[Sala])</f>
        <v>S09</v>
      </c>
      <c r="J506" s="8" t="str">
        <f>_xlfn.XLOOKUP(Tabela1[[#This Row],[Turma]],Tabela3[16 turmas],Tabela3[Periodo])</f>
        <v>Segunda 2</v>
      </c>
      <c r="K506"/>
      <c r="L506" s="37" t="s">
        <v>3212</v>
      </c>
    </row>
    <row r="507" spans="1:12" x14ac:dyDescent="0.35">
      <c r="A507" t="s">
        <v>460</v>
      </c>
      <c r="B507" s="36" t="s">
        <v>461</v>
      </c>
      <c r="C507" t="s">
        <v>549</v>
      </c>
      <c r="D507" t="s">
        <v>550</v>
      </c>
      <c r="E507" t="s">
        <v>551</v>
      </c>
      <c r="F507" t="s">
        <v>1915</v>
      </c>
      <c r="G507" s="8" t="s">
        <v>796</v>
      </c>
      <c r="H507" t="str">
        <f>_xlfn.XLOOKUP(Tabela1[[#This Row],[Turma]],Tabela3[16 turmas],Tabela3[Prof.])</f>
        <v>Santi</v>
      </c>
      <c r="I507" s="8" t="str">
        <f>_xlfn.XLOOKUP(Tabela1[[#This Row],[Turma]],Tabela3[16 turmas],Tabela3[Sala])</f>
        <v>S09</v>
      </c>
      <c r="J507" s="8" t="str">
        <f>_xlfn.XLOOKUP(Tabela1[[#This Row],[Turma]],Tabela3[16 turmas],Tabela3[Periodo])</f>
        <v>Segunda 2</v>
      </c>
      <c r="K507" t="s">
        <v>2284</v>
      </c>
      <c r="L507" s="37" t="s">
        <v>2968</v>
      </c>
    </row>
    <row r="508" spans="1:12" x14ac:dyDescent="0.35">
      <c r="A508" t="s">
        <v>1052</v>
      </c>
      <c r="B508" s="36" t="s">
        <v>1053</v>
      </c>
      <c r="C508" t="s">
        <v>549</v>
      </c>
      <c r="D508" t="s">
        <v>550</v>
      </c>
      <c r="E508" t="s">
        <v>551</v>
      </c>
      <c r="F508" t="s">
        <v>1915</v>
      </c>
      <c r="G508" s="8" t="s">
        <v>796</v>
      </c>
      <c r="H508" t="str">
        <f>_xlfn.XLOOKUP(Tabela1[[#This Row],[Turma]],Tabela3[16 turmas],Tabela3[Prof.])</f>
        <v>Santi</v>
      </c>
      <c r="I508" s="8" t="str">
        <f>_xlfn.XLOOKUP(Tabela1[[#This Row],[Turma]],Tabela3[16 turmas],Tabela3[Sala])</f>
        <v>S09</v>
      </c>
      <c r="J508" s="8" t="str">
        <f>_xlfn.XLOOKUP(Tabela1[[#This Row],[Turma]],Tabela3[16 turmas],Tabela3[Periodo])</f>
        <v>Segunda 2</v>
      </c>
      <c r="K508" t="s">
        <v>2285</v>
      </c>
      <c r="L508" s="37" t="s">
        <v>2966</v>
      </c>
    </row>
    <row r="509" spans="1:12" x14ac:dyDescent="0.35">
      <c r="A509" t="s">
        <v>1025</v>
      </c>
      <c r="B509" s="36" t="s">
        <v>1026</v>
      </c>
      <c r="C509" t="s">
        <v>549</v>
      </c>
      <c r="D509" t="s">
        <v>550</v>
      </c>
      <c r="E509" t="s">
        <v>551</v>
      </c>
      <c r="F509" t="s">
        <v>1915</v>
      </c>
      <c r="G509" s="8" t="s">
        <v>796</v>
      </c>
      <c r="H509" t="str">
        <f>_xlfn.XLOOKUP(Tabela1[[#This Row],[Turma]],Tabela3[16 turmas],Tabela3[Prof.])</f>
        <v>Santi</v>
      </c>
      <c r="I509" s="8" t="str">
        <f>_xlfn.XLOOKUP(Tabela1[[#This Row],[Turma]],Tabela3[16 turmas],Tabela3[Sala])</f>
        <v>S09</v>
      </c>
      <c r="J509" s="8" t="str">
        <f>_xlfn.XLOOKUP(Tabela1[[#This Row],[Turma]],Tabela3[16 turmas],Tabela3[Periodo])</f>
        <v>Segunda 2</v>
      </c>
      <c r="K509" t="s">
        <v>2283</v>
      </c>
      <c r="L509" s="37" t="s">
        <v>2964</v>
      </c>
    </row>
    <row r="510" spans="1:12" x14ac:dyDescent="0.35">
      <c r="A510" t="s">
        <v>311</v>
      </c>
      <c r="B510" s="36" t="s">
        <v>312</v>
      </c>
      <c r="C510" t="s">
        <v>549</v>
      </c>
      <c r="D510" t="s">
        <v>550</v>
      </c>
      <c r="E510" t="s">
        <v>551</v>
      </c>
      <c r="F510" t="s">
        <v>1915</v>
      </c>
      <c r="G510" s="8" t="s">
        <v>796</v>
      </c>
      <c r="H510" t="str">
        <f>_xlfn.XLOOKUP(Tabela1[[#This Row],[Turma]],Tabela3[16 turmas],Tabela3[Prof.])</f>
        <v>Santi</v>
      </c>
      <c r="I510" s="8" t="str">
        <f>_xlfn.XLOOKUP(Tabela1[[#This Row],[Turma]],Tabela3[16 turmas],Tabela3[Sala])</f>
        <v>S09</v>
      </c>
      <c r="J510" s="8" t="str">
        <f>_xlfn.XLOOKUP(Tabela1[[#This Row],[Turma]],Tabela3[16 turmas],Tabela3[Periodo])</f>
        <v>Segunda 2</v>
      </c>
      <c r="K510" t="s">
        <v>2286</v>
      </c>
      <c r="L510" s="37" t="s">
        <v>2963</v>
      </c>
    </row>
    <row r="511" spans="1:12" x14ac:dyDescent="0.35">
      <c r="A511" t="s">
        <v>538</v>
      </c>
      <c r="B511" s="36" t="s">
        <v>539</v>
      </c>
      <c r="C511" t="s">
        <v>549</v>
      </c>
      <c r="D511" t="s">
        <v>550</v>
      </c>
      <c r="E511" t="s">
        <v>551</v>
      </c>
      <c r="F511" t="s">
        <v>1915</v>
      </c>
      <c r="G511" s="8" t="s">
        <v>796</v>
      </c>
      <c r="H511" t="str">
        <f>_xlfn.XLOOKUP(Tabela1[[#This Row],[Turma]],Tabela3[16 turmas],Tabela3[Prof.])</f>
        <v>Santi</v>
      </c>
      <c r="I511" s="8" t="str">
        <f>_xlfn.XLOOKUP(Tabela1[[#This Row],[Turma]],Tabela3[16 turmas],Tabela3[Sala])</f>
        <v>S09</v>
      </c>
      <c r="J511" s="8" t="str">
        <f>_xlfn.XLOOKUP(Tabela1[[#This Row],[Turma]],Tabela3[16 turmas],Tabela3[Periodo])</f>
        <v>Segunda 2</v>
      </c>
      <c r="K511" s="50" t="s">
        <v>2282</v>
      </c>
      <c r="L511" s="37" t="s">
        <v>2959</v>
      </c>
    </row>
    <row r="512" spans="1:12" x14ac:dyDescent="0.35">
      <c r="A512" t="s">
        <v>1080</v>
      </c>
      <c r="B512" s="36" t="s">
        <v>1081</v>
      </c>
      <c r="C512" t="s">
        <v>549</v>
      </c>
      <c r="D512" t="s">
        <v>550</v>
      </c>
      <c r="E512" t="s">
        <v>551</v>
      </c>
      <c r="F512" t="s">
        <v>1915</v>
      </c>
      <c r="G512" s="8" t="s">
        <v>796</v>
      </c>
      <c r="H512" t="str">
        <f>_xlfn.XLOOKUP(Tabela1[[#This Row],[Turma]],Tabela3[16 turmas],Tabela3[Prof.])</f>
        <v>Santi</v>
      </c>
      <c r="I512" s="8" t="str">
        <f>_xlfn.XLOOKUP(Tabela1[[#This Row],[Turma]],Tabela3[16 turmas],Tabela3[Sala])</f>
        <v>S09</v>
      </c>
      <c r="J512" s="8" t="str">
        <f>_xlfn.XLOOKUP(Tabela1[[#This Row],[Turma]],Tabela3[16 turmas],Tabela3[Periodo])</f>
        <v>Segunda 2</v>
      </c>
      <c r="K512" t="s">
        <v>2288</v>
      </c>
      <c r="L512" s="37" t="s">
        <v>2939</v>
      </c>
    </row>
    <row r="513" spans="1:12" x14ac:dyDescent="0.35">
      <c r="A513" t="s">
        <v>1076</v>
      </c>
      <c r="B513" s="36" t="s">
        <v>1077</v>
      </c>
      <c r="C513" t="s">
        <v>549</v>
      </c>
      <c r="D513" t="s">
        <v>553</v>
      </c>
      <c r="E513" t="s">
        <v>551</v>
      </c>
      <c r="F513" t="s">
        <v>1916</v>
      </c>
      <c r="G513" s="8" t="s">
        <v>796</v>
      </c>
      <c r="H513" t="str">
        <f>_xlfn.XLOOKUP(Tabela1[[#This Row],[Turma]],Tabela3[16 turmas],Tabela3[Prof.])</f>
        <v>Santi</v>
      </c>
      <c r="I513" s="8" t="str">
        <f>_xlfn.XLOOKUP(Tabela1[[#This Row],[Turma]],Tabela3[16 turmas],Tabela3[Sala])</f>
        <v>S09</v>
      </c>
      <c r="J513" s="8" t="str">
        <f>_xlfn.XLOOKUP(Tabela1[[#This Row],[Turma]],Tabela3[16 turmas],Tabela3[Periodo])</f>
        <v>Segunda 2</v>
      </c>
      <c r="K513" t="s">
        <v>2287</v>
      </c>
      <c r="L513" s="37" t="s">
        <v>2937</v>
      </c>
    </row>
    <row r="514" spans="1:12" x14ac:dyDescent="0.35">
      <c r="A514" t="s">
        <v>489</v>
      </c>
      <c r="B514" s="36" t="s">
        <v>490</v>
      </c>
      <c r="C514" t="s">
        <v>549</v>
      </c>
      <c r="D514" t="s">
        <v>550</v>
      </c>
      <c r="E514" t="s">
        <v>551</v>
      </c>
      <c r="F514" t="s">
        <v>1915</v>
      </c>
      <c r="G514" s="8" t="s">
        <v>796</v>
      </c>
      <c r="H514" t="str">
        <f>_xlfn.XLOOKUP(Tabela1[[#This Row],[Turma]],Tabela3[16 turmas],Tabela3[Prof.])</f>
        <v>Santi</v>
      </c>
      <c r="I514" s="8" t="str">
        <f>_xlfn.XLOOKUP(Tabela1[[#This Row],[Turma]],Tabela3[16 turmas],Tabela3[Sala])</f>
        <v>S09</v>
      </c>
      <c r="J514" s="8" t="str">
        <f>_xlfn.XLOOKUP(Tabela1[[#This Row],[Turma]],Tabela3[16 turmas],Tabela3[Periodo])</f>
        <v>Segunda 2</v>
      </c>
      <c r="K514" t="s">
        <v>2289</v>
      </c>
      <c r="L514" s="37" t="s">
        <v>2921</v>
      </c>
    </row>
    <row r="515" spans="1:12" x14ac:dyDescent="0.35">
      <c r="A515" t="s">
        <v>1122</v>
      </c>
      <c r="B515" s="36" t="s">
        <v>1123</v>
      </c>
      <c r="C515" t="s">
        <v>549</v>
      </c>
      <c r="D515" t="s">
        <v>550</v>
      </c>
      <c r="E515" t="s">
        <v>551</v>
      </c>
      <c r="F515" t="s">
        <v>1915</v>
      </c>
      <c r="G515" s="8" t="s">
        <v>796</v>
      </c>
      <c r="H515" t="str">
        <f>_xlfn.XLOOKUP(Tabela1[[#This Row],[Turma]],Tabela3[16 turmas],Tabela3[Prof.])</f>
        <v>Santi</v>
      </c>
      <c r="I515" s="8" t="str">
        <f>_xlfn.XLOOKUP(Tabela1[[#This Row],[Turma]],Tabela3[16 turmas],Tabela3[Sala])</f>
        <v>S09</v>
      </c>
      <c r="J515" s="8" t="str">
        <f>_xlfn.XLOOKUP(Tabela1[[#This Row],[Turma]],Tabela3[16 turmas],Tabela3[Periodo])</f>
        <v>Segunda 2</v>
      </c>
      <c r="K515" t="s">
        <v>2292</v>
      </c>
      <c r="L515" s="37" t="s">
        <v>2915</v>
      </c>
    </row>
    <row r="516" spans="1:12" x14ac:dyDescent="0.35">
      <c r="A516" t="s">
        <v>193</v>
      </c>
      <c r="B516" s="36" t="s">
        <v>194</v>
      </c>
      <c r="C516" t="s">
        <v>549</v>
      </c>
      <c r="D516" t="s">
        <v>550</v>
      </c>
      <c r="E516" t="s">
        <v>551</v>
      </c>
      <c r="F516" t="s">
        <v>1915</v>
      </c>
      <c r="G516" s="8" t="s">
        <v>796</v>
      </c>
      <c r="H516" t="str">
        <f>_xlfn.XLOOKUP(Tabela1[[#This Row],[Turma]],Tabela3[16 turmas],Tabela3[Prof.])</f>
        <v>Santi</v>
      </c>
      <c r="I516" s="8" t="str">
        <f>_xlfn.XLOOKUP(Tabela1[[#This Row],[Turma]],Tabela3[16 turmas],Tabela3[Sala])</f>
        <v>S09</v>
      </c>
      <c r="J516" s="8" t="str">
        <f>_xlfn.XLOOKUP(Tabela1[[#This Row],[Turma]],Tabela3[16 turmas],Tabela3[Periodo])</f>
        <v>Segunda 2</v>
      </c>
      <c r="K516" t="s">
        <v>2290</v>
      </c>
      <c r="L516" s="37" t="s">
        <v>2907</v>
      </c>
    </row>
    <row r="517" spans="1:12" x14ac:dyDescent="0.35">
      <c r="A517" t="s">
        <v>1104</v>
      </c>
      <c r="B517" s="36" t="s">
        <v>1105</v>
      </c>
      <c r="C517" t="s">
        <v>549</v>
      </c>
      <c r="D517" t="s">
        <v>553</v>
      </c>
      <c r="E517" t="s">
        <v>551</v>
      </c>
      <c r="F517" t="s">
        <v>1915</v>
      </c>
      <c r="G517" s="8" t="s">
        <v>796</v>
      </c>
      <c r="H517" t="str">
        <f>_xlfn.XLOOKUP(Tabela1[[#This Row],[Turma]],Tabela3[16 turmas],Tabela3[Prof.])</f>
        <v>Santi</v>
      </c>
      <c r="I517" s="8" t="str">
        <f>_xlfn.XLOOKUP(Tabela1[[#This Row],[Turma]],Tabela3[16 turmas],Tabela3[Sala])</f>
        <v>S09</v>
      </c>
      <c r="J517" s="8" t="str">
        <f>_xlfn.XLOOKUP(Tabela1[[#This Row],[Turma]],Tabela3[16 turmas],Tabela3[Periodo])</f>
        <v>Segunda 2</v>
      </c>
      <c r="K517" t="s">
        <v>2291</v>
      </c>
      <c r="L517" s="37" t="s">
        <v>2906</v>
      </c>
    </row>
    <row r="518" spans="1:12" x14ac:dyDescent="0.35">
      <c r="A518" t="s">
        <v>1128</v>
      </c>
      <c r="B518" s="36" t="s">
        <v>1129</v>
      </c>
      <c r="C518" t="s">
        <v>549</v>
      </c>
      <c r="D518" t="s">
        <v>550</v>
      </c>
      <c r="E518" t="s">
        <v>551</v>
      </c>
      <c r="F518" t="s">
        <v>1915</v>
      </c>
      <c r="G518" s="8" t="s">
        <v>796</v>
      </c>
      <c r="H518" t="str">
        <f>_xlfn.XLOOKUP(Tabela1[[#This Row],[Turma]],Tabela3[16 turmas],Tabela3[Prof.])</f>
        <v>Santi</v>
      </c>
      <c r="I518" s="8" t="str">
        <f>_xlfn.XLOOKUP(Tabela1[[#This Row],[Turma]],Tabela3[16 turmas],Tabela3[Sala])</f>
        <v>S09</v>
      </c>
      <c r="J518" s="8" t="str">
        <f>_xlfn.XLOOKUP(Tabela1[[#This Row],[Turma]],Tabela3[16 turmas],Tabela3[Periodo])</f>
        <v>Segunda 2</v>
      </c>
      <c r="K518" t="s">
        <v>2293</v>
      </c>
      <c r="L518" s="37" t="s">
        <v>2899</v>
      </c>
    </row>
    <row r="519" spans="1:12" x14ac:dyDescent="0.35">
      <c r="A519" t="s">
        <v>2541</v>
      </c>
      <c r="B519" s="36" t="s">
        <v>825</v>
      </c>
      <c r="C519" t="s">
        <v>549</v>
      </c>
      <c r="D519" t="s">
        <v>550</v>
      </c>
      <c r="E519" t="s">
        <v>551</v>
      </c>
      <c r="F519" t="s">
        <v>1915</v>
      </c>
      <c r="G519" s="8" t="s">
        <v>796</v>
      </c>
      <c r="H519" t="str">
        <f>_xlfn.XLOOKUP(Tabela1[[#This Row],[Turma]],Tabela3[16 turmas],Tabela3[Prof.])</f>
        <v>Santi</v>
      </c>
      <c r="I519" s="8" t="str">
        <f>_xlfn.XLOOKUP(Tabela1[[#This Row],[Turma]],Tabela3[16 turmas],Tabela3[Sala])</f>
        <v>S09</v>
      </c>
      <c r="J519" s="8" t="str">
        <f>_xlfn.XLOOKUP(Tabela1[[#This Row],[Turma]],Tabela3[16 turmas],Tabela3[Periodo])</f>
        <v>Segunda 2</v>
      </c>
      <c r="K519" t="s">
        <v>2537</v>
      </c>
      <c r="L519" s="37" t="s">
        <v>3264</v>
      </c>
    </row>
    <row r="520" spans="1:12" x14ac:dyDescent="0.35">
      <c r="A520" t="s">
        <v>1461</v>
      </c>
      <c r="B520" s="36" t="s">
        <v>1462</v>
      </c>
      <c r="C520" t="s">
        <v>557</v>
      </c>
      <c r="D520" t="s">
        <v>550</v>
      </c>
      <c r="E520" t="s">
        <v>551</v>
      </c>
      <c r="F520" t="s">
        <v>1915</v>
      </c>
      <c r="G520" s="8" t="s">
        <v>796</v>
      </c>
      <c r="H520" t="str">
        <f>_xlfn.XLOOKUP(Tabela1[[#This Row],[Turma]],Tabela3[16 turmas],Tabela3[Prof.])</f>
        <v>Santi</v>
      </c>
      <c r="I520" s="8" t="str">
        <f>_xlfn.XLOOKUP(Tabela1[[#This Row],[Turma]],Tabela3[16 turmas],Tabela3[Sala])</f>
        <v>S09</v>
      </c>
      <c r="J520" s="8" t="str">
        <f>_xlfn.XLOOKUP(Tabela1[[#This Row],[Turma]],Tabela3[16 turmas],Tabela3[Periodo])</f>
        <v>Segunda 2</v>
      </c>
      <c r="K520" t="s">
        <v>2299</v>
      </c>
      <c r="L520" s="37" t="s">
        <v>2750</v>
      </c>
    </row>
    <row r="521" spans="1:12" x14ac:dyDescent="0.35">
      <c r="A521" t="s">
        <v>1497</v>
      </c>
      <c r="B521" s="36" t="s">
        <v>1498</v>
      </c>
      <c r="C521" t="s">
        <v>557</v>
      </c>
      <c r="D521" t="s">
        <v>550</v>
      </c>
      <c r="E521" t="s">
        <v>551</v>
      </c>
      <c r="F521" t="s">
        <v>1915</v>
      </c>
      <c r="G521" s="8" t="s">
        <v>796</v>
      </c>
      <c r="H521" t="str">
        <f>_xlfn.XLOOKUP(Tabela1[[#This Row],[Turma]],Tabela3[16 turmas],Tabela3[Prof.])</f>
        <v>Santi</v>
      </c>
      <c r="I521" s="8" t="str">
        <f>_xlfn.XLOOKUP(Tabela1[[#This Row],[Turma]],Tabela3[16 turmas],Tabela3[Sala])</f>
        <v>S09</v>
      </c>
      <c r="J521" s="8" t="str">
        <f>_xlfn.XLOOKUP(Tabela1[[#This Row],[Turma]],Tabela3[16 turmas],Tabela3[Periodo])</f>
        <v>Segunda 2</v>
      </c>
      <c r="K521" t="s">
        <v>2300</v>
      </c>
      <c r="L521" s="37" t="s">
        <v>2693</v>
      </c>
    </row>
    <row r="522" spans="1:12" x14ac:dyDescent="0.35">
      <c r="A522" t="s">
        <v>309</v>
      </c>
      <c r="B522" s="36" t="s">
        <v>310</v>
      </c>
      <c r="C522" t="s">
        <v>557</v>
      </c>
      <c r="D522" t="s">
        <v>550</v>
      </c>
      <c r="E522" t="s">
        <v>551</v>
      </c>
      <c r="F522" t="s">
        <v>1915</v>
      </c>
      <c r="G522" s="8" t="s">
        <v>796</v>
      </c>
      <c r="H522" t="str">
        <f>_xlfn.XLOOKUP(Tabela1[[#This Row],[Turma]],Tabela3[16 turmas],Tabela3[Prof.])</f>
        <v>Santi</v>
      </c>
      <c r="I522" s="8" t="str">
        <f>_xlfn.XLOOKUP(Tabela1[[#This Row],[Turma]],Tabela3[16 turmas],Tabela3[Sala])</f>
        <v>S09</v>
      </c>
      <c r="J522" s="8" t="str">
        <f>_xlfn.XLOOKUP(Tabela1[[#This Row],[Turma]],Tabela3[16 turmas],Tabela3[Periodo])</f>
        <v>Segunda 2</v>
      </c>
      <c r="K522" t="s">
        <v>2301</v>
      </c>
      <c r="L522" s="37" t="s">
        <v>2584</v>
      </c>
    </row>
    <row r="523" spans="1:12" x14ac:dyDescent="0.35">
      <c r="A523" t="s">
        <v>404</v>
      </c>
      <c r="B523" s="36" t="s">
        <v>1701</v>
      </c>
      <c r="C523" t="s">
        <v>557</v>
      </c>
      <c r="D523" t="s">
        <v>550</v>
      </c>
      <c r="E523" t="s">
        <v>551</v>
      </c>
      <c r="F523" t="s">
        <v>1915</v>
      </c>
      <c r="G523" s="8" t="s">
        <v>796</v>
      </c>
      <c r="H523" t="str">
        <f>_xlfn.XLOOKUP(Tabela1[[#This Row],[Turma]],Tabela3[16 turmas],Tabela3[Prof.])</f>
        <v>Santi</v>
      </c>
      <c r="I523" s="8" t="str">
        <f>_xlfn.XLOOKUP(Tabela1[[#This Row],[Turma]],Tabela3[16 turmas],Tabela3[Sala])</f>
        <v>S09</v>
      </c>
      <c r="J523" s="8" t="str">
        <f>_xlfn.XLOOKUP(Tabela1[[#This Row],[Turma]],Tabela3[16 turmas],Tabela3[Periodo])</f>
        <v>Segunda 2</v>
      </c>
      <c r="K523" t="s">
        <v>2302</v>
      </c>
      <c r="L523" s="37" t="s">
        <v>2559</v>
      </c>
    </row>
    <row r="524" spans="1:12" x14ac:dyDescent="0.35">
      <c r="A524" t="s">
        <v>1422</v>
      </c>
      <c r="B524" s="36" t="s">
        <v>1423</v>
      </c>
      <c r="C524" t="s">
        <v>557</v>
      </c>
      <c r="D524" t="s">
        <v>550</v>
      </c>
      <c r="E524" t="s">
        <v>551</v>
      </c>
      <c r="F524" t="s">
        <v>1915</v>
      </c>
      <c r="G524" s="8" t="s">
        <v>799</v>
      </c>
      <c r="H524" t="str">
        <f>_xlfn.XLOOKUP(Tabela1[[#This Row],[Turma]],Tabela3[16 turmas],Tabela3[Prof.])</f>
        <v>Modolo</v>
      </c>
      <c r="I524" s="8" t="str">
        <f>_xlfn.XLOOKUP(Tabela1[[#This Row],[Turma]],Tabela3[16 turmas],Tabela3[Sala])</f>
        <v>S10</v>
      </c>
      <c r="J524" s="8" t="str">
        <f>_xlfn.XLOOKUP(Tabela1[[#This Row],[Turma]],Tabela3[16 turmas],Tabela3[Periodo])</f>
        <v>Segunda 2</v>
      </c>
      <c r="K524"/>
      <c r="L524" s="37" t="s">
        <v>3220</v>
      </c>
    </row>
    <row r="525" spans="1:12" x14ac:dyDescent="0.35">
      <c r="A525" t="s">
        <v>1430</v>
      </c>
      <c r="B525" s="36" t="s">
        <v>1431</v>
      </c>
      <c r="C525" t="s">
        <v>557</v>
      </c>
      <c r="D525" t="s">
        <v>553</v>
      </c>
      <c r="E525" t="s">
        <v>551</v>
      </c>
      <c r="F525" t="s">
        <v>1916</v>
      </c>
      <c r="G525" s="8" t="s">
        <v>799</v>
      </c>
      <c r="H525" t="str">
        <f>_xlfn.XLOOKUP(Tabela1[[#This Row],[Turma]],Tabela3[16 turmas],Tabela3[Prof.])</f>
        <v>Modolo</v>
      </c>
      <c r="I525" s="8" t="str">
        <f>_xlfn.XLOOKUP(Tabela1[[#This Row],[Turma]],Tabela3[16 turmas],Tabela3[Sala])</f>
        <v>S10</v>
      </c>
      <c r="J525" s="8" t="str">
        <f>_xlfn.XLOOKUP(Tabela1[[#This Row],[Turma]],Tabela3[16 turmas],Tabela3[Periodo])</f>
        <v>Segunda 2</v>
      </c>
      <c r="K525" t="s">
        <v>2075</v>
      </c>
      <c r="L525" s="37" t="s">
        <v>3084</v>
      </c>
    </row>
    <row r="526" spans="1:12" x14ac:dyDescent="0.35">
      <c r="A526" t="s">
        <v>1463</v>
      </c>
      <c r="B526" s="36" t="s">
        <v>1464</v>
      </c>
      <c r="C526" t="s">
        <v>557</v>
      </c>
      <c r="D526" t="s">
        <v>553</v>
      </c>
      <c r="E526" t="s">
        <v>551</v>
      </c>
      <c r="F526" t="s">
        <v>1916</v>
      </c>
      <c r="G526" s="8" t="s">
        <v>799</v>
      </c>
      <c r="H526" t="str">
        <f>_xlfn.XLOOKUP(Tabela1[[#This Row],[Turma]],Tabela3[16 turmas],Tabela3[Prof.])</f>
        <v>Modolo</v>
      </c>
      <c r="I526" s="8" t="str">
        <f>_xlfn.XLOOKUP(Tabela1[[#This Row],[Turma]],Tabela3[16 turmas],Tabela3[Sala])</f>
        <v>S10</v>
      </c>
      <c r="J526" s="8" t="str">
        <f>_xlfn.XLOOKUP(Tabela1[[#This Row],[Turma]],Tabela3[16 turmas],Tabela3[Periodo])</f>
        <v>Segunda 2</v>
      </c>
      <c r="K526" t="s">
        <v>2076</v>
      </c>
      <c r="L526" s="37" t="s">
        <v>3065</v>
      </c>
    </row>
    <row r="527" spans="1:12" x14ac:dyDescent="0.35">
      <c r="A527" t="s">
        <v>328</v>
      </c>
      <c r="B527" s="36" t="s">
        <v>329</v>
      </c>
      <c r="C527" t="s">
        <v>557</v>
      </c>
      <c r="D527" t="s">
        <v>550</v>
      </c>
      <c r="E527" t="s">
        <v>551</v>
      </c>
      <c r="F527" t="s">
        <v>1915</v>
      </c>
      <c r="G527" s="8" t="s">
        <v>799</v>
      </c>
      <c r="H527" t="str">
        <f>_xlfn.XLOOKUP(Tabela1[[#This Row],[Turma]],Tabela3[16 turmas],Tabela3[Prof.])</f>
        <v>Modolo</v>
      </c>
      <c r="I527" s="8" t="str">
        <f>_xlfn.XLOOKUP(Tabela1[[#This Row],[Turma]],Tabela3[16 turmas],Tabela3[Sala])</f>
        <v>S10</v>
      </c>
      <c r="J527" s="8" t="str">
        <f>_xlfn.XLOOKUP(Tabela1[[#This Row],[Turma]],Tabela3[16 turmas],Tabela3[Periodo])</f>
        <v>Segunda 2</v>
      </c>
      <c r="K527" t="s">
        <v>2077</v>
      </c>
      <c r="L527" s="37" t="s">
        <v>3035</v>
      </c>
    </row>
    <row r="528" spans="1:12" x14ac:dyDescent="0.35">
      <c r="A528" t="s">
        <v>1465</v>
      </c>
      <c r="B528" s="36" t="s">
        <v>1466</v>
      </c>
      <c r="C528" t="s">
        <v>557</v>
      </c>
      <c r="D528" t="s">
        <v>550</v>
      </c>
      <c r="E528" t="s">
        <v>551</v>
      </c>
      <c r="F528" t="s">
        <v>1915</v>
      </c>
      <c r="G528" s="8" t="s">
        <v>799</v>
      </c>
      <c r="H528" t="str">
        <f>_xlfn.XLOOKUP(Tabela1[[#This Row],[Turma]],Tabela3[16 turmas],Tabela3[Prof.])</f>
        <v>Modolo</v>
      </c>
      <c r="I528" s="8" t="str">
        <f>_xlfn.XLOOKUP(Tabela1[[#This Row],[Turma]],Tabela3[16 turmas],Tabela3[Sala])</f>
        <v>S10</v>
      </c>
      <c r="J528" s="8" t="str">
        <f>_xlfn.XLOOKUP(Tabela1[[#This Row],[Turma]],Tabela3[16 turmas],Tabela3[Periodo])</f>
        <v>Segunda 2</v>
      </c>
      <c r="K528" t="s">
        <v>2078</v>
      </c>
      <c r="L528" s="37" t="s">
        <v>3032</v>
      </c>
    </row>
    <row r="529" spans="1:12" x14ac:dyDescent="0.35">
      <c r="A529" t="s">
        <v>1009</v>
      </c>
      <c r="B529" s="36" t="s">
        <v>1010</v>
      </c>
      <c r="C529" t="s">
        <v>549</v>
      </c>
      <c r="D529" t="s">
        <v>550</v>
      </c>
      <c r="E529" t="s">
        <v>551</v>
      </c>
      <c r="F529" t="s">
        <v>1915</v>
      </c>
      <c r="G529" s="8" t="s">
        <v>799</v>
      </c>
      <c r="H529" t="str">
        <f>_xlfn.XLOOKUP(Tabela1[[#This Row],[Turma]],Tabela3[16 turmas],Tabela3[Prof.])</f>
        <v>Modolo</v>
      </c>
      <c r="I529" s="8" t="str">
        <f>_xlfn.XLOOKUP(Tabela1[[#This Row],[Turma]],Tabela3[16 turmas],Tabela3[Sala])</f>
        <v>S10</v>
      </c>
      <c r="J529" s="8" t="str">
        <f>_xlfn.XLOOKUP(Tabela1[[#This Row],[Turma]],Tabela3[16 turmas],Tabela3[Periodo])</f>
        <v>Segunda 2</v>
      </c>
      <c r="K529" t="s">
        <v>2062</v>
      </c>
      <c r="L529" s="37" t="s">
        <v>2986</v>
      </c>
    </row>
    <row r="530" spans="1:12" x14ac:dyDescent="0.35">
      <c r="A530" t="s">
        <v>1011</v>
      </c>
      <c r="B530" s="36" t="s">
        <v>1012</v>
      </c>
      <c r="C530" t="s">
        <v>549</v>
      </c>
      <c r="D530" t="s">
        <v>550</v>
      </c>
      <c r="E530" t="s">
        <v>551</v>
      </c>
      <c r="F530" t="s">
        <v>1915</v>
      </c>
      <c r="G530" s="8" t="s">
        <v>799</v>
      </c>
      <c r="H530" t="str">
        <f>_xlfn.XLOOKUP(Tabela1[[#This Row],[Turma]],Tabela3[16 turmas],Tabela3[Prof.])</f>
        <v>Modolo</v>
      </c>
      <c r="I530" s="8" t="str">
        <f>_xlfn.XLOOKUP(Tabela1[[#This Row],[Turma]],Tabela3[16 turmas],Tabela3[Sala])</f>
        <v>S10</v>
      </c>
      <c r="J530" s="8" t="str">
        <f>_xlfn.XLOOKUP(Tabela1[[#This Row],[Turma]],Tabela3[16 turmas],Tabela3[Periodo])</f>
        <v>Segunda 2</v>
      </c>
      <c r="K530" t="s">
        <v>2063</v>
      </c>
      <c r="L530" s="37" t="s">
        <v>2976</v>
      </c>
    </row>
    <row r="531" spans="1:12" x14ac:dyDescent="0.35">
      <c r="A531" t="s">
        <v>1027</v>
      </c>
      <c r="B531" s="36" t="s">
        <v>1028</v>
      </c>
      <c r="C531" t="s">
        <v>549</v>
      </c>
      <c r="D531" t="s">
        <v>550</v>
      </c>
      <c r="E531" t="s">
        <v>551</v>
      </c>
      <c r="F531" t="s">
        <v>1915</v>
      </c>
      <c r="G531" s="8" t="s">
        <v>799</v>
      </c>
      <c r="H531" t="str">
        <f>_xlfn.XLOOKUP(Tabela1[[#This Row],[Turma]],Tabela3[16 turmas],Tabela3[Prof.])</f>
        <v>Modolo</v>
      </c>
      <c r="I531" s="8" t="str">
        <f>_xlfn.XLOOKUP(Tabela1[[#This Row],[Turma]],Tabela3[16 turmas],Tabela3[Sala])</f>
        <v>S10</v>
      </c>
      <c r="J531" s="8" t="str">
        <f>_xlfn.XLOOKUP(Tabela1[[#This Row],[Turma]],Tabela3[16 turmas],Tabela3[Periodo])</f>
        <v>Segunda 2</v>
      </c>
      <c r="K531" t="s">
        <v>2064</v>
      </c>
      <c r="L531" s="37" t="s">
        <v>2969</v>
      </c>
    </row>
    <row r="532" spans="1:12" x14ac:dyDescent="0.35">
      <c r="A532" t="s">
        <v>1029</v>
      </c>
      <c r="B532" s="36" t="s">
        <v>1030</v>
      </c>
      <c r="C532" t="s">
        <v>549</v>
      </c>
      <c r="D532" t="s">
        <v>550</v>
      </c>
      <c r="E532" t="s">
        <v>551</v>
      </c>
      <c r="F532" t="s">
        <v>1915</v>
      </c>
      <c r="G532" s="8" t="s">
        <v>799</v>
      </c>
      <c r="H532" t="str">
        <f>_xlfn.XLOOKUP(Tabela1[[#This Row],[Turma]],Tabela3[16 turmas],Tabela3[Prof.])</f>
        <v>Modolo</v>
      </c>
      <c r="I532" s="8" t="str">
        <f>_xlfn.XLOOKUP(Tabela1[[#This Row],[Turma]],Tabela3[16 turmas],Tabela3[Sala])</f>
        <v>S10</v>
      </c>
      <c r="J532" s="8" t="str">
        <f>_xlfn.XLOOKUP(Tabela1[[#This Row],[Turma]],Tabela3[16 turmas],Tabela3[Periodo])</f>
        <v>Segunda 2</v>
      </c>
      <c r="K532" t="s">
        <v>2065</v>
      </c>
      <c r="L532" s="37" t="s">
        <v>2957</v>
      </c>
    </row>
    <row r="533" spans="1:12" x14ac:dyDescent="0.35">
      <c r="A533" t="s">
        <v>1056</v>
      </c>
      <c r="B533" s="36" t="s">
        <v>1057</v>
      </c>
      <c r="C533" t="s">
        <v>549</v>
      </c>
      <c r="D533" t="s">
        <v>550</v>
      </c>
      <c r="E533" t="s">
        <v>551</v>
      </c>
      <c r="F533" t="s">
        <v>1915</v>
      </c>
      <c r="G533" s="8" t="s">
        <v>799</v>
      </c>
      <c r="H533" t="str">
        <f>_xlfn.XLOOKUP(Tabela1[[#This Row],[Turma]],Tabela3[16 turmas],Tabela3[Prof.])</f>
        <v>Modolo</v>
      </c>
      <c r="I533" s="8" t="str">
        <f>_xlfn.XLOOKUP(Tabela1[[#This Row],[Turma]],Tabela3[16 turmas],Tabela3[Sala])</f>
        <v>S10</v>
      </c>
      <c r="J533" s="8" t="str">
        <f>_xlfn.XLOOKUP(Tabela1[[#This Row],[Turma]],Tabela3[16 turmas],Tabela3[Periodo])</f>
        <v>Segunda 2</v>
      </c>
      <c r="K533"/>
      <c r="L533" s="37" t="s">
        <v>3210</v>
      </c>
    </row>
    <row r="534" spans="1:12" x14ac:dyDescent="0.35">
      <c r="A534" t="s">
        <v>1058</v>
      </c>
      <c r="B534" s="36" t="s">
        <v>1059</v>
      </c>
      <c r="C534" t="s">
        <v>549</v>
      </c>
      <c r="D534" t="s">
        <v>553</v>
      </c>
      <c r="E534" t="s">
        <v>551</v>
      </c>
      <c r="F534" t="s">
        <v>1915</v>
      </c>
      <c r="G534" s="8" t="s">
        <v>799</v>
      </c>
      <c r="H534" t="str">
        <f>_xlfn.XLOOKUP(Tabela1[[#This Row],[Turma]],Tabela3[16 turmas],Tabela3[Prof.])</f>
        <v>Modolo</v>
      </c>
      <c r="I534" s="8" t="str">
        <f>_xlfn.XLOOKUP(Tabela1[[#This Row],[Turma]],Tabela3[16 turmas],Tabela3[Sala])</f>
        <v>S10</v>
      </c>
      <c r="J534" s="8" t="str">
        <f>_xlfn.XLOOKUP(Tabela1[[#This Row],[Turma]],Tabela3[16 turmas],Tabela3[Periodo])</f>
        <v>Segunda 2</v>
      </c>
      <c r="K534" t="s">
        <v>2068</v>
      </c>
      <c r="L534" s="37" t="s">
        <v>2954</v>
      </c>
    </row>
    <row r="535" spans="1:12" x14ac:dyDescent="0.35">
      <c r="A535" t="s">
        <v>157</v>
      </c>
      <c r="B535" s="36" t="s">
        <v>158</v>
      </c>
      <c r="C535" t="s">
        <v>549</v>
      </c>
      <c r="D535" t="s">
        <v>550</v>
      </c>
      <c r="E535" t="s">
        <v>551</v>
      </c>
      <c r="F535" t="s">
        <v>1915</v>
      </c>
      <c r="G535" s="8" t="s">
        <v>799</v>
      </c>
      <c r="H535" t="str">
        <f>_xlfn.XLOOKUP(Tabela1[[#This Row],[Turma]],Tabela3[16 turmas],Tabela3[Prof.])</f>
        <v>Modolo</v>
      </c>
      <c r="I535" s="8" t="str">
        <f>_xlfn.XLOOKUP(Tabela1[[#This Row],[Turma]],Tabela3[16 turmas],Tabela3[Sala])</f>
        <v>S10</v>
      </c>
      <c r="J535" s="8" t="str">
        <f>_xlfn.XLOOKUP(Tabela1[[#This Row],[Turma]],Tabela3[16 turmas],Tabela3[Periodo])</f>
        <v>Segunda 2</v>
      </c>
      <c r="K535" t="s">
        <v>2069</v>
      </c>
      <c r="L535" s="37" t="s">
        <v>2935</v>
      </c>
    </row>
    <row r="536" spans="1:12" x14ac:dyDescent="0.35">
      <c r="A536" t="s">
        <v>1084</v>
      </c>
      <c r="B536" s="36" t="s">
        <v>1085</v>
      </c>
      <c r="C536" t="s">
        <v>549</v>
      </c>
      <c r="D536" t="s">
        <v>550</v>
      </c>
      <c r="E536" t="s">
        <v>551</v>
      </c>
      <c r="F536" t="s">
        <v>1915</v>
      </c>
      <c r="G536" s="8" t="s">
        <v>799</v>
      </c>
      <c r="H536" t="str">
        <f>_xlfn.XLOOKUP(Tabela1[[#This Row],[Turma]],Tabela3[16 turmas],Tabela3[Prof.])</f>
        <v>Modolo</v>
      </c>
      <c r="I536" s="8" t="str">
        <f>_xlfn.XLOOKUP(Tabela1[[#This Row],[Turma]],Tabela3[16 turmas],Tabela3[Sala])</f>
        <v>S10</v>
      </c>
      <c r="J536" s="8" t="str">
        <f>_xlfn.XLOOKUP(Tabela1[[#This Row],[Turma]],Tabela3[16 turmas],Tabela3[Periodo])</f>
        <v>Segunda 2</v>
      </c>
      <c r="K536" t="s">
        <v>2070</v>
      </c>
      <c r="L536" s="37" t="s">
        <v>2932</v>
      </c>
    </row>
    <row r="537" spans="1:12" x14ac:dyDescent="0.35">
      <c r="A537" t="s">
        <v>540</v>
      </c>
      <c r="B537" s="36" t="s">
        <v>541</v>
      </c>
      <c r="C537" t="s">
        <v>549</v>
      </c>
      <c r="D537" t="s">
        <v>550</v>
      </c>
      <c r="E537" t="s">
        <v>551</v>
      </c>
      <c r="F537" t="s">
        <v>1915</v>
      </c>
      <c r="G537" s="8" t="s">
        <v>799</v>
      </c>
      <c r="H537" t="str">
        <f>_xlfn.XLOOKUP(Tabela1[[#This Row],[Turma]],Tabela3[16 turmas],Tabela3[Prof.])</f>
        <v>Modolo</v>
      </c>
      <c r="I537" s="8" t="str">
        <f>_xlfn.XLOOKUP(Tabela1[[#This Row],[Turma]],Tabela3[16 turmas],Tabela3[Sala])</f>
        <v>S10</v>
      </c>
      <c r="J537" s="8" t="str">
        <f>_xlfn.XLOOKUP(Tabela1[[#This Row],[Turma]],Tabela3[16 turmas],Tabela3[Periodo])</f>
        <v>Segunda 2</v>
      </c>
      <c r="K537" t="s">
        <v>2072</v>
      </c>
      <c r="L537" s="37" t="s">
        <v>2919</v>
      </c>
    </row>
    <row r="538" spans="1:12" x14ac:dyDescent="0.35">
      <c r="A538" t="s">
        <v>1108</v>
      </c>
      <c r="B538" s="36" t="s">
        <v>1109</v>
      </c>
      <c r="C538" t="s">
        <v>549</v>
      </c>
      <c r="D538" t="s">
        <v>550</v>
      </c>
      <c r="E538" t="s">
        <v>551</v>
      </c>
      <c r="F538" t="s">
        <v>1916</v>
      </c>
      <c r="G538" s="8" t="s">
        <v>799</v>
      </c>
      <c r="H538" t="str">
        <f>_xlfn.XLOOKUP(Tabela1[[#This Row],[Turma]],Tabela3[16 turmas],Tabela3[Prof.])</f>
        <v>Modolo</v>
      </c>
      <c r="I538" s="8" t="str">
        <f>_xlfn.XLOOKUP(Tabela1[[#This Row],[Turma]],Tabela3[16 turmas],Tabela3[Sala])</f>
        <v>S10</v>
      </c>
      <c r="J538" s="8" t="str">
        <f>_xlfn.XLOOKUP(Tabela1[[#This Row],[Turma]],Tabela3[16 turmas],Tabela3[Periodo])</f>
        <v>Segunda 2</v>
      </c>
      <c r="K538" s="50" t="s">
        <v>2071</v>
      </c>
      <c r="L538" s="37" t="s">
        <v>2914</v>
      </c>
    </row>
    <row r="539" spans="1:12" x14ac:dyDescent="0.35">
      <c r="A539" t="s">
        <v>1110</v>
      </c>
      <c r="B539" s="36" t="s">
        <v>1111</v>
      </c>
      <c r="C539" t="s">
        <v>549</v>
      </c>
      <c r="D539" t="s">
        <v>550</v>
      </c>
      <c r="E539" t="s">
        <v>551</v>
      </c>
      <c r="F539" t="s">
        <v>1915</v>
      </c>
      <c r="G539" s="8" t="s">
        <v>799</v>
      </c>
      <c r="H539" t="str">
        <f>_xlfn.XLOOKUP(Tabela1[[#This Row],[Turma]],Tabela3[16 turmas],Tabela3[Prof.])</f>
        <v>Modolo</v>
      </c>
      <c r="I539" s="8" t="str">
        <f>_xlfn.XLOOKUP(Tabela1[[#This Row],[Turma]],Tabela3[16 turmas],Tabela3[Sala])</f>
        <v>S10</v>
      </c>
      <c r="J539" s="8" t="str">
        <f>_xlfn.XLOOKUP(Tabela1[[#This Row],[Turma]],Tabela3[16 turmas],Tabela3[Periodo])</f>
        <v>Segunda 2</v>
      </c>
      <c r="K539"/>
      <c r="L539" s="37" t="s">
        <v>2912</v>
      </c>
    </row>
    <row r="540" spans="1:12" x14ac:dyDescent="0.35">
      <c r="A540" t="s">
        <v>1032</v>
      </c>
      <c r="B540" s="36" t="s">
        <v>1033</v>
      </c>
      <c r="C540" t="s">
        <v>549</v>
      </c>
      <c r="D540" t="s">
        <v>550</v>
      </c>
      <c r="E540" t="s">
        <v>551</v>
      </c>
      <c r="F540" t="s">
        <v>1915</v>
      </c>
      <c r="G540" s="8" t="s">
        <v>799</v>
      </c>
      <c r="H540" t="str">
        <f>_xlfn.XLOOKUP(Tabela1[[#This Row],[Turma]],Tabela3[16 turmas],Tabela3[Prof.])</f>
        <v>Modolo</v>
      </c>
      <c r="I540" s="8" t="str">
        <f>_xlfn.XLOOKUP(Tabela1[[#This Row],[Turma]],Tabela3[16 turmas],Tabela3[Sala])</f>
        <v>S10</v>
      </c>
      <c r="J540" s="8" t="str">
        <f>_xlfn.XLOOKUP(Tabela1[[#This Row],[Turma]],Tabela3[16 turmas],Tabela3[Periodo])</f>
        <v>Segunda 2</v>
      </c>
      <c r="K540" t="s">
        <v>2066</v>
      </c>
      <c r="L540" s="37" t="s">
        <v>2799</v>
      </c>
    </row>
    <row r="541" spans="1:12" x14ac:dyDescent="0.35">
      <c r="A541" t="s">
        <v>1082</v>
      </c>
      <c r="B541" s="36" t="s">
        <v>1083</v>
      </c>
      <c r="C541" t="s">
        <v>549</v>
      </c>
      <c r="D541" t="s">
        <v>553</v>
      </c>
      <c r="E541" t="s">
        <v>551</v>
      </c>
      <c r="F541" t="s">
        <v>1915</v>
      </c>
      <c r="G541" s="8" t="s">
        <v>799</v>
      </c>
      <c r="H541" t="str">
        <f>_xlfn.XLOOKUP(Tabela1[[#This Row],[Turma]],Tabela3[16 turmas],Tabela3[Prof.])</f>
        <v>Modolo</v>
      </c>
      <c r="I541" s="8" t="str">
        <f>_xlfn.XLOOKUP(Tabela1[[#This Row],[Turma]],Tabela3[16 turmas],Tabela3[Sala])</f>
        <v>S10</v>
      </c>
      <c r="J541" s="8" t="str">
        <f>_xlfn.XLOOKUP(Tabela1[[#This Row],[Turma]],Tabela3[16 turmas],Tabela3[Periodo])</f>
        <v>Segunda 2</v>
      </c>
      <c r="K541"/>
      <c r="L541" s="37" t="s">
        <v>2714</v>
      </c>
    </row>
    <row r="542" spans="1:12" x14ac:dyDescent="0.35">
      <c r="A542" t="s">
        <v>215</v>
      </c>
      <c r="B542" s="36" t="s">
        <v>1501</v>
      </c>
      <c r="C542" t="s">
        <v>557</v>
      </c>
      <c r="D542" t="s">
        <v>553</v>
      </c>
      <c r="E542" t="s">
        <v>551</v>
      </c>
      <c r="F542" t="s">
        <v>1915</v>
      </c>
      <c r="G542" s="8" t="s">
        <v>799</v>
      </c>
      <c r="H542" t="str">
        <f>_xlfn.XLOOKUP(Tabela1[[#This Row],[Turma]],Tabela3[16 turmas],Tabela3[Prof.])</f>
        <v>Modolo</v>
      </c>
      <c r="I542" s="8" t="str">
        <f>_xlfn.XLOOKUP(Tabela1[[#This Row],[Turma]],Tabela3[16 turmas],Tabela3[Sala])</f>
        <v>S10</v>
      </c>
      <c r="J542" s="8" t="str">
        <f>_xlfn.XLOOKUP(Tabela1[[#This Row],[Turma]],Tabela3[16 turmas],Tabela3[Periodo])</f>
        <v>Segunda 2</v>
      </c>
      <c r="K542" t="s">
        <v>2079</v>
      </c>
      <c r="L542" s="37" t="s">
        <v>2687</v>
      </c>
    </row>
    <row r="543" spans="1:12" x14ac:dyDescent="0.35">
      <c r="A543" t="s">
        <v>398</v>
      </c>
      <c r="B543" s="36" t="s">
        <v>399</v>
      </c>
      <c r="C543" t="s">
        <v>549</v>
      </c>
      <c r="D543" t="s">
        <v>550</v>
      </c>
      <c r="E543" t="s">
        <v>551</v>
      </c>
      <c r="F543" t="s">
        <v>1915</v>
      </c>
      <c r="G543" s="8" t="s">
        <v>799</v>
      </c>
      <c r="H543" t="str">
        <f>_xlfn.XLOOKUP(Tabela1[[#This Row],[Turma]],Tabela3[16 turmas],Tabela3[Prof.])</f>
        <v>Modolo</v>
      </c>
      <c r="I543" s="8" t="str">
        <f>_xlfn.XLOOKUP(Tabela1[[#This Row],[Turma]],Tabela3[16 turmas],Tabela3[Sala])</f>
        <v>S10</v>
      </c>
      <c r="J543" s="8" t="str">
        <f>_xlfn.XLOOKUP(Tabela1[[#This Row],[Turma]],Tabela3[16 turmas],Tabela3[Periodo])</f>
        <v>Segunda 2</v>
      </c>
      <c r="K543" t="s">
        <v>1935</v>
      </c>
      <c r="L543" s="37" t="s">
        <v>3183</v>
      </c>
    </row>
    <row r="544" spans="1:12" x14ac:dyDescent="0.35">
      <c r="A544" t="s">
        <v>1426</v>
      </c>
      <c r="B544" s="36" t="s">
        <v>1427</v>
      </c>
      <c r="C544" t="s">
        <v>557</v>
      </c>
      <c r="D544" t="s">
        <v>550</v>
      </c>
      <c r="E544" t="s">
        <v>551</v>
      </c>
      <c r="F544" t="s">
        <v>1915</v>
      </c>
      <c r="G544" s="8" t="s">
        <v>799</v>
      </c>
      <c r="H544" t="str">
        <f>_xlfn.XLOOKUP(Tabela1[[#This Row],[Turma]],Tabela3[16 turmas],Tabela3[Prof.])</f>
        <v>Modolo</v>
      </c>
      <c r="I544" s="8" t="str">
        <f>_xlfn.XLOOKUP(Tabela1[[#This Row],[Turma]],Tabela3[16 turmas],Tabela3[Sala])</f>
        <v>S10</v>
      </c>
      <c r="J544" s="8" t="str">
        <f>_xlfn.XLOOKUP(Tabela1[[#This Row],[Turma]],Tabela3[16 turmas],Tabela3[Periodo])</f>
        <v>Segunda 2</v>
      </c>
      <c r="K544" t="s">
        <v>2074</v>
      </c>
      <c r="L544" s="37" t="s">
        <v>2600</v>
      </c>
    </row>
    <row r="545" spans="1:12" x14ac:dyDescent="0.35">
      <c r="A545" t="s">
        <v>547</v>
      </c>
      <c r="B545" s="36" t="s">
        <v>548</v>
      </c>
      <c r="C545" t="s">
        <v>557</v>
      </c>
      <c r="D545" t="s">
        <v>553</v>
      </c>
      <c r="E545" t="s">
        <v>551</v>
      </c>
      <c r="F545" t="s">
        <v>1916</v>
      </c>
      <c r="G545" s="8" t="s">
        <v>799</v>
      </c>
      <c r="H545" t="str">
        <f>_xlfn.XLOOKUP(Tabela1[[#This Row],[Turma]],Tabela3[16 turmas],Tabela3[Prof.])</f>
        <v>Modolo</v>
      </c>
      <c r="I545" s="8" t="str">
        <f>_xlfn.XLOOKUP(Tabela1[[#This Row],[Turma]],Tabela3[16 turmas],Tabela3[Sala])</f>
        <v>S10</v>
      </c>
      <c r="J545" s="8" t="str">
        <f>_xlfn.XLOOKUP(Tabela1[[#This Row],[Turma]],Tabela3[16 turmas],Tabela3[Periodo])</f>
        <v>Segunda 2</v>
      </c>
      <c r="K545" t="s">
        <v>2080</v>
      </c>
      <c r="L545" s="37" t="s">
        <v>2594</v>
      </c>
    </row>
    <row r="546" spans="1:12" x14ac:dyDescent="0.35">
      <c r="A546" t="s">
        <v>1054</v>
      </c>
      <c r="B546" s="36" t="s">
        <v>1055</v>
      </c>
      <c r="C546" t="s">
        <v>549</v>
      </c>
      <c r="D546" t="s">
        <v>550</v>
      </c>
      <c r="E546" t="s">
        <v>551</v>
      </c>
      <c r="F546" t="s">
        <v>1916</v>
      </c>
      <c r="G546" s="8" t="s">
        <v>799</v>
      </c>
      <c r="H546" t="str">
        <f>_xlfn.XLOOKUP(Tabela1[[#This Row],[Turma]],Tabela3[16 turmas],Tabela3[Prof.])</f>
        <v>Modolo</v>
      </c>
      <c r="I546" s="8" t="str">
        <f>_xlfn.XLOOKUP(Tabela1[[#This Row],[Turma]],Tabela3[16 turmas],Tabela3[Sala])</f>
        <v>S10</v>
      </c>
      <c r="J546" s="8" t="str">
        <f>_xlfn.XLOOKUP(Tabela1[[#This Row],[Turma]],Tabela3[16 turmas],Tabela3[Periodo])</f>
        <v>Segunda 2</v>
      </c>
      <c r="K546" t="s">
        <v>2067</v>
      </c>
      <c r="L546" s="37" t="s">
        <v>2585</v>
      </c>
    </row>
    <row r="547" spans="1:12" x14ac:dyDescent="0.35">
      <c r="A547" t="s">
        <v>360</v>
      </c>
      <c r="B547" s="36" t="s">
        <v>1699</v>
      </c>
      <c r="C547" t="s">
        <v>557</v>
      </c>
      <c r="D547" t="s">
        <v>553</v>
      </c>
      <c r="E547" t="s">
        <v>551</v>
      </c>
      <c r="F547" t="s">
        <v>1915</v>
      </c>
      <c r="G547" s="8" t="s">
        <v>799</v>
      </c>
      <c r="H547" t="str">
        <f>_xlfn.XLOOKUP(Tabela1[[#This Row],[Turma]],Tabela3[16 turmas],Tabela3[Prof.])</f>
        <v>Modolo</v>
      </c>
      <c r="I547" s="8" t="str">
        <f>_xlfn.XLOOKUP(Tabela1[[#This Row],[Turma]],Tabela3[16 turmas],Tabela3[Sala])</f>
        <v>S10</v>
      </c>
      <c r="J547" s="8" t="str">
        <f>_xlfn.XLOOKUP(Tabela1[[#This Row],[Turma]],Tabela3[16 turmas],Tabela3[Periodo])</f>
        <v>Segunda 2</v>
      </c>
      <c r="K547" t="s">
        <v>2081</v>
      </c>
      <c r="L547" s="37" t="s">
        <v>2582</v>
      </c>
    </row>
    <row r="548" spans="1:12" x14ac:dyDescent="0.35">
      <c r="A548" t="s">
        <v>1130</v>
      </c>
      <c r="B548" s="36" t="s">
        <v>1131</v>
      </c>
      <c r="C548" t="s">
        <v>549</v>
      </c>
      <c r="D548" t="s">
        <v>553</v>
      </c>
      <c r="E548" t="s">
        <v>551</v>
      </c>
      <c r="F548" t="s">
        <v>1915</v>
      </c>
      <c r="G548" s="8" t="s">
        <v>799</v>
      </c>
      <c r="H548" t="str">
        <f>_xlfn.XLOOKUP(Tabela1[[#This Row],[Turma]],Tabela3[16 turmas],Tabela3[Prof.])</f>
        <v>Modolo</v>
      </c>
      <c r="I548" s="8" t="str">
        <f>_xlfn.XLOOKUP(Tabela1[[#This Row],[Turma]],Tabela3[16 turmas],Tabela3[Sala])</f>
        <v>S10</v>
      </c>
      <c r="J548" s="8" t="str">
        <f>_xlfn.XLOOKUP(Tabela1[[#This Row],[Turma]],Tabela3[16 turmas],Tabela3[Periodo])</f>
        <v>Segunda 2</v>
      </c>
      <c r="K548" t="s">
        <v>2073</v>
      </c>
      <c r="L548" s="37" t="s">
        <v>2563</v>
      </c>
    </row>
    <row r="549" spans="1:12" x14ac:dyDescent="0.35">
      <c r="A549" t="s">
        <v>313</v>
      </c>
      <c r="B549" s="36" t="s">
        <v>314</v>
      </c>
      <c r="C549" t="s">
        <v>557</v>
      </c>
      <c r="D549" t="s">
        <v>550</v>
      </c>
      <c r="E549" t="s">
        <v>551</v>
      </c>
      <c r="F549" t="s">
        <v>1915</v>
      </c>
      <c r="G549" s="8" t="s">
        <v>799</v>
      </c>
      <c r="H549" t="str">
        <f>_xlfn.XLOOKUP(Tabela1[[#This Row],[Turma]],Tabela3[16 turmas],Tabela3[Prof.])</f>
        <v>Modolo</v>
      </c>
      <c r="I549" s="8" t="str">
        <f>_xlfn.XLOOKUP(Tabela1[[#This Row],[Turma]],Tabela3[16 turmas],Tabela3[Sala])</f>
        <v>S10</v>
      </c>
      <c r="J549" s="8" t="str">
        <f>_xlfn.XLOOKUP(Tabela1[[#This Row],[Turma]],Tabela3[16 turmas],Tabela3[Periodo])</f>
        <v>Segunda 2</v>
      </c>
      <c r="K549" t="s">
        <v>2082</v>
      </c>
      <c r="L549" s="37" t="s">
        <v>2558</v>
      </c>
    </row>
    <row r="550" spans="1:12" x14ac:dyDescent="0.35">
      <c r="A550" t="s">
        <v>1089</v>
      </c>
      <c r="B550" s="36" t="s">
        <v>1090</v>
      </c>
      <c r="C550" t="s">
        <v>549</v>
      </c>
      <c r="D550" t="s">
        <v>553</v>
      </c>
      <c r="E550" t="s">
        <v>551</v>
      </c>
      <c r="F550" t="s">
        <v>1916</v>
      </c>
      <c r="G550" s="8" t="s">
        <v>802</v>
      </c>
      <c r="H550" t="str">
        <f>_xlfn.XLOOKUP(Tabela1[[#This Row],[Turma]],Tabela3[16 turmas],Tabela3[Prof.])</f>
        <v>Nisflei</v>
      </c>
      <c r="I550" s="8" t="str">
        <f>_xlfn.XLOOKUP(Tabela1[[#This Row],[Turma]],Tabela3[16 turmas],Tabela3[Sala])</f>
        <v>S11</v>
      </c>
      <c r="J550" s="8" t="str">
        <f>_xlfn.XLOOKUP(Tabela1[[#This Row],[Turma]],Tabela3[16 turmas],Tabela3[Periodo])</f>
        <v>Segunda 2</v>
      </c>
      <c r="K550"/>
      <c r="L550" s="37" t="s">
        <v>3218</v>
      </c>
    </row>
    <row r="551" spans="1:12" x14ac:dyDescent="0.35">
      <c r="A551" t="s">
        <v>1437</v>
      </c>
      <c r="B551" s="36" t="s">
        <v>1438</v>
      </c>
      <c r="C551" t="s">
        <v>557</v>
      </c>
      <c r="D551" t="s">
        <v>553</v>
      </c>
      <c r="E551" t="s">
        <v>551</v>
      </c>
      <c r="F551" t="s">
        <v>1916</v>
      </c>
      <c r="G551" s="8" t="s">
        <v>802</v>
      </c>
      <c r="H551" t="str">
        <f>_xlfn.XLOOKUP(Tabela1[[#This Row],[Turma]],Tabela3[16 turmas],Tabela3[Prof.])</f>
        <v>Nisflei</v>
      </c>
      <c r="I551" s="8" t="str">
        <f>_xlfn.XLOOKUP(Tabela1[[#This Row],[Turma]],Tabela3[16 turmas],Tabela3[Sala])</f>
        <v>S11</v>
      </c>
      <c r="J551" s="8" t="str">
        <f>_xlfn.XLOOKUP(Tabela1[[#This Row],[Turma]],Tabela3[16 turmas],Tabela3[Periodo])</f>
        <v>Segunda 2</v>
      </c>
      <c r="K551" t="s">
        <v>2054</v>
      </c>
      <c r="L551" s="37" t="s">
        <v>3088</v>
      </c>
    </row>
    <row r="552" spans="1:12" x14ac:dyDescent="0.35">
      <c r="A552" t="s">
        <v>1116</v>
      </c>
      <c r="B552" s="36" t="s">
        <v>1117</v>
      </c>
      <c r="C552" t="s">
        <v>549</v>
      </c>
      <c r="D552" t="s">
        <v>550</v>
      </c>
      <c r="E552" t="s">
        <v>551</v>
      </c>
      <c r="F552" t="s">
        <v>1915</v>
      </c>
      <c r="G552" s="8" t="s">
        <v>802</v>
      </c>
      <c r="H552" t="str">
        <f>_xlfn.XLOOKUP(Tabela1[[#This Row],[Turma]],Tabela3[16 turmas],Tabela3[Prof.])</f>
        <v>Nisflei</v>
      </c>
      <c r="I552" s="8" t="str">
        <f>_xlfn.XLOOKUP(Tabela1[[#This Row],[Turma]],Tabela3[16 turmas],Tabela3[Sala])</f>
        <v>S11</v>
      </c>
      <c r="J552" s="8" t="str">
        <f>_xlfn.XLOOKUP(Tabela1[[#This Row],[Turma]],Tabela3[16 turmas],Tabela3[Periodo])</f>
        <v>Segunda 2</v>
      </c>
      <c r="K552" t="s">
        <v>2050</v>
      </c>
      <c r="L552" s="37" t="s">
        <v>3083</v>
      </c>
    </row>
    <row r="553" spans="1:12" x14ac:dyDescent="0.35">
      <c r="A553" t="s">
        <v>1114</v>
      </c>
      <c r="B553" s="36" t="s">
        <v>1115</v>
      </c>
      <c r="C553" t="s">
        <v>549</v>
      </c>
      <c r="D553" t="s">
        <v>553</v>
      </c>
      <c r="E553" t="s">
        <v>551</v>
      </c>
      <c r="F553" t="s">
        <v>1916</v>
      </c>
      <c r="G553" s="8" t="s">
        <v>802</v>
      </c>
      <c r="H553" t="str">
        <f>_xlfn.XLOOKUP(Tabela1[[#This Row],[Turma]],Tabela3[16 turmas],Tabela3[Prof.])</f>
        <v>Nisflei</v>
      </c>
      <c r="I553" s="8" t="str">
        <f>_xlfn.XLOOKUP(Tabela1[[#This Row],[Turma]],Tabela3[16 turmas],Tabela3[Sala])</f>
        <v>S11</v>
      </c>
      <c r="J553" s="8" t="str">
        <f>_xlfn.XLOOKUP(Tabela1[[#This Row],[Turma]],Tabela3[16 turmas],Tabela3[Periodo])</f>
        <v>Segunda 2</v>
      </c>
      <c r="K553" t="s">
        <v>2049</v>
      </c>
      <c r="L553" s="37" t="s">
        <v>3082</v>
      </c>
    </row>
    <row r="554" spans="1:12" x14ac:dyDescent="0.35">
      <c r="A554" t="s">
        <v>1471</v>
      </c>
      <c r="B554" s="36" t="s">
        <v>1472</v>
      </c>
      <c r="C554" t="s">
        <v>557</v>
      </c>
      <c r="D554" t="s">
        <v>550</v>
      </c>
      <c r="E554" t="s">
        <v>551</v>
      </c>
      <c r="F554" t="s">
        <v>1915</v>
      </c>
      <c r="G554" s="8" t="s">
        <v>802</v>
      </c>
      <c r="H554" t="str">
        <f>_xlfn.XLOOKUP(Tabela1[[#This Row],[Turma]],Tabela3[16 turmas],Tabela3[Prof.])</f>
        <v>Nisflei</v>
      </c>
      <c r="I554" s="8" t="str">
        <f>_xlfn.XLOOKUP(Tabela1[[#This Row],[Turma]],Tabela3[16 turmas],Tabela3[Sala])</f>
        <v>S11</v>
      </c>
      <c r="J554" s="8" t="str">
        <f>_xlfn.XLOOKUP(Tabela1[[#This Row],[Turma]],Tabela3[16 turmas],Tabela3[Periodo])</f>
        <v>Segunda 2</v>
      </c>
      <c r="K554" t="s">
        <v>2055</v>
      </c>
      <c r="L554" s="37" t="s">
        <v>3029</v>
      </c>
    </row>
    <row r="555" spans="1:12" x14ac:dyDescent="0.35">
      <c r="A555" t="s">
        <v>1475</v>
      </c>
      <c r="B555" s="36" t="s">
        <v>1476</v>
      </c>
      <c r="C555" t="s">
        <v>557</v>
      </c>
      <c r="D555" t="s">
        <v>553</v>
      </c>
      <c r="E555" t="s">
        <v>551</v>
      </c>
      <c r="F555" t="s">
        <v>1915</v>
      </c>
      <c r="G555" s="8" t="s">
        <v>802</v>
      </c>
      <c r="H555" t="str">
        <f>_xlfn.XLOOKUP(Tabela1[[#This Row],[Turma]],Tabela3[16 turmas],Tabela3[Prof.])</f>
        <v>Nisflei</v>
      </c>
      <c r="I555" s="8" t="str">
        <f>_xlfn.XLOOKUP(Tabela1[[#This Row],[Turma]],Tabela3[16 turmas],Tabela3[Sala])</f>
        <v>S11</v>
      </c>
      <c r="J555" s="8" t="str">
        <f>_xlfn.XLOOKUP(Tabela1[[#This Row],[Turma]],Tabela3[16 turmas],Tabela3[Periodo])</f>
        <v>Segunda 2</v>
      </c>
      <c r="K555" t="s">
        <v>2057</v>
      </c>
      <c r="L555" s="37" t="s">
        <v>3023</v>
      </c>
    </row>
    <row r="556" spans="1:12" x14ac:dyDescent="0.35">
      <c r="A556" t="s">
        <v>1036</v>
      </c>
      <c r="B556" s="36" t="s">
        <v>1037</v>
      </c>
      <c r="C556" t="s">
        <v>549</v>
      </c>
      <c r="D556" t="s">
        <v>550</v>
      </c>
      <c r="E556" t="s">
        <v>551</v>
      </c>
      <c r="F556" t="s">
        <v>1915</v>
      </c>
      <c r="G556" s="8" t="s">
        <v>802</v>
      </c>
      <c r="H556" t="str">
        <f>_xlfn.XLOOKUP(Tabela1[[#This Row],[Turma]],Tabela3[16 turmas],Tabela3[Prof.])</f>
        <v>Nisflei</v>
      </c>
      <c r="I556" s="8" t="str">
        <f>_xlfn.XLOOKUP(Tabela1[[#This Row],[Turma]],Tabela3[16 turmas],Tabela3[Sala])</f>
        <v>S11</v>
      </c>
      <c r="J556" s="8" t="str">
        <f>_xlfn.XLOOKUP(Tabela1[[#This Row],[Turma]],Tabela3[16 turmas],Tabela3[Periodo])</f>
        <v>Segunda 2</v>
      </c>
      <c r="K556" t="s">
        <v>2044</v>
      </c>
      <c r="L556" s="37" t="s">
        <v>3000</v>
      </c>
    </row>
    <row r="557" spans="1:12" x14ac:dyDescent="0.35">
      <c r="A557" t="s">
        <v>266</v>
      </c>
      <c r="B557" s="36" t="s">
        <v>1017</v>
      </c>
      <c r="C557" t="s">
        <v>549</v>
      </c>
      <c r="D557" t="s">
        <v>550</v>
      </c>
      <c r="E557" t="s">
        <v>551</v>
      </c>
      <c r="F557" t="s">
        <v>1916</v>
      </c>
      <c r="G557" s="8" t="s">
        <v>802</v>
      </c>
      <c r="H557" t="str">
        <f>_xlfn.XLOOKUP(Tabela1[[#This Row],[Turma]],Tabela3[16 turmas],Tabela3[Prof.])</f>
        <v>Nisflei</v>
      </c>
      <c r="I557" s="8" t="str">
        <f>_xlfn.XLOOKUP(Tabela1[[#This Row],[Turma]],Tabela3[16 turmas],Tabela3[Sala])</f>
        <v>S11</v>
      </c>
      <c r="J557" s="8" t="str">
        <f>_xlfn.XLOOKUP(Tabela1[[#This Row],[Turma]],Tabela3[16 turmas],Tabela3[Periodo])</f>
        <v>Segunda 2</v>
      </c>
      <c r="K557" t="s">
        <v>2042</v>
      </c>
      <c r="L557" s="37" t="s">
        <v>2984</v>
      </c>
    </row>
    <row r="558" spans="1:12" x14ac:dyDescent="0.35">
      <c r="A558" t="s">
        <v>447</v>
      </c>
      <c r="B558" s="36" t="s">
        <v>448</v>
      </c>
      <c r="C558" t="s">
        <v>549</v>
      </c>
      <c r="D558" t="s">
        <v>550</v>
      </c>
      <c r="E558" t="s">
        <v>551</v>
      </c>
      <c r="F558" t="s">
        <v>1915</v>
      </c>
      <c r="G558" s="8" t="s">
        <v>802</v>
      </c>
      <c r="H558" t="str">
        <f>_xlfn.XLOOKUP(Tabela1[[#This Row],[Turma]],Tabela3[16 turmas],Tabela3[Prof.])</f>
        <v>Nisflei</v>
      </c>
      <c r="I558" s="8" t="str">
        <f>_xlfn.XLOOKUP(Tabela1[[#This Row],[Turma]],Tabela3[16 turmas],Tabela3[Sala])</f>
        <v>S11</v>
      </c>
      <c r="J558" s="8" t="str">
        <f>_xlfn.XLOOKUP(Tabela1[[#This Row],[Turma]],Tabela3[16 turmas],Tabela3[Periodo])</f>
        <v>Segunda 2</v>
      </c>
      <c r="K558" t="s">
        <v>2041</v>
      </c>
      <c r="L558" s="37" t="s">
        <v>2978</v>
      </c>
    </row>
    <row r="559" spans="1:12" x14ac:dyDescent="0.35">
      <c r="A559" t="s">
        <v>1504</v>
      </c>
      <c r="B559" s="36" t="s">
        <v>1505</v>
      </c>
      <c r="C559" t="s">
        <v>557</v>
      </c>
      <c r="D559" t="s">
        <v>553</v>
      </c>
      <c r="E559" t="s">
        <v>551</v>
      </c>
      <c r="F559" t="s">
        <v>1915</v>
      </c>
      <c r="G559" s="8" t="s">
        <v>802</v>
      </c>
      <c r="H559" t="str">
        <f>_xlfn.XLOOKUP(Tabela1[[#This Row],[Turma]],Tabela3[16 turmas],Tabela3[Prof.])</f>
        <v>Nisflei</v>
      </c>
      <c r="I559" s="8" t="str">
        <f>_xlfn.XLOOKUP(Tabela1[[#This Row],[Turma]],Tabela3[16 turmas],Tabela3[Sala])</f>
        <v>S11</v>
      </c>
      <c r="J559" s="8" t="str">
        <f>_xlfn.XLOOKUP(Tabela1[[#This Row],[Turma]],Tabela3[16 turmas],Tabela3[Periodo])</f>
        <v>Segunda 2</v>
      </c>
      <c r="K559" t="s">
        <v>2059</v>
      </c>
      <c r="L559" s="37" t="s">
        <v>2972</v>
      </c>
    </row>
    <row r="560" spans="1:12" x14ac:dyDescent="0.35">
      <c r="A560" t="s">
        <v>1502</v>
      </c>
      <c r="B560" s="36" t="s">
        <v>1503</v>
      </c>
      <c r="C560" t="s">
        <v>557</v>
      </c>
      <c r="D560" t="s">
        <v>553</v>
      </c>
      <c r="E560" t="s">
        <v>551</v>
      </c>
      <c r="F560" t="s">
        <v>1916</v>
      </c>
      <c r="G560" s="8" t="s">
        <v>802</v>
      </c>
      <c r="H560" t="str">
        <f>_xlfn.XLOOKUP(Tabela1[[#This Row],[Turma]],Tabela3[16 turmas],Tabela3[Prof.])</f>
        <v>Nisflei</v>
      </c>
      <c r="I560" s="8" t="str">
        <f>_xlfn.XLOOKUP(Tabela1[[#This Row],[Turma]],Tabela3[16 turmas],Tabela3[Sala])</f>
        <v>S11</v>
      </c>
      <c r="J560" s="8" t="str">
        <f>_xlfn.XLOOKUP(Tabela1[[#This Row],[Turma]],Tabela3[16 turmas],Tabela3[Periodo])</f>
        <v>Segunda 2</v>
      </c>
      <c r="K560" t="s">
        <v>2058</v>
      </c>
      <c r="L560" s="37" t="s">
        <v>2971</v>
      </c>
    </row>
    <row r="561" spans="1:12" x14ac:dyDescent="0.35">
      <c r="A561" t="s">
        <v>1473</v>
      </c>
      <c r="B561" s="36" t="s">
        <v>1474</v>
      </c>
      <c r="C561" t="s">
        <v>557</v>
      </c>
      <c r="D561" t="s">
        <v>550</v>
      </c>
      <c r="E561" t="s">
        <v>551</v>
      </c>
      <c r="F561" t="s">
        <v>1915</v>
      </c>
      <c r="G561" s="8" t="s">
        <v>802</v>
      </c>
      <c r="H561" t="str">
        <f>_xlfn.XLOOKUP(Tabela1[[#This Row],[Turma]],Tabela3[16 turmas],Tabela3[Prof.])</f>
        <v>Nisflei</v>
      </c>
      <c r="I561" s="8" t="str">
        <f>_xlfn.XLOOKUP(Tabela1[[#This Row],[Turma]],Tabela3[16 turmas],Tabela3[Sala])</f>
        <v>S11</v>
      </c>
      <c r="J561" s="8" t="str">
        <f>_xlfn.XLOOKUP(Tabela1[[#This Row],[Turma]],Tabela3[16 turmas],Tabela3[Periodo])</f>
        <v>Segunda 2</v>
      </c>
      <c r="K561" t="s">
        <v>2056</v>
      </c>
      <c r="L561" s="37" t="s">
        <v>2970</v>
      </c>
    </row>
    <row r="562" spans="1:12" x14ac:dyDescent="0.35">
      <c r="A562" t="s">
        <v>1034</v>
      </c>
      <c r="B562" s="36" t="s">
        <v>1035</v>
      </c>
      <c r="C562" t="s">
        <v>549</v>
      </c>
      <c r="D562" t="s">
        <v>550</v>
      </c>
      <c r="E562" t="s">
        <v>551</v>
      </c>
      <c r="F562" t="s">
        <v>1915</v>
      </c>
      <c r="G562" s="8" t="s">
        <v>802</v>
      </c>
      <c r="H562" t="str">
        <f>_xlfn.XLOOKUP(Tabela1[[#This Row],[Turma]],Tabela3[16 turmas],Tabela3[Prof.])</f>
        <v>Nisflei</v>
      </c>
      <c r="I562" s="8" t="str">
        <f>_xlfn.XLOOKUP(Tabela1[[#This Row],[Turma]],Tabela3[16 turmas],Tabela3[Sala])</f>
        <v>S11</v>
      </c>
      <c r="J562" s="8" t="str">
        <f>_xlfn.XLOOKUP(Tabela1[[#This Row],[Turma]],Tabela3[16 turmas],Tabela3[Periodo])</f>
        <v>Segunda 2</v>
      </c>
      <c r="K562" t="s">
        <v>2043</v>
      </c>
      <c r="L562" s="37" t="s">
        <v>2960</v>
      </c>
    </row>
    <row r="563" spans="1:12" x14ac:dyDescent="0.35">
      <c r="A563" t="s">
        <v>1038</v>
      </c>
      <c r="B563" s="36" t="s">
        <v>1039</v>
      </c>
      <c r="C563" t="s">
        <v>549</v>
      </c>
      <c r="D563" t="s">
        <v>550</v>
      </c>
      <c r="E563" t="s">
        <v>551</v>
      </c>
      <c r="F563" t="s">
        <v>1915</v>
      </c>
      <c r="G563" s="8" t="s">
        <v>802</v>
      </c>
      <c r="H563" t="str">
        <f>_xlfn.XLOOKUP(Tabela1[[#This Row],[Turma]],Tabela3[16 turmas],Tabela3[Prof.])</f>
        <v>Nisflei</v>
      </c>
      <c r="I563" s="8" t="str">
        <f>_xlfn.XLOOKUP(Tabela1[[#This Row],[Turma]],Tabela3[16 turmas],Tabela3[Sala])</f>
        <v>S11</v>
      </c>
      <c r="J563" s="8" t="str">
        <f>_xlfn.XLOOKUP(Tabela1[[#This Row],[Turma]],Tabela3[16 turmas],Tabela3[Periodo])</f>
        <v>Segunda 2</v>
      </c>
      <c r="K563" t="s">
        <v>2045</v>
      </c>
      <c r="L563" s="37" t="s">
        <v>2956</v>
      </c>
    </row>
    <row r="564" spans="1:12" x14ac:dyDescent="0.35">
      <c r="A564" t="s">
        <v>1060</v>
      </c>
      <c r="B564" s="36" t="s">
        <v>1061</v>
      </c>
      <c r="C564" t="s">
        <v>549</v>
      </c>
      <c r="D564" t="s">
        <v>550</v>
      </c>
      <c r="E564" t="s">
        <v>551</v>
      </c>
      <c r="F564" t="s">
        <v>1915</v>
      </c>
      <c r="G564" s="8" t="s">
        <v>802</v>
      </c>
      <c r="H564" t="str">
        <f>_xlfn.XLOOKUP(Tabela1[[#This Row],[Turma]],Tabela3[16 turmas],Tabela3[Prof.])</f>
        <v>Nisflei</v>
      </c>
      <c r="I564" s="8" t="str">
        <f>_xlfn.XLOOKUP(Tabela1[[#This Row],[Turma]],Tabela3[16 turmas],Tabela3[Sala])</f>
        <v>S11</v>
      </c>
      <c r="J564" s="8" t="str">
        <f>_xlfn.XLOOKUP(Tabela1[[#This Row],[Turma]],Tabela3[16 turmas],Tabela3[Periodo])</f>
        <v>Segunda 2</v>
      </c>
      <c r="K564" t="s">
        <v>2046</v>
      </c>
      <c r="L564" s="37" t="s">
        <v>2955</v>
      </c>
    </row>
    <row r="565" spans="1:12" x14ac:dyDescent="0.35">
      <c r="A565" t="s">
        <v>1062</v>
      </c>
      <c r="B565" s="36" t="s">
        <v>1063</v>
      </c>
      <c r="C565" t="s">
        <v>549</v>
      </c>
      <c r="D565" t="s">
        <v>550</v>
      </c>
      <c r="E565" t="s">
        <v>551</v>
      </c>
      <c r="F565" t="s">
        <v>1915</v>
      </c>
      <c r="G565" s="8" t="s">
        <v>802</v>
      </c>
      <c r="H565" t="str">
        <f>_xlfn.XLOOKUP(Tabela1[[#This Row],[Turma]],Tabela3[16 turmas],Tabela3[Prof.])</f>
        <v>Nisflei</v>
      </c>
      <c r="I565" s="8" t="str">
        <f>_xlfn.XLOOKUP(Tabela1[[#This Row],[Turma]],Tabela3[16 turmas],Tabela3[Sala])</f>
        <v>S11</v>
      </c>
      <c r="J565" s="8" t="str">
        <f>_xlfn.XLOOKUP(Tabela1[[#This Row],[Turma]],Tabela3[16 turmas],Tabela3[Periodo])</f>
        <v>Segunda 2</v>
      </c>
      <c r="K565"/>
      <c r="L565" s="37" t="s">
        <v>2953</v>
      </c>
    </row>
    <row r="566" spans="1:12" x14ac:dyDescent="0.35">
      <c r="A566" t="s">
        <v>119</v>
      </c>
      <c r="B566" s="36" t="s">
        <v>1086</v>
      </c>
      <c r="C566" t="s">
        <v>549</v>
      </c>
      <c r="D566" t="s">
        <v>550</v>
      </c>
      <c r="E566" t="s">
        <v>551</v>
      </c>
      <c r="F566" t="s">
        <v>1916</v>
      </c>
      <c r="G566" s="8" t="s">
        <v>802</v>
      </c>
      <c r="H566" t="str">
        <f>_xlfn.XLOOKUP(Tabela1[[#This Row],[Turma]],Tabela3[16 turmas],Tabela3[Prof.])</f>
        <v>Nisflei</v>
      </c>
      <c r="I566" s="8" t="str">
        <f>_xlfn.XLOOKUP(Tabela1[[#This Row],[Turma]],Tabela3[16 turmas],Tabela3[Sala])</f>
        <v>S11</v>
      </c>
      <c r="J566" s="8" t="str">
        <f>_xlfn.XLOOKUP(Tabela1[[#This Row],[Turma]],Tabela3[16 turmas],Tabela3[Periodo])</f>
        <v>Segunda 2</v>
      </c>
      <c r="K566" t="s">
        <v>2047</v>
      </c>
      <c r="L566" s="37" t="s">
        <v>2936</v>
      </c>
    </row>
    <row r="567" spans="1:12" x14ac:dyDescent="0.35">
      <c r="A567" t="s">
        <v>1112</v>
      </c>
      <c r="B567" s="36" t="s">
        <v>1113</v>
      </c>
      <c r="C567" t="s">
        <v>549</v>
      </c>
      <c r="D567" t="s">
        <v>553</v>
      </c>
      <c r="E567" t="s">
        <v>551</v>
      </c>
      <c r="F567" t="s">
        <v>1915</v>
      </c>
      <c r="G567" s="8" t="s">
        <v>802</v>
      </c>
      <c r="H567" t="str">
        <f>_xlfn.XLOOKUP(Tabela1[[#This Row],[Turma]],Tabela3[16 turmas],Tabela3[Prof.])</f>
        <v>Nisflei</v>
      </c>
      <c r="I567" s="8" t="str">
        <f>_xlfn.XLOOKUP(Tabela1[[#This Row],[Turma]],Tabela3[16 turmas],Tabela3[Sala])</f>
        <v>S11</v>
      </c>
      <c r="J567" s="8" t="str">
        <f>_xlfn.XLOOKUP(Tabela1[[#This Row],[Turma]],Tabela3[16 turmas],Tabela3[Periodo])</f>
        <v>Segunda 2</v>
      </c>
      <c r="K567" t="s">
        <v>2048</v>
      </c>
      <c r="L567" s="37" t="s">
        <v>2900</v>
      </c>
    </row>
    <row r="568" spans="1:12" x14ac:dyDescent="0.35">
      <c r="A568" t="s">
        <v>185</v>
      </c>
      <c r="B568" s="36" t="s">
        <v>186</v>
      </c>
      <c r="C568" t="s">
        <v>549</v>
      </c>
      <c r="D568" t="s">
        <v>550</v>
      </c>
      <c r="E568" t="s">
        <v>551</v>
      </c>
      <c r="F568" t="s">
        <v>1915</v>
      </c>
      <c r="G568" s="8" t="s">
        <v>802</v>
      </c>
      <c r="H568" t="str">
        <f>_xlfn.XLOOKUP(Tabela1[[#This Row],[Turma]],Tabela3[16 turmas],Tabela3[Prof.])</f>
        <v>Nisflei</v>
      </c>
      <c r="I568" s="8" t="str">
        <f>_xlfn.XLOOKUP(Tabela1[[#This Row],[Turma]],Tabela3[16 turmas],Tabela3[Sala])</f>
        <v>S11</v>
      </c>
      <c r="J568" s="8" t="str">
        <f>_xlfn.XLOOKUP(Tabela1[[#This Row],[Turma]],Tabela3[16 turmas],Tabela3[Periodo])</f>
        <v>Segunda 2</v>
      </c>
      <c r="K568" t="s">
        <v>2051</v>
      </c>
      <c r="L568" s="37" t="s">
        <v>2861</v>
      </c>
    </row>
    <row r="569" spans="1:12" x14ac:dyDescent="0.35">
      <c r="A569" t="s">
        <v>1138</v>
      </c>
      <c r="B569" s="36" t="s">
        <v>1139</v>
      </c>
      <c r="C569" t="s">
        <v>549</v>
      </c>
      <c r="D569" t="s">
        <v>553</v>
      </c>
      <c r="E569" t="s">
        <v>551</v>
      </c>
      <c r="F569" t="s">
        <v>1915</v>
      </c>
      <c r="G569" s="8" t="s">
        <v>802</v>
      </c>
      <c r="H569" t="str">
        <f>_xlfn.XLOOKUP(Tabela1[[#This Row],[Turma]],Tabela3[16 turmas],Tabela3[Prof.])</f>
        <v>Nisflei</v>
      </c>
      <c r="I569" s="8" t="str">
        <f>_xlfn.XLOOKUP(Tabela1[[#This Row],[Turma]],Tabela3[16 turmas],Tabela3[Sala])</f>
        <v>S11</v>
      </c>
      <c r="J569" s="8" t="str">
        <f>_xlfn.XLOOKUP(Tabela1[[#This Row],[Turma]],Tabela3[16 turmas],Tabela3[Periodo])</f>
        <v>Segunda 2</v>
      </c>
      <c r="K569" t="s">
        <v>2052</v>
      </c>
      <c r="L569" s="37" t="s">
        <v>2860</v>
      </c>
    </row>
    <row r="570" spans="1:12" x14ac:dyDescent="0.35">
      <c r="A570" t="s">
        <v>111</v>
      </c>
      <c r="B570" s="36" t="s">
        <v>840</v>
      </c>
      <c r="C570" t="s">
        <v>549</v>
      </c>
      <c r="D570" t="s">
        <v>553</v>
      </c>
      <c r="E570" t="s">
        <v>551</v>
      </c>
      <c r="F570" t="s">
        <v>1915</v>
      </c>
      <c r="G570" s="8" t="s">
        <v>802</v>
      </c>
      <c r="H570" t="str">
        <f>_xlfn.XLOOKUP(Tabela1[[#This Row],[Turma]],Tabela3[16 turmas],Tabela3[Prof.])</f>
        <v>Nisflei</v>
      </c>
      <c r="I570" s="8" t="str">
        <f>_xlfn.XLOOKUP(Tabela1[[#This Row],[Turma]],Tabela3[16 turmas],Tabela3[Sala])</f>
        <v>S11</v>
      </c>
      <c r="J570" s="8" t="str">
        <f>_xlfn.XLOOKUP(Tabela1[[#This Row],[Turma]],Tabela3[16 turmas],Tabela3[Periodo])</f>
        <v>Segunda 2</v>
      </c>
      <c r="K570" t="s">
        <v>1933</v>
      </c>
      <c r="L570" s="37" t="s">
        <v>3189</v>
      </c>
    </row>
    <row r="571" spans="1:12" x14ac:dyDescent="0.35">
      <c r="A571" t="s">
        <v>26</v>
      </c>
      <c r="B571" s="36" t="s">
        <v>27</v>
      </c>
      <c r="C571" t="s">
        <v>557</v>
      </c>
      <c r="D571" t="s">
        <v>550</v>
      </c>
      <c r="E571" t="s">
        <v>551</v>
      </c>
      <c r="F571" t="s">
        <v>1915</v>
      </c>
      <c r="G571" s="8" t="s">
        <v>802</v>
      </c>
      <c r="H571" t="str">
        <f>_xlfn.XLOOKUP(Tabela1[[#This Row],[Turma]],Tabela3[16 turmas],Tabela3[Prof.])</f>
        <v>Nisflei</v>
      </c>
      <c r="I571" s="8" t="str">
        <f>_xlfn.XLOOKUP(Tabela1[[#This Row],[Turma]],Tabela3[16 turmas],Tabela3[Sala])</f>
        <v>S11</v>
      </c>
      <c r="J571" s="8" t="str">
        <f>_xlfn.XLOOKUP(Tabela1[[#This Row],[Turma]],Tabela3[16 turmas],Tabela3[Periodo])</f>
        <v>Segunda 2</v>
      </c>
      <c r="K571" t="s">
        <v>2060</v>
      </c>
      <c r="L571" s="37" t="s">
        <v>2673</v>
      </c>
    </row>
    <row r="572" spans="1:12" x14ac:dyDescent="0.35">
      <c r="A572" t="s">
        <v>408</v>
      </c>
      <c r="B572" s="36" t="s">
        <v>409</v>
      </c>
      <c r="C572" t="s">
        <v>557</v>
      </c>
      <c r="D572" t="s">
        <v>550</v>
      </c>
      <c r="E572" t="s">
        <v>551</v>
      </c>
      <c r="F572" t="s">
        <v>1915</v>
      </c>
      <c r="G572" s="8" t="s">
        <v>802</v>
      </c>
      <c r="H572" t="str">
        <f>_xlfn.XLOOKUP(Tabela1[[#This Row],[Turma]],Tabela3[16 turmas],Tabela3[Prof.])</f>
        <v>Nisflei</v>
      </c>
      <c r="I572" s="8" t="str">
        <f>_xlfn.XLOOKUP(Tabela1[[#This Row],[Turma]],Tabela3[16 turmas],Tabela3[Sala])</f>
        <v>S11</v>
      </c>
      <c r="J572" s="8" t="str">
        <f>_xlfn.XLOOKUP(Tabela1[[#This Row],[Turma]],Tabela3[16 turmas],Tabela3[Periodo])</f>
        <v>Segunda 2</v>
      </c>
      <c r="K572" t="s">
        <v>2061</v>
      </c>
      <c r="L572" s="37" t="s">
        <v>2659</v>
      </c>
    </row>
    <row r="573" spans="1:12" x14ac:dyDescent="0.35">
      <c r="A573" t="s">
        <v>1432</v>
      </c>
      <c r="B573" s="36" t="s">
        <v>1433</v>
      </c>
      <c r="C573" t="s">
        <v>557</v>
      </c>
      <c r="D573" t="s">
        <v>550</v>
      </c>
      <c r="E573" t="s">
        <v>551</v>
      </c>
      <c r="F573" t="s">
        <v>1915</v>
      </c>
      <c r="G573" s="8" t="s">
        <v>802</v>
      </c>
      <c r="H573" t="str">
        <f>_xlfn.XLOOKUP(Tabela1[[#This Row],[Turma]],Tabela3[16 turmas],Tabela3[Prof.])</f>
        <v>Nisflei</v>
      </c>
      <c r="I573" s="8" t="str">
        <f>_xlfn.XLOOKUP(Tabela1[[#This Row],[Turma]],Tabela3[16 turmas],Tabela3[Sala])</f>
        <v>S11</v>
      </c>
      <c r="J573" s="8" t="str">
        <f>_xlfn.XLOOKUP(Tabela1[[#This Row],[Turma]],Tabela3[16 turmas],Tabela3[Periodo])</f>
        <v>Segunda 2</v>
      </c>
      <c r="K573"/>
      <c r="L573" s="37" t="s">
        <v>2628</v>
      </c>
    </row>
    <row r="574" spans="1:12" x14ac:dyDescent="0.35">
      <c r="A574" t="s">
        <v>1435</v>
      </c>
      <c r="B574" s="36" t="s">
        <v>1436</v>
      </c>
      <c r="C574" t="s">
        <v>557</v>
      </c>
      <c r="D574" t="s">
        <v>550</v>
      </c>
      <c r="E574" t="s">
        <v>551</v>
      </c>
      <c r="F574" t="s">
        <v>1915</v>
      </c>
      <c r="G574" s="8" t="s">
        <v>802</v>
      </c>
      <c r="H574" t="str">
        <f>_xlfn.XLOOKUP(Tabela1[[#This Row],[Turma]],Tabela3[16 turmas],Tabela3[Prof.])</f>
        <v>Nisflei</v>
      </c>
      <c r="I574" s="8" t="str">
        <f>_xlfn.XLOOKUP(Tabela1[[#This Row],[Turma]],Tabela3[16 turmas],Tabela3[Sala])</f>
        <v>S11</v>
      </c>
      <c r="J574" s="8" t="str">
        <f>_xlfn.XLOOKUP(Tabela1[[#This Row],[Turma]],Tabela3[16 turmas],Tabela3[Periodo])</f>
        <v>Segunda 2</v>
      </c>
      <c r="K574" t="s">
        <v>2053</v>
      </c>
      <c r="L574" s="37" t="s">
        <v>2588</v>
      </c>
    </row>
    <row r="575" spans="1:12" x14ac:dyDescent="0.35">
      <c r="A575" t="s">
        <v>62</v>
      </c>
      <c r="B575" s="36" t="s">
        <v>63</v>
      </c>
      <c r="C575" t="s">
        <v>549</v>
      </c>
      <c r="D575" t="s">
        <v>550</v>
      </c>
      <c r="E575" t="s">
        <v>551</v>
      </c>
      <c r="F575" t="s">
        <v>1915</v>
      </c>
      <c r="G575" s="8" t="s">
        <v>802</v>
      </c>
      <c r="H575" t="str">
        <f>_xlfn.XLOOKUP(Tabela1[[#This Row],[Turma]],Tabela3[16 turmas],Tabela3[Prof.])</f>
        <v>Nisflei</v>
      </c>
      <c r="I575" s="8" t="str">
        <f>_xlfn.XLOOKUP(Tabela1[[#This Row],[Turma]],Tabela3[16 turmas],Tabela3[Sala])</f>
        <v>S11</v>
      </c>
      <c r="J575" s="8" t="str">
        <f>_xlfn.XLOOKUP(Tabela1[[#This Row],[Turma]],Tabela3[16 turmas],Tabela3[Periodo])</f>
        <v>Segunda 2</v>
      </c>
      <c r="K575"/>
      <c r="L575" s="37" t="s">
        <v>3253</v>
      </c>
    </row>
    <row r="576" spans="1:12" x14ac:dyDescent="0.35">
      <c r="A576" t="s">
        <v>1439</v>
      </c>
      <c r="B576" s="36" t="s">
        <v>1440</v>
      </c>
      <c r="C576" t="s">
        <v>557</v>
      </c>
      <c r="D576" t="s">
        <v>553</v>
      </c>
      <c r="E576" t="s">
        <v>551</v>
      </c>
      <c r="F576" t="s">
        <v>1915</v>
      </c>
      <c r="G576" s="8" t="s">
        <v>805</v>
      </c>
      <c r="H576" t="str">
        <f>_xlfn.XLOOKUP(Tabela1[[#This Row],[Turma]],Tabela3[16 turmas],Tabela3[Prof.])</f>
        <v>Alex</v>
      </c>
      <c r="I576" s="8" t="str">
        <f>_xlfn.XLOOKUP(Tabela1[[#This Row],[Turma]],Tabela3[16 turmas],Tabela3[Sala])</f>
        <v>S12</v>
      </c>
      <c r="J576" s="8" t="str">
        <f>_xlfn.XLOOKUP(Tabela1[[#This Row],[Turma]],Tabela3[16 turmas],Tabela3[Periodo])</f>
        <v>Segunda 2</v>
      </c>
      <c r="K576" t="s">
        <v>2033</v>
      </c>
      <c r="L576" s="37" t="s">
        <v>3087</v>
      </c>
    </row>
    <row r="577" spans="1:12" x14ac:dyDescent="0.35">
      <c r="A577" t="s">
        <v>1119</v>
      </c>
      <c r="B577" s="36" t="s">
        <v>1120</v>
      </c>
      <c r="C577" t="s">
        <v>549</v>
      </c>
      <c r="D577" t="s">
        <v>550</v>
      </c>
      <c r="E577" t="s">
        <v>551</v>
      </c>
      <c r="F577" t="s">
        <v>1915</v>
      </c>
      <c r="G577" s="8" t="s">
        <v>805</v>
      </c>
      <c r="H577" t="str">
        <f>_xlfn.XLOOKUP(Tabela1[[#This Row],[Turma]],Tabela3[16 turmas],Tabela3[Prof.])</f>
        <v>Alex</v>
      </c>
      <c r="I577" s="8" t="str">
        <f>_xlfn.XLOOKUP(Tabela1[[#This Row],[Turma]],Tabela3[16 turmas],Tabela3[Sala])</f>
        <v>S12</v>
      </c>
      <c r="J577" s="8" t="str">
        <f>_xlfn.XLOOKUP(Tabela1[[#This Row],[Turma]],Tabela3[16 turmas],Tabela3[Periodo])</f>
        <v>Segunda 2</v>
      </c>
      <c r="K577" t="s">
        <v>2029</v>
      </c>
      <c r="L577" s="37" t="s">
        <v>3081</v>
      </c>
    </row>
    <row r="578" spans="1:12" x14ac:dyDescent="0.35">
      <c r="A578" t="s">
        <v>1443</v>
      </c>
      <c r="B578" s="36" t="s">
        <v>1444</v>
      </c>
      <c r="C578" t="s">
        <v>557</v>
      </c>
      <c r="D578" t="s">
        <v>553</v>
      </c>
      <c r="E578" t="s">
        <v>551</v>
      </c>
      <c r="F578" t="s">
        <v>1915</v>
      </c>
      <c r="G578" s="8" t="s">
        <v>805</v>
      </c>
      <c r="H578" t="str">
        <f>_xlfn.XLOOKUP(Tabela1[[#This Row],[Turma]],Tabela3[16 turmas],Tabela3[Prof.])</f>
        <v>Alex</v>
      </c>
      <c r="I578" s="8" t="str">
        <f>_xlfn.XLOOKUP(Tabela1[[#This Row],[Turma]],Tabela3[16 turmas],Tabela3[Sala])</f>
        <v>S12</v>
      </c>
      <c r="J578" s="8" t="str">
        <f>_xlfn.XLOOKUP(Tabela1[[#This Row],[Turma]],Tabela3[16 turmas],Tabela3[Periodo])</f>
        <v>Segunda 2</v>
      </c>
      <c r="K578" t="s">
        <v>2034</v>
      </c>
      <c r="L578" s="37" t="s">
        <v>3071</v>
      </c>
    </row>
    <row r="579" spans="1:12" x14ac:dyDescent="0.35">
      <c r="A579" t="s">
        <v>392</v>
      </c>
      <c r="B579" s="36" t="s">
        <v>393</v>
      </c>
      <c r="C579" t="s">
        <v>557</v>
      </c>
      <c r="D579" t="s">
        <v>553</v>
      </c>
      <c r="E579" t="s">
        <v>551</v>
      </c>
      <c r="F579" t="s">
        <v>1916</v>
      </c>
      <c r="G579" s="8" t="s">
        <v>805</v>
      </c>
      <c r="H579" t="str">
        <f>_xlfn.XLOOKUP(Tabela1[[#This Row],[Turma]],Tabela3[16 turmas],Tabela3[Prof.])</f>
        <v>Alex</v>
      </c>
      <c r="I579" s="8" t="str">
        <f>_xlfn.XLOOKUP(Tabela1[[#This Row],[Turma]],Tabela3[16 turmas],Tabela3[Sala])</f>
        <v>S12</v>
      </c>
      <c r="J579" s="8" t="str">
        <f>_xlfn.XLOOKUP(Tabela1[[#This Row],[Turma]],Tabela3[16 turmas],Tabela3[Periodo])</f>
        <v>Segunda 2</v>
      </c>
      <c r="K579" t="s">
        <v>2040</v>
      </c>
      <c r="L579" s="37" t="s">
        <v>3036</v>
      </c>
    </row>
    <row r="580" spans="1:12" x14ac:dyDescent="0.35">
      <c r="A580" t="s">
        <v>1477</v>
      </c>
      <c r="B580" s="36" t="s">
        <v>1478</v>
      </c>
      <c r="C580" t="s">
        <v>557</v>
      </c>
      <c r="D580" t="s">
        <v>553</v>
      </c>
      <c r="E580" t="s">
        <v>551</v>
      </c>
      <c r="F580" t="s">
        <v>1915</v>
      </c>
      <c r="G580" s="8" t="s">
        <v>805</v>
      </c>
      <c r="H580" t="str">
        <f>_xlfn.XLOOKUP(Tabela1[[#This Row],[Turma]],Tabela3[16 turmas],Tabela3[Prof.])</f>
        <v>Alex</v>
      </c>
      <c r="I580" s="8" t="str">
        <f>_xlfn.XLOOKUP(Tabela1[[#This Row],[Turma]],Tabela3[16 turmas],Tabela3[Sala])</f>
        <v>S12</v>
      </c>
      <c r="J580" s="8" t="str">
        <f>_xlfn.XLOOKUP(Tabela1[[#This Row],[Turma]],Tabela3[16 turmas],Tabela3[Periodo])</f>
        <v>Segunda 2</v>
      </c>
      <c r="K580" t="s">
        <v>2035</v>
      </c>
      <c r="L580" s="37" t="s">
        <v>3022</v>
      </c>
    </row>
    <row r="581" spans="1:12" x14ac:dyDescent="0.35">
      <c r="A581" t="s">
        <v>1483</v>
      </c>
      <c r="B581" s="36" t="s">
        <v>1484</v>
      </c>
      <c r="C581" t="s">
        <v>557</v>
      </c>
      <c r="D581" t="s">
        <v>550</v>
      </c>
      <c r="E581" t="s">
        <v>551</v>
      </c>
      <c r="F581" t="s">
        <v>1916</v>
      </c>
      <c r="G581" s="8" t="s">
        <v>805</v>
      </c>
      <c r="H581" t="str">
        <f>_xlfn.XLOOKUP(Tabela1[[#This Row],[Turma]],Tabela3[16 turmas],Tabela3[Prof.])</f>
        <v>Alex</v>
      </c>
      <c r="I581" s="8" t="str">
        <f>_xlfn.XLOOKUP(Tabela1[[#This Row],[Turma]],Tabela3[16 turmas],Tabela3[Sala])</f>
        <v>S12</v>
      </c>
      <c r="J581" s="8" t="str">
        <f>_xlfn.XLOOKUP(Tabela1[[#This Row],[Turma]],Tabela3[16 turmas],Tabela3[Periodo])</f>
        <v>Segunda 2</v>
      </c>
      <c r="K581" t="s">
        <v>2036</v>
      </c>
      <c r="L581" s="37" t="s">
        <v>2981</v>
      </c>
    </row>
    <row r="582" spans="1:12" x14ac:dyDescent="0.35">
      <c r="A582" t="s">
        <v>6</v>
      </c>
      <c r="B582" s="36" t="s">
        <v>7</v>
      </c>
      <c r="C582" t="s">
        <v>549</v>
      </c>
      <c r="D582" t="s">
        <v>550</v>
      </c>
      <c r="E582" t="s">
        <v>551</v>
      </c>
      <c r="F582" t="s">
        <v>1915</v>
      </c>
      <c r="G582" s="8" t="s">
        <v>805</v>
      </c>
      <c r="H582" t="str">
        <f>_xlfn.XLOOKUP(Tabela1[[#This Row],[Turma]],Tabela3[16 turmas],Tabela3[Prof.])</f>
        <v>Alex</v>
      </c>
      <c r="I582" s="8" t="str">
        <f>_xlfn.XLOOKUP(Tabela1[[#This Row],[Turma]],Tabela3[16 turmas],Tabela3[Sala])</f>
        <v>S12</v>
      </c>
      <c r="J582" s="8" t="str">
        <f>_xlfn.XLOOKUP(Tabela1[[#This Row],[Turma]],Tabela3[16 turmas],Tabela3[Periodo])</f>
        <v>Segunda 2</v>
      </c>
      <c r="K582"/>
      <c r="L582" s="37" t="s">
        <v>3213</v>
      </c>
    </row>
    <row r="583" spans="1:12" x14ac:dyDescent="0.35">
      <c r="A583" t="s">
        <v>1042</v>
      </c>
      <c r="B583" s="36" t="s">
        <v>1043</v>
      </c>
      <c r="C583" t="s">
        <v>549</v>
      </c>
      <c r="D583" t="s">
        <v>550</v>
      </c>
      <c r="E583" t="s">
        <v>551</v>
      </c>
      <c r="F583" t="s">
        <v>1915</v>
      </c>
      <c r="G583" s="8" t="s">
        <v>805</v>
      </c>
      <c r="H583" t="str">
        <f>_xlfn.XLOOKUP(Tabela1[[#This Row],[Turma]],Tabela3[16 turmas],Tabela3[Prof.])</f>
        <v>Alex</v>
      </c>
      <c r="I583" s="8" t="str">
        <f>_xlfn.XLOOKUP(Tabela1[[#This Row],[Turma]],Tabela3[16 turmas],Tabela3[Sala])</f>
        <v>S12</v>
      </c>
      <c r="J583" s="8" t="str">
        <f>_xlfn.XLOOKUP(Tabela1[[#This Row],[Turma]],Tabela3[16 turmas],Tabela3[Periodo])</f>
        <v>Segunda 2</v>
      </c>
      <c r="K583" t="s">
        <v>2021</v>
      </c>
      <c r="L583" s="37" t="s">
        <v>2958</v>
      </c>
    </row>
    <row r="584" spans="1:12" x14ac:dyDescent="0.35">
      <c r="A584" t="s">
        <v>1018</v>
      </c>
      <c r="B584" s="36" t="s">
        <v>1019</v>
      </c>
      <c r="C584" t="s">
        <v>549</v>
      </c>
      <c r="D584" t="s">
        <v>550</v>
      </c>
      <c r="E584" t="s">
        <v>551</v>
      </c>
      <c r="F584" t="s">
        <v>1915</v>
      </c>
      <c r="G584" s="8" t="s">
        <v>805</v>
      </c>
      <c r="H584" t="str">
        <f>_xlfn.XLOOKUP(Tabela1[[#This Row],[Turma]],Tabela3[16 turmas],Tabela3[Prof.])</f>
        <v>Alex</v>
      </c>
      <c r="I584" s="8" t="str">
        <f>_xlfn.XLOOKUP(Tabela1[[#This Row],[Turma]],Tabela3[16 turmas],Tabela3[Sala])</f>
        <v>S12</v>
      </c>
      <c r="J584" s="8" t="str">
        <f>_xlfn.XLOOKUP(Tabela1[[#This Row],[Turma]],Tabela3[16 turmas],Tabela3[Periodo])</f>
        <v>Segunda 2</v>
      </c>
      <c r="K584" t="s">
        <v>2019</v>
      </c>
      <c r="L584" s="37" t="s">
        <v>2952</v>
      </c>
    </row>
    <row r="585" spans="1:12" x14ac:dyDescent="0.35">
      <c r="A585" t="s">
        <v>1508</v>
      </c>
      <c r="B585" s="36" t="s">
        <v>1509</v>
      </c>
      <c r="C585" t="s">
        <v>557</v>
      </c>
      <c r="D585" t="s">
        <v>553</v>
      </c>
      <c r="E585" t="s">
        <v>551</v>
      </c>
      <c r="F585" t="s">
        <v>1915</v>
      </c>
      <c r="G585" s="8" t="s">
        <v>805</v>
      </c>
      <c r="H585" t="str">
        <f>_xlfn.XLOOKUP(Tabela1[[#This Row],[Turma]],Tabela3[16 turmas],Tabela3[Prof.])</f>
        <v>Alex</v>
      </c>
      <c r="I585" s="8" t="str">
        <f>_xlfn.XLOOKUP(Tabela1[[#This Row],[Turma]],Tabela3[16 turmas],Tabela3[Sala])</f>
        <v>S12</v>
      </c>
      <c r="J585" s="8" t="str">
        <f>_xlfn.XLOOKUP(Tabela1[[#This Row],[Turma]],Tabela3[16 turmas],Tabela3[Periodo])</f>
        <v>Segunda 2</v>
      </c>
      <c r="K585" t="s">
        <v>2037</v>
      </c>
      <c r="L585" s="37" t="s">
        <v>2949</v>
      </c>
    </row>
    <row r="586" spans="1:12" x14ac:dyDescent="0.35">
      <c r="A586" t="s">
        <v>1064</v>
      </c>
      <c r="B586" s="36" t="s">
        <v>1065</v>
      </c>
      <c r="C586" t="s">
        <v>549</v>
      </c>
      <c r="D586" t="s">
        <v>550</v>
      </c>
      <c r="E586" t="s">
        <v>551</v>
      </c>
      <c r="F586" t="s">
        <v>1915</v>
      </c>
      <c r="G586" s="8" t="s">
        <v>805</v>
      </c>
      <c r="H586" t="str">
        <f>_xlfn.XLOOKUP(Tabela1[[#This Row],[Turma]],Tabela3[16 turmas],Tabela3[Prof.])</f>
        <v>Alex</v>
      </c>
      <c r="I586" s="8" t="str">
        <f>_xlfn.XLOOKUP(Tabela1[[#This Row],[Turma]],Tabela3[16 turmas],Tabela3[Sala])</f>
        <v>S12</v>
      </c>
      <c r="J586" s="8" t="str">
        <f>_xlfn.XLOOKUP(Tabela1[[#This Row],[Turma]],Tabela3[16 turmas],Tabela3[Periodo])</f>
        <v>Segunda 2</v>
      </c>
      <c r="K586" t="s">
        <v>2022</v>
      </c>
      <c r="L586" s="37" t="s">
        <v>2943</v>
      </c>
    </row>
    <row r="587" spans="1:12" x14ac:dyDescent="0.35">
      <c r="A587" t="s">
        <v>426</v>
      </c>
      <c r="B587" s="36" t="s">
        <v>1066</v>
      </c>
      <c r="C587" t="s">
        <v>549</v>
      </c>
      <c r="D587" t="s">
        <v>550</v>
      </c>
      <c r="E587" t="s">
        <v>551</v>
      </c>
      <c r="F587" t="s">
        <v>1915</v>
      </c>
      <c r="G587" s="8" t="s">
        <v>805</v>
      </c>
      <c r="H587" t="str">
        <f>_xlfn.XLOOKUP(Tabela1[[#This Row],[Turma]],Tabela3[16 turmas],Tabela3[Prof.])</f>
        <v>Alex</v>
      </c>
      <c r="I587" s="8" t="str">
        <f>_xlfn.XLOOKUP(Tabela1[[#This Row],[Turma]],Tabela3[16 turmas],Tabela3[Sala])</f>
        <v>S12</v>
      </c>
      <c r="J587" s="8" t="str">
        <f>_xlfn.XLOOKUP(Tabela1[[#This Row],[Turma]],Tabela3[16 turmas],Tabela3[Periodo])</f>
        <v>Segunda 2</v>
      </c>
      <c r="K587" t="s">
        <v>2023</v>
      </c>
      <c r="L587" s="37" t="s">
        <v>2942</v>
      </c>
    </row>
    <row r="588" spans="1:12" x14ac:dyDescent="0.35">
      <c r="A588" t="s">
        <v>264</v>
      </c>
      <c r="B588" s="36" t="s">
        <v>1067</v>
      </c>
      <c r="C588" t="s">
        <v>549</v>
      </c>
      <c r="D588" t="s">
        <v>550</v>
      </c>
      <c r="E588" t="s">
        <v>551</v>
      </c>
      <c r="F588" t="s">
        <v>1915</v>
      </c>
      <c r="G588" s="8" t="s">
        <v>805</v>
      </c>
      <c r="H588" t="str">
        <f>_xlfn.XLOOKUP(Tabela1[[#This Row],[Turma]],Tabela3[16 turmas],Tabela3[Prof.])</f>
        <v>Alex</v>
      </c>
      <c r="I588" s="8" t="str">
        <f>_xlfn.XLOOKUP(Tabela1[[#This Row],[Turma]],Tabela3[16 turmas],Tabela3[Sala])</f>
        <v>S12</v>
      </c>
      <c r="J588" s="8" t="str">
        <f>_xlfn.XLOOKUP(Tabela1[[#This Row],[Turma]],Tabela3[16 turmas],Tabela3[Periodo])</f>
        <v>Segunda 2</v>
      </c>
      <c r="K588" t="s">
        <v>2024</v>
      </c>
      <c r="L588" s="37" t="s">
        <v>2938</v>
      </c>
    </row>
    <row r="589" spans="1:12" x14ac:dyDescent="0.35">
      <c r="A589" t="s">
        <v>1091</v>
      </c>
      <c r="B589" s="36" t="s">
        <v>1092</v>
      </c>
      <c r="C589" t="s">
        <v>549</v>
      </c>
      <c r="D589" t="s">
        <v>550</v>
      </c>
      <c r="E589" t="s">
        <v>551</v>
      </c>
      <c r="F589" t="s">
        <v>1915</v>
      </c>
      <c r="G589" s="8" t="s">
        <v>805</v>
      </c>
      <c r="H589" t="str">
        <f>_xlfn.XLOOKUP(Tabela1[[#This Row],[Turma]],Tabela3[16 turmas],Tabela3[Prof.])</f>
        <v>Alex</v>
      </c>
      <c r="I589" s="8" t="str">
        <f>_xlfn.XLOOKUP(Tabela1[[#This Row],[Turma]],Tabela3[16 turmas],Tabela3[Sala])</f>
        <v>S12</v>
      </c>
      <c r="J589" s="8" t="str">
        <f>_xlfn.XLOOKUP(Tabela1[[#This Row],[Turma]],Tabela3[16 turmas],Tabela3[Periodo])</f>
        <v>Segunda 2</v>
      </c>
      <c r="K589" t="s">
        <v>2025</v>
      </c>
      <c r="L589" s="37" t="s">
        <v>2933</v>
      </c>
    </row>
    <row r="590" spans="1:12" x14ac:dyDescent="0.35">
      <c r="A590" t="s">
        <v>1882</v>
      </c>
      <c r="B590" s="36" t="s">
        <v>1905</v>
      </c>
      <c r="C590" t="s">
        <v>557</v>
      </c>
      <c r="D590" t="s">
        <v>553</v>
      </c>
      <c r="E590" t="s">
        <v>551</v>
      </c>
      <c r="F590" t="s">
        <v>1915</v>
      </c>
      <c r="G590" s="8" t="s">
        <v>805</v>
      </c>
      <c r="H590" t="str">
        <f>_xlfn.XLOOKUP(Tabela1[[#This Row],[Turma]],Tabela3[16 turmas],Tabela3[Prof.])</f>
        <v>Alex</v>
      </c>
      <c r="I590" s="8" t="str">
        <f>_xlfn.XLOOKUP(Tabela1[[#This Row],[Turma]],Tabela3[16 turmas],Tabela3[Sala])</f>
        <v>S12</v>
      </c>
      <c r="J590" s="8" t="str">
        <f>_xlfn.XLOOKUP(Tabela1[[#This Row],[Turma]],Tabela3[16 turmas],Tabela3[Periodo])</f>
        <v>Segunda 2</v>
      </c>
      <c r="K590"/>
      <c r="L590" s="37" t="s">
        <v>3208</v>
      </c>
    </row>
    <row r="591" spans="1:12" x14ac:dyDescent="0.35">
      <c r="A591" t="s">
        <v>434</v>
      </c>
      <c r="B591" s="36" t="s">
        <v>1118</v>
      </c>
      <c r="C591" t="s">
        <v>549</v>
      </c>
      <c r="D591" t="s">
        <v>550</v>
      </c>
      <c r="E591" t="s">
        <v>551</v>
      </c>
      <c r="F591" t="s">
        <v>1915</v>
      </c>
      <c r="G591" s="8" t="s">
        <v>805</v>
      </c>
      <c r="H591" t="str">
        <f>_xlfn.XLOOKUP(Tabela1[[#This Row],[Turma]],Tabela3[16 turmas],Tabela3[Prof.])</f>
        <v>Alex</v>
      </c>
      <c r="I591" s="8" t="str">
        <f>_xlfn.XLOOKUP(Tabela1[[#This Row],[Turma]],Tabela3[16 turmas],Tabela3[Sala])</f>
        <v>S12</v>
      </c>
      <c r="J591" s="8" t="str">
        <f>_xlfn.XLOOKUP(Tabela1[[#This Row],[Turma]],Tabela3[16 turmas],Tabela3[Periodo])</f>
        <v>Segunda 2</v>
      </c>
      <c r="K591" t="s">
        <v>2028</v>
      </c>
      <c r="L591" s="37" t="s">
        <v>2917</v>
      </c>
    </row>
    <row r="592" spans="1:12" x14ac:dyDescent="0.35">
      <c r="A592" t="s">
        <v>67</v>
      </c>
      <c r="B592" s="36" t="s">
        <v>68</v>
      </c>
      <c r="C592" t="s">
        <v>549</v>
      </c>
      <c r="D592" t="s">
        <v>550</v>
      </c>
      <c r="E592" t="s">
        <v>551</v>
      </c>
      <c r="F592" t="s">
        <v>1916</v>
      </c>
      <c r="G592" s="8" t="s">
        <v>805</v>
      </c>
      <c r="H592" t="str">
        <f>_xlfn.XLOOKUP(Tabela1[[#This Row],[Turma]],Tabela3[16 turmas],Tabela3[Prof.])</f>
        <v>Alex</v>
      </c>
      <c r="I592" s="8" t="str">
        <f>_xlfn.XLOOKUP(Tabela1[[#This Row],[Turma]],Tabela3[16 turmas],Tabela3[Sala])</f>
        <v>S12</v>
      </c>
      <c r="J592" s="8" t="str">
        <f>_xlfn.XLOOKUP(Tabela1[[#This Row],[Turma]],Tabela3[16 turmas],Tabela3[Periodo])</f>
        <v>Segunda 2</v>
      </c>
      <c r="K592" t="s">
        <v>2030</v>
      </c>
      <c r="L592" s="37" t="s">
        <v>2871</v>
      </c>
    </row>
    <row r="593" spans="1:12" x14ac:dyDescent="0.35">
      <c r="A593" t="s">
        <v>1144</v>
      </c>
      <c r="B593" s="36" t="s">
        <v>1145</v>
      </c>
      <c r="C593" t="s">
        <v>549</v>
      </c>
      <c r="D593" t="s">
        <v>550</v>
      </c>
      <c r="E593" t="s">
        <v>551</v>
      </c>
      <c r="F593" t="s">
        <v>1915</v>
      </c>
      <c r="G593" s="8" t="s">
        <v>805</v>
      </c>
      <c r="H593" t="str">
        <f>_xlfn.XLOOKUP(Tabela1[[#This Row],[Turma]],Tabela3[16 turmas],Tabela3[Prof.])</f>
        <v>Alex</v>
      </c>
      <c r="I593" s="8" t="str">
        <f>_xlfn.XLOOKUP(Tabela1[[#This Row],[Turma]],Tabela3[16 turmas],Tabela3[Sala])</f>
        <v>S12</v>
      </c>
      <c r="J593" s="8" t="str">
        <f>_xlfn.XLOOKUP(Tabela1[[#This Row],[Turma]],Tabela3[16 turmas],Tabela3[Periodo])</f>
        <v>Segunda 2</v>
      </c>
      <c r="K593" s="50" t="s">
        <v>2032</v>
      </c>
      <c r="L593" s="37" t="s">
        <v>2857</v>
      </c>
    </row>
    <row r="594" spans="1:12" x14ac:dyDescent="0.35">
      <c r="A594" t="s">
        <v>1142</v>
      </c>
      <c r="B594" s="36" t="s">
        <v>1143</v>
      </c>
      <c r="C594" t="s">
        <v>549</v>
      </c>
      <c r="D594" t="s">
        <v>550</v>
      </c>
      <c r="E594" t="s">
        <v>551</v>
      </c>
      <c r="F594" t="s">
        <v>1915</v>
      </c>
      <c r="G594" s="8" t="s">
        <v>805</v>
      </c>
      <c r="H594" t="str">
        <f>_xlfn.XLOOKUP(Tabela1[[#This Row],[Turma]],Tabela3[16 turmas],Tabela3[Prof.])</f>
        <v>Alex</v>
      </c>
      <c r="I594" s="8" t="str">
        <f>_xlfn.XLOOKUP(Tabela1[[#This Row],[Turma]],Tabela3[16 turmas],Tabela3[Sala])</f>
        <v>S12</v>
      </c>
      <c r="J594" s="8" t="str">
        <f>_xlfn.XLOOKUP(Tabela1[[#This Row],[Turma]],Tabela3[16 turmas],Tabela3[Periodo])</f>
        <v>Segunda 2</v>
      </c>
      <c r="K594" s="50" t="s">
        <v>2031</v>
      </c>
      <c r="L594" s="37" t="s">
        <v>2853</v>
      </c>
    </row>
    <row r="595" spans="1:12" x14ac:dyDescent="0.35">
      <c r="A595" t="s">
        <v>1510</v>
      </c>
      <c r="B595" s="36" t="s">
        <v>1511</v>
      </c>
      <c r="C595" t="s">
        <v>557</v>
      </c>
      <c r="D595" t="s">
        <v>553</v>
      </c>
      <c r="E595" t="s">
        <v>551</v>
      </c>
      <c r="F595" t="s">
        <v>1915</v>
      </c>
      <c r="G595" s="8" t="s">
        <v>805</v>
      </c>
      <c r="H595" t="str">
        <f>_xlfn.XLOOKUP(Tabela1[[#This Row],[Turma]],Tabela3[16 turmas],Tabela3[Prof.])</f>
        <v>Alex</v>
      </c>
      <c r="I595" s="8" t="str">
        <f>_xlfn.XLOOKUP(Tabela1[[#This Row],[Turma]],Tabela3[16 turmas],Tabela3[Sala])</f>
        <v>S12</v>
      </c>
      <c r="J595" s="8" t="str">
        <f>_xlfn.XLOOKUP(Tabela1[[#This Row],[Turma]],Tabela3[16 turmas],Tabela3[Periodo])</f>
        <v>Segunda 2</v>
      </c>
      <c r="K595" t="s">
        <v>2038</v>
      </c>
      <c r="L595" s="37" t="s">
        <v>2812</v>
      </c>
    </row>
    <row r="596" spans="1:12" x14ac:dyDescent="0.35">
      <c r="A596" t="s">
        <v>1040</v>
      </c>
      <c r="B596" s="36" t="s">
        <v>1041</v>
      </c>
      <c r="C596" t="s">
        <v>549</v>
      </c>
      <c r="D596" t="s">
        <v>553</v>
      </c>
      <c r="E596" t="s">
        <v>551</v>
      </c>
      <c r="F596" t="s">
        <v>1915</v>
      </c>
      <c r="G596" s="8" t="s">
        <v>805</v>
      </c>
      <c r="H596" t="str">
        <f>_xlfn.XLOOKUP(Tabela1[[#This Row],[Turma]],Tabela3[16 turmas],Tabela3[Prof.])</f>
        <v>Alex</v>
      </c>
      <c r="I596" s="8" t="str">
        <f>_xlfn.XLOOKUP(Tabela1[[#This Row],[Turma]],Tabela3[16 turmas],Tabela3[Sala])</f>
        <v>S12</v>
      </c>
      <c r="J596" s="8" t="str">
        <f>_xlfn.XLOOKUP(Tabela1[[#This Row],[Turma]],Tabela3[16 turmas],Tabela3[Periodo])</f>
        <v>Segunda 2</v>
      </c>
      <c r="K596" t="s">
        <v>2020</v>
      </c>
      <c r="L596" s="37" t="s">
        <v>2695</v>
      </c>
    </row>
    <row r="597" spans="1:12" x14ac:dyDescent="0.35">
      <c r="A597" t="s">
        <v>1098</v>
      </c>
      <c r="B597" s="36" t="s">
        <v>1099</v>
      </c>
      <c r="C597" t="s">
        <v>549</v>
      </c>
      <c r="D597" t="s">
        <v>550</v>
      </c>
      <c r="E597" t="s">
        <v>551</v>
      </c>
      <c r="F597" t="s">
        <v>1915</v>
      </c>
      <c r="G597" s="8" t="s">
        <v>805</v>
      </c>
      <c r="H597" t="str">
        <f>_xlfn.XLOOKUP(Tabela1[[#This Row],[Turma]],Tabela3[16 turmas],Tabela3[Prof.])</f>
        <v>Alex</v>
      </c>
      <c r="I597" s="8" t="str">
        <f>_xlfn.XLOOKUP(Tabela1[[#This Row],[Turma]],Tabela3[16 turmas],Tabela3[Sala])</f>
        <v>S12</v>
      </c>
      <c r="J597" s="8" t="str">
        <f>_xlfn.XLOOKUP(Tabela1[[#This Row],[Turma]],Tabela3[16 turmas],Tabela3[Periodo])</f>
        <v>Segunda 2</v>
      </c>
      <c r="K597" t="s">
        <v>2027</v>
      </c>
      <c r="L597" s="37" t="s">
        <v>2651</v>
      </c>
    </row>
    <row r="598" spans="1:12" x14ac:dyDescent="0.35">
      <c r="A598" t="s">
        <v>1096</v>
      </c>
      <c r="B598" s="36" t="s">
        <v>1097</v>
      </c>
      <c r="C598" t="s">
        <v>549</v>
      </c>
      <c r="D598" t="s">
        <v>553</v>
      </c>
      <c r="E598" t="s">
        <v>551</v>
      </c>
      <c r="F598" t="s">
        <v>1915</v>
      </c>
      <c r="G598" s="8" t="s">
        <v>805</v>
      </c>
      <c r="H598" t="str">
        <f>_xlfn.XLOOKUP(Tabela1[[#This Row],[Turma]],Tabela3[16 turmas],Tabela3[Prof.])</f>
        <v>Alex</v>
      </c>
      <c r="I598" s="8" t="str">
        <f>_xlfn.XLOOKUP(Tabela1[[#This Row],[Turma]],Tabela3[16 turmas],Tabela3[Sala])</f>
        <v>S12</v>
      </c>
      <c r="J598" s="8" t="str">
        <f>_xlfn.XLOOKUP(Tabela1[[#This Row],[Turma]],Tabela3[16 turmas],Tabela3[Periodo])</f>
        <v>Segunda 2</v>
      </c>
      <c r="K598" t="s">
        <v>2026</v>
      </c>
      <c r="L598" s="37" t="s">
        <v>2603</v>
      </c>
    </row>
    <row r="599" spans="1:12" x14ac:dyDescent="0.35">
      <c r="A599" t="s">
        <v>462</v>
      </c>
      <c r="B599" s="36" t="s">
        <v>463</v>
      </c>
      <c r="C599" t="s">
        <v>549</v>
      </c>
      <c r="D599" t="s">
        <v>553</v>
      </c>
      <c r="E599" t="s">
        <v>551</v>
      </c>
      <c r="F599" t="s">
        <v>1915</v>
      </c>
      <c r="G599" s="8" t="s">
        <v>805</v>
      </c>
      <c r="H599" t="str">
        <f>_xlfn.XLOOKUP(Tabela1[[#This Row],[Turma]],Tabela3[16 turmas],Tabela3[Prof.])</f>
        <v>Alex</v>
      </c>
      <c r="I599" s="8" t="str">
        <f>_xlfn.XLOOKUP(Tabela1[[#This Row],[Turma]],Tabela3[16 turmas],Tabela3[Sala])</f>
        <v>S12</v>
      </c>
      <c r="J599" s="8" t="str">
        <f>_xlfn.XLOOKUP(Tabela1[[#This Row],[Turma]],Tabela3[16 turmas],Tabela3[Periodo])</f>
        <v>Segunda 2</v>
      </c>
      <c r="K599" t="s">
        <v>1936</v>
      </c>
      <c r="L599" s="37" t="s">
        <v>2580</v>
      </c>
    </row>
    <row r="600" spans="1:12" x14ac:dyDescent="0.35">
      <c r="A600" t="s">
        <v>1479</v>
      </c>
      <c r="B600" s="36" t="s">
        <v>1480</v>
      </c>
      <c r="C600" t="s">
        <v>557</v>
      </c>
      <c r="D600" t="s">
        <v>553</v>
      </c>
      <c r="E600" t="s">
        <v>551</v>
      </c>
      <c r="F600" t="s">
        <v>1916</v>
      </c>
      <c r="G600" s="8" t="s">
        <v>805</v>
      </c>
      <c r="H600" t="str">
        <f>_xlfn.XLOOKUP(Tabela1[[#This Row],[Turma]],Tabela3[16 turmas],Tabela3[Prof.])</f>
        <v>Alex</v>
      </c>
      <c r="I600" s="8" t="str">
        <f>_xlfn.XLOOKUP(Tabela1[[#This Row],[Turma]],Tabela3[16 turmas],Tabela3[Sala])</f>
        <v>S12</v>
      </c>
      <c r="J600" s="8" t="str">
        <f>_xlfn.XLOOKUP(Tabela1[[#This Row],[Turma]],Tabela3[16 turmas],Tabela3[Periodo])</f>
        <v>Segunda 2</v>
      </c>
      <c r="K600"/>
      <c r="L600" s="37" t="s">
        <v>3249</v>
      </c>
    </row>
    <row r="601" spans="1:12" x14ac:dyDescent="0.35">
      <c r="A601" t="s">
        <v>144</v>
      </c>
      <c r="B601" s="36" t="s">
        <v>1700</v>
      </c>
      <c r="C601" t="s">
        <v>557</v>
      </c>
      <c r="D601" t="s">
        <v>550</v>
      </c>
      <c r="E601" t="s">
        <v>551</v>
      </c>
      <c r="F601" t="s">
        <v>1915</v>
      </c>
      <c r="G601" s="8" t="s">
        <v>805</v>
      </c>
      <c r="H601" t="str">
        <f>_xlfn.XLOOKUP(Tabela1[[#This Row],[Turma]],Tabela3[16 turmas],Tabela3[Prof.])</f>
        <v>Alex</v>
      </c>
      <c r="I601" s="8" t="str">
        <f>_xlfn.XLOOKUP(Tabela1[[#This Row],[Turma]],Tabela3[16 turmas],Tabela3[Sala])</f>
        <v>S12</v>
      </c>
      <c r="J601" s="8" t="str">
        <f>_xlfn.XLOOKUP(Tabela1[[#This Row],[Turma]],Tabela3[16 turmas],Tabela3[Periodo])</f>
        <v>Segunda 2</v>
      </c>
      <c r="K601" t="s">
        <v>2039</v>
      </c>
      <c r="L601" s="37" t="s">
        <v>2561</v>
      </c>
    </row>
    <row r="602" spans="1:12" x14ac:dyDescent="0.35">
      <c r="A602" t="s">
        <v>1093</v>
      </c>
      <c r="B602" s="36" t="s">
        <v>1094</v>
      </c>
      <c r="C602" t="s">
        <v>549</v>
      </c>
      <c r="D602" t="s">
        <v>553</v>
      </c>
      <c r="E602" t="s">
        <v>559</v>
      </c>
      <c r="F602" t="s">
        <v>1915</v>
      </c>
      <c r="G602" s="8" t="s">
        <v>812</v>
      </c>
      <c r="H602" t="str">
        <f>_xlfn.XLOOKUP(Tabela1[[#This Row],[Turma]],Tabela3[16 turmas],Tabela3[Prof.])</f>
        <v>Modolo</v>
      </c>
      <c r="I602" s="8" t="str">
        <f>_xlfn.XLOOKUP(Tabela1[[#This Row],[Turma]],Tabela3[16 turmas],Tabela3[Sala])</f>
        <v>S10</v>
      </c>
      <c r="J602" s="8" t="str">
        <f>_xlfn.XLOOKUP(Tabela1[[#This Row],[Turma]],Tabela3[16 turmas],Tabela3[Periodo])</f>
        <v>Segunda 3</v>
      </c>
      <c r="K602" t="s">
        <v>1958</v>
      </c>
      <c r="L602" s="37" t="s">
        <v>2929</v>
      </c>
    </row>
    <row r="603" spans="1:12" x14ac:dyDescent="0.35">
      <c r="A603" t="s">
        <v>531</v>
      </c>
      <c r="B603" s="36" t="s">
        <v>1532</v>
      </c>
      <c r="C603" t="s">
        <v>557</v>
      </c>
      <c r="D603" t="s">
        <v>553</v>
      </c>
      <c r="E603" t="s">
        <v>551</v>
      </c>
      <c r="F603" t="s">
        <v>1915</v>
      </c>
      <c r="G603" s="8" t="s">
        <v>811</v>
      </c>
      <c r="H603" t="str">
        <f>_xlfn.XLOOKUP(Tabela1[[#This Row],[Turma]],Tabela3[16 turmas],Tabela3[Prof.])</f>
        <v>Santi</v>
      </c>
      <c r="I603" s="8" t="str">
        <f>_xlfn.XLOOKUP(Tabela1[[#This Row],[Turma]],Tabela3[16 turmas],Tabela3[Sala])</f>
        <v>S09</v>
      </c>
      <c r="J603" s="8" t="str">
        <f>_xlfn.XLOOKUP(Tabela1[[#This Row],[Turma]],Tabela3[16 turmas],Tabela3[Periodo])</f>
        <v>Segunda 3</v>
      </c>
      <c r="K603" t="s">
        <v>2321</v>
      </c>
      <c r="L603" s="37" t="s">
        <v>2573</v>
      </c>
    </row>
    <row r="604" spans="1:12" x14ac:dyDescent="0.35">
      <c r="A604" t="s">
        <v>537</v>
      </c>
      <c r="B604" s="36" t="s">
        <v>1293</v>
      </c>
      <c r="C604" t="s">
        <v>549</v>
      </c>
      <c r="D604" t="s">
        <v>553</v>
      </c>
      <c r="E604" t="s">
        <v>559</v>
      </c>
      <c r="F604" t="s">
        <v>1915</v>
      </c>
      <c r="G604" s="8" t="s">
        <v>808</v>
      </c>
      <c r="H604" t="str">
        <f>_xlfn.XLOOKUP(Tabela1[[#This Row],[Turma]],Tabela3[16 turmas],Tabela3[Prof.])</f>
        <v>Grilo</v>
      </c>
      <c r="I604" s="8" t="str">
        <f>_xlfn.XLOOKUP(Tabela1[[#This Row],[Turma]],Tabela3[16 turmas],Tabela3[Sala])</f>
        <v>S08</v>
      </c>
      <c r="J604" s="8" t="str">
        <f>_xlfn.XLOOKUP(Tabela1[[#This Row],[Turma]],Tabela3[16 turmas],Tabela3[Periodo])</f>
        <v>Segunda 3</v>
      </c>
      <c r="K604" t="s">
        <v>2112</v>
      </c>
      <c r="L604" s="37" t="s">
        <v>2654</v>
      </c>
    </row>
    <row r="605" spans="1:12" x14ac:dyDescent="0.35">
      <c r="A605" t="s">
        <v>932</v>
      </c>
      <c r="B605" s="36" t="s">
        <v>933</v>
      </c>
      <c r="C605" t="s">
        <v>549</v>
      </c>
      <c r="D605" t="s">
        <v>550</v>
      </c>
      <c r="E605" t="s">
        <v>559</v>
      </c>
      <c r="F605" t="s">
        <v>1915</v>
      </c>
      <c r="G605" s="8" t="s">
        <v>814</v>
      </c>
      <c r="H605" t="str">
        <f>_xlfn.XLOOKUP(Tabela1[[#This Row],[Turma]],Tabela3[16 turmas],Tabela3[Prof.])</f>
        <v>Alex</v>
      </c>
      <c r="I605" s="8" t="str">
        <f>_xlfn.XLOOKUP(Tabela1[[#This Row],[Turma]],Tabela3[16 turmas],Tabela3[Sala])</f>
        <v>S12</v>
      </c>
      <c r="J605" s="8" t="str">
        <f>_xlfn.XLOOKUP(Tabela1[[#This Row],[Turma]],Tabela3[16 turmas],Tabela3[Periodo])</f>
        <v>Segunda 3</v>
      </c>
      <c r="K605" t="s">
        <v>2491</v>
      </c>
      <c r="L605" s="37" t="s">
        <v>3179</v>
      </c>
    </row>
    <row r="606" spans="1:12" x14ac:dyDescent="0.35">
      <c r="A606" t="s">
        <v>370</v>
      </c>
      <c r="B606" s="36" t="s">
        <v>371</v>
      </c>
      <c r="C606" t="s">
        <v>549</v>
      </c>
      <c r="D606" t="s">
        <v>550</v>
      </c>
      <c r="E606" t="s">
        <v>559</v>
      </c>
      <c r="F606" t="s">
        <v>1915</v>
      </c>
      <c r="G606" s="8" t="s">
        <v>814</v>
      </c>
      <c r="H606" t="str">
        <f>_xlfn.XLOOKUP(Tabela1[[#This Row],[Turma]],Tabela3[16 turmas],Tabela3[Prof.])</f>
        <v>Alex</v>
      </c>
      <c r="I606" s="8" t="str">
        <f>_xlfn.XLOOKUP(Tabela1[[#This Row],[Turma]],Tabela3[16 turmas],Tabela3[Sala])</f>
        <v>S12</v>
      </c>
      <c r="J606" s="8" t="str">
        <f>_xlfn.XLOOKUP(Tabela1[[#This Row],[Turma]],Tabela3[16 turmas],Tabela3[Periodo])</f>
        <v>Segunda 3</v>
      </c>
      <c r="K606" t="s">
        <v>2497</v>
      </c>
      <c r="L606" s="37" t="s">
        <v>3178</v>
      </c>
    </row>
    <row r="607" spans="1:12" x14ac:dyDescent="0.35">
      <c r="A607" t="s">
        <v>836</v>
      </c>
      <c r="B607" s="36" t="s">
        <v>837</v>
      </c>
      <c r="C607" t="s">
        <v>549</v>
      </c>
      <c r="D607" t="s">
        <v>553</v>
      </c>
      <c r="E607" t="s">
        <v>559</v>
      </c>
      <c r="F607" t="s">
        <v>1915</v>
      </c>
      <c r="G607" s="8" t="s">
        <v>814</v>
      </c>
      <c r="H607" t="str">
        <f>_xlfn.XLOOKUP(Tabela1[[#This Row],[Turma]],Tabela3[16 turmas],Tabela3[Prof.])</f>
        <v>Alex</v>
      </c>
      <c r="I607" s="8" t="str">
        <f>_xlfn.XLOOKUP(Tabela1[[#This Row],[Turma]],Tabela3[16 turmas],Tabela3[Sala])</f>
        <v>S12</v>
      </c>
      <c r="J607" s="8" t="str">
        <f>_xlfn.XLOOKUP(Tabela1[[#This Row],[Turma]],Tabela3[16 turmas],Tabela3[Periodo])</f>
        <v>Segunda 3</v>
      </c>
      <c r="K607"/>
      <c r="L607" s="37" t="s">
        <v>3261</v>
      </c>
    </row>
    <row r="608" spans="1:12" x14ac:dyDescent="0.35">
      <c r="A608" t="s">
        <v>1324</v>
      </c>
      <c r="B608" s="36" t="s">
        <v>1325</v>
      </c>
      <c r="C608" t="s">
        <v>557</v>
      </c>
      <c r="D608" t="s">
        <v>553</v>
      </c>
      <c r="E608" t="s">
        <v>559</v>
      </c>
      <c r="F608" t="s">
        <v>1916</v>
      </c>
      <c r="G608" s="8" t="s">
        <v>814</v>
      </c>
      <c r="H608" t="str">
        <f>_xlfn.XLOOKUP(Tabela1[[#This Row],[Turma]],Tabela3[16 turmas],Tabela3[Prof.])</f>
        <v>Alex</v>
      </c>
      <c r="I608" s="8" t="str">
        <f>_xlfn.XLOOKUP(Tabela1[[#This Row],[Turma]],Tabela3[16 turmas],Tabela3[Sala])</f>
        <v>S12</v>
      </c>
      <c r="J608" s="8" t="str">
        <f>_xlfn.XLOOKUP(Tabela1[[#This Row],[Turma]],Tabela3[16 turmas],Tabela3[Periodo])</f>
        <v>Segunda 3</v>
      </c>
      <c r="K608"/>
      <c r="L608" s="37" t="s">
        <v>3231</v>
      </c>
    </row>
    <row r="609" spans="1:12" x14ac:dyDescent="0.35">
      <c r="A609" t="s">
        <v>884</v>
      </c>
      <c r="B609" s="36" t="s">
        <v>885</v>
      </c>
      <c r="C609" t="s">
        <v>549</v>
      </c>
      <c r="D609" t="s">
        <v>550</v>
      </c>
      <c r="E609" t="s">
        <v>559</v>
      </c>
      <c r="F609" t="s">
        <v>1915</v>
      </c>
      <c r="G609" s="8" t="s">
        <v>814</v>
      </c>
      <c r="H609" t="str">
        <f>_xlfn.XLOOKUP(Tabela1[[#This Row],[Turma]],Tabela3[16 turmas],Tabela3[Prof.])</f>
        <v>Alex</v>
      </c>
      <c r="I609" s="8" t="str">
        <f>_xlfn.XLOOKUP(Tabela1[[#This Row],[Turma]],Tabela3[16 turmas],Tabela3[Sala])</f>
        <v>S12</v>
      </c>
      <c r="J609" s="8" t="str">
        <f>_xlfn.XLOOKUP(Tabela1[[#This Row],[Turma]],Tabela3[16 turmas],Tabela3[Periodo])</f>
        <v>Segunda 3</v>
      </c>
      <c r="K609" t="s">
        <v>2489</v>
      </c>
      <c r="L609" s="37" t="s">
        <v>3117</v>
      </c>
    </row>
    <row r="610" spans="1:12" x14ac:dyDescent="0.35">
      <c r="A610" t="s">
        <v>904</v>
      </c>
      <c r="B610" s="36" t="s">
        <v>905</v>
      </c>
      <c r="C610" t="s">
        <v>549</v>
      </c>
      <c r="D610" t="s">
        <v>550</v>
      </c>
      <c r="E610" t="s">
        <v>559</v>
      </c>
      <c r="F610" t="s">
        <v>1916</v>
      </c>
      <c r="G610" s="8" t="s">
        <v>814</v>
      </c>
      <c r="H610" t="str">
        <f>_xlfn.XLOOKUP(Tabela1[[#This Row],[Turma]],Tabela3[16 turmas],Tabela3[Prof.])</f>
        <v>Alex</v>
      </c>
      <c r="I610" s="8" t="str">
        <f>_xlfn.XLOOKUP(Tabela1[[#This Row],[Turma]],Tabela3[16 turmas],Tabela3[Sala])</f>
        <v>S12</v>
      </c>
      <c r="J610" s="8" t="str">
        <f>_xlfn.XLOOKUP(Tabela1[[#This Row],[Turma]],Tabela3[16 turmas],Tabela3[Periodo])</f>
        <v>Segunda 3</v>
      </c>
      <c r="K610"/>
      <c r="L610" s="37" t="s">
        <v>3223</v>
      </c>
    </row>
    <row r="611" spans="1:12" x14ac:dyDescent="0.35">
      <c r="A611" t="s">
        <v>1865</v>
      </c>
      <c r="B611" s="36" t="s">
        <v>1864</v>
      </c>
      <c r="C611" t="s">
        <v>557</v>
      </c>
      <c r="D611" t="s">
        <v>550</v>
      </c>
      <c r="E611" t="s">
        <v>554</v>
      </c>
      <c r="F611" t="s">
        <v>1915</v>
      </c>
      <c r="G611" s="8" t="s">
        <v>814</v>
      </c>
      <c r="H611" t="str">
        <f>_xlfn.XLOOKUP(Tabela1[[#This Row],[Turma]],Tabela3[16 turmas],Tabela3[Prof.])</f>
        <v>Alex</v>
      </c>
      <c r="I611" s="8" t="str">
        <f>_xlfn.XLOOKUP(Tabela1[[#This Row],[Turma]],Tabela3[16 turmas],Tabela3[Sala])</f>
        <v>S12</v>
      </c>
      <c r="J611" s="8" t="str">
        <f>_xlfn.XLOOKUP(Tabela1[[#This Row],[Turma]],Tabela3[16 turmas],Tabela3[Periodo])</f>
        <v>Segunda 3</v>
      </c>
      <c r="K611"/>
      <c r="L611" s="37" t="s">
        <v>3219</v>
      </c>
    </row>
    <row r="612" spans="1:12" x14ac:dyDescent="0.35">
      <c r="A612" t="s">
        <v>841</v>
      </c>
      <c r="B612" s="36" t="s">
        <v>842</v>
      </c>
      <c r="C612" t="s">
        <v>549</v>
      </c>
      <c r="D612" t="s">
        <v>550</v>
      </c>
      <c r="E612" t="s">
        <v>559</v>
      </c>
      <c r="F612" t="s">
        <v>1916</v>
      </c>
      <c r="G612" s="8" t="s">
        <v>814</v>
      </c>
      <c r="H612" t="str">
        <f>_xlfn.XLOOKUP(Tabela1[[#This Row],[Turma]],Tabela3[16 turmas],Tabela3[Prof.])</f>
        <v>Alex</v>
      </c>
      <c r="I612" s="8" t="str">
        <f>_xlfn.XLOOKUP(Tabela1[[#This Row],[Turma]],Tabela3[16 turmas],Tabela3[Sala])</f>
        <v>S12</v>
      </c>
      <c r="J612" s="8" t="str">
        <f>_xlfn.XLOOKUP(Tabela1[[#This Row],[Turma]],Tabela3[16 turmas],Tabela3[Periodo])</f>
        <v>Segunda 3</v>
      </c>
      <c r="K612"/>
      <c r="L612" s="37" t="s">
        <v>3245</v>
      </c>
    </row>
    <row r="613" spans="1:12" x14ac:dyDescent="0.35">
      <c r="A613" t="s">
        <v>912</v>
      </c>
      <c r="B613" s="36" t="s">
        <v>913</v>
      </c>
      <c r="C613" t="s">
        <v>549</v>
      </c>
      <c r="D613" t="s">
        <v>550</v>
      </c>
      <c r="E613" t="s">
        <v>559</v>
      </c>
      <c r="F613" t="s">
        <v>1915</v>
      </c>
      <c r="G613" s="8" t="s">
        <v>814</v>
      </c>
      <c r="H613" t="str">
        <f>_xlfn.XLOOKUP(Tabela1[[#This Row],[Turma]],Tabela3[16 turmas],Tabela3[Prof.])</f>
        <v>Alex</v>
      </c>
      <c r="I613" s="8" t="str">
        <f>_xlfn.XLOOKUP(Tabela1[[#This Row],[Turma]],Tabela3[16 turmas],Tabela3[Sala])</f>
        <v>S12</v>
      </c>
      <c r="J613" s="8" t="str">
        <f>_xlfn.XLOOKUP(Tabela1[[#This Row],[Turma]],Tabela3[16 turmas],Tabela3[Periodo])</f>
        <v>Segunda 3</v>
      </c>
      <c r="K613" t="s">
        <v>2490</v>
      </c>
      <c r="L613" s="51" t="s">
        <v>3275</v>
      </c>
    </row>
    <row r="614" spans="1:12" x14ac:dyDescent="0.35">
      <c r="A614" t="s">
        <v>1887</v>
      </c>
      <c r="B614" s="36" t="s">
        <v>1886</v>
      </c>
      <c r="C614" t="s">
        <v>557</v>
      </c>
      <c r="D614" t="s">
        <v>553</v>
      </c>
      <c r="E614" t="s">
        <v>559</v>
      </c>
      <c r="F614" t="s">
        <v>1915</v>
      </c>
      <c r="G614" s="8" t="s">
        <v>814</v>
      </c>
      <c r="H614" t="str">
        <f>_xlfn.XLOOKUP(Tabela1[[#This Row],[Turma]],Tabela3[16 turmas],Tabela3[Prof.])</f>
        <v>Alex</v>
      </c>
      <c r="I614" s="8" t="str">
        <f>_xlfn.XLOOKUP(Tabela1[[#This Row],[Turma]],Tabela3[16 turmas],Tabela3[Sala])</f>
        <v>S12</v>
      </c>
      <c r="J614" s="8" t="str">
        <f>_xlfn.XLOOKUP(Tabela1[[#This Row],[Turma]],Tabela3[16 turmas],Tabela3[Periodo])</f>
        <v>Segunda 3</v>
      </c>
      <c r="K614"/>
      <c r="L614" s="37" t="s">
        <v>3205</v>
      </c>
    </row>
    <row r="615" spans="1:12" x14ac:dyDescent="0.35">
      <c r="A615" t="s">
        <v>1919</v>
      </c>
      <c r="B615" s="36" t="s">
        <v>1907</v>
      </c>
      <c r="C615" t="s">
        <v>557</v>
      </c>
      <c r="D615" t="s">
        <v>553</v>
      </c>
      <c r="E615" t="s">
        <v>559</v>
      </c>
      <c r="F615" t="s">
        <v>1916</v>
      </c>
      <c r="G615" s="8" t="s">
        <v>814</v>
      </c>
      <c r="H615" t="str">
        <f>_xlfn.XLOOKUP(Tabela1[[#This Row],[Turma]],Tabela3[16 turmas],Tabela3[Prof.])</f>
        <v>Alex</v>
      </c>
      <c r="I615" s="8" t="str">
        <f>_xlfn.XLOOKUP(Tabela1[[#This Row],[Turma]],Tabela3[16 turmas],Tabela3[Sala])</f>
        <v>S12</v>
      </c>
      <c r="J615" s="8" t="str">
        <f>_xlfn.XLOOKUP(Tabela1[[#This Row],[Turma]],Tabela3[16 turmas],Tabela3[Periodo])</f>
        <v>Segunda 3</v>
      </c>
      <c r="K615"/>
      <c r="L615" s="37" t="s">
        <v>3202</v>
      </c>
    </row>
    <row r="616" spans="1:12" x14ac:dyDescent="0.35">
      <c r="A616" t="s">
        <v>238</v>
      </c>
      <c r="B616" s="36" t="s">
        <v>1196</v>
      </c>
      <c r="C616" t="s">
        <v>549</v>
      </c>
      <c r="D616" t="s">
        <v>553</v>
      </c>
      <c r="E616" t="s">
        <v>559</v>
      </c>
      <c r="F616" t="s">
        <v>1915</v>
      </c>
      <c r="G616" s="8" t="s">
        <v>814</v>
      </c>
      <c r="H616" t="str">
        <f>_xlfn.XLOOKUP(Tabela1[[#This Row],[Turma]],Tabela3[16 turmas],Tabela3[Prof.])</f>
        <v>Alex</v>
      </c>
      <c r="I616" s="8" t="str">
        <f>_xlfn.XLOOKUP(Tabela1[[#This Row],[Turma]],Tabela3[16 turmas],Tabela3[Sala])</f>
        <v>S12</v>
      </c>
      <c r="J616" s="8" t="str">
        <f>_xlfn.XLOOKUP(Tabela1[[#This Row],[Turma]],Tabela3[16 turmas],Tabela3[Periodo])</f>
        <v>Segunda 3</v>
      </c>
      <c r="K616" t="s">
        <v>2493</v>
      </c>
      <c r="L616" s="37" t="s">
        <v>2834</v>
      </c>
    </row>
    <row r="617" spans="1:12" x14ac:dyDescent="0.35">
      <c r="A617" t="s">
        <v>1225</v>
      </c>
      <c r="B617" s="36" t="s">
        <v>1226</v>
      </c>
      <c r="C617" t="s">
        <v>549</v>
      </c>
      <c r="D617" t="s">
        <v>553</v>
      </c>
      <c r="E617" t="s">
        <v>559</v>
      </c>
      <c r="F617" t="s">
        <v>1915</v>
      </c>
      <c r="G617" s="8" t="s">
        <v>814</v>
      </c>
      <c r="H617" t="str">
        <f>_xlfn.XLOOKUP(Tabela1[[#This Row],[Turma]],Tabela3[16 turmas],Tabela3[Prof.])</f>
        <v>Alex</v>
      </c>
      <c r="I617" s="8" t="str">
        <f>_xlfn.XLOOKUP(Tabela1[[#This Row],[Turma]],Tabela3[16 turmas],Tabela3[Sala])</f>
        <v>S12</v>
      </c>
      <c r="J617" s="8" t="str">
        <f>_xlfn.XLOOKUP(Tabela1[[#This Row],[Turma]],Tabela3[16 turmas],Tabela3[Periodo])</f>
        <v>Segunda 3</v>
      </c>
      <c r="K617" t="s">
        <v>2494</v>
      </c>
      <c r="L617" s="37" t="s">
        <v>2828</v>
      </c>
    </row>
    <row r="618" spans="1:12" x14ac:dyDescent="0.35">
      <c r="A618" t="s">
        <v>1247</v>
      </c>
      <c r="B618" s="36" t="s">
        <v>1248</v>
      </c>
      <c r="C618" t="s">
        <v>549</v>
      </c>
      <c r="D618" t="s">
        <v>550</v>
      </c>
      <c r="E618" t="s">
        <v>559</v>
      </c>
      <c r="F618" t="s">
        <v>1916</v>
      </c>
      <c r="G618" s="8" t="s">
        <v>814</v>
      </c>
      <c r="H618" t="str">
        <f>_xlfn.XLOOKUP(Tabela1[[#This Row],[Turma]],Tabela3[16 turmas],Tabela3[Prof.])</f>
        <v>Alex</v>
      </c>
      <c r="I618" s="8" t="str">
        <f>_xlfn.XLOOKUP(Tabela1[[#This Row],[Turma]],Tabela3[16 turmas],Tabela3[Sala])</f>
        <v>S12</v>
      </c>
      <c r="J618" s="8" t="str">
        <f>_xlfn.XLOOKUP(Tabela1[[#This Row],[Turma]],Tabela3[16 turmas],Tabela3[Periodo])</f>
        <v>Segunda 3</v>
      </c>
      <c r="K618" t="s">
        <v>2495</v>
      </c>
      <c r="L618" s="37" t="s">
        <v>2815</v>
      </c>
    </row>
    <row r="619" spans="1:12" x14ac:dyDescent="0.35">
      <c r="A619" t="s">
        <v>1249</v>
      </c>
      <c r="B619" s="36" t="s">
        <v>1250</v>
      </c>
      <c r="C619" t="s">
        <v>549</v>
      </c>
      <c r="D619" t="s">
        <v>550</v>
      </c>
      <c r="E619" t="s">
        <v>559</v>
      </c>
      <c r="F619" t="s">
        <v>1916</v>
      </c>
      <c r="G619" s="8" t="s">
        <v>814</v>
      </c>
      <c r="H619" t="str">
        <f>_xlfn.XLOOKUP(Tabela1[[#This Row],[Turma]],Tabela3[16 turmas],Tabela3[Prof.])</f>
        <v>Alex</v>
      </c>
      <c r="I619" s="8" t="str">
        <f>_xlfn.XLOOKUP(Tabela1[[#This Row],[Turma]],Tabela3[16 turmas],Tabela3[Sala])</f>
        <v>S12</v>
      </c>
      <c r="J619" s="8" t="str">
        <f>_xlfn.XLOOKUP(Tabela1[[#This Row],[Turma]],Tabela3[16 turmas],Tabela3[Periodo])</f>
        <v>Segunda 3</v>
      </c>
      <c r="K619" t="s">
        <v>2496</v>
      </c>
      <c r="L619" s="37" t="s">
        <v>2810</v>
      </c>
    </row>
    <row r="620" spans="1:12" x14ac:dyDescent="0.35">
      <c r="A620" t="s">
        <v>1630</v>
      </c>
      <c r="B620" s="36" t="s">
        <v>1631</v>
      </c>
      <c r="C620" t="s">
        <v>557</v>
      </c>
      <c r="D620" t="s">
        <v>553</v>
      </c>
      <c r="E620" t="s">
        <v>551</v>
      </c>
      <c r="F620" t="s">
        <v>1915</v>
      </c>
      <c r="G620" s="8" t="s">
        <v>814</v>
      </c>
      <c r="H620" t="str">
        <f>_xlfn.XLOOKUP(Tabela1[[#This Row],[Turma]],Tabela3[16 turmas],Tabela3[Prof.])</f>
        <v>Alex</v>
      </c>
      <c r="I620" s="8" t="str">
        <f>_xlfn.XLOOKUP(Tabela1[[#This Row],[Turma]],Tabela3[16 turmas],Tabela3[Sala])</f>
        <v>S12</v>
      </c>
      <c r="J620" s="8" t="str">
        <f>_xlfn.XLOOKUP(Tabela1[[#This Row],[Turma]],Tabela3[16 turmas],Tabela3[Periodo])</f>
        <v>Segunda 3</v>
      </c>
      <c r="K620"/>
      <c r="L620" s="37" t="s">
        <v>2780</v>
      </c>
    </row>
    <row r="621" spans="1:12" x14ac:dyDescent="0.35">
      <c r="A621" t="s">
        <v>834</v>
      </c>
      <c r="B621" s="36" t="s">
        <v>835</v>
      </c>
      <c r="C621" t="s">
        <v>549</v>
      </c>
      <c r="D621" t="s">
        <v>553</v>
      </c>
      <c r="E621" t="s">
        <v>559</v>
      </c>
      <c r="F621" t="s">
        <v>1915</v>
      </c>
      <c r="G621" s="8" t="s">
        <v>814</v>
      </c>
      <c r="H621" t="str">
        <f>_xlfn.XLOOKUP(Tabela1[[#This Row],[Turma]],Tabela3[16 turmas],Tabela3[Prof.])</f>
        <v>Alex</v>
      </c>
      <c r="I621" s="8" t="str">
        <f>_xlfn.XLOOKUP(Tabela1[[#This Row],[Turma]],Tabela3[16 turmas],Tabela3[Sala])</f>
        <v>S12</v>
      </c>
      <c r="J621" s="8" t="str">
        <f>_xlfn.XLOOKUP(Tabela1[[#This Row],[Turma]],Tabela3[16 turmas],Tabela3[Periodo])</f>
        <v>Segunda 3</v>
      </c>
      <c r="K621"/>
      <c r="L621" s="37" t="s">
        <v>3257</v>
      </c>
    </row>
    <row r="622" spans="1:12" x14ac:dyDescent="0.35">
      <c r="A622" t="s">
        <v>290</v>
      </c>
      <c r="B622" s="36" t="s">
        <v>291</v>
      </c>
      <c r="C622" t="s">
        <v>557</v>
      </c>
      <c r="D622" t="s">
        <v>553</v>
      </c>
      <c r="E622" t="s">
        <v>551</v>
      </c>
      <c r="F622" t="s">
        <v>1915</v>
      </c>
      <c r="G622" s="8" t="s">
        <v>814</v>
      </c>
      <c r="H622" t="str">
        <f>_xlfn.XLOOKUP(Tabela1[[#This Row],[Turma]],Tabela3[16 turmas],Tabela3[Prof.])</f>
        <v>Alex</v>
      </c>
      <c r="I622" s="8" t="str">
        <f>_xlfn.XLOOKUP(Tabela1[[#This Row],[Turma]],Tabela3[16 turmas],Tabela3[Sala])</f>
        <v>S12</v>
      </c>
      <c r="J622" s="8" t="str">
        <f>_xlfn.XLOOKUP(Tabela1[[#This Row],[Turma]],Tabela3[16 turmas],Tabela3[Periodo])</f>
        <v>Segunda 3</v>
      </c>
      <c r="K622"/>
      <c r="L622" s="37" t="s">
        <v>2765</v>
      </c>
    </row>
    <row r="623" spans="1:12" x14ac:dyDescent="0.35">
      <c r="A623" t="s">
        <v>232</v>
      </c>
      <c r="B623" s="36" t="s">
        <v>233</v>
      </c>
      <c r="C623" t="s">
        <v>549</v>
      </c>
      <c r="D623" t="s">
        <v>553</v>
      </c>
      <c r="E623" t="s">
        <v>559</v>
      </c>
      <c r="F623" t="s">
        <v>1916</v>
      </c>
      <c r="G623" s="8" t="s">
        <v>814</v>
      </c>
      <c r="H623" t="str">
        <f>_xlfn.XLOOKUP(Tabela1[[#This Row],[Turma]],Tabela3[16 turmas],Tabela3[Prof.])</f>
        <v>Alex</v>
      </c>
      <c r="I623" s="8" t="str">
        <f>_xlfn.XLOOKUP(Tabela1[[#This Row],[Turma]],Tabela3[16 turmas],Tabela3[Sala])</f>
        <v>S12</v>
      </c>
      <c r="J623" s="8" t="str">
        <f>_xlfn.XLOOKUP(Tabela1[[#This Row],[Turma]],Tabela3[16 turmas],Tabela3[Periodo])</f>
        <v>Segunda 3</v>
      </c>
      <c r="K623" t="s">
        <v>2498</v>
      </c>
      <c r="L623" s="37" t="s">
        <v>2754</v>
      </c>
    </row>
    <row r="624" spans="1:12" x14ac:dyDescent="0.35">
      <c r="A624" t="s">
        <v>1889</v>
      </c>
      <c r="B624" s="36" t="s">
        <v>1888</v>
      </c>
      <c r="C624" t="s">
        <v>557</v>
      </c>
      <c r="D624" t="s">
        <v>553</v>
      </c>
      <c r="E624" t="s">
        <v>554</v>
      </c>
      <c r="F624" t="s">
        <v>1916</v>
      </c>
      <c r="G624" s="8" t="s">
        <v>814</v>
      </c>
      <c r="H624" t="str">
        <f>_xlfn.XLOOKUP(Tabela1[[#This Row],[Turma]],Tabela3[16 turmas],Tabela3[Prof.])</f>
        <v>Alex</v>
      </c>
      <c r="I624" s="8" t="str">
        <f>_xlfn.XLOOKUP(Tabela1[[#This Row],[Turma]],Tabela3[16 turmas],Tabela3[Sala])</f>
        <v>S12</v>
      </c>
      <c r="J624" s="8" t="str">
        <f>_xlfn.XLOOKUP(Tabela1[[#This Row],[Turma]],Tabela3[16 turmas],Tabela3[Periodo])</f>
        <v>Segunda 3</v>
      </c>
      <c r="K624"/>
      <c r="L624" s="37" t="s">
        <v>3187</v>
      </c>
    </row>
    <row r="625" spans="1:12" x14ac:dyDescent="0.35">
      <c r="A625" t="s">
        <v>112</v>
      </c>
      <c r="B625" s="36" t="s">
        <v>113</v>
      </c>
      <c r="C625" t="s">
        <v>557</v>
      </c>
      <c r="D625" t="s">
        <v>553</v>
      </c>
      <c r="E625" t="s">
        <v>559</v>
      </c>
      <c r="F625" t="s">
        <v>1915</v>
      </c>
      <c r="G625" s="8" t="s">
        <v>814</v>
      </c>
      <c r="H625" t="str">
        <f>_xlfn.XLOOKUP(Tabela1[[#This Row],[Turma]],Tabela3[16 turmas],Tabela3[Prof.])</f>
        <v>Alex</v>
      </c>
      <c r="I625" s="8" t="str">
        <f>_xlfn.XLOOKUP(Tabela1[[#This Row],[Turma]],Tabela3[16 turmas],Tabela3[Sala])</f>
        <v>S12</v>
      </c>
      <c r="J625" s="8" t="str">
        <f>_xlfn.XLOOKUP(Tabela1[[#This Row],[Turma]],Tabela3[16 turmas],Tabela3[Periodo])</f>
        <v>Segunda 3</v>
      </c>
      <c r="K625" t="s">
        <v>2509</v>
      </c>
      <c r="L625" s="37" t="s">
        <v>2724</v>
      </c>
    </row>
    <row r="626" spans="1:12" x14ac:dyDescent="0.35">
      <c r="A626" t="s">
        <v>270</v>
      </c>
      <c r="B626" s="36" t="s">
        <v>271</v>
      </c>
      <c r="C626" t="s">
        <v>557</v>
      </c>
      <c r="D626" t="s">
        <v>550</v>
      </c>
      <c r="E626" t="s">
        <v>559</v>
      </c>
      <c r="F626" t="s">
        <v>1916</v>
      </c>
      <c r="G626" s="8" t="s">
        <v>814</v>
      </c>
      <c r="H626" t="str">
        <f>_xlfn.XLOOKUP(Tabela1[[#This Row],[Turma]],Tabela3[16 turmas],Tabela3[Prof.])</f>
        <v>Alex</v>
      </c>
      <c r="I626" s="8" t="str">
        <f>_xlfn.XLOOKUP(Tabela1[[#This Row],[Turma]],Tabela3[16 turmas],Tabela3[Sala])</f>
        <v>S12</v>
      </c>
      <c r="J626" s="8" t="str">
        <f>_xlfn.XLOOKUP(Tabela1[[#This Row],[Turma]],Tabela3[16 turmas],Tabela3[Periodo])</f>
        <v>Segunda 3</v>
      </c>
      <c r="K626" t="s">
        <v>2510</v>
      </c>
      <c r="L626" s="37" t="s">
        <v>2705</v>
      </c>
    </row>
    <row r="627" spans="1:12" x14ac:dyDescent="0.35">
      <c r="A627" t="s">
        <v>936</v>
      </c>
      <c r="B627" s="36" t="s">
        <v>937</v>
      </c>
      <c r="C627" t="s">
        <v>549</v>
      </c>
      <c r="D627" t="s">
        <v>553</v>
      </c>
      <c r="E627" t="s">
        <v>559</v>
      </c>
      <c r="F627" t="s">
        <v>1915</v>
      </c>
      <c r="G627" s="8" t="s">
        <v>814</v>
      </c>
      <c r="H627" t="str">
        <f>_xlfn.XLOOKUP(Tabela1[[#This Row],[Turma]],Tabela3[16 turmas],Tabela3[Prof.])</f>
        <v>Alex</v>
      </c>
      <c r="I627" s="8" t="str">
        <f>_xlfn.XLOOKUP(Tabela1[[#This Row],[Turma]],Tabela3[16 turmas],Tabela3[Sala])</f>
        <v>S12</v>
      </c>
      <c r="J627" s="8" t="str">
        <f>_xlfn.XLOOKUP(Tabela1[[#This Row],[Turma]],Tabela3[16 turmas],Tabela3[Periodo])</f>
        <v>Segunda 3</v>
      </c>
      <c r="K627" t="s">
        <v>2492</v>
      </c>
      <c r="L627" s="37" t="s">
        <v>2696</v>
      </c>
    </row>
    <row r="628" spans="1:12" x14ac:dyDescent="0.35">
      <c r="A628" t="s">
        <v>114</v>
      </c>
      <c r="B628" s="36" t="s">
        <v>115</v>
      </c>
      <c r="C628" t="s">
        <v>557</v>
      </c>
      <c r="D628" t="s">
        <v>553</v>
      </c>
      <c r="E628" t="s">
        <v>559</v>
      </c>
      <c r="F628" t="s">
        <v>1915</v>
      </c>
      <c r="G628" s="8" t="s">
        <v>814</v>
      </c>
      <c r="H628" t="str">
        <f>_xlfn.XLOOKUP(Tabela1[[#This Row],[Turma]],Tabela3[16 turmas],Tabela3[Prof.])</f>
        <v>Alex</v>
      </c>
      <c r="I628" s="8" t="str">
        <f>_xlfn.XLOOKUP(Tabela1[[#This Row],[Turma]],Tabela3[16 turmas],Tabela3[Sala])</f>
        <v>S12</v>
      </c>
      <c r="J628" s="8" t="str">
        <f>_xlfn.XLOOKUP(Tabela1[[#This Row],[Turma]],Tabela3[16 turmas],Tabela3[Periodo])</f>
        <v>Segunda 3</v>
      </c>
      <c r="K628" t="s">
        <v>2511</v>
      </c>
      <c r="L628" s="37" t="s">
        <v>2688</v>
      </c>
    </row>
    <row r="629" spans="1:12" x14ac:dyDescent="0.35">
      <c r="A629" t="s">
        <v>1651</v>
      </c>
      <c r="B629" s="36" t="s">
        <v>1652</v>
      </c>
      <c r="C629" t="s">
        <v>557</v>
      </c>
      <c r="D629" t="s">
        <v>550</v>
      </c>
      <c r="E629" t="s">
        <v>551</v>
      </c>
      <c r="F629" t="s">
        <v>1916</v>
      </c>
      <c r="G629" s="8" t="s">
        <v>814</v>
      </c>
      <c r="H629" t="str">
        <f>_xlfn.XLOOKUP(Tabela1[[#This Row],[Turma]],Tabela3[16 turmas],Tabela3[Prof.])</f>
        <v>Alex</v>
      </c>
      <c r="I629" s="8" t="str">
        <f>_xlfn.XLOOKUP(Tabela1[[#This Row],[Turma]],Tabela3[16 turmas],Tabela3[Sala])</f>
        <v>S12</v>
      </c>
      <c r="J629" s="8" t="str">
        <f>_xlfn.XLOOKUP(Tabela1[[#This Row],[Turma]],Tabela3[16 turmas],Tabela3[Periodo])</f>
        <v>Segunda 3</v>
      </c>
      <c r="K629" t="s">
        <v>2506</v>
      </c>
      <c r="L629" s="37" t="s">
        <v>2566</v>
      </c>
    </row>
    <row r="630" spans="1:12" x14ac:dyDescent="0.35">
      <c r="A630" t="s">
        <v>58</v>
      </c>
      <c r="B630" s="36" t="s">
        <v>59</v>
      </c>
      <c r="C630" t="s">
        <v>549</v>
      </c>
      <c r="D630" t="s">
        <v>550</v>
      </c>
      <c r="E630" t="s">
        <v>551</v>
      </c>
      <c r="F630" t="s">
        <v>1915</v>
      </c>
      <c r="G630" s="8" t="s">
        <v>814</v>
      </c>
      <c r="H630" t="str">
        <f>_xlfn.XLOOKUP(Tabela1[[#This Row],[Turma]],Tabela3[16 turmas],Tabela3[Prof.])</f>
        <v>Alex</v>
      </c>
      <c r="I630" s="8" t="str">
        <f>_xlfn.XLOOKUP(Tabela1[[#This Row],[Turma]],Tabela3[16 turmas],Tabela3[Sala])</f>
        <v>S12</v>
      </c>
      <c r="J630" s="8" t="str">
        <f>_xlfn.XLOOKUP(Tabela1[[#This Row],[Turma]],Tabela3[16 turmas],Tabela3[Periodo])</f>
        <v>Segunda 3</v>
      </c>
      <c r="K630" s="50" t="s">
        <v>2502</v>
      </c>
      <c r="L630" s="37" t="s">
        <v>2562</v>
      </c>
    </row>
    <row r="631" spans="1:12" x14ac:dyDescent="0.35">
      <c r="A631" t="s">
        <v>41</v>
      </c>
      <c r="B631" s="36" t="s">
        <v>964</v>
      </c>
      <c r="C631" t="s">
        <v>549</v>
      </c>
      <c r="D631" t="s">
        <v>550</v>
      </c>
      <c r="E631" t="s">
        <v>559</v>
      </c>
      <c r="F631" t="s">
        <v>1915</v>
      </c>
      <c r="G631" s="8" t="s">
        <v>808</v>
      </c>
      <c r="H631" t="str">
        <f>_xlfn.XLOOKUP(Tabela1[[#This Row],[Turma]],Tabela3[16 turmas],Tabela3[Prof.])</f>
        <v>Grilo</v>
      </c>
      <c r="I631" s="8" t="str">
        <f>_xlfn.XLOOKUP(Tabela1[[#This Row],[Turma]],Tabela3[16 turmas],Tabela3[Sala])</f>
        <v>S08</v>
      </c>
      <c r="J631" s="8" t="str">
        <f>_xlfn.XLOOKUP(Tabela1[[#This Row],[Turma]],Tabela3[16 turmas],Tabela3[Periodo])</f>
        <v>Segunda 3</v>
      </c>
      <c r="K631" t="s">
        <v>1998</v>
      </c>
      <c r="L631" s="37" t="s">
        <v>3168</v>
      </c>
    </row>
    <row r="632" spans="1:12" x14ac:dyDescent="0.35">
      <c r="A632" t="s">
        <v>1328</v>
      </c>
      <c r="B632" s="36" t="s">
        <v>1329</v>
      </c>
      <c r="C632" t="s">
        <v>557</v>
      </c>
      <c r="D632" t="s">
        <v>553</v>
      </c>
      <c r="E632" t="s">
        <v>551</v>
      </c>
      <c r="F632" t="s">
        <v>1915</v>
      </c>
      <c r="G632" s="8" t="s">
        <v>808</v>
      </c>
      <c r="H632" t="str">
        <f>_xlfn.XLOOKUP(Tabela1[[#This Row],[Turma]],Tabela3[16 turmas],Tabela3[Prof.])</f>
        <v>Grilo</v>
      </c>
      <c r="I632" s="8" t="str">
        <f>_xlfn.XLOOKUP(Tabela1[[#This Row],[Turma]],Tabela3[16 turmas],Tabela3[Sala])</f>
        <v>S08</v>
      </c>
      <c r="J632" s="8" t="str">
        <f>_xlfn.XLOOKUP(Tabela1[[#This Row],[Turma]],Tabela3[16 turmas],Tabela3[Periodo])</f>
        <v>Segunda 3</v>
      </c>
      <c r="K632" t="s">
        <v>1922</v>
      </c>
      <c r="L632" s="37" t="s">
        <v>3230</v>
      </c>
    </row>
    <row r="633" spans="1:12" x14ac:dyDescent="0.35">
      <c r="A633" t="s">
        <v>1269</v>
      </c>
      <c r="B633" s="36" t="s">
        <v>1270</v>
      </c>
      <c r="C633" t="s">
        <v>549</v>
      </c>
      <c r="D633" t="s">
        <v>553</v>
      </c>
      <c r="E633" t="s">
        <v>559</v>
      </c>
      <c r="F633" t="s">
        <v>1915</v>
      </c>
      <c r="G633" s="8" t="s">
        <v>808</v>
      </c>
      <c r="H633" t="str">
        <f>_xlfn.XLOOKUP(Tabela1[[#This Row],[Turma]],Tabela3[16 turmas],Tabela3[Prof.])</f>
        <v>Grilo</v>
      </c>
      <c r="I633" s="8" t="str">
        <f>_xlfn.XLOOKUP(Tabela1[[#This Row],[Turma]],Tabela3[16 turmas],Tabela3[Sala])</f>
        <v>S08</v>
      </c>
      <c r="J633" s="8" t="str">
        <f>_xlfn.XLOOKUP(Tabela1[[#This Row],[Turma]],Tabela3[16 turmas],Tabela3[Periodo])</f>
        <v>Segunda 3</v>
      </c>
      <c r="K633" t="s">
        <v>2000</v>
      </c>
      <c r="L633" s="37" t="s">
        <v>3116</v>
      </c>
    </row>
    <row r="634" spans="1:12" x14ac:dyDescent="0.35">
      <c r="A634" t="s">
        <v>71</v>
      </c>
      <c r="B634" s="36" t="s">
        <v>72</v>
      </c>
      <c r="C634" t="s">
        <v>549</v>
      </c>
      <c r="D634" t="s">
        <v>550</v>
      </c>
      <c r="E634" t="s">
        <v>551</v>
      </c>
      <c r="F634" t="s">
        <v>1915</v>
      </c>
      <c r="G634" s="8" t="s">
        <v>808</v>
      </c>
      <c r="H634" t="str">
        <f>_xlfn.XLOOKUP(Tabela1[[#This Row],[Turma]],Tabela3[16 turmas],Tabela3[Prof.])</f>
        <v>Grilo</v>
      </c>
      <c r="I634" s="8" t="str">
        <f>_xlfn.XLOOKUP(Tabela1[[#This Row],[Turma]],Tabela3[16 turmas],Tabela3[Sala])</f>
        <v>S08</v>
      </c>
      <c r="J634" s="8" t="str">
        <f>_xlfn.XLOOKUP(Tabela1[[#This Row],[Turma]],Tabela3[16 turmas],Tabela3[Periodo])</f>
        <v>Segunda 3</v>
      </c>
      <c r="K634" t="s">
        <v>2004</v>
      </c>
      <c r="L634" s="37" t="s">
        <v>3112</v>
      </c>
    </row>
    <row r="635" spans="1:12" x14ac:dyDescent="0.35">
      <c r="A635" t="s">
        <v>1575</v>
      </c>
      <c r="B635" s="36" t="s">
        <v>1576</v>
      </c>
      <c r="C635" t="s">
        <v>557</v>
      </c>
      <c r="D635" t="s">
        <v>550</v>
      </c>
      <c r="E635" t="s">
        <v>551</v>
      </c>
      <c r="F635" t="s">
        <v>1915</v>
      </c>
      <c r="G635" s="8" t="s">
        <v>808</v>
      </c>
      <c r="H635" t="str">
        <f>_xlfn.XLOOKUP(Tabela1[[#This Row],[Turma]],Tabela3[16 turmas],Tabela3[Prof.])</f>
        <v>Grilo</v>
      </c>
      <c r="I635" s="8" t="str">
        <f>_xlfn.XLOOKUP(Tabela1[[#This Row],[Turma]],Tabela3[16 turmas],Tabela3[Sala])</f>
        <v>S08</v>
      </c>
      <c r="J635" s="8" t="str">
        <f>_xlfn.XLOOKUP(Tabela1[[#This Row],[Turma]],Tabela3[16 turmas],Tabela3[Periodo])</f>
        <v>Segunda 3</v>
      </c>
      <c r="K635" t="s">
        <v>2011</v>
      </c>
      <c r="L635" s="37" t="s">
        <v>3046</v>
      </c>
    </row>
    <row r="636" spans="1:12" x14ac:dyDescent="0.35">
      <c r="A636" t="s">
        <v>117</v>
      </c>
      <c r="B636" s="36" t="s">
        <v>118</v>
      </c>
      <c r="C636" t="s">
        <v>549</v>
      </c>
      <c r="D636" t="s">
        <v>553</v>
      </c>
      <c r="E636" t="s">
        <v>559</v>
      </c>
      <c r="F636" t="s">
        <v>1915</v>
      </c>
      <c r="G636" s="8" t="s">
        <v>808</v>
      </c>
      <c r="H636" t="str">
        <f>_xlfn.XLOOKUP(Tabela1[[#This Row],[Turma]],Tabela3[16 turmas],Tabela3[Prof.])</f>
        <v>Grilo</v>
      </c>
      <c r="I636" s="8" t="str">
        <f>_xlfn.XLOOKUP(Tabela1[[#This Row],[Turma]],Tabela3[16 turmas],Tabela3[Sala])</f>
        <v>S08</v>
      </c>
      <c r="J636" s="8" t="str">
        <f>_xlfn.XLOOKUP(Tabela1[[#This Row],[Turma]],Tabela3[16 turmas],Tabela3[Periodo])</f>
        <v>Segunda 3</v>
      </c>
      <c r="K636" t="s">
        <v>1997</v>
      </c>
      <c r="L636" s="37" t="s">
        <v>3040</v>
      </c>
    </row>
    <row r="637" spans="1:12" x14ac:dyDescent="0.35">
      <c r="A637" t="s">
        <v>962</v>
      </c>
      <c r="B637" s="36" t="s">
        <v>963</v>
      </c>
      <c r="C637" t="s">
        <v>549</v>
      </c>
      <c r="D637" t="s">
        <v>553</v>
      </c>
      <c r="E637" t="s">
        <v>559</v>
      </c>
      <c r="F637" t="s">
        <v>1915</v>
      </c>
      <c r="G637" s="8" t="s">
        <v>808</v>
      </c>
      <c r="H637" t="str">
        <f>_xlfn.XLOOKUP(Tabela1[[#This Row],[Turma]],Tabela3[16 turmas],Tabela3[Prof.])</f>
        <v>Grilo</v>
      </c>
      <c r="I637" s="8" t="str">
        <f>_xlfn.XLOOKUP(Tabela1[[#This Row],[Turma]],Tabela3[16 turmas],Tabela3[Sala])</f>
        <v>S08</v>
      </c>
      <c r="J637" s="8" t="str">
        <f>_xlfn.XLOOKUP(Tabela1[[#This Row],[Turma]],Tabela3[16 turmas],Tabela3[Periodo])</f>
        <v>Segunda 3</v>
      </c>
      <c r="K637"/>
      <c r="L637" s="37" t="s">
        <v>3246</v>
      </c>
    </row>
    <row r="638" spans="1:12" x14ac:dyDescent="0.35">
      <c r="A638" t="s">
        <v>14</v>
      </c>
      <c r="B638" s="36" t="s">
        <v>965</v>
      </c>
      <c r="C638" t="s">
        <v>549</v>
      </c>
      <c r="D638" t="s">
        <v>550</v>
      </c>
      <c r="E638" t="s">
        <v>559</v>
      </c>
      <c r="F638" t="s">
        <v>1915</v>
      </c>
      <c r="G638" s="8" t="s">
        <v>808</v>
      </c>
      <c r="H638" t="str">
        <f>_xlfn.XLOOKUP(Tabela1[[#This Row],[Turma]],Tabela3[16 turmas],Tabela3[Prof.])</f>
        <v>Grilo</v>
      </c>
      <c r="I638" s="8" t="str">
        <f>_xlfn.XLOOKUP(Tabela1[[#This Row],[Turma]],Tabela3[16 turmas],Tabela3[Sala])</f>
        <v>S08</v>
      </c>
      <c r="J638" s="8" t="str">
        <f>_xlfn.XLOOKUP(Tabela1[[#This Row],[Turma]],Tabela3[16 turmas],Tabela3[Periodo])</f>
        <v>Segunda 3</v>
      </c>
      <c r="K638"/>
      <c r="L638" s="37" t="s">
        <v>3014</v>
      </c>
    </row>
    <row r="639" spans="1:12" x14ac:dyDescent="0.35">
      <c r="A639" t="s">
        <v>457</v>
      </c>
      <c r="B639" s="36" t="s">
        <v>458</v>
      </c>
      <c r="C639" t="s">
        <v>549</v>
      </c>
      <c r="D639" t="s">
        <v>550</v>
      </c>
      <c r="E639" t="s">
        <v>559</v>
      </c>
      <c r="F639" t="s">
        <v>1915</v>
      </c>
      <c r="G639" s="8" t="s">
        <v>808</v>
      </c>
      <c r="H639" t="str">
        <f>_xlfn.XLOOKUP(Tabela1[[#This Row],[Turma]],Tabela3[16 turmas],Tabela3[Prof.])</f>
        <v>Grilo</v>
      </c>
      <c r="I639" s="8" t="str">
        <f>_xlfn.XLOOKUP(Tabela1[[#This Row],[Turma]],Tabela3[16 turmas],Tabela3[Sala])</f>
        <v>S08</v>
      </c>
      <c r="J639" s="8" t="str">
        <f>_xlfn.XLOOKUP(Tabela1[[#This Row],[Turma]],Tabela3[16 turmas],Tabela3[Periodo])</f>
        <v>Segunda 3</v>
      </c>
      <c r="K639" t="s">
        <v>1999</v>
      </c>
      <c r="L639" s="37" t="s">
        <v>3013</v>
      </c>
    </row>
    <row r="640" spans="1:12" x14ac:dyDescent="0.35">
      <c r="A640" t="s">
        <v>1577</v>
      </c>
      <c r="B640" s="36" t="s">
        <v>1578</v>
      </c>
      <c r="C640" t="s">
        <v>557</v>
      </c>
      <c r="D640" t="s">
        <v>550</v>
      </c>
      <c r="E640" t="s">
        <v>551</v>
      </c>
      <c r="F640" t="s">
        <v>1916</v>
      </c>
      <c r="G640" s="8" t="s">
        <v>808</v>
      </c>
      <c r="H640" t="str">
        <f>_xlfn.XLOOKUP(Tabela1[[#This Row],[Turma]],Tabela3[16 turmas],Tabela3[Prof.])</f>
        <v>Grilo</v>
      </c>
      <c r="I640" s="8" t="str">
        <f>_xlfn.XLOOKUP(Tabela1[[#This Row],[Turma]],Tabela3[16 turmas],Tabela3[Sala])</f>
        <v>S08</v>
      </c>
      <c r="J640" s="8" t="str">
        <f>_xlfn.XLOOKUP(Tabela1[[#This Row],[Turma]],Tabela3[16 turmas],Tabela3[Periodo])</f>
        <v>Segunda 3</v>
      </c>
      <c r="K640" t="s">
        <v>2012</v>
      </c>
      <c r="L640" s="37" t="s">
        <v>2876</v>
      </c>
    </row>
    <row r="641" spans="1:12" x14ac:dyDescent="0.35">
      <c r="A641" t="s">
        <v>1579</v>
      </c>
      <c r="B641" s="36" t="s">
        <v>1580</v>
      </c>
      <c r="C641" t="s">
        <v>557</v>
      </c>
      <c r="D641" t="s">
        <v>550</v>
      </c>
      <c r="E641" t="s">
        <v>551</v>
      </c>
      <c r="F641" t="s">
        <v>1915</v>
      </c>
      <c r="G641" s="8" t="s">
        <v>808</v>
      </c>
      <c r="H641" t="str">
        <f>_xlfn.XLOOKUP(Tabela1[[#This Row],[Turma]],Tabela3[16 turmas],Tabela3[Prof.])</f>
        <v>Grilo</v>
      </c>
      <c r="I641" s="8" t="str">
        <f>_xlfn.XLOOKUP(Tabela1[[#This Row],[Turma]],Tabela3[16 turmas],Tabela3[Sala])</f>
        <v>S08</v>
      </c>
      <c r="J641" s="8" t="str">
        <f>_xlfn.XLOOKUP(Tabela1[[#This Row],[Turma]],Tabela3[16 turmas],Tabela3[Periodo])</f>
        <v>Segunda 3</v>
      </c>
      <c r="K641" t="s">
        <v>2013</v>
      </c>
      <c r="L641" s="37" t="s">
        <v>2873</v>
      </c>
    </row>
    <row r="642" spans="1:12" x14ac:dyDescent="0.35">
      <c r="A642" t="s">
        <v>203</v>
      </c>
      <c r="B642" s="36" t="s">
        <v>1583</v>
      </c>
      <c r="C642" t="s">
        <v>557</v>
      </c>
      <c r="D642" t="s">
        <v>550</v>
      </c>
      <c r="E642" t="s">
        <v>551</v>
      </c>
      <c r="F642" t="s">
        <v>1915</v>
      </c>
      <c r="G642" s="8" t="s">
        <v>808</v>
      </c>
      <c r="H642" t="str">
        <f>_xlfn.XLOOKUP(Tabela1[[#This Row],[Turma]],Tabela3[16 turmas],Tabela3[Prof.])</f>
        <v>Grilo</v>
      </c>
      <c r="I642" s="8" t="str">
        <f>_xlfn.XLOOKUP(Tabela1[[#This Row],[Turma]],Tabela3[16 turmas],Tabela3[Sala])</f>
        <v>S08</v>
      </c>
      <c r="J642" s="8" t="str">
        <f>_xlfn.XLOOKUP(Tabela1[[#This Row],[Turma]],Tabela3[16 turmas],Tabela3[Periodo])</f>
        <v>Segunda 3</v>
      </c>
      <c r="K642" t="s">
        <v>2014</v>
      </c>
      <c r="L642" s="37" t="s">
        <v>2867</v>
      </c>
    </row>
    <row r="643" spans="1:12" x14ac:dyDescent="0.35">
      <c r="A643" t="s">
        <v>449</v>
      </c>
      <c r="B643" s="36" t="s">
        <v>450</v>
      </c>
      <c r="C643" t="s">
        <v>557</v>
      </c>
      <c r="D643" t="s">
        <v>553</v>
      </c>
      <c r="E643" t="s">
        <v>551</v>
      </c>
      <c r="F643" t="s">
        <v>1915</v>
      </c>
      <c r="G643" s="8" t="s">
        <v>808</v>
      </c>
      <c r="H643" t="str">
        <f>_xlfn.XLOOKUP(Tabela1[[#This Row],[Turma]],Tabela3[16 turmas],Tabela3[Prof.])</f>
        <v>Grilo</v>
      </c>
      <c r="I643" s="8" t="str">
        <f>_xlfn.XLOOKUP(Tabela1[[#This Row],[Turma]],Tabela3[16 turmas],Tabela3[Sala])</f>
        <v>S08</v>
      </c>
      <c r="J643" s="8" t="str">
        <f>_xlfn.XLOOKUP(Tabela1[[#This Row],[Turma]],Tabela3[16 turmas],Tabela3[Periodo])</f>
        <v>Segunda 3</v>
      </c>
      <c r="K643" t="s">
        <v>2015</v>
      </c>
      <c r="L643" s="37" t="s">
        <v>2781</v>
      </c>
    </row>
    <row r="644" spans="1:12" x14ac:dyDescent="0.35">
      <c r="A644" t="s">
        <v>390</v>
      </c>
      <c r="B644" s="36" t="s">
        <v>391</v>
      </c>
      <c r="C644" t="s">
        <v>732</v>
      </c>
      <c r="D644" t="s">
        <v>550</v>
      </c>
      <c r="E644" t="s">
        <v>559</v>
      </c>
      <c r="F644" t="s">
        <v>1915</v>
      </c>
      <c r="G644" s="8" t="s">
        <v>808</v>
      </c>
      <c r="H644" t="str">
        <f>_xlfn.XLOOKUP(Tabela1[[#This Row],[Turma]],Tabela3[16 turmas],Tabela3[Prof.])</f>
        <v>Grilo</v>
      </c>
      <c r="I644" s="8" t="str">
        <f>_xlfn.XLOOKUP(Tabela1[[#This Row],[Turma]],Tabela3[16 turmas],Tabela3[Sala])</f>
        <v>S08</v>
      </c>
      <c r="J644" s="8" t="str">
        <f>_xlfn.XLOOKUP(Tabela1[[#This Row],[Turma]],Tabela3[16 turmas],Tabela3[Periodo])</f>
        <v>Segunda 3</v>
      </c>
      <c r="K644" t="s">
        <v>1996</v>
      </c>
      <c r="L644" s="37" t="s">
        <v>2775</v>
      </c>
    </row>
    <row r="645" spans="1:12" x14ac:dyDescent="0.35">
      <c r="A645" t="s">
        <v>357</v>
      </c>
      <c r="B645" s="36" t="s">
        <v>358</v>
      </c>
      <c r="C645" t="s">
        <v>557</v>
      </c>
      <c r="D645" t="s">
        <v>553</v>
      </c>
      <c r="E645" t="s">
        <v>551</v>
      </c>
      <c r="F645" t="s">
        <v>1916</v>
      </c>
      <c r="G645" s="8" t="s">
        <v>808</v>
      </c>
      <c r="H645" t="str">
        <f>_xlfn.XLOOKUP(Tabela1[[#This Row],[Turma]],Tabela3[16 turmas],Tabela3[Prof.])</f>
        <v>Grilo</v>
      </c>
      <c r="I645" s="8" t="str">
        <f>_xlfn.XLOOKUP(Tabela1[[#This Row],[Turma]],Tabela3[16 turmas],Tabela3[Sala])</f>
        <v>S08</v>
      </c>
      <c r="J645" s="8" t="str">
        <f>_xlfn.XLOOKUP(Tabela1[[#This Row],[Turma]],Tabela3[16 turmas],Tabela3[Periodo])</f>
        <v>Segunda 3</v>
      </c>
      <c r="K645" t="s">
        <v>2017</v>
      </c>
      <c r="L645" s="37" t="s">
        <v>2766</v>
      </c>
    </row>
    <row r="646" spans="1:12" x14ac:dyDescent="0.35">
      <c r="A646" t="s">
        <v>8</v>
      </c>
      <c r="B646" s="36" t="s">
        <v>9</v>
      </c>
      <c r="C646" t="s">
        <v>549</v>
      </c>
      <c r="D646" t="s">
        <v>550</v>
      </c>
      <c r="E646" t="s">
        <v>551</v>
      </c>
      <c r="F646" t="s">
        <v>1915</v>
      </c>
      <c r="G646" s="8" t="s">
        <v>808</v>
      </c>
      <c r="H646" t="str">
        <f>_xlfn.XLOOKUP(Tabela1[[#This Row],[Turma]],Tabela3[16 turmas],Tabela3[Prof.])</f>
        <v>Grilo</v>
      </c>
      <c r="I646" s="8" t="str">
        <f>_xlfn.XLOOKUP(Tabela1[[#This Row],[Turma]],Tabela3[16 turmas],Tabela3[Sala])</f>
        <v>S08</v>
      </c>
      <c r="J646" s="8" t="str">
        <f>_xlfn.XLOOKUP(Tabela1[[#This Row],[Turma]],Tabela3[16 turmas],Tabela3[Periodo])</f>
        <v>Segunda 3</v>
      </c>
      <c r="K646"/>
      <c r="L646" s="37" t="s">
        <v>3271</v>
      </c>
    </row>
    <row r="647" spans="1:12" x14ac:dyDescent="0.35">
      <c r="A647" t="s">
        <v>86</v>
      </c>
      <c r="B647" s="36" t="s">
        <v>1662</v>
      </c>
      <c r="C647" t="s">
        <v>557</v>
      </c>
      <c r="D647" t="s">
        <v>550</v>
      </c>
      <c r="E647" t="s">
        <v>551</v>
      </c>
      <c r="F647" t="s">
        <v>1915</v>
      </c>
      <c r="G647" s="8" t="s">
        <v>808</v>
      </c>
      <c r="H647" t="str">
        <f>_xlfn.XLOOKUP(Tabela1[[#This Row],[Turma]],Tabela3[16 turmas],Tabela3[Prof.])</f>
        <v>Grilo</v>
      </c>
      <c r="I647" s="8" t="str">
        <f>_xlfn.XLOOKUP(Tabela1[[#This Row],[Turma]],Tabela3[16 turmas],Tabela3[Sala])</f>
        <v>S08</v>
      </c>
      <c r="J647" s="8" t="str">
        <f>_xlfn.XLOOKUP(Tabela1[[#This Row],[Turma]],Tabela3[16 turmas],Tabela3[Periodo])</f>
        <v>Segunda 3</v>
      </c>
      <c r="K647" t="s">
        <v>2018</v>
      </c>
      <c r="L647" s="37" t="s">
        <v>2741</v>
      </c>
    </row>
    <row r="648" spans="1:12" x14ac:dyDescent="0.35">
      <c r="A648" t="s">
        <v>375</v>
      </c>
      <c r="B648" s="36" t="s">
        <v>376</v>
      </c>
      <c r="C648" t="s">
        <v>549</v>
      </c>
      <c r="D648" t="s">
        <v>550</v>
      </c>
      <c r="E648" t="s">
        <v>551</v>
      </c>
      <c r="F648" t="s">
        <v>1915</v>
      </c>
      <c r="G648" s="8" t="s">
        <v>808</v>
      </c>
      <c r="H648" t="str">
        <f>_xlfn.XLOOKUP(Tabela1[[#This Row],[Turma]],Tabela3[16 turmas],Tabela3[Prof.])</f>
        <v>Grilo</v>
      </c>
      <c r="I648" s="8" t="str">
        <f>_xlfn.XLOOKUP(Tabela1[[#This Row],[Turma]],Tabela3[16 turmas],Tabela3[Sala])</f>
        <v>S08</v>
      </c>
      <c r="J648" s="8" t="str">
        <f>_xlfn.XLOOKUP(Tabela1[[#This Row],[Turma]],Tabela3[16 turmas],Tabela3[Periodo])</f>
        <v>Segunda 3</v>
      </c>
      <c r="K648" t="s">
        <v>2001</v>
      </c>
      <c r="L648" s="37" t="s">
        <v>2685</v>
      </c>
    </row>
    <row r="649" spans="1:12" x14ac:dyDescent="0.35">
      <c r="A649" t="s">
        <v>64</v>
      </c>
      <c r="B649" s="36" t="s">
        <v>65</v>
      </c>
      <c r="C649" t="s">
        <v>549</v>
      </c>
      <c r="D649" t="s">
        <v>553</v>
      </c>
      <c r="E649" t="s">
        <v>551</v>
      </c>
      <c r="F649" t="s">
        <v>1915</v>
      </c>
      <c r="G649" s="8" t="s">
        <v>808</v>
      </c>
      <c r="H649" t="str">
        <f>_xlfn.XLOOKUP(Tabela1[[#This Row],[Turma]],Tabela3[16 turmas],Tabela3[Prof.])</f>
        <v>Grilo</v>
      </c>
      <c r="I649" s="8" t="str">
        <f>_xlfn.XLOOKUP(Tabela1[[#This Row],[Turma]],Tabela3[16 turmas],Tabela3[Sala])</f>
        <v>S08</v>
      </c>
      <c r="J649" s="8" t="str">
        <f>_xlfn.XLOOKUP(Tabela1[[#This Row],[Turma]],Tabela3[16 turmas],Tabela3[Periodo])</f>
        <v>Segunda 3</v>
      </c>
      <c r="K649" t="s">
        <v>2002</v>
      </c>
      <c r="L649" s="37" t="s">
        <v>2684</v>
      </c>
    </row>
    <row r="650" spans="1:12" x14ac:dyDescent="0.35">
      <c r="A650" t="s">
        <v>302</v>
      </c>
      <c r="B650" s="36" t="s">
        <v>1290</v>
      </c>
      <c r="C650" t="s">
        <v>549</v>
      </c>
      <c r="D650" t="s">
        <v>553</v>
      </c>
      <c r="E650" t="s">
        <v>551</v>
      </c>
      <c r="F650" t="s">
        <v>1916</v>
      </c>
      <c r="G650" s="8" t="s">
        <v>808</v>
      </c>
      <c r="H650" t="str">
        <f>_xlfn.XLOOKUP(Tabela1[[#This Row],[Turma]],Tabela3[16 turmas],Tabela3[Prof.])</f>
        <v>Grilo</v>
      </c>
      <c r="I650" s="8" t="str">
        <f>_xlfn.XLOOKUP(Tabela1[[#This Row],[Turma]],Tabela3[16 turmas],Tabela3[Sala])</f>
        <v>S08</v>
      </c>
      <c r="J650" s="8" t="str">
        <f>_xlfn.XLOOKUP(Tabela1[[#This Row],[Turma]],Tabela3[16 turmas],Tabela3[Periodo])</f>
        <v>Segunda 3</v>
      </c>
      <c r="K650" t="s">
        <v>2003</v>
      </c>
      <c r="L650" s="37" t="s">
        <v>2669</v>
      </c>
    </row>
    <row r="651" spans="1:12" x14ac:dyDescent="0.35">
      <c r="A651" t="s">
        <v>1573</v>
      </c>
      <c r="B651" s="36" t="s">
        <v>1574</v>
      </c>
      <c r="C651" t="s">
        <v>557</v>
      </c>
      <c r="D651" t="s">
        <v>550</v>
      </c>
      <c r="E651" t="s">
        <v>551</v>
      </c>
      <c r="F651" t="s">
        <v>1915</v>
      </c>
      <c r="G651" s="8" t="s">
        <v>808</v>
      </c>
      <c r="H651" t="str">
        <f>_xlfn.XLOOKUP(Tabela1[[#This Row],[Turma]],Tabela3[16 turmas],Tabela3[Prof.])</f>
        <v>Grilo</v>
      </c>
      <c r="I651" s="8" t="str">
        <f>_xlfn.XLOOKUP(Tabela1[[#This Row],[Turma]],Tabela3[16 turmas],Tabela3[Sala])</f>
        <v>S08</v>
      </c>
      <c r="J651" s="8" t="str">
        <f>_xlfn.XLOOKUP(Tabela1[[#This Row],[Turma]],Tabela3[16 turmas],Tabela3[Periodo])</f>
        <v>Segunda 3</v>
      </c>
      <c r="K651" t="s">
        <v>2010</v>
      </c>
      <c r="L651" s="37" t="s">
        <v>2656</v>
      </c>
    </row>
    <row r="652" spans="1:12" x14ac:dyDescent="0.35">
      <c r="A652" t="s">
        <v>265</v>
      </c>
      <c r="B652" s="36" t="s">
        <v>1291</v>
      </c>
      <c r="C652" t="s">
        <v>549</v>
      </c>
      <c r="D652" t="s">
        <v>550</v>
      </c>
      <c r="E652" t="s">
        <v>551</v>
      </c>
      <c r="F652" t="s">
        <v>1915</v>
      </c>
      <c r="G652" s="8" t="s">
        <v>808</v>
      </c>
      <c r="H652" t="str">
        <f>_xlfn.XLOOKUP(Tabela1[[#This Row],[Turma]],Tabela3[16 turmas],Tabela3[Prof.])</f>
        <v>Grilo</v>
      </c>
      <c r="I652" s="8" t="str">
        <f>_xlfn.XLOOKUP(Tabela1[[#This Row],[Turma]],Tabela3[16 turmas],Tabela3[Sala])</f>
        <v>S08</v>
      </c>
      <c r="J652" s="8" t="str">
        <f>_xlfn.XLOOKUP(Tabela1[[#This Row],[Turma]],Tabela3[16 turmas],Tabela3[Periodo])</f>
        <v>Segunda 3</v>
      </c>
      <c r="K652" t="s">
        <v>2005</v>
      </c>
      <c r="L652" s="37" t="s">
        <v>2639</v>
      </c>
    </row>
    <row r="653" spans="1:12" x14ac:dyDescent="0.35">
      <c r="A653" t="s">
        <v>319</v>
      </c>
      <c r="B653" s="36" t="s">
        <v>320</v>
      </c>
      <c r="C653" t="s">
        <v>549</v>
      </c>
      <c r="D653" t="s">
        <v>553</v>
      </c>
      <c r="E653" t="s">
        <v>551</v>
      </c>
      <c r="F653" t="s">
        <v>1916</v>
      </c>
      <c r="G653" s="8" t="s">
        <v>808</v>
      </c>
      <c r="H653" t="str">
        <f>_xlfn.XLOOKUP(Tabela1[[#This Row],[Turma]],Tabela3[16 turmas],Tabela3[Prof.])</f>
        <v>Grilo</v>
      </c>
      <c r="I653" s="8" t="str">
        <f>_xlfn.XLOOKUP(Tabela1[[#This Row],[Turma]],Tabela3[16 turmas],Tabela3[Sala])</f>
        <v>S08</v>
      </c>
      <c r="J653" s="8" t="str">
        <f>_xlfn.XLOOKUP(Tabela1[[#This Row],[Turma]],Tabela3[16 turmas],Tabela3[Periodo])</f>
        <v>Segunda 3</v>
      </c>
      <c r="K653" t="s">
        <v>2007</v>
      </c>
      <c r="L653" s="37" t="s">
        <v>2625</v>
      </c>
    </row>
    <row r="654" spans="1:12" x14ac:dyDescent="0.35">
      <c r="A654" t="s">
        <v>488</v>
      </c>
      <c r="B654" s="36" t="s">
        <v>1305</v>
      </c>
      <c r="C654" t="s">
        <v>549</v>
      </c>
      <c r="D654" t="s">
        <v>550</v>
      </c>
      <c r="E654" t="s">
        <v>551</v>
      </c>
      <c r="F654" t="s">
        <v>1916</v>
      </c>
      <c r="G654" s="8" t="s">
        <v>808</v>
      </c>
      <c r="H654" t="str">
        <f>_xlfn.XLOOKUP(Tabela1[[#This Row],[Turma]],Tabela3[16 turmas],Tabela3[Prof.])</f>
        <v>Grilo</v>
      </c>
      <c r="I654" s="8" t="str">
        <f>_xlfn.XLOOKUP(Tabela1[[#This Row],[Turma]],Tabela3[16 turmas],Tabela3[Sala])</f>
        <v>S08</v>
      </c>
      <c r="J654" s="8" t="str">
        <f>_xlfn.XLOOKUP(Tabela1[[#This Row],[Turma]],Tabela3[16 turmas],Tabela3[Periodo])</f>
        <v>Segunda 3</v>
      </c>
      <c r="K654" t="s">
        <v>2008</v>
      </c>
      <c r="L654" s="37" t="s">
        <v>2623</v>
      </c>
    </row>
    <row r="655" spans="1:12" x14ac:dyDescent="0.35">
      <c r="A655" t="s">
        <v>513</v>
      </c>
      <c r="B655" s="36" t="s">
        <v>514</v>
      </c>
      <c r="C655" t="s">
        <v>549</v>
      </c>
      <c r="D655" t="s">
        <v>550</v>
      </c>
      <c r="E655" t="s">
        <v>551</v>
      </c>
      <c r="F655" t="s">
        <v>1915</v>
      </c>
      <c r="G655" s="8" t="s">
        <v>808</v>
      </c>
      <c r="H655" t="str">
        <f>_xlfn.XLOOKUP(Tabela1[[#This Row],[Turma]],Tabela3[16 turmas],Tabela3[Prof.])</f>
        <v>Grilo</v>
      </c>
      <c r="I655" s="8" t="str">
        <f>_xlfn.XLOOKUP(Tabela1[[#This Row],[Turma]],Tabela3[16 turmas],Tabela3[Sala])</f>
        <v>S08</v>
      </c>
      <c r="J655" s="8" t="str">
        <f>_xlfn.XLOOKUP(Tabela1[[#This Row],[Turma]],Tabela3[16 turmas],Tabela3[Periodo])</f>
        <v>Segunda 3</v>
      </c>
      <c r="K655" t="s">
        <v>2006</v>
      </c>
      <c r="L655" s="37" t="s">
        <v>2622</v>
      </c>
    </row>
    <row r="656" spans="1:12" x14ac:dyDescent="0.35">
      <c r="A656" t="s">
        <v>127</v>
      </c>
      <c r="B656" s="36" t="s">
        <v>1653</v>
      </c>
      <c r="C656" t="s">
        <v>557</v>
      </c>
      <c r="D656" t="s">
        <v>550</v>
      </c>
      <c r="E656" t="s">
        <v>551</v>
      </c>
      <c r="F656" t="s">
        <v>1915</v>
      </c>
      <c r="G656" s="8" t="s">
        <v>808</v>
      </c>
      <c r="H656" t="str">
        <f>_xlfn.XLOOKUP(Tabela1[[#This Row],[Turma]],Tabela3[16 turmas],Tabela3[Prof.])</f>
        <v>Grilo</v>
      </c>
      <c r="I656" s="8" t="str">
        <f>_xlfn.XLOOKUP(Tabela1[[#This Row],[Turma]],Tabela3[16 turmas],Tabela3[Sala])</f>
        <v>S08</v>
      </c>
      <c r="J656" s="8" t="str">
        <f>_xlfn.XLOOKUP(Tabela1[[#This Row],[Turma]],Tabela3[16 turmas],Tabela3[Periodo])</f>
        <v>Segunda 3</v>
      </c>
      <c r="K656" s="50" t="s">
        <v>2016</v>
      </c>
      <c r="L656" s="37" t="s">
        <v>2611</v>
      </c>
    </row>
    <row r="657" spans="1:12" x14ac:dyDescent="0.35">
      <c r="A657" t="s">
        <v>1310</v>
      </c>
      <c r="B657" s="36" t="s">
        <v>1311</v>
      </c>
      <c r="C657" t="s">
        <v>557</v>
      </c>
      <c r="D657" t="s">
        <v>550</v>
      </c>
      <c r="E657" t="s">
        <v>551</v>
      </c>
      <c r="F657" t="s">
        <v>1915</v>
      </c>
      <c r="G657" s="8" t="s">
        <v>808</v>
      </c>
      <c r="H657" t="str">
        <f>_xlfn.XLOOKUP(Tabela1[[#This Row],[Turma]],Tabela3[16 turmas],Tabela3[Prof.])</f>
        <v>Grilo</v>
      </c>
      <c r="I657" s="8" t="str">
        <f>_xlfn.XLOOKUP(Tabela1[[#This Row],[Turma]],Tabela3[16 turmas],Tabela3[Sala])</f>
        <v>S08</v>
      </c>
      <c r="J657" s="8" t="str">
        <f>_xlfn.XLOOKUP(Tabela1[[#This Row],[Turma]],Tabela3[16 turmas],Tabela3[Periodo])</f>
        <v>Segunda 3</v>
      </c>
      <c r="K657" t="s">
        <v>1923</v>
      </c>
      <c r="L657" s="37" t="s">
        <v>3238</v>
      </c>
    </row>
    <row r="658" spans="1:12" x14ac:dyDescent="0.35">
      <c r="A658" t="s">
        <v>1586</v>
      </c>
      <c r="B658" s="36" t="s">
        <v>1587</v>
      </c>
      <c r="C658" t="s">
        <v>557</v>
      </c>
      <c r="D658" t="s">
        <v>550</v>
      </c>
      <c r="E658" t="s">
        <v>551</v>
      </c>
      <c r="F658" t="s">
        <v>1915</v>
      </c>
      <c r="G658" s="8" t="s">
        <v>811</v>
      </c>
      <c r="H658" t="str">
        <f>_xlfn.XLOOKUP(Tabela1[[#This Row],[Turma]],Tabela3[16 turmas],Tabela3[Prof.])</f>
        <v>Santi</v>
      </c>
      <c r="I658" s="8" t="str">
        <f>_xlfn.XLOOKUP(Tabela1[[#This Row],[Turma]],Tabela3[16 turmas],Tabela3[Sala])</f>
        <v>S09</v>
      </c>
      <c r="J658" s="8" t="str">
        <f>_xlfn.XLOOKUP(Tabela1[[#This Row],[Turma]],Tabela3[16 turmas],Tabela3[Periodo])</f>
        <v>Segunda 3</v>
      </c>
      <c r="K658" t="s">
        <v>1991</v>
      </c>
      <c r="L658" s="37" t="s">
        <v>3028</v>
      </c>
    </row>
    <row r="659" spans="1:12" x14ac:dyDescent="0.35">
      <c r="A659" t="s">
        <v>1015</v>
      </c>
      <c r="B659" s="36" t="s">
        <v>1016</v>
      </c>
      <c r="C659" t="s">
        <v>549</v>
      </c>
      <c r="D659" t="s">
        <v>553</v>
      </c>
      <c r="E659" t="s">
        <v>559</v>
      </c>
      <c r="F659" t="s">
        <v>1915</v>
      </c>
      <c r="G659" s="8" t="s">
        <v>811</v>
      </c>
      <c r="H659" t="str">
        <f>_xlfn.XLOOKUP(Tabela1[[#This Row],[Turma]],Tabela3[16 turmas],Tabela3[Prof.])</f>
        <v>Santi</v>
      </c>
      <c r="I659" s="8" t="str">
        <f>_xlfn.XLOOKUP(Tabela1[[#This Row],[Turma]],Tabela3[16 turmas],Tabela3[Sala])</f>
        <v>S09</v>
      </c>
      <c r="J659" s="8" t="str">
        <f>_xlfn.XLOOKUP(Tabela1[[#This Row],[Turma]],Tabela3[16 turmas],Tabela3[Periodo])</f>
        <v>Segunda 3</v>
      </c>
      <c r="K659" t="s">
        <v>1975</v>
      </c>
      <c r="L659" s="37" t="s">
        <v>2983</v>
      </c>
    </row>
    <row r="660" spans="1:12" x14ac:dyDescent="0.35">
      <c r="A660" t="s">
        <v>90</v>
      </c>
      <c r="B660" s="36" t="s">
        <v>91</v>
      </c>
      <c r="C660" t="s">
        <v>549</v>
      </c>
      <c r="D660" t="s">
        <v>550</v>
      </c>
      <c r="E660" t="s">
        <v>559</v>
      </c>
      <c r="F660" t="s">
        <v>1915</v>
      </c>
      <c r="G660" s="8" t="s">
        <v>811</v>
      </c>
      <c r="H660" t="str">
        <f>_xlfn.XLOOKUP(Tabela1[[#This Row],[Turma]],Tabela3[16 turmas],Tabela3[Prof.])</f>
        <v>Santi</v>
      </c>
      <c r="I660" s="8" t="str">
        <f>_xlfn.XLOOKUP(Tabela1[[#This Row],[Turma]],Tabela3[16 turmas],Tabela3[Sala])</f>
        <v>S09</v>
      </c>
      <c r="J660" s="8" t="str">
        <f>_xlfn.XLOOKUP(Tabela1[[#This Row],[Turma]],Tabela3[16 turmas],Tabela3[Periodo])</f>
        <v>Segunda 3</v>
      </c>
      <c r="K660" t="s">
        <v>1977</v>
      </c>
      <c r="L660" s="37" t="s">
        <v>2941</v>
      </c>
    </row>
    <row r="661" spans="1:12" x14ac:dyDescent="0.35">
      <c r="A661" t="s">
        <v>153</v>
      </c>
      <c r="B661" s="36" t="s">
        <v>154</v>
      </c>
      <c r="C661" t="s">
        <v>557</v>
      </c>
      <c r="D661" t="s">
        <v>550</v>
      </c>
      <c r="E661" t="s">
        <v>551</v>
      </c>
      <c r="F661" t="s">
        <v>1916</v>
      </c>
      <c r="G661" s="8" t="s">
        <v>811</v>
      </c>
      <c r="H661" t="str">
        <f>_xlfn.XLOOKUP(Tabela1[[#This Row],[Turma]],Tabela3[16 turmas],Tabela3[Prof.])</f>
        <v>Santi</v>
      </c>
      <c r="I661" s="8" t="str">
        <f>_xlfn.XLOOKUP(Tabela1[[#This Row],[Turma]],Tabela3[16 turmas],Tabela3[Sala])</f>
        <v>S09</v>
      </c>
      <c r="J661" s="8" t="str">
        <f>_xlfn.XLOOKUP(Tabela1[[#This Row],[Turma]],Tabela3[16 turmas],Tabela3[Periodo])</f>
        <v>Segunda 3</v>
      </c>
      <c r="K661" t="s">
        <v>1989</v>
      </c>
      <c r="L661" s="37" t="s">
        <v>2826</v>
      </c>
    </row>
    <row r="662" spans="1:12" x14ac:dyDescent="0.35">
      <c r="A662" t="s">
        <v>1584</v>
      </c>
      <c r="B662" s="36" t="s">
        <v>1585</v>
      </c>
      <c r="C662" t="s">
        <v>557</v>
      </c>
      <c r="D662" t="s">
        <v>553</v>
      </c>
      <c r="E662" t="s">
        <v>551</v>
      </c>
      <c r="F662" t="s">
        <v>1916</v>
      </c>
      <c r="G662" s="8" t="s">
        <v>811</v>
      </c>
      <c r="H662" t="str">
        <f>_xlfn.XLOOKUP(Tabela1[[#This Row],[Turma]],Tabela3[16 turmas],Tabela3[Prof.])</f>
        <v>Santi</v>
      </c>
      <c r="I662" s="8" t="str">
        <f>_xlfn.XLOOKUP(Tabela1[[#This Row],[Turma]],Tabela3[16 turmas],Tabela3[Sala])</f>
        <v>S09</v>
      </c>
      <c r="J662" s="8" t="str">
        <f>_xlfn.XLOOKUP(Tabela1[[#This Row],[Turma]],Tabela3[16 turmas],Tabela3[Periodo])</f>
        <v>Segunda 3</v>
      </c>
      <c r="K662" t="s">
        <v>1990</v>
      </c>
      <c r="L662" s="37" t="s">
        <v>2825</v>
      </c>
    </row>
    <row r="663" spans="1:12" x14ac:dyDescent="0.35">
      <c r="A663" t="s">
        <v>1590</v>
      </c>
      <c r="B663" s="36" t="s">
        <v>1591</v>
      </c>
      <c r="C663" t="s">
        <v>557</v>
      </c>
      <c r="D663" t="s">
        <v>550</v>
      </c>
      <c r="E663" t="s">
        <v>551</v>
      </c>
      <c r="F663" t="s">
        <v>1915</v>
      </c>
      <c r="G663" s="8" t="s">
        <v>811</v>
      </c>
      <c r="H663" t="str">
        <f>_xlfn.XLOOKUP(Tabela1[[#This Row],[Turma]],Tabela3[16 turmas],Tabela3[Prof.])</f>
        <v>Santi</v>
      </c>
      <c r="I663" s="8" t="str">
        <f>_xlfn.XLOOKUP(Tabela1[[#This Row],[Turma]],Tabela3[16 turmas],Tabela3[Sala])</f>
        <v>S09</v>
      </c>
      <c r="J663" s="8" t="str">
        <f>_xlfn.XLOOKUP(Tabela1[[#This Row],[Turma]],Tabela3[16 turmas],Tabela3[Periodo])</f>
        <v>Segunda 3</v>
      </c>
      <c r="K663" t="s">
        <v>1992</v>
      </c>
      <c r="L663" s="37" t="s">
        <v>2824</v>
      </c>
    </row>
    <row r="664" spans="1:12" x14ac:dyDescent="0.35">
      <c r="A664" t="s">
        <v>1002</v>
      </c>
      <c r="B664" s="36" t="s">
        <v>1003</v>
      </c>
      <c r="C664" t="s">
        <v>549</v>
      </c>
      <c r="D664" t="s">
        <v>550</v>
      </c>
      <c r="E664" t="s">
        <v>559</v>
      </c>
      <c r="F664" t="s">
        <v>1915</v>
      </c>
      <c r="G664" s="8" t="s">
        <v>811</v>
      </c>
      <c r="H664" t="str">
        <f>_xlfn.XLOOKUP(Tabela1[[#This Row],[Turma]],Tabela3[16 turmas],Tabela3[Prof.])</f>
        <v>Santi</v>
      </c>
      <c r="I664" s="8" t="str">
        <f>_xlfn.XLOOKUP(Tabela1[[#This Row],[Turma]],Tabela3[16 turmas],Tabela3[Sala])</f>
        <v>S09</v>
      </c>
      <c r="J664" s="8" t="str">
        <f>_xlfn.XLOOKUP(Tabela1[[#This Row],[Turma]],Tabela3[16 turmas],Tabela3[Periodo])</f>
        <v>Segunda 3</v>
      </c>
      <c r="K664"/>
      <c r="L664" s="37" t="s">
        <v>3248</v>
      </c>
    </row>
    <row r="665" spans="1:12" x14ac:dyDescent="0.35">
      <c r="A665" t="s">
        <v>418</v>
      </c>
      <c r="B665" s="36" t="s">
        <v>1654</v>
      </c>
      <c r="C665" t="s">
        <v>557</v>
      </c>
      <c r="D665" t="s">
        <v>550</v>
      </c>
      <c r="E665" t="s">
        <v>551</v>
      </c>
      <c r="F665" t="s">
        <v>1915</v>
      </c>
      <c r="G665" s="8" t="s">
        <v>811</v>
      </c>
      <c r="H665" t="str">
        <f>_xlfn.XLOOKUP(Tabela1[[#This Row],[Turma]],Tabela3[16 turmas],Tabela3[Prof.])</f>
        <v>Santi</v>
      </c>
      <c r="I665" s="8" t="str">
        <f>_xlfn.XLOOKUP(Tabela1[[#This Row],[Turma]],Tabela3[16 turmas],Tabela3[Sala])</f>
        <v>S09</v>
      </c>
      <c r="J665" s="8" t="str">
        <f>_xlfn.XLOOKUP(Tabela1[[#This Row],[Turma]],Tabela3[16 turmas],Tabela3[Periodo])</f>
        <v>Segunda 3</v>
      </c>
      <c r="K665" t="s">
        <v>1993</v>
      </c>
      <c r="L665" s="37" t="s">
        <v>2774</v>
      </c>
    </row>
    <row r="666" spans="1:12" x14ac:dyDescent="0.35">
      <c r="A666" t="s">
        <v>100</v>
      </c>
      <c r="B666" s="36" t="s">
        <v>101</v>
      </c>
      <c r="C666" t="s">
        <v>557</v>
      </c>
      <c r="D666" t="s">
        <v>550</v>
      </c>
      <c r="E666" t="s">
        <v>551</v>
      </c>
      <c r="F666" t="s">
        <v>1915</v>
      </c>
      <c r="G666" s="8" t="s">
        <v>811</v>
      </c>
      <c r="H666" t="str">
        <f>_xlfn.XLOOKUP(Tabela1[[#This Row],[Turma]],Tabela3[16 turmas],Tabela3[Prof.])</f>
        <v>Santi</v>
      </c>
      <c r="I666" s="8" t="str">
        <f>_xlfn.XLOOKUP(Tabela1[[#This Row],[Turma]],Tabela3[16 turmas],Tabela3[Sala])</f>
        <v>S09</v>
      </c>
      <c r="J666" s="8" t="str">
        <f>_xlfn.XLOOKUP(Tabela1[[#This Row],[Turma]],Tabela3[16 turmas],Tabela3[Periodo])</f>
        <v>Segunda 3</v>
      </c>
      <c r="K666" t="s">
        <v>1994</v>
      </c>
      <c r="L666" s="37" t="s">
        <v>2772</v>
      </c>
    </row>
    <row r="667" spans="1:12" x14ac:dyDescent="0.35">
      <c r="A667" t="s">
        <v>109</v>
      </c>
      <c r="B667" s="36" t="s">
        <v>110</v>
      </c>
      <c r="C667" t="s">
        <v>549</v>
      </c>
      <c r="D667" t="s">
        <v>550</v>
      </c>
      <c r="E667" t="s">
        <v>559</v>
      </c>
      <c r="F667" t="s">
        <v>1915</v>
      </c>
      <c r="G667" s="8" t="s">
        <v>811</v>
      </c>
      <c r="H667" t="str">
        <f>_xlfn.XLOOKUP(Tabela1[[#This Row],[Turma]],Tabela3[16 turmas],Tabela3[Prof.])</f>
        <v>Santi</v>
      </c>
      <c r="I667" s="8" t="str">
        <f>_xlfn.XLOOKUP(Tabela1[[#This Row],[Turma]],Tabela3[16 turmas],Tabela3[Sala])</f>
        <v>S09</v>
      </c>
      <c r="J667" s="8" t="str">
        <f>_xlfn.XLOOKUP(Tabela1[[#This Row],[Turma]],Tabela3[16 turmas],Tabela3[Periodo])</f>
        <v>Segunda 3</v>
      </c>
      <c r="K667" t="s">
        <v>1978</v>
      </c>
      <c r="L667" s="37" t="s">
        <v>2769</v>
      </c>
    </row>
    <row r="668" spans="1:12" x14ac:dyDescent="0.35">
      <c r="A668" t="s">
        <v>1588</v>
      </c>
      <c r="B668" s="36" t="s">
        <v>1589</v>
      </c>
      <c r="C668" t="s">
        <v>557</v>
      </c>
      <c r="D668" t="s">
        <v>553</v>
      </c>
      <c r="E668" t="s">
        <v>551</v>
      </c>
      <c r="F668" t="s">
        <v>1915</v>
      </c>
      <c r="G668" s="8" t="s">
        <v>811</v>
      </c>
      <c r="H668" t="str">
        <f>_xlfn.XLOOKUP(Tabela1[[#This Row],[Turma]],Tabela3[16 turmas],Tabela3[Prof.])</f>
        <v>Santi</v>
      </c>
      <c r="I668" s="8" t="str">
        <f>_xlfn.XLOOKUP(Tabela1[[#This Row],[Turma]],Tabela3[16 turmas],Tabela3[Sala])</f>
        <v>S09</v>
      </c>
      <c r="J668" s="8" t="str">
        <f>_xlfn.XLOOKUP(Tabela1[[#This Row],[Turma]],Tabela3[16 turmas],Tabela3[Periodo])</f>
        <v>Segunda 3</v>
      </c>
      <c r="K668"/>
      <c r="L668" s="37" t="s">
        <v>3262</v>
      </c>
    </row>
    <row r="669" spans="1:12" x14ac:dyDescent="0.35">
      <c r="A669" t="s">
        <v>38</v>
      </c>
      <c r="B669" s="36" t="s">
        <v>1488</v>
      </c>
      <c r="C669" t="s">
        <v>549</v>
      </c>
      <c r="D669" t="s">
        <v>550</v>
      </c>
      <c r="E669" t="s">
        <v>559</v>
      </c>
      <c r="F669" t="s">
        <v>1916</v>
      </c>
      <c r="G669" s="8" t="s">
        <v>811</v>
      </c>
      <c r="H669" t="str">
        <f>_xlfn.XLOOKUP(Tabela1[[#This Row],[Turma]],Tabela3[16 turmas],Tabela3[Prof.])</f>
        <v>Santi</v>
      </c>
      <c r="I669" s="8" t="str">
        <f>_xlfn.XLOOKUP(Tabela1[[#This Row],[Turma]],Tabela3[16 turmas],Tabela3[Sala])</f>
        <v>S09</v>
      </c>
      <c r="J669" s="8" t="str">
        <f>_xlfn.XLOOKUP(Tabela1[[#This Row],[Turma]],Tabela3[16 turmas],Tabela3[Periodo])</f>
        <v>Segunda 3</v>
      </c>
      <c r="K669"/>
      <c r="L669" s="37" t="s">
        <v>3252</v>
      </c>
    </row>
    <row r="670" spans="1:12" x14ac:dyDescent="0.35">
      <c r="A670" t="s">
        <v>252</v>
      </c>
      <c r="B670" s="36" t="s">
        <v>253</v>
      </c>
      <c r="C670" t="s">
        <v>549</v>
      </c>
      <c r="D670" t="s">
        <v>550</v>
      </c>
      <c r="E670" t="s">
        <v>551</v>
      </c>
      <c r="F670" t="s">
        <v>1915</v>
      </c>
      <c r="G670" s="8" t="s">
        <v>811</v>
      </c>
      <c r="H670" t="str">
        <f>_xlfn.XLOOKUP(Tabela1[[#This Row],[Turma]],Tabela3[16 turmas],Tabela3[Prof.])</f>
        <v>Santi</v>
      </c>
      <c r="I670" s="8" t="str">
        <f>_xlfn.XLOOKUP(Tabela1[[#This Row],[Turma]],Tabela3[16 turmas],Tabela3[Sala])</f>
        <v>S09</v>
      </c>
      <c r="J670" s="8" t="str">
        <f>_xlfn.XLOOKUP(Tabela1[[#This Row],[Turma]],Tabela3[16 turmas],Tabela3[Periodo])</f>
        <v>Segunda 3</v>
      </c>
      <c r="K670" t="s">
        <v>1981</v>
      </c>
      <c r="L670" s="37" t="s">
        <v>2668</v>
      </c>
    </row>
    <row r="671" spans="1:12" x14ac:dyDescent="0.35">
      <c r="A671" t="s">
        <v>204</v>
      </c>
      <c r="B671" s="36" t="s">
        <v>205</v>
      </c>
      <c r="C671" t="s">
        <v>549</v>
      </c>
      <c r="D671" t="s">
        <v>550</v>
      </c>
      <c r="E671" t="s">
        <v>551</v>
      </c>
      <c r="F671" t="s">
        <v>1915</v>
      </c>
      <c r="G671" s="8" t="s">
        <v>811</v>
      </c>
      <c r="H671" t="str">
        <f>_xlfn.XLOOKUP(Tabela1[[#This Row],[Turma]],Tabela3[16 turmas],Tabela3[Prof.])</f>
        <v>Santi</v>
      </c>
      <c r="I671" s="8" t="str">
        <f>_xlfn.XLOOKUP(Tabela1[[#This Row],[Turma]],Tabela3[16 turmas],Tabela3[Sala])</f>
        <v>S09</v>
      </c>
      <c r="J671" s="8" t="str">
        <f>_xlfn.XLOOKUP(Tabela1[[#This Row],[Turma]],Tabela3[16 turmas],Tabela3[Periodo])</f>
        <v>Segunda 3</v>
      </c>
      <c r="K671" t="s">
        <v>1980</v>
      </c>
      <c r="L671" s="37" t="s">
        <v>2667</v>
      </c>
    </row>
    <row r="672" spans="1:12" x14ac:dyDescent="0.35">
      <c r="A672" t="s">
        <v>98</v>
      </c>
      <c r="B672" s="36" t="s">
        <v>1292</v>
      </c>
      <c r="C672" t="s">
        <v>549</v>
      </c>
      <c r="D672" t="s">
        <v>553</v>
      </c>
      <c r="E672" t="s">
        <v>551</v>
      </c>
      <c r="F672" t="s">
        <v>1915</v>
      </c>
      <c r="G672" s="8" t="s">
        <v>811</v>
      </c>
      <c r="H672" t="str">
        <f>_xlfn.XLOOKUP(Tabela1[[#This Row],[Turma]],Tabela3[16 turmas],Tabela3[Prof.])</f>
        <v>Santi</v>
      </c>
      <c r="I672" s="8" t="str">
        <f>_xlfn.XLOOKUP(Tabela1[[#This Row],[Turma]],Tabela3[16 turmas],Tabela3[Sala])</f>
        <v>S09</v>
      </c>
      <c r="J672" s="8" t="str">
        <f>_xlfn.XLOOKUP(Tabela1[[#This Row],[Turma]],Tabela3[16 turmas],Tabela3[Periodo])</f>
        <v>Segunda 3</v>
      </c>
      <c r="K672" t="s">
        <v>1979</v>
      </c>
      <c r="L672" s="37" t="s">
        <v>2664</v>
      </c>
    </row>
    <row r="673" spans="1:12" x14ac:dyDescent="0.35">
      <c r="A673" t="s">
        <v>372</v>
      </c>
      <c r="B673" s="36" t="s">
        <v>1295</v>
      </c>
      <c r="C673" t="s">
        <v>549</v>
      </c>
      <c r="D673" t="s">
        <v>550</v>
      </c>
      <c r="E673" t="s">
        <v>551</v>
      </c>
      <c r="F673" t="s">
        <v>1915</v>
      </c>
      <c r="G673" s="8" t="s">
        <v>811</v>
      </c>
      <c r="H673" t="str">
        <f>_xlfn.XLOOKUP(Tabela1[[#This Row],[Turma]],Tabela3[16 turmas],Tabela3[Prof.])</f>
        <v>Santi</v>
      </c>
      <c r="I673" s="8" t="str">
        <f>_xlfn.XLOOKUP(Tabela1[[#This Row],[Turma]],Tabela3[16 turmas],Tabela3[Sala])</f>
        <v>S09</v>
      </c>
      <c r="J673" s="8" t="str">
        <f>_xlfn.XLOOKUP(Tabela1[[#This Row],[Turma]],Tabela3[16 turmas],Tabela3[Periodo])</f>
        <v>Segunda 3</v>
      </c>
      <c r="K673" t="s">
        <v>1982</v>
      </c>
      <c r="L673" s="37" t="s">
        <v>2660</v>
      </c>
    </row>
    <row r="674" spans="1:12" x14ac:dyDescent="0.35">
      <c r="A674" t="s">
        <v>123</v>
      </c>
      <c r="B674" s="36" t="s">
        <v>124</v>
      </c>
      <c r="C674" t="s">
        <v>549</v>
      </c>
      <c r="D674" t="s">
        <v>550</v>
      </c>
      <c r="E674" t="s">
        <v>551</v>
      </c>
      <c r="F674" t="s">
        <v>1915</v>
      </c>
      <c r="G674" s="8" t="s">
        <v>811</v>
      </c>
      <c r="H674" t="str">
        <f>_xlfn.XLOOKUP(Tabela1[[#This Row],[Turma]],Tabela3[16 turmas],Tabela3[Prof.])</f>
        <v>Santi</v>
      </c>
      <c r="I674" s="8" t="str">
        <f>_xlfn.XLOOKUP(Tabela1[[#This Row],[Turma]],Tabela3[16 turmas],Tabela3[Sala])</f>
        <v>S09</v>
      </c>
      <c r="J674" s="8" t="str">
        <f>_xlfn.XLOOKUP(Tabela1[[#This Row],[Turma]],Tabela3[16 turmas],Tabela3[Periodo])</f>
        <v>Segunda 3</v>
      </c>
      <c r="K674" t="s">
        <v>1983</v>
      </c>
      <c r="L674" s="37" t="s">
        <v>2655</v>
      </c>
    </row>
    <row r="675" spans="1:12" x14ac:dyDescent="0.35">
      <c r="A675" t="s">
        <v>1644</v>
      </c>
      <c r="B675" s="36" t="s">
        <v>1645</v>
      </c>
      <c r="C675" t="s">
        <v>557</v>
      </c>
      <c r="D675" t="s">
        <v>553</v>
      </c>
      <c r="E675" t="s">
        <v>551</v>
      </c>
      <c r="F675" t="s">
        <v>1916</v>
      </c>
      <c r="G675" s="8" t="s">
        <v>811</v>
      </c>
      <c r="H675" t="str">
        <f>_xlfn.XLOOKUP(Tabela1[[#This Row],[Turma]],Tabela3[16 turmas],Tabela3[Prof.])</f>
        <v>Santi</v>
      </c>
      <c r="I675" s="8" t="str">
        <f>_xlfn.XLOOKUP(Tabela1[[#This Row],[Turma]],Tabela3[16 turmas],Tabela3[Sala])</f>
        <v>S09</v>
      </c>
      <c r="J675" s="8" t="str">
        <f>_xlfn.XLOOKUP(Tabela1[[#This Row],[Turma]],Tabela3[16 turmas],Tabela3[Periodo])</f>
        <v>Segunda 3</v>
      </c>
      <c r="K675"/>
      <c r="L675" s="37" t="s">
        <v>3269</v>
      </c>
    </row>
    <row r="676" spans="1:12" x14ac:dyDescent="0.35">
      <c r="A676" t="s">
        <v>234</v>
      </c>
      <c r="B676" s="36" t="s">
        <v>235</v>
      </c>
      <c r="C676" t="s">
        <v>549</v>
      </c>
      <c r="D676" t="s">
        <v>550</v>
      </c>
      <c r="E676" t="s">
        <v>551</v>
      </c>
      <c r="F676" t="s">
        <v>1916</v>
      </c>
      <c r="G676" s="8" t="s">
        <v>811</v>
      </c>
      <c r="H676" t="str">
        <f>_xlfn.XLOOKUP(Tabela1[[#This Row],[Turma]],Tabela3[16 turmas],Tabela3[Prof.])</f>
        <v>Santi</v>
      </c>
      <c r="I676" s="8" t="str">
        <f>_xlfn.XLOOKUP(Tabela1[[#This Row],[Turma]],Tabela3[16 turmas],Tabela3[Sala])</f>
        <v>S09</v>
      </c>
      <c r="J676" s="8" t="str">
        <f>_xlfn.XLOOKUP(Tabela1[[#This Row],[Turma]],Tabela3[16 turmas],Tabela3[Periodo])</f>
        <v>Segunda 3</v>
      </c>
      <c r="K676" t="s">
        <v>1985</v>
      </c>
      <c r="L676" s="37" t="s">
        <v>2619</v>
      </c>
    </row>
    <row r="677" spans="1:12" x14ac:dyDescent="0.35">
      <c r="A677" t="s">
        <v>400</v>
      </c>
      <c r="B677" s="36" t="s">
        <v>401</v>
      </c>
      <c r="C677" t="s">
        <v>557</v>
      </c>
      <c r="D677" t="s">
        <v>550</v>
      </c>
      <c r="E677" t="s">
        <v>551</v>
      </c>
      <c r="F677" t="s">
        <v>1916</v>
      </c>
      <c r="G677" s="8" t="s">
        <v>811</v>
      </c>
      <c r="H677" t="str">
        <f>_xlfn.XLOOKUP(Tabela1[[#This Row],[Turma]],Tabela3[16 turmas],Tabela3[Prof.])</f>
        <v>Santi</v>
      </c>
      <c r="I677" s="8" t="str">
        <f>_xlfn.XLOOKUP(Tabela1[[#This Row],[Turma]],Tabela3[16 turmas],Tabela3[Sala])</f>
        <v>S09</v>
      </c>
      <c r="J677" s="8" t="str">
        <f>_xlfn.XLOOKUP(Tabela1[[#This Row],[Turma]],Tabela3[16 turmas],Tabela3[Periodo])</f>
        <v>Segunda 3</v>
      </c>
      <c r="K677" t="s">
        <v>1934</v>
      </c>
      <c r="L677" s="37" t="s">
        <v>2613</v>
      </c>
    </row>
    <row r="678" spans="1:12" x14ac:dyDescent="0.35">
      <c r="A678" t="s">
        <v>82</v>
      </c>
      <c r="B678" s="36" t="s">
        <v>83</v>
      </c>
      <c r="C678" t="s">
        <v>549</v>
      </c>
      <c r="D678" t="s">
        <v>550</v>
      </c>
      <c r="E678" t="s">
        <v>551</v>
      </c>
      <c r="F678" t="s">
        <v>1916</v>
      </c>
      <c r="G678" s="8" t="s">
        <v>811</v>
      </c>
      <c r="H678" t="str">
        <f>_xlfn.XLOOKUP(Tabela1[[#This Row],[Turma]],Tabela3[16 turmas],Tabela3[Prof.])</f>
        <v>Santi</v>
      </c>
      <c r="I678" s="8" t="str">
        <f>_xlfn.XLOOKUP(Tabela1[[#This Row],[Turma]],Tabela3[16 turmas],Tabela3[Sala])</f>
        <v>S09</v>
      </c>
      <c r="J678" s="8" t="str">
        <f>_xlfn.XLOOKUP(Tabela1[[#This Row],[Turma]],Tabela3[16 turmas],Tabela3[Periodo])</f>
        <v>Segunda 3</v>
      </c>
      <c r="K678" t="s">
        <v>1984</v>
      </c>
      <c r="L678" s="37" t="s">
        <v>2613</v>
      </c>
    </row>
    <row r="679" spans="1:12" x14ac:dyDescent="0.35">
      <c r="A679" t="s">
        <v>273</v>
      </c>
      <c r="B679" s="36" t="s">
        <v>274</v>
      </c>
      <c r="C679" t="s">
        <v>549</v>
      </c>
      <c r="D679" t="s">
        <v>550</v>
      </c>
      <c r="E679" t="s">
        <v>551</v>
      </c>
      <c r="F679" t="s">
        <v>1915</v>
      </c>
      <c r="G679" s="8" t="s">
        <v>811</v>
      </c>
      <c r="H679" t="str">
        <f>_xlfn.XLOOKUP(Tabela1[[#This Row],[Turma]],Tabela3[16 turmas],Tabela3[Prof.])</f>
        <v>Santi</v>
      </c>
      <c r="I679" s="8" t="str">
        <f>_xlfn.XLOOKUP(Tabela1[[#This Row],[Turma]],Tabela3[16 turmas],Tabela3[Sala])</f>
        <v>S09</v>
      </c>
      <c r="J679" s="8" t="str">
        <f>_xlfn.XLOOKUP(Tabela1[[#This Row],[Turma]],Tabela3[16 turmas],Tabela3[Periodo])</f>
        <v>Segunda 3</v>
      </c>
      <c r="K679" t="s">
        <v>1986</v>
      </c>
      <c r="L679" s="37" t="s">
        <v>2606</v>
      </c>
    </row>
    <row r="680" spans="1:12" x14ac:dyDescent="0.35">
      <c r="A680" t="s">
        <v>164</v>
      </c>
      <c r="B680" s="36" t="s">
        <v>165</v>
      </c>
      <c r="C680" t="s">
        <v>549</v>
      </c>
      <c r="D680" t="s">
        <v>550</v>
      </c>
      <c r="E680" t="s">
        <v>551</v>
      </c>
      <c r="F680" t="s">
        <v>1915</v>
      </c>
      <c r="G680" s="8" t="s">
        <v>811</v>
      </c>
      <c r="H680" t="str">
        <f>_xlfn.XLOOKUP(Tabela1[[#This Row],[Turma]],Tabela3[16 turmas],Tabela3[Prof.])</f>
        <v>Santi</v>
      </c>
      <c r="I680" s="8" t="str">
        <f>_xlfn.XLOOKUP(Tabela1[[#This Row],[Turma]],Tabela3[16 turmas],Tabela3[Sala])</f>
        <v>S09</v>
      </c>
      <c r="J680" s="8" t="str">
        <f>_xlfn.XLOOKUP(Tabela1[[#This Row],[Turma]],Tabela3[16 turmas],Tabela3[Periodo])</f>
        <v>Segunda 3</v>
      </c>
      <c r="K680" t="s">
        <v>1987</v>
      </c>
      <c r="L680" s="37" t="s">
        <v>2581</v>
      </c>
    </row>
    <row r="681" spans="1:12" x14ac:dyDescent="0.35">
      <c r="A681" t="s">
        <v>1048</v>
      </c>
      <c r="B681" s="36" t="s">
        <v>1049</v>
      </c>
      <c r="C681" t="s">
        <v>549</v>
      </c>
      <c r="D681" t="s">
        <v>550</v>
      </c>
      <c r="E681" t="s">
        <v>559</v>
      </c>
      <c r="F681" t="s">
        <v>1916</v>
      </c>
      <c r="G681" s="8" t="s">
        <v>811</v>
      </c>
      <c r="H681" t="str">
        <f>_xlfn.XLOOKUP(Tabela1[[#This Row],[Turma]],Tabela3[16 turmas],Tabela3[Prof.])</f>
        <v>Santi</v>
      </c>
      <c r="I681" s="8" t="str">
        <f>_xlfn.XLOOKUP(Tabela1[[#This Row],[Turma]],Tabela3[16 turmas],Tabela3[Sala])</f>
        <v>S09</v>
      </c>
      <c r="J681" s="8" t="str">
        <f>_xlfn.XLOOKUP(Tabela1[[#This Row],[Turma]],Tabela3[16 turmas],Tabela3[Periodo])</f>
        <v>Segunda 3</v>
      </c>
      <c r="K681" t="s">
        <v>1976</v>
      </c>
      <c r="L681" s="37" t="s">
        <v>2579</v>
      </c>
    </row>
    <row r="682" spans="1:12" x14ac:dyDescent="0.35">
      <c r="A682" t="s">
        <v>206</v>
      </c>
      <c r="B682" s="36" t="s">
        <v>207</v>
      </c>
      <c r="C682" t="s">
        <v>549</v>
      </c>
      <c r="D682" t="s">
        <v>550</v>
      </c>
      <c r="E682" t="s">
        <v>551</v>
      </c>
      <c r="F682" t="s">
        <v>1915</v>
      </c>
      <c r="G682" s="8" t="s">
        <v>811</v>
      </c>
      <c r="H682" t="str">
        <f>_xlfn.XLOOKUP(Tabela1[[#This Row],[Turma]],Tabela3[16 turmas],Tabela3[Prof.])</f>
        <v>Santi</v>
      </c>
      <c r="I682" s="8" t="str">
        <f>_xlfn.XLOOKUP(Tabela1[[#This Row],[Turma]],Tabela3[16 turmas],Tabela3[Sala])</f>
        <v>S09</v>
      </c>
      <c r="J682" s="8" t="str">
        <f>_xlfn.XLOOKUP(Tabela1[[#This Row],[Turma]],Tabela3[16 turmas],Tabela3[Periodo])</f>
        <v>Segunda 3</v>
      </c>
      <c r="K682" t="s">
        <v>1988</v>
      </c>
      <c r="L682" s="37" t="s">
        <v>2571</v>
      </c>
    </row>
    <row r="683" spans="1:12" x14ac:dyDescent="0.35">
      <c r="A683" t="s">
        <v>443</v>
      </c>
      <c r="B683" s="36" t="s">
        <v>444</v>
      </c>
      <c r="C683" t="s">
        <v>557</v>
      </c>
      <c r="D683" t="s">
        <v>550</v>
      </c>
      <c r="E683" t="s">
        <v>551</v>
      </c>
      <c r="F683" t="s">
        <v>1915</v>
      </c>
      <c r="G683" s="8" t="s">
        <v>812</v>
      </c>
      <c r="H683" t="str">
        <f>_xlfn.XLOOKUP(Tabela1[[#This Row],[Turma]],Tabela3[16 turmas],Tabela3[Prof.])</f>
        <v>Modolo</v>
      </c>
      <c r="I683" s="8" t="str">
        <f>_xlfn.XLOOKUP(Tabela1[[#This Row],[Turma]],Tabela3[16 turmas],Tabela3[Sala])</f>
        <v>S10</v>
      </c>
      <c r="J683" s="8" t="str">
        <f>_xlfn.XLOOKUP(Tabela1[[#This Row],[Turma]],Tabela3[16 turmas],Tabela3[Periodo])</f>
        <v>Segunda 3</v>
      </c>
      <c r="K683" t="s">
        <v>1973</v>
      </c>
      <c r="L683" s="37" t="s">
        <v>3144</v>
      </c>
    </row>
    <row r="684" spans="1:12" x14ac:dyDescent="0.35">
      <c r="A684" t="s">
        <v>1876</v>
      </c>
      <c r="B684" s="36" t="s">
        <v>1903</v>
      </c>
      <c r="C684" t="s">
        <v>557</v>
      </c>
      <c r="D684" t="s">
        <v>553</v>
      </c>
      <c r="E684" t="s">
        <v>551</v>
      </c>
      <c r="F684" t="s">
        <v>1916</v>
      </c>
      <c r="G684" s="8" t="s">
        <v>812</v>
      </c>
      <c r="H684" t="str">
        <f>_xlfn.XLOOKUP(Tabela1[[#This Row],[Turma]],Tabela3[16 turmas],Tabela3[Prof.])</f>
        <v>Modolo</v>
      </c>
      <c r="I684" s="8" t="str">
        <f>_xlfn.XLOOKUP(Tabela1[[#This Row],[Turma]],Tabela3[16 turmas],Tabela3[Sala])</f>
        <v>S10</v>
      </c>
      <c r="J684" s="8" t="str">
        <f>_xlfn.XLOOKUP(Tabela1[[#This Row],[Turma]],Tabela3[16 turmas],Tabela3[Periodo])</f>
        <v>Segunda 3</v>
      </c>
      <c r="K684"/>
      <c r="L684" s="37" t="s">
        <v>3226</v>
      </c>
    </row>
    <row r="685" spans="1:12" x14ac:dyDescent="0.35">
      <c r="A685" t="s">
        <v>1136</v>
      </c>
      <c r="B685" s="36" t="s">
        <v>1897</v>
      </c>
      <c r="C685" t="s">
        <v>549</v>
      </c>
      <c r="D685" t="s">
        <v>550</v>
      </c>
      <c r="E685" t="s">
        <v>559</v>
      </c>
      <c r="F685" t="s">
        <v>1915</v>
      </c>
      <c r="G685" s="8" t="s">
        <v>812</v>
      </c>
      <c r="H685" t="str">
        <f>_xlfn.XLOOKUP(Tabela1[[#This Row],[Turma]],Tabela3[16 turmas],Tabela3[Prof.])</f>
        <v>Modolo</v>
      </c>
      <c r="I685" s="8" t="str">
        <f>_xlfn.XLOOKUP(Tabela1[[#This Row],[Turma]],Tabela3[16 turmas],Tabela3[Sala])</f>
        <v>S10</v>
      </c>
      <c r="J685" s="8" t="str">
        <f>_xlfn.XLOOKUP(Tabela1[[#This Row],[Turma]],Tabela3[16 turmas],Tabela3[Periodo])</f>
        <v>Segunda 3</v>
      </c>
      <c r="K685" t="s">
        <v>1957</v>
      </c>
      <c r="L685" s="37" t="s">
        <v>3108</v>
      </c>
    </row>
    <row r="686" spans="1:12" x14ac:dyDescent="0.35">
      <c r="A686" t="s">
        <v>1603</v>
      </c>
      <c r="B686" s="36" t="s">
        <v>1604</v>
      </c>
      <c r="C686" t="s">
        <v>557</v>
      </c>
      <c r="D686" t="s">
        <v>553</v>
      </c>
      <c r="E686" t="s">
        <v>551</v>
      </c>
      <c r="F686" t="s">
        <v>1915</v>
      </c>
      <c r="G686" s="8" t="s">
        <v>812</v>
      </c>
      <c r="H686" t="str">
        <f>_xlfn.XLOOKUP(Tabela1[[#This Row],[Turma]],Tabela3[16 turmas],Tabela3[Prof.])</f>
        <v>Modolo</v>
      </c>
      <c r="I686" s="8" t="str">
        <f>_xlfn.XLOOKUP(Tabela1[[#This Row],[Turma]],Tabela3[16 turmas],Tabela3[Sala])</f>
        <v>S10</v>
      </c>
      <c r="J686" s="8" t="str">
        <f>_xlfn.XLOOKUP(Tabela1[[#This Row],[Turma]],Tabela3[16 turmas],Tabela3[Periodo])</f>
        <v>Segunda 3</v>
      </c>
      <c r="K686" t="s">
        <v>1969</v>
      </c>
      <c r="L686" s="37" t="s">
        <v>3098</v>
      </c>
    </row>
    <row r="687" spans="1:12" x14ac:dyDescent="0.35">
      <c r="A687" t="s">
        <v>1616</v>
      </c>
      <c r="B687" s="36" t="s">
        <v>1617</v>
      </c>
      <c r="C687" t="s">
        <v>557</v>
      </c>
      <c r="D687" t="s">
        <v>550</v>
      </c>
      <c r="E687" t="s">
        <v>551</v>
      </c>
      <c r="F687" t="s">
        <v>1915</v>
      </c>
      <c r="G687" s="8" t="s">
        <v>812</v>
      </c>
      <c r="H687" t="str">
        <f>_xlfn.XLOOKUP(Tabela1[[#This Row],[Turma]],Tabela3[16 turmas],Tabela3[Prof.])</f>
        <v>Modolo</v>
      </c>
      <c r="I687" s="8" t="str">
        <f>_xlfn.XLOOKUP(Tabela1[[#This Row],[Turma]],Tabela3[16 turmas],Tabela3[Sala])</f>
        <v>S10</v>
      </c>
      <c r="J687" s="8" t="str">
        <f>_xlfn.XLOOKUP(Tabela1[[#This Row],[Turma]],Tabela3[16 turmas],Tabela3[Periodo])</f>
        <v>Segunda 3</v>
      </c>
      <c r="K687" t="s">
        <v>1972</v>
      </c>
      <c r="L687" s="37" t="s">
        <v>3097</v>
      </c>
    </row>
    <row r="688" spans="1:12" x14ac:dyDescent="0.35">
      <c r="A688" t="s">
        <v>243</v>
      </c>
      <c r="B688" s="36" t="s">
        <v>244</v>
      </c>
      <c r="C688" t="s">
        <v>549</v>
      </c>
      <c r="D688" t="s">
        <v>550</v>
      </c>
      <c r="E688" t="s">
        <v>551</v>
      </c>
      <c r="F688" t="s">
        <v>1915</v>
      </c>
      <c r="G688" s="8" t="s">
        <v>812</v>
      </c>
      <c r="H688" t="str">
        <f>_xlfn.XLOOKUP(Tabela1[[#This Row],[Turma]],Tabela3[16 turmas],Tabela3[Prof.])</f>
        <v>Modolo</v>
      </c>
      <c r="I688" s="8" t="str">
        <f>_xlfn.XLOOKUP(Tabela1[[#This Row],[Turma]],Tabela3[16 turmas],Tabela3[Sala])</f>
        <v>S10</v>
      </c>
      <c r="J688" s="8" t="str">
        <f>_xlfn.XLOOKUP(Tabela1[[#This Row],[Turma]],Tabela3[16 turmas],Tabela3[Periodo])</f>
        <v>Segunda 3</v>
      </c>
      <c r="K688" t="s">
        <v>1928</v>
      </c>
      <c r="L688" s="37" t="s">
        <v>3211</v>
      </c>
    </row>
    <row r="689" spans="1:12" x14ac:dyDescent="0.35">
      <c r="A689" t="s">
        <v>1132</v>
      </c>
      <c r="B689" s="36" t="s">
        <v>1133</v>
      </c>
      <c r="C689" t="s">
        <v>549</v>
      </c>
      <c r="D689" t="s">
        <v>553</v>
      </c>
      <c r="E689" t="s">
        <v>559</v>
      </c>
      <c r="F689" t="s">
        <v>1915</v>
      </c>
      <c r="G689" s="8" t="s">
        <v>812</v>
      </c>
      <c r="H689" t="str">
        <f>_xlfn.XLOOKUP(Tabela1[[#This Row],[Turma]],Tabela3[16 turmas],Tabela3[Prof.])</f>
        <v>Modolo</v>
      </c>
      <c r="I689" s="8" t="str">
        <f>_xlfn.XLOOKUP(Tabela1[[#This Row],[Turma]],Tabela3[16 turmas],Tabela3[Sala])</f>
        <v>S10</v>
      </c>
      <c r="J689" s="8" t="str">
        <f>_xlfn.XLOOKUP(Tabela1[[#This Row],[Turma]],Tabela3[16 turmas],Tabela3[Periodo])</f>
        <v>Segunda 3</v>
      </c>
      <c r="K689"/>
      <c r="L689" s="37" t="s">
        <v>2897</v>
      </c>
    </row>
    <row r="690" spans="1:12" x14ac:dyDescent="0.35">
      <c r="A690" t="s">
        <v>1160</v>
      </c>
      <c r="B690" s="36" t="s">
        <v>1161</v>
      </c>
      <c r="C690" t="s">
        <v>549</v>
      </c>
      <c r="D690" t="s">
        <v>550</v>
      </c>
      <c r="E690" t="s">
        <v>559</v>
      </c>
      <c r="F690" t="s">
        <v>1915</v>
      </c>
      <c r="G690" s="8" t="s">
        <v>812</v>
      </c>
      <c r="H690" t="str">
        <f>_xlfn.XLOOKUP(Tabela1[[#This Row],[Turma]],Tabela3[16 turmas],Tabela3[Prof.])</f>
        <v>Modolo</v>
      </c>
      <c r="I690" s="8" t="str">
        <f>_xlfn.XLOOKUP(Tabela1[[#This Row],[Turma]],Tabela3[16 turmas],Tabela3[Sala])</f>
        <v>S10</v>
      </c>
      <c r="J690" s="8" t="str">
        <f>_xlfn.XLOOKUP(Tabela1[[#This Row],[Turma]],Tabela3[16 turmas],Tabela3[Periodo])</f>
        <v>Segunda 3</v>
      </c>
      <c r="K690" t="s">
        <v>1959</v>
      </c>
      <c r="L690" s="37" t="s">
        <v>2848</v>
      </c>
    </row>
    <row r="691" spans="1:12" x14ac:dyDescent="0.35">
      <c r="A691" t="s">
        <v>1599</v>
      </c>
      <c r="B691" s="36" t="s">
        <v>1600</v>
      </c>
      <c r="C691" t="s">
        <v>557</v>
      </c>
      <c r="D691" t="s">
        <v>553</v>
      </c>
      <c r="E691" t="s">
        <v>551</v>
      </c>
      <c r="F691" t="s">
        <v>1916</v>
      </c>
      <c r="G691" s="8" t="s">
        <v>812</v>
      </c>
      <c r="H691" t="str">
        <f>_xlfn.XLOOKUP(Tabela1[[#This Row],[Turma]],Tabela3[16 turmas],Tabela3[Prof.])</f>
        <v>Modolo</v>
      </c>
      <c r="I691" s="8" t="str">
        <f>_xlfn.XLOOKUP(Tabela1[[#This Row],[Turma]],Tabela3[16 turmas],Tabela3[Sala])</f>
        <v>S10</v>
      </c>
      <c r="J691" s="8" t="str">
        <f>_xlfn.XLOOKUP(Tabela1[[#This Row],[Turma]],Tabela3[16 turmas],Tabela3[Periodo])</f>
        <v>Segunda 3</v>
      </c>
      <c r="K691" t="s">
        <v>1968</v>
      </c>
      <c r="L691" s="37" t="s">
        <v>2807</v>
      </c>
    </row>
    <row r="692" spans="1:12" x14ac:dyDescent="0.35">
      <c r="A692" t="s">
        <v>1605</v>
      </c>
      <c r="B692" s="36" t="s">
        <v>1606</v>
      </c>
      <c r="C692" t="s">
        <v>557</v>
      </c>
      <c r="D692" t="s">
        <v>550</v>
      </c>
      <c r="E692" t="s">
        <v>551</v>
      </c>
      <c r="F692" t="s">
        <v>1915</v>
      </c>
      <c r="G692" s="8" t="s">
        <v>812</v>
      </c>
      <c r="H692" t="str">
        <f>_xlfn.XLOOKUP(Tabela1[[#This Row],[Turma]],Tabela3[16 turmas],Tabela3[Prof.])</f>
        <v>Modolo</v>
      </c>
      <c r="I692" s="8" t="str">
        <f>_xlfn.XLOOKUP(Tabela1[[#This Row],[Turma]],Tabela3[16 turmas],Tabela3[Sala])</f>
        <v>S10</v>
      </c>
      <c r="J692" s="8" t="str">
        <f>_xlfn.XLOOKUP(Tabela1[[#This Row],[Turma]],Tabela3[16 turmas],Tabela3[Periodo])</f>
        <v>Segunda 3</v>
      </c>
      <c r="K692" t="s">
        <v>1970</v>
      </c>
      <c r="L692" s="37" t="s">
        <v>2794</v>
      </c>
    </row>
    <row r="693" spans="1:12" x14ac:dyDescent="0.35">
      <c r="A693" t="s">
        <v>1610</v>
      </c>
      <c r="B693" s="36" t="s">
        <v>1611</v>
      </c>
      <c r="C693" t="s">
        <v>557</v>
      </c>
      <c r="D693" t="s">
        <v>550</v>
      </c>
      <c r="E693" t="s">
        <v>551</v>
      </c>
      <c r="F693" t="s">
        <v>1915</v>
      </c>
      <c r="G693" s="8" t="s">
        <v>812</v>
      </c>
      <c r="H693" t="str">
        <f>_xlfn.XLOOKUP(Tabela1[[#This Row],[Turma]],Tabela3[16 turmas],Tabela3[Prof.])</f>
        <v>Modolo</v>
      </c>
      <c r="I693" s="8" t="str">
        <f>_xlfn.XLOOKUP(Tabela1[[#This Row],[Turma]],Tabela3[16 turmas],Tabela3[Sala])</f>
        <v>S10</v>
      </c>
      <c r="J693" s="8" t="str">
        <f>_xlfn.XLOOKUP(Tabela1[[#This Row],[Turma]],Tabela3[16 turmas],Tabela3[Periodo])</f>
        <v>Segunda 3</v>
      </c>
      <c r="K693" t="s">
        <v>1971</v>
      </c>
      <c r="L693" s="37" t="s">
        <v>2792</v>
      </c>
    </row>
    <row r="694" spans="1:12" x14ac:dyDescent="0.35">
      <c r="A694" t="s">
        <v>472</v>
      </c>
      <c r="B694" s="36" t="s">
        <v>473</v>
      </c>
      <c r="C694" t="s">
        <v>549</v>
      </c>
      <c r="D694" t="s">
        <v>550</v>
      </c>
      <c r="E694" t="s">
        <v>559</v>
      </c>
      <c r="F694" t="s">
        <v>1915</v>
      </c>
      <c r="G694" s="8" t="s">
        <v>812</v>
      </c>
      <c r="H694" t="str">
        <f>_xlfn.XLOOKUP(Tabela1[[#This Row],[Turma]],Tabela3[16 turmas],Tabela3[Prof.])</f>
        <v>Modolo</v>
      </c>
      <c r="I694" s="8" t="str">
        <f>_xlfn.XLOOKUP(Tabela1[[#This Row],[Turma]],Tabela3[16 turmas],Tabela3[Sala])</f>
        <v>S10</v>
      </c>
      <c r="J694" s="8" t="str">
        <f>_xlfn.XLOOKUP(Tabela1[[#This Row],[Turma]],Tabela3[16 turmas],Tabela3[Periodo])</f>
        <v>Segunda 3</v>
      </c>
      <c r="K694"/>
      <c r="L694" s="37" t="s">
        <v>2770</v>
      </c>
    </row>
    <row r="695" spans="1:12" x14ac:dyDescent="0.35">
      <c r="A695" t="s">
        <v>189</v>
      </c>
      <c r="B695" s="36" t="s">
        <v>1657</v>
      </c>
      <c r="C695" t="s">
        <v>557</v>
      </c>
      <c r="D695" t="s">
        <v>550</v>
      </c>
      <c r="E695" t="s">
        <v>551</v>
      </c>
      <c r="F695" t="s">
        <v>1915</v>
      </c>
      <c r="G695" s="8" t="s">
        <v>812</v>
      </c>
      <c r="H695" t="str">
        <f>_xlfn.XLOOKUP(Tabela1[[#This Row],[Turma]],Tabela3[16 turmas],Tabela3[Prof.])</f>
        <v>Modolo</v>
      </c>
      <c r="I695" s="8" t="str">
        <f>_xlfn.XLOOKUP(Tabela1[[#This Row],[Turma]],Tabela3[16 turmas],Tabela3[Sala])</f>
        <v>S10</v>
      </c>
      <c r="J695" s="8" t="str">
        <f>_xlfn.XLOOKUP(Tabela1[[#This Row],[Turma]],Tabela3[16 turmas],Tabela3[Periodo])</f>
        <v>Segunda 3</v>
      </c>
      <c r="K695" t="s">
        <v>1974</v>
      </c>
      <c r="L695" s="37" t="s">
        <v>2767</v>
      </c>
    </row>
    <row r="696" spans="1:12" x14ac:dyDescent="0.35">
      <c r="A696" t="s">
        <v>2539</v>
      </c>
      <c r="B696" s="36" t="s">
        <v>1875</v>
      </c>
      <c r="C696" t="s">
        <v>557</v>
      </c>
      <c r="D696" t="s">
        <v>550</v>
      </c>
      <c r="E696" t="s">
        <v>551</v>
      </c>
      <c r="F696" t="s">
        <v>1915</v>
      </c>
      <c r="G696" s="8" t="s">
        <v>812</v>
      </c>
      <c r="H696" t="str">
        <f>_xlfn.XLOOKUP(Tabela1[[#This Row],[Turma]],Tabela3[16 turmas],Tabela3[Prof.])</f>
        <v>Modolo</v>
      </c>
      <c r="I696" s="8" t="str">
        <f>_xlfn.XLOOKUP(Tabela1[[#This Row],[Turma]],Tabela3[16 turmas],Tabela3[Sala])</f>
        <v>S10</v>
      </c>
      <c r="J696" s="8" t="str">
        <f>_xlfn.XLOOKUP(Tabela1[[#This Row],[Turma]],Tabela3[16 turmas],Tabela3[Periodo])</f>
        <v>Segunda 3</v>
      </c>
      <c r="K696"/>
      <c r="L696" s="37" t="s">
        <v>3240</v>
      </c>
    </row>
    <row r="697" spans="1:12" x14ac:dyDescent="0.35">
      <c r="A697" t="s">
        <v>387</v>
      </c>
      <c r="B697" s="36" t="s">
        <v>1297</v>
      </c>
      <c r="C697" t="s">
        <v>549</v>
      </c>
      <c r="D697" t="s">
        <v>550</v>
      </c>
      <c r="E697" t="s">
        <v>551</v>
      </c>
      <c r="F697" t="s">
        <v>1915</v>
      </c>
      <c r="G697" s="8" t="s">
        <v>812</v>
      </c>
      <c r="H697" t="str">
        <f>_xlfn.XLOOKUP(Tabela1[[#This Row],[Turma]],Tabela3[16 turmas],Tabela3[Prof.])</f>
        <v>Modolo</v>
      </c>
      <c r="I697" s="8" t="str">
        <f>_xlfn.XLOOKUP(Tabela1[[#This Row],[Turma]],Tabela3[16 turmas],Tabela3[Sala])</f>
        <v>S10</v>
      </c>
      <c r="J697" s="8" t="str">
        <f>_xlfn.XLOOKUP(Tabela1[[#This Row],[Turma]],Tabela3[16 turmas],Tabela3[Periodo])</f>
        <v>Segunda 3</v>
      </c>
      <c r="K697" t="s">
        <v>1960</v>
      </c>
      <c r="L697" s="37" t="s">
        <v>2662</v>
      </c>
    </row>
    <row r="698" spans="1:12" x14ac:dyDescent="0.35">
      <c r="A698" t="s">
        <v>529</v>
      </c>
      <c r="B698" s="36" t="s">
        <v>530</v>
      </c>
      <c r="C698" t="s">
        <v>549</v>
      </c>
      <c r="D698" t="s">
        <v>550</v>
      </c>
      <c r="E698" t="s">
        <v>551</v>
      </c>
      <c r="F698" t="s">
        <v>1915</v>
      </c>
      <c r="G698" s="8" t="s">
        <v>812</v>
      </c>
      <c r="H698" t="str">
        <f>_xlfn.XLOOKUP(Tabela1[[#This Row],[Turma]],Tabela3[16 turmas],Tabela3[Prof.])</f>
        <v>Modolo</v>
      </c>
      <c r="I698" s="8" t="str">
        <f>_xlfn.XLOOKUP(Tabela1[[#This Row],[Turma]],Tabela3[16 turmas],Tabela3[Sala])</f>
        <v>S10</v>
      </c>
      <c r="J698" s="8" t="str">
        <f>_xlfn.XLOOKUP(Tabela1[[#This Row],[Turma]],Tabela3[16 turmas],Tabela3[Periodo])</f>
        <v>Segunda 3</v>
      </c>
      <c r="K698" t="s">
        <v>1961</v>
      </c>
      <c r="L698" s="37" t="s">
        <v>2649</v>
      </c>
    </row>
    <row r="699" spans="1:12" x14ac:dyDescent="0.35">
      <c r="A699" t="s">
        <v>22</v>
      </c>
      <c r="B699" s="36" t="s">
        <v>1298</v>
      </c>
      <c r="C699" t="s">
        <v>549</v>
      </c>
      <c r="D699" t="s">
        <v>550</v>
      </c>
      <c r="E699" t="s">
        <v>551</v>
      </c>
      <c r="F699" t="s">
        <v>1916</v>
      </c>
      <c r="G699" s="8" t="s">
        <v>812</v>
      </c>
      <c r="H699" t="str">
        <f>_xlfn.XLOOKUP(Tabela1[[#This Row],[Turma]],Tabela3[16 turmas],Tabela3[Prof.])</f>
        <v>Modolo</v>
      </c>
      <c r="I699" s="8" t="str">
        <f>_xlfn.XLOOKUP(Tabela1[[#This Row],[Turma]],Tabela3[16 turmas],Tabela3[Sala])</f>
        <v>S10</v>
      </c>
      <c r="J699" s="8" t="str">
        <f>_xlfn.XLOOKUP(Tabela1[[#This Row],[Turma]],Tabela3[16 turmas],Tabela3[Periodo])</f>
        <v>Segunda 3</v>
      </c>
      <c r="K699" t="s">
        <v>1963</v>
      </c>
      <c r="L699" s="37" t="s">
        <v>2646</v>
      </c>
    </row>
    <row r="700" spans="1:12" x14ac:dyDescent="0.35">
      <c r="A700" t="s">
        <v>480</v>
      </c>
      <c r="B700" s="36" t="s">
        <v>481</v>
      </c>
      <c r="C700" t="s">
        <v>549</v>
      </c>
      <c r="D700" t="s">
        <v>550</v>
      </c>
      <c r="E700" t="s">
        <v>551</v>
      </c>
      <c r="F700" t="s">
        <v>1915</v>
      </c>
      <c r="G700" s="8" t="s">
        <v>812</v>
      </c>
      <c r="H700" t="str">
        <f>_xlfn.XLOOKUP(Tabela1[[#This Row],[Turma]],Tabela3[16 turmas],Tabela3[Prof.])</f>
        <v>Modolo</v>
      </c>
      <c r="I700" s="8" t="str">
        <f>_xlfn.XLOOKUP(Tabela1[[#This Row],[Turma]],Tabela3[16 turmas],Tabela3[Sala])</f>
        <v>S10</v>
      </c>
      <c r="J700" s="8" t="str">
        <f>_xlfn.XLOOKUP(Tabela1[[#This Row],[Turma]],Tabela3[16 turmas],Tabela3[Periodo])</f>
        <v>Segunda 3</v>
      </c>
      <c r="K700" t="s">
        <v>1962</v>
      </c>
      <c r="L700" s="37" t="s">
        <v>2645</v>
      </c>
    </row>
    <row r="701" spans="1:12" x14ac:dyDescent="0.35">
      <c r="A701" t="s">
        <v>192</v>
      </c>
      <c r="B701" s="36" t="s">
        <v>1095</v>
      </c>
      <c r="C701" t="s">
        <v>549</v>
      </c>
      <c r="D701" t="s">
        <v>550</v>
      </c>
      <c r="E701" t="s">
        <v>559</v>
      </c>
      <c r="F701" t="s">
        <v>1915</v>
      </c>
      <c r="G701" s="8" t="s">
        <v>812</v>
      </c>
      <c r="H701" t="str">
        <f>_xlfn.XLOOKUP(Tabela1[[#This Row],[Turma]],Tabela3[16 turmas],Tabela3[Prof.])</f>
        <v>Modolo</v>
      </c>
      <c r="I701" s="8" t="str">
        <f>_xlfn.XLOOKUP(Tabela1[[#This Row],[Turma]],Tabela3[16 turmas],Tabela3[Sala])</f>
        <v>S10</v>
      </c>
      <c r="J701" s="8" t="str">
        <f>_xlfn.XLOOKUP(Tabela1[[#This Row],[Turma]],Tabela3[16 turmas],Tabela3[Periodo])</f>
        <v>Segunda 3</v>
      </c>
      <c r="K701"/>
      <c r="L701" s="37" t="s">
        <v>3256</v>
      </c>
    </row>
    <row r="702" spans="1:12" x14ac:dyDescent="0.35">
      <c r="A702" t="s">
        <v>28</v>
      </c>
      <c r="B702" s="36" t="s">
        <v>29</v>
      </c>
      <c r="C702" t="s">
        <v>549</v>
      </c>
      <c r="D702" t="s">
        <v>550</v>
      </c>
      <c r="E702" t="s">
        <v>551</v>
      </c>
      <c r="F702" t="s">
        <v>1915</v>
      </c>
      <c r="G702" s="8" t="s">
        <v>812</v>
      </c>
      <c r="H702" t="str">
        <f>_xlfn.XLOOKUP(Tabela1[[#This Row],[Turma]],Tabela3[16 turmas],Tabela3[Prof.])</f>
        <v>Modolo</v>
      </c>
      <c r="I702" s="8" t="str">
        <f>_xlfn.XLOOKUP(Tabela1[[#This Row],[Turma]],Tabela3[16 turmas],Tabela3[Sala])</f>
        <v>S10</v>
      </c>
      <c r="J702" s="8" t="str">
        <f>_xlfn.XLOOKUP(Tabela1[[#This Row],[Turma]],Tabela3[16 turmas],Tabela3[Periodo])</f>
        <v>Segunda 3</v>
      </c>
      <c r="K702" t="s">
        <v>1964</v>
      </c>
      <c r="L702" s="37" t="s">
        <v>2615</v>
      </c>
    </row>
    <row r="703" spans="1:12" x14ac:dyDescent="0.35">
      <c r="A703" t="s">
        <v>1920</v>
      </c>
      <c r="B703" s="36" t="s">
        <v>1911</v>
      </c>
      <c r="C703" t="s">
        <v>557</v>
      </c>
      <c r="D703" t="s">
        <v>553</v>
      </c>
      <c r="E703" t="s">
        <v>551</v>
      </c>
      <c r="F703" t="s">
        <v>1916</v>
      </c>
      <c r="G703" s="8" t="s">
        <v>812</v>
      </c>
      <c r="H703" t="str">
        <f>_xlfn.XLOOKUP(Tabela1[[#This Row],[Turma]],Tabela3[16 turmas],Tabela3[Prof.])</f>
        <v>Modolo</v>
      </c>
      <c r="I703" s="8" t="str">
        <f>_xlfn.XLOOKUP(Tabela1[[#This Row],[Turma]],Tabela3[16 turmas],Tabela3[Sala])</f>
        <v>S10</v>
      </c>
      <c r="J703" s="8" t="str">
        <f>_xlfn.XLOOKUP(Tabela1[[#This Row],[Turma]],Tabela3[16 turmas],Tabela3[Periodo])</f>
        <v>Segunda 3</v>
      </c>
      <c r="K703"/>
      <c r="L703" s="37" t="s">
        <v>3266</v>
      </c>
    </row>
    <row r="704" spans="1:12" x14ac:dyDescent="0.35">
      <c r="A704" t="s">
        <v>1646</v>
      </c>
      <c r="B704" s="36" t="s">
        <v>1647</v>
      </c>
      <c r="C704" t="s">
        <v>557</v>
      </c>
      <c r="D704" t="s">
        <v>553</v>
      </c>
      <c r="E704" t="s">
        <v>551</v>
      </c>
      <c r="F704" t="s">
        <v>1915</v>
      </c>
      <c r="G704" s="8" t="s">
        <v>812</v>
      </c>
      <c r="H704" t="str">
        <f>_xlfn.XLOOKUP(Tabela1[[#This Row],[Turma]],Tabela3[16 turmas],Tabela3[Prof.])</f>
        <v>Modolo</v>
      </c>
      <c r="I704" s="8" t="str">
        <f>_xlfn.XLOOKUP(Tabela1[[#This Row],[Turma]],Tabela3[16 turmas],Tabela3[Sala])</f>
        <v>S10</v>
      </c>
      <c r="J704" s="8" t="str">
        <f>_xlfn.XLOOKUP(Tabela1[[#This Row],[Turma]],Tabela3[16 turmas],Tabela3[Periodo])</f>
        <v>Segunda 3</v>
      </c>
      <c r="K704"/>
      <c r="L704" s="37" t="s">
        <v>3180</v>
      </c>
    </row>
    <row r="705" spans="1:12" x14ac:dyDescent="0.35">
      <c r="A705" t="s">
        <v>300</v>
      </c>
      <c r="B705" s="36" t="s">
        <v>301</v>
      </c>
      <c r="C705" t="s">
        <v>549</v>
      </c>
      <c r="D705" t="s">
        <v>550</v>
      </c>
      <c r="E705" t="s">
        <v>551</v>
      </c>
      <c r="F705" t="s">
        <v>1915</v>
      </c>
      <c r="G705" s="8" t="s">
        <v>812</v>
      </c>
      <c r="H705" t="str">
        <f>_xlfn.XLOOKUP(Tabela1[[#This Row],[Turma]],Tabela3[16 turmas],Tabela3[Prof.])</f>
        <v>Modolo</v>
      </c>
      <c r="I705" s="8" t="str">
        <f>_xlfn.XLOOKUP(Tabela1[[#This Row],[Turma]],Tabela3[16 turmas],Tabela3[Sala])</f>
        <v>S10</v>
      </c>
      <c r="J705" s="8" t="str">
        <f>_xlfn.XLOOKUP(Tabela1[[#This Row],[Turma]],Tabela3[16 turmas],Tabela3[Periodo])</f>
        <v>Segunda 3</v>
      </c>
      <c r="K705" t="s">
        <v>1966</v>
      </c>
      <c r="L705" s="37" t="s">
        <v>2568</v>
      </c>
    </row>
    <row r="706" spans="1:12" x14ac:dyDescent="0.35">
      <c r="A706" t="s">
        <v>422</v>
      </c>
      <c r="B706" s="36" t="s">
        <v>423</v>
      </c>
      <c r="C706" t="s">
        <v>549</v>
      </c>
      <c r="D706" t="s">
        <v>550</v>
      </c>
      <c r="E706" t="s">
        <v>551</v>
      </c>
      <c r="F706" t="s">
        <v>1915</v>
      </c>
      <c r="G706" s="8" t="s">
        <v>812</v>
      </c>
      <c r="H706" t="str">
        <f>_xlfn.XLOOKUP(Tabela1[[#This Row],[Turma]],Tabela3[16 turmas],Tabela3[Prof.])</f>
        <v>Modolo</v>
      </c>
      <c r="I706" s="8" t="str">
        <f>_xlfn.XLOOKUP(Tabela1[[#This Row],[Turma]],Tabela3[16 turmas],Tabela3[Sala])</f>
        <v>S10</v>
      </c>
      <c r="J706" s="8" t="str">
        <f>_xlfn.XLOOKUP(Tabela1[[#This Row],[Turma]],Tabela3[16 turmas],Tabela3[Periodo])</f>
        <v>Segunda 3</v>
      </c>
      <c r="K706" t="s">
        <v>1965</v>
      </c>
      <c r="L706" s="37" t="s">
        <v>2567</v>
      </c>
    </row>
    <row r="707" spans="1:12" x14ac:dyDescent="0.35">
      <c r="A707" t="s">
        <v>219</v>
      </c>
      <c r="B707" s="36" t="s">
        <v>220</v>
      </c>
      <c r="C707" t="s">
        <v>549</v>
      </c>
      <c r="D707" t="s">
        <v>550</v>
      </c>
      <c r="E707" t="s">
        <v>551</v>
      </c>
      <c r="F707" t="s">
        <v>1915</v>
      </c>
      <c r="G707" s="8" t="s">
        <v>812</v>
      </c>
      <c r="H707" t="str">
        <f>_xlfn.XLOOKUP(Tabela1[[#This Row],[Turma]],Tabela3[16 turmas],Tabela3[Prof.])</f>
        <v>Modolo</v>
      </c>
      <c r="I707" s="8" t="str">
        <f>_xlfn.XLOOKUP(Tabela1[[#This Row],[Turma]],Tabela3[16 turmas],Tabela3[Sala])</f>
        <v>S10</v>
      </c>
      <c r="J707" s="8" t="str">
        <f>_xlfn.XLOOKUP(Tabela1[[#This Row],[Turma]],Tabela3[16 turmas],Tabela3[Periodo])</f>
        <v>Segunda 3</v>
      </c>
      <c r="K707" t="s">
        <v>1967</v>
      </c>
      <c r="L707" s="37" t="s">
        <v>2565</v>
      </c>
    </row>
    <row r="708" spans="1:12" x14ac:dyDescent="0.35">
      <c r="A708" t="s">
        <v>465</v>
      </c>
      <c r="B708" s="36" t="s">
        <v>845</v>
      </c>
      <c r="C708" t="s">
        <v>549</v>
      </c>
      <c r="D708" t="s">
        <v>553</v>
      </c>
      <c r="E708" t="s">
        <v>559</v>
      </c>
      <c r="F708" t="s">
        <v>1915</v>
      </c>
      <c r="G708" s="8" t="s">
        <v>813</v>
      </c>
      <c r="H708" t="str">
        <f>_xlfn.XLOOKUP(Tabela1[[#This Row],[Turma]],Tabela3[16 turmas],Tabela3[Prof.])</f>
        <v>Nisflei</v>
      </c>
      <c r="I708" s="8" t="str">
        <f>_xlfn.XLOOKUP(Tabela1[[#This Row],[Turma]],Tabela3[16 turmas],Tabela3[Sala])</f>
        <v>S11</v>
      </c>
      <c r="J708" s="8" t="str">
        <f>_xlfn.XLOOKUP(Tabela1[[#This Row],[Turma]],Tabela3[16 turmas],Tabela3[Periodo])</f>
        <v>Segunda 3</v>
      </c>
      <c r="K708" t="s">
        <v>1937</v>
      </c>
      <c r="L708" s="37" t="s">
        <v>3172</v>
      </c>
    </row>
    <row r="709" spans="1:12" x14ac:dyDescent="0.35">
      <c r="A709" t="s">
        <v>24</v>
      </c>
      <c r="B709" s="36" t="s">
        <v>25</v>
      </c>
      <c r="C709" t="s">
        <v>549</v>
      </c>
      <c r="D709" t="s">
        <v>550</v>
      </c>
      <c r="E709" t="s">
        <v>551</v>
      </c>
      <c r="F709" t="s">
        <v>1915</v>
      </c>
      <c r="G709" s="8" t="s">
        <v>813</v>
      </c>
      <c r="H709" t="str">
        <f>_xlfn.XLOOKUP(Tabela1[[#This Row],[Turma]],Tabela3[16 turmas],Tabela3[Prof.])</f>
        <v>Nisflei</v>
      </c>
      <c r="I709" s="8" t="str">
        <f>_xlfn.XLOOKUP(Tabela1[[#This Row],[Turma]],Tabela3[16 turmas],Tabela3[Sala])</f>
        <v>S11</v>
      </c>
      <c r="J709" s="8" t="str">
        <f>_xlfn.XLOOKUP(Tabela1[[#This Row],[Turma]],Tabela3[16 turmas],Tabela3[Periodo])</f>
        <v>Segunda 3</v>
      </c>
      <c r="K709" t="s">
        <v>1948</v>
      </c>
      <c r="L709" s="37" t="s">
        <v>3163</v>
      </c>
    </row>
    <row r="710" spans="1:12" x14ac:dyDescent="0.35">
      <c r="A710" t="s">
        <v>867</v>
      </c>
      <c r="B710" s="36" t="s">
        <v>868</v>
      </c>
      <c r="C710" t="s">
        <v>549</v>
      </c>
      <c r="D710" t="s">
        <v>553</v>
      </c>
      <c r="E710" t="s">
        <v>559</v>
      </c>
      <c r="F710" t="s">
        <v>1915</v>
      </c>
      <c r="G710" s="8" t="s">
        <v>813</v>
      </c>
      <c r="H710" t="str">
        <f>_xlfn.XLOOKUP(Tabela1[[#This Row],[Turma]],Tabela3[16 turmas],Tabela3[Prof.])</f>
        <v>Nisflei</v>
      </c>
      <c r="I710" s="8" t="str">
        <f>_xlfn.XLOOKUP(Tabela1[[#This Row],[Turma]],Tabela3[16 turmas],Tabela3[Sala])</f>
        <v>S11</v>
      </c>
      <c r="J710" s="8" t="str">
        <f>_xlfn.XLOOKUP(Tabela1[[#This Row],[Turma]],Tabela3[16 turmas],Tabela3[Periodo])</f>
        <v>Segunda 3</v>
      </c>
      <c r="K710"/>
      <c r="L710" s="37" t="s">
        <v>3128</v>
      </c>
    </row>
    <row r="711" spans="1:12" x14ac:dyDescent="0.35">
      <c r="A711" t="s">
        <v>877</v>
      </c>
      <c r="B711" s="36" t="s">
        <v>878</v>
      </c>
      <c r="C711" t="s">
        <v>549</v>
      </c>
      <c r="D711" t="s">
        <v>550</v>
      </c>
      <c r="E711" t="s">
        <v>559</v>
      </c>
      <c r="F711" t="s">
        <v>1915</v>
      </c>
      <c r="G711" s="8" t="s">
        <v>813</v>
      </c>
      <c r="H711" t="str">
        <f>_xlfn.XLOOKUP(Tabela1[[#This Row],[Turma]],Tabela3[16 turmas],Tabela3[Prof.])</f>
        <v>Nisflei</v>
      </c>
      <c r="I711" s="8" t="str">
        <f>_xlfn.XLOOKUP(Tabela1[[#This Row],[Turma]],Tabela3[16 turmas],Tabela3[Sala])</f>
        <v>S11</v>
      </c>
      <c r="J711" s="8" t="str">
        <f>_xlfn.XLOOKUP(Tabela1[[#This Row],[Turma]],Tabela3[16 turmas],Tabela3[Periodo])</f>
        <v>Segunda 3</v>
      </c>
      <c r="K711" t="s">
        <v>1938</v>
      </c>
      <c r="L711" s="37" t="s">
        <v>3125</v>
      </c>
    </row>
    <row r="712" spans="1:12" x14ac:dyDescent="0.35">
      <c r="A712" t="s">
        <v>85</v>
      </c>
      <c r="B712" s="36" t="s">
        <v>1648</v>
      </c>
      <c r="C712" t="s">
        <v>557</v>
      </c>
      <c r="D712" t="s">
        <v>550</v>
      </c>
      <c r="E712" t="s">
        <v>551</v>
      </c>
      <c r="F712" t="s">
        <v>1915</v>
      </c>
      <c r="G712" s="8" t="s">
        <v>813</v>
      </c>
      <c r="H712" t="str">
        <f>_xlfn.XLOOKUP(Tabela1[[#This Row],[Turma]],Tabela3[16 turmas],Tabela3[Prof.])</f>
        <v>Nisflei</v>
      </c>
      <c r="I712" s="8" t="str">
        <f>_xlfn.XLOOKUP(Tabela1[[#This Row],[Turma]],Tabela3[16 turmas],Tabela3[Sala])</f>
        <v>S11</v>
      </c>
      <c r="J712" s="8" t="str">
        <f>_xlfn.XLOOKUP(Tabela1[[#This Row],[Turma]],Tabela3[16 turmas],Tabela3[Periodo])</f>
        <v>Segunda 3</v>
      </c>
      <c r="K712" t="s">
        <v>1953</v>
      </c>
      <c r="L712" s="37" t="s">
        <v>3094</v>
      </c>
    </row>
    <row r="713" spans="1:12" x14ac:dyDescent="0.35">
      <c r="A713" t="s">
        <v>1879</v>
      </c>
      <c r="B713" s="36" t="s">
        <v>1878</v>
      </c>
      <c r="C713" t="s">
        <v>557</v>
      </c>
      <c r="D713" t="s">
        <v>553</v>
      </c>
      <c r="E713" t="s">
        <v>551</v>
      </c>
      <c r="F713" t="s">
        <v>1916</v>
      </c>
      <c r="G713" s="8" t="s">
        <v>813</v>
      </c>
      <c r="H713" t="str">
        <f>_xlfn.XLOOKUP(Tabela1[[#This Row],[Turma]],Tabela3[16 turmas],Tabela3[Prof.])</f>
        <v>Nisflei</v>
      </c>
      <c r="I713" s="8" t="str">
        <f>_xlfn.XLOOKUP(Tabela1[[#This Row],[Turma]],Tabela3[16 turmas],Tabela3[Sala])</f>
        <v>S11</v>
      </c>
      <c r="J713" s="8" t="str">
        <f>_xlfn.XLOOKUP(Tabela1[[#This Row],[Turma]],Tabela3[16 turmas],Tabela3[Periodo])</f>
        <v>Segunda 3</v>
      </c>
      <c r="K713"/>
      <c r="L713" s="37" t="s">
        <v>3217</v>
      </c>
    </row>
    <row r="714" spans="1:12" x14ac:dyDescent="0.35">
      <c r="A714" t="s">
        <v>830</v>
      </c>
      <c r="B714" s="36" t="s">
        <v>831</v>
      </c>
      <c r="C714" t="s">
        <v>549</v>
      </c>
      <c r="D714" t="s">
        <v>550</v>
      </c>
      <c r="E714" t="s">
        <v>551</v>
      </c>
      <c r="F714" t="s">
        <v>1915</v>
      </c>
      <c r="G714" s="8" t="s">
        <v>813</v>
      </c>
      <c r="H714" t="str">
        <f>_xlfn.XLOOKUP(Tabela1[[#This Row],[Turma]],Tabela3[16 turmas],Tabela3[Prof.])</f>
        <v>Nisflei</v>
      </c>
      <c r="I714" s="8" t="str">
        <f>_xlfn.XLOOKUP(Tabela1[[#This Row],[Turma]],Tabela3[16 turmas],Tabela3[Sala])</f>
        <v>S11</v>
      </c>
      <c r="J714" s="8" t="str">
        <f>_xlfn.XLOOKUP(Tabela1[[#This Row],[Turma]],Tabela3[16 turmas],Tabela3[Periodo])</f>
        <v>Segunda 3</v>
      </c>
      <c r="K714" t="s">
        <v>1929</v>
      </c>
      <c r="L714" s="37" t="s">
        <v>3254</v>
      </c>
    </row>
    <row r="715" spans="1:12" x14ac:dyDescent="0.35">
      <c r="A715" t="s">
        <v>209</v>
      </c>
      <c r="B715" s="36" t="s">
        <v>210</v>
      </c>
      <c r="C715" t="s">
        <v>549</v>
      </c>
      <c r="D715" t="s">
        <v>550</v>
      </c>
      <c r="E715" t="s">
        <v>551</v>
      </c>
      <c r="F715" t="s">
        <v>1915</v>
      </c>
      <c r="G715" s="8" t="s">
        <v>813</v>
      </c>
      <c r="H715" t="str">
        <f>_xlfn.XLOOKUP(Tabela1[[#This Row],[Turma]],Tabela3[16 turmas],Tabela3[Prof.])</f>
        <v>Nisflei</v>
      </c>
      <c r="I715" s="8" t="str">
        <f>_xlfn.XLOOKUP(Tabela1[[#This Row],[Turma]],Tabela3[16 turmas],Tabela3[Sala])</f>
        <v>S11</v>
      </c>
      <c r="J715" s="8" t="str">
        <f>_xlfn.XLOOKUP(Tabela1[[#This Row],[Turma]],Tabela3[16 turmas],Tabela3[Periodo])</f>
        <v>Segunda 3</v>
      </c>
      <c r="K715" t="s">
        <v>1945</v>
      </c>
      <c r="L715" s="37" t="s">
        <v>3045</v>
      </c>
    </row>
    <row r="716" spans="1:12" x14ac:dyDescent="0.35">
      <c r="A716" t="s">
        <v>1194</v>
      </c>
      <c r="B716" s="36" t="s">
        <v>1195</v>
      </c>
      <c r="C716" t="s">
        <v>549</v>
      </c>
      <c r="D716" t="s">
        <v>553</v>
      </c>
      <c r="E716" t="s">
        <v>559</v>
      </c>
      <c r="F716" t="s">
        <v>1915</v>
      </c>
      <c r="G716" s="8" t="s">
        <v>813</v>
      </c>
      <c r="H716" t="str">
        <f>_xlfn.XLOOKUP(Tabela1[[#This Row],[Turma]],Tabela3[16 turmas],Tabela3[Prof.])</f>
        <v>Nisflei</v>
      </c>
      <c r="I716" s="8" t="str">
        <f>_xlfn.XLOOKUP(Tabela1[[#This Row],[Turma]],Tabela3[16 turmas],Tabela3[Sala])</f>
        <v>S11</v>
      </c>
      <c r="J716" s="8" t="str">
        <f>_xlfn.XLOOKUP(Tabela1[[#This Row],[Turma]],Tabela3[16 turmas],Tabela3[Periodo])</f>
        <v>Segunda 3</v>
      </c>
      <c r="K716" t="s">
        <v>1943</v>
      </c>
      <c r="L716" s="37" t="s">
        <v>2895</v>
      </c>
    </row>
    <row r="717" spans="1:12" x14ac:dyDescent="0.35">
      <c r="A717" t="s">
        <v>66</v>
      </c>
      <c r="B717" s="36" t="s">
        <v>1172</v>
      </c>
      <c r="C717" t="s">
        <v>549</v>
      </c>
      <c r="D717" t="s">
        <v>550</v>
      </c>
      <c r="E717" t="s">
        <v>559</v>
      </c>
      <c r="F717" t="s">
        <v>1915</v>
      </c>
      <c r="G717" s="8" t="s">
        <v>813</v>
      </c>
      <c r="H717" t="str">
        <f>_xlfn.XLOOKUP(Tabela1[[#This Row],[Turma]],Tabela3[16 turmas],Tabela3[Prof.])</f>
        <v>Nisflei</v>
      </c>
      <c r="I717" s="8" t="str">
        <f>_xlfn.XLOOKUP(Tabela1[[#This Row],[Turma]],Tabela3[16 turmas],Tabela3[Sala])</f>
        <v>S11</v>
      </c>
      <c r="J717" s="8" t="str">
        <f>_xlfn.XLOOKUP(Tabela1[[#This Row],[Turma]],Tabela3[16 turmas],Tabela3[Periodo])</f>
        <v>Segunda 3</v>
      </c>
      <c r="K717" t="s">
        <v>1942</v>
      </c>
      <c r="L717" s="37" t="s">
        <v>2856</v>
      </c>
    </row>
    <row r="718" spans="1:12" x14ac:dyDescent="0.35">
      <c r="A718" t="s">
        <v>1162</v>
      </c>
      <c r="B718" s="36" t="s">
        <v>1163</v>
      </c>
      <c r="C718" t="s">
        <v>549</v>
      </c>
      <c r="D718" t="s">
        <v>553</v>
      </c>
      <c r="E718" t="s">
        <v>559</v>
      </c>
      <c r="F718" t="s">
        <v>1916</v>
      </c>
      <c r="G718" s="8" t="s">
        <v>813</v>
      </c>
      <c r="H718" t="str">
        <f>_xlfn.XLOOKUP(Tabela1[[#This Row],[Turma]],Tabela3[16 turmas],Tabela3[Prof.])</f>
        <v>Nisflei</v>
      </c>
      <c r="I718" s="8" t="str">
        <f>_xlfn.XLOOKUP(Tabela1[[#This Row],[Turma]],Tabela3[16 turmas],Tabela3[Sala])</f>
        <v>S11</v>
      </c>
      <c r="J718" s="8" t="str">
        <f>_xlfn.XLOOKUP(Tabela1[[#This Row],[Turma]],Tabela3[16 turmas],Tabela3[Periodo])</f>
        <v>Segunda 3</v>
      </c>
      <c r="K718" t="s">
        <v>1939</v>
      </c>
      <c r="L718" s="37" t="s">
        <v>2847</v>
      </c>
    </row>
    <row r="719" spans="1:12" x14ac:dyDescent="0.35">
      <c r="A719" t="s">
        <v>17</v>
      </c>
      <c r="B719" s="36" t="s">
        <v>18</v>
      </c>
      <c r="C719" t="s">
        <v>549</v>
      </c>
      <c r="D719" t="s">
        <v>553</v>
      </c>
      <c r="E719" t="s">
        <v>559</v>
      </c>
      <c r="F719" t="s">
        <v>1916</v>
      </c>
      <c r="G719" s="8" t="s">
        <v>813</v>
      </c>
      <c r="H719" t="str">
        <f>_xlfn.XLOOKUP(Tabela1[[#This Row],[Turma]],Tabela3[16 turmas],Tabela3[Prof.])</f>
        <v>Nisflei</v>
      </c>
      <c r="I719" s="8" t="str">
        <f>_xlfn.XLOOKUP(Tabela1[[#This Row],[Turma]],Tabela3[16 turmas],Tabela3[Sala])</f>
        <v>S11</v>
      </c>
      <c r="J719" s="8" t="str">
        <f>_xlfn.XLOOKUP(Tabela1[[#This Row],[Turma]],Tabela3[16 turmas],Tabela3[Periodo])</f>
        <v>Segunda 3</v>
      </c>
      <c r="K719" t="s">
        <v>1940</v>
      </c>
      <c r="L719" s="37" t="s">
        <v>2844</v>
      </c>
    </row>
    <row r="720" spans="1:12" x14ac:dyDescent="0.35">
      <c r="A720" t="s">
        <v>1168</v>
      </c>
      <c r="B720" s="36" t="s">
        <v>1169</v>
      </c>
      <c r="C720" t="s">
        <v>549</v>
      </c>
      <c r="D720" t="s">
        <v>550</v>
      </c>
      <c r="E720" t="s">
        <v>559</v>
      </c>
      <c r="F720" t="s">
        <v>1915</v>
      </c>
      <c r="G720" s="8" t="s">
        <v>813</v>
      </c>
      <c r="H720" t="str">
        <f>_xlfn.XLOOKUP(Tabela1[[#This Row],[Turma]],Tabela3[16 turmas],Tabela3[Prof.])</f>
        <v>Nisflei</v>
      </c>
      <c r="I720" s="8" t="str">
        <f>_xlfn.XLOOKUP(Tabela1[[#This Row],[Turma]],Tabela3[16 turmas],Tabela3[Sala])</f>
        <v>S11</v>
      </c>
      <c r="J720" s="8" t="str">
        <f>_xlfn.XLOOKUP(Tabela1[[#This Row],[Turma]],Tabela3[16 turmas],Tabela3[Periodo])</f>
        <v>Segunda 3</v>
      </c>
      <c r="K720" t="s">
        <v>1941</v>
      </c>
      <c r="L720" s="37" t="s">
        <v>2843</v>
      </c>
    </row>
    <row r="721" spans="1:12" x14ac:dyDescent="0.35">
      <c r="A721" t="s">
        <v>1623</v>
      </c>
      <c r="B721" s="36" t="s">
        <v>1624</v>
      </c>
      <c r="C721" t="s">
        <v>557</v>
      </c>
      <c r="D721" t="s">
        <v>553</v>
      </c>
      <c r="E721" t="s">
        <v>551</v>
      </c>
      <c r="F721" t="s">
        <v>1916</v>
      </c>
      <c r="G721" s="8" t="s">
        <v>813</v>
      </c>
      <c r="H721" t="str">
        <f>_xlfn.XLOOKUP(Tabela1[[#This Row],[Turma]],Tabela3[16 turmas],Tabela3[Prof.])</f>
        <v>Nisflei</v>
      </c>
      <c r="I721" s="8" t="str">
        <f>_xlfn.XLOOKUP(Tabela1[[#This Row],[Turma]],Tabela3[16 turmas],Tabela3[Sala])</f>
        <v>S11</v>
      </c>
      <c r="J721" s="8" t="str">
        <f>_xlfn.XLOOKUP(Tabela1[[#This Row],[Turma]],Tabela3[16 turmas],Tabela3[Periodo])</f>
        <v>Segunda 3</v>
      </c>
      <c r="K721" t="s">
        <v>1951</v>
      </c>
      <c r="L721" s="37" t="s">
        <v>2793</v>
      </c>
    </row>
    <row r="722" spans="1:12" x14ac:dyDescent="0.35">
      <c r="A722" t="s">
        <v>99</v>
      </c>
      <c r="B722" s="36" t="s">
        <v>1629</v>
      </c>
      <c r="C722" t="s">
        <v>557</v>
      </c>
      <c r="D722" t="s">
        <v>550</v>
      </c>
      <c r="E722" t="s">
        <v>551</v>
      </c>
      <c r="F722" t="s">
        <v>1915</v>
      </c>
      <c r="G722" s="8" t="s">
        <v>813</v>
      </c>
      <c r="H722" t="str">
        <f>_xlfn.XLOOKUP(Tabela1[[#This Row],[Turma]],Tabela3[16 turmas],Tabela3[Prof.])</f>
        <v>Nisflei</v>
      </c>
      <c r="I722" s="8" t="str">
        <f>_xlfn.XLOOKUP(Tabela1[[#This Row],[Turma]],Tabela3[16 turmas],Tabela3[Sala])</f>
        <v>S11</v>
      </c>
      <c r="J722" s="8" t="str">
        <f>_xlfn.XLOOKUP(Tabela1[[#This Row],[Turma]],Tabela3[16 turmas],Tabela3[Periodo])</f>
        <v>Segunda 3</v>
      </c>
      <c r="K722" t="s">
        <v>1952</v>
      </c>
      <c r="L722" s="37" t="s">
        <v>2788</v>
      </c>
    </row>
    <row r="723" spans="1:12" x14ac:dyDescent="0.35">
      <c r="A723" t="s">
        <v>1620</v>
      </c>
      <c r="B723" s="36" t="s">
        <v>1621</v>
      </c>
      <c r="C723" t="s">
        <v>557</v>
      </c>
      <c r="D723" t="s">
        <v>550</v>
      </c>
      <c r="E723" t="s">
        <v>551</v>
      </c>
      <c r="F723" t="s">
        <v>1915</v>
      </c>
      <c r="G723" s="8" t="s">
        <v>813</v>
      </c>
      <c r="H723" t="str">
        <f>_xlfn.XLOOKUP(Tabela1[[#This Row],[Turma]],Tabela3[16 turmas],Tabela3[Prof.])</f>
        <v>Nisflei</v>
      </c>
      <c r="I723" s="8" t="str">
        <f>_xlfn.XLOOKUP(Tabela1[[#This Row],[Turma]],Tabela3[16 turmas],Tabela3[Sala])</f>
        <v>S11</v>
      </c>
      <c r="J723" s="8" t="str">
        <f>_xlfn.XLOOKUP(Tabela1[[#This Row],[Turma]],Tabela3[16 turmas],Tabela3[Periodo])</f>
        <v>Segunda 3</v>
      </c>
      <c r="K723" t="s">
        <v>1950</v>
      </c>
      <c r="L723" s="37" t="s">
        <v>2779</v>
      </c>
    </row>
    <row r="724" spans="1:12" x14ac:dyDescent="0.35">
      <c r="A724" t="s">
        <v>149</v>
      </c>
      <c r="B724" s="36" t="s">
        <v>150</v>
      </c>
      <c r="C724" t="s">
        <v>549</v>
      </c>
      <c r="D724" t="s">
        <v>550</v>
      </c>
      <c r="E724" t="s">
        <v>551</v>
      </c>
      <c r="F724" t="s">
        <v>1915</v>
      </c>
      <c r="G724" s="8" t="s">
        <v>813</v>
      </c>
      <c r="H724" t="str">
        <f>_xlfn.XLOOKUP(Tabela1[[#This Row],[Turma]],Tabela3[16 turmas],Tabela3[Prof.])</f>
        <v>Nisflei</v>
      </c>
      <c r="I724" s="8" t="str">
        <f>_xlfn.XLOOKUP(Tabela1[[#This Row],[Turma]],Tabela3[16 turmas],Tabela3[Sala])</f>
        <v>S11</v>
      </c>
      <c r="J724" s="8" t="str">
        <f>_xlfn.XLOOKUP(Tabela1[[#This Row],[Turma]],Tabela3[16 turmas],Tabela3[Periodo])</f>
        <v>Segunda 3</v>
      </c>
      <c r="K724" t="s">
        <v>1947</v>
      </c>
      <c r="L724" s="37" t="s">
        <v>2771</v>
      </c>
    </row>
    <row r="725" spans="1:12" x14ac:dyDescent="0.35">
      <c r="A725" t="s">
        <v>521</v>
      </c>
      <c r="B725" s="36" t="s">
        <v>522</v>
      </c>
      <c r="C725" t="s">
        <v>557</v>
      </c>
      <c r="D725" t="s">
        <v>550</v>
      </c>
      <c r="E725" t="s">
        <v>551</v>
      </c>
      <c r="F725" t="s">
        <v>1915</v>
      </c>
      <c r="G725" s="8" t="s">
        <v>813</v>
      </c>
      <c r="H725" t="str">
        <f>_xlfn.XLOOKUP(Tabela1[[#This Row],[Turma]],Tabela3[16 turmas],Tabela3[Prof.])</f>
        <v>Nisflei</v>
      </c>
      <c r="I725" s="8" t="str">
        <f>_xlfn.XLOOKUP(Tabela1[[#This Row],[Turma]],Tabela3[16 turmas],Tabela3[Sala])</f>
        <v>S11</v>
      </c>
      <c r="J725" s="8" t="str">
        <f>_xlfn.XLOOKUP(Tabela1[[#This Row],[Turma]],Tabela3[16 turmas],Tabela3[Periodo])</f>
        <v>Segunda 3</v>
      </c>
      <c r="K725" t="s">
        <v>1954</v>
      </c>
      <c r="L725" s="37" t="s">
        <v>2764</v>
      </c>
    </row>
    <row r="726" spans="1:12" x14ac:dyDescent="0.35">
      <c r="A726" t="s">
        <v>345</v>
      </c>
      <c r="B726" s="36" t="s">
        <v>346</v>
      </c>
      <c r="C726" t="s">
        <v>557</v>
      </c>
      <c r="D726" t="s">
        <v>550</v>
      </c>
      <c r="E726" t="s">
        <v>551</v>
      </c>
      <c r="F726" t="s">
        <v>1915</v>
      </c>
      <c r="G726" s="8" t="s">
        <v>813</v>
      </c>
      <c r="H726" t="str">
        <f>_xlfn.XLOOKUP(Tabela1[[#This Row],[Turma]],Tabela3[16 turmas],Tabela3[Prof.])</f>
        <v>Nisflei</v>
      </c>
      <c r="I726" s="8" t="str">
        <f>_xlfn.XLOOKUP(Tabela1[[#This Row],[Turma]],Tabela3[16 turmas],Tabela3[Sala])</f>
        <v>S11</v>
      </c>
      <c r="J726" s="8" t="str">
        <f>_xlfn.XLOOKUP(Tabela1[[#This Row],[Turma]],Tabela3[16 turmas],Tabela3[Periodo])</f>
        <v>Segunda 3</v>
      </c>
      <c r="K726" t="s">
        <v>1955</v>
      </c>
      <c r="L726" s="37" t="s">
        <v>2761</v>
      </c>
    </row>
    <row r="727" spans="1:12" x14ac:dyDescent="0.35">
      <c r="A727" t="s">
        <v>1877</v>
      </c>
      <c r="B727" s="36" t="s">
        <v>1904</v>
      </c>
      <c r="C727" t="s">
        <v>549</v>
      </c>
      <c r="D727" t="s">
        <v>553</v>
      </c>
      <c r="E727" t="s">
        <v>551</v>
      </c>
      <c r="F727" t="s">
        <v>1916</v>
      </c>
      <c r="G727" s="8" t="s">
        <v>813</v>
      </c>
      <c r="H727" t="str">
        <f>_xlfn.XLOOKUP(Tabela1[[#This Row],[Turma]],Tabela3[16 turmas],Tabela3[Prof.])</f>
        <v>Nisflei</v>
      </c>
      <c r="I727" s="8" t="str">
        <f>_xlfn.XLOOKUP(Tabela1[[#This Row],[Turma]],Tabela3[16 turmas],Tabela3[Sala])</f>
        <v>S11</v>
      </c>
      <c r="J727" s="8" t="str">
        <f>_xlfn.XLOOKUP(Tabela1[[#This Row],[Turma]],Tabela3[16 turmas],Tabela3[Periodo])</f>
        <v>Segunda 3</v>
      </c>
      <c r="K727"/>
      <c r="L727" s="37" t="s">
        <v>3241</v>
      </c>
    </row>
    <row r="728" spans="1:12" x14ac:dyDescent="0.35">
      <c r="A728" t="s">
        <v>284</v>
      </c>
      <c r="B728" s="36" t="s">
        <v>285</v>
      </c>
      <c r="C728" t="s">
        <v>549</v>
      </c>
      <c r="D728" t="s">
        <v>550</v>
      </c>
      <c r="E728" t="s">
        <v>559</v>
      </c>
      <c r="F728" t="s">
        <v>1915</v>
      </c>
      <c r="G728" s="8" t="s">
        <v>813</v>
      </c>
      <c r="H728" t="str">
        <f>_xlfn.XLOOKUP(Tabela1[[#This Row],[Turma]],Tabela3[16 turmas],Tabela3[Prof.])</f>
        <v>Nisflei</v>
      </c>
      <c r="I728" s="8" t="str">
        <f>_xlfn.XLOOKUP(Tabela1[[#This Row],[Turma]],Tabela3[16 turmas],Tabela3[Sala])</f>
        <v>S11</v>
      </c>
      <c r="J728" s="8" t="str">
        <f>_xlfn.XLOOKUP(Tabela1[[#This Row],[Turma]],Tabela3[16 turmas],Tabela3[Periodo])</f>
        <v>Segunda 3</v>
      </c>
      <c r="K728" t="s">
        <v>1944</v>
      </c>
      <c r="L728" s="37" t="s">
        <v>2755</v>
      </c>
    </row>
    <row r="729" spans="1:12" x14ac:dyDescent="0.35">
      <c r="A729" t="s">
        <v>134</v>
      </c>
      <c r="B729" s="36" t="s">
        <v>135</v>
      </c>
      <c r="C729" t="s">
        <v>557</v>
      </c>
      <c r="D729" t="s">
        <v>553</v>
      </c>
      <c r="E729" t="s">
        <v>551</v>
      </c>
      <c r="F729" t="s">
        <v>1916</v>
      </c>
      <c r="G729" s="8" t="s">
        <v>813</v>
      </c>
      <c r="H729" t="str">
        <f>_xlfn.XLOOKUP(Tabela1[[#This Row],[Turma]],Tabela3[16 turmas],Tabela3[Prof.])</f>
        <v>Nisflei</v>
      </c>
      <c r="I729" s="8" t="str">
        <f>_xlfn.XLOOKUP(Tabela1[[#This Row],[Turma]],Tabela3[16 turmas],Tabela3[Sala])</f>
        <v>S11</v>
      </c>
      <c r="J729" s="8" t="str">
        <f>_xlfn.XLOOKUP(Tabela1[[#This Row],[Turma]],Tabela3[16 turmas],Tabela3[Periodo])</f>
        <v>Segunda 3</v>
      </c>
      <c r="K729" t="s">
        <v>1956</v>
      </c>
      <c r="L729" s="37" t="s">
        <v>2740</v>
      </c>
    </row>
    <row r="730" spans="1:12" x14ac:dyDescent="0.35">
      <c r="A730" t="s">
        <v>1618</v>
      </c>
      <c r="B730" s="36" t="s">
        <v>1619</v>
      </c>
      <c r="C730" t="s">
        <v>557</v>
      </c>
      <c r="D730" t="s">
        <v>550</v>
      </c>
      <c r="E730" t="s">
        <v>551</v>
      </c>
      <c r="F730" t="s">
        <v>1916</v>
      </c>
      <c r="G730" s="8" t="s">
        <v>813</v>
      </c>
      <c r="H730" t="str">
        <f>_xlfn.XLOOKUP(Tabela1[[#This Row],[Turma]],Tabela3[16 turmas],Tabela3[Prof.])</f>
        <v>Nisflei</v>
      </c>
      <c r="I730" s="8" t="str">
        <f>_xlfn.XLOOKUP(Tabela1[[#This Row],[Turma]],Tabela3[16 turmas],Tabela3[Sala])</f>
        <v>S11</v>
      </c>
      <c r="J730" s="8" t="str">
        <f>_xlfn.XLOOKUP(Tabela1[[#This Row],[Turma]],Tabela3[16 turmas],Tabela3[Periodo])</f>
        <v>Segunda 3</v>
      </c>
      <c r="K730" t="s">
        <v>1949</v>
      </c>
      <c r="L730" s="37" t="s">
        <v>2663</v>
      </c>
    </row>
    <row r="731" spans="1:12" x14ac:dyDescent="0.35">
      <c r="A731" t="s">
        <v>2540</v>
      </c>
      <c r="B731" s="36" t="s">
        <v>1910</v>
      </c>
      <c r="C731" t="s">
        <v>557</v>
      </c>
      <c r="D731" t="s">
        <v>553</v>
      </c>
      <c r="E731" t="s">
        <v>551</v>
      </c>
      <c r="F731" t="s">
        <v>1916</v>
      </c>
      <c r="G731" s="8" t="s">
        <v>813</v>
      </c>
      <c r="H731" t="str">
        <f>_xlfn.XLOOKUP(Tabela1[[#This Row],[Turma]],Tabela3[16 turmas],Tabela3[Prof.])</f>
        <v>Nisflei</v>
      </c>
      <c r="I731" s="8" t="str">
        <f>_xlfn.XLOOKUP(Tabela1[[#This Row],[Turma]],Tabela3[16 turmas],Tabela3[Sala])</f>
        <v>S11</v>
      </c>
      <c r="J731" s="8" t="str">
        <f>_xlfn.XLOOKUP(Tabela1[[#This Row],[Turma]],Tabela3[16 turmas],Tabela3[Periodo])</f>
        <v>Segunda 3</v>
      </c>
      <c r="K731"/>
      <c r="L731" s="37" t="s">
        <v>3250</v>
      </c>
    </row>
    <row r="732" spans="1:12" x14ac:dyDescent="0.35">
      <c r="A732" t="s">
        <v>325</v>
      </c>
      <c r="B732" s="36" t="s">
        <v>1302</v>
      </c>
      <c r="C732" t="s">
        <v>549</v>
      </c>
      <c r="D732" t="s">
        <v>550</v>
      </c>
      <c r="E732" t="s">
        <v>551</v>
      </c>
      <c r="F732" t="s">
        <v>1916</v>
      </c>
      <c r="G732" s="8" t="s">
        <v>813</v>
      </c>
      <c r="H732" t="str">
        <f>_xlfn.XLOOKUP(Tabela1[[#This Row],[Turma]],Tabela3[16 turmas],Tabela3[Prof.])</f>
        <v>Nisflei</v>
      </c>
      <c r="I732" s="8" t="str">
        <f>_xlfn.XLOOKUP(Tabela1[[#This Row],[Turma]],Tabela3[16 turmas],Tabela3[Sala])</f>
        <v>S11</v>
      </c>
      <c r="J732" s="8" t="str">
        <f>_xlfn.XLOOKUP(Tabela1[[#This Row],[Turma]],Tabela3[16 turmas],Tabela3[Periodo])</f>
        <v>Segunda 3</v>
      </c>
      <c r="K732" t="s">
        <v>1946</v>
      </c>
      <c r="L732" s="37" t="s">
        <v>2632</v>
      </c>
    </row>
    <row r="733" spans="1:12" x14ac:dyDescent="0.35">
      <c r="A733" t="s">
        <v>1627</v>
      </c>
      <c r="B733" s="36" t="s">
        <v>1628</v>
      </c>
      <c r="C733" t="s">
        <v>557</v>
      </c>
      <c r="D733" t="s">
        <v>553</v>
      </c>
      <c r="E733" t="s">
        <v>551</v>
      </c>
      <c r="F733" t="s">
        <v>1915</v>
      </c>
      <c r="G733" s="8" t="s">
        <v>813</v>
      </c>
      <c r="H733" t="str">
        <f>_xlfn.XLOOKUP(Tabela1[[#This Row],[Turma]],Tabela3[16 turmas],Tabela3[Prof.])</f>
        <v>Nisflei</v>
      </c>
      <c r="I733" s="8" t="str">
        <f>_xlfn.XLOOKUP(Tabela1[[#This Row],[Turma]],Tabela3[16 turmas],Tabela3[Sala])</f>
        <v>S11</v>
      </c>
      <c r="J733" s="8" t="str">
        <f>_xlfn.XLOOKUP(Tabela1[[#This Row],[Turma]],Tabela3[16 turmas],Tabela3[Periodo])</f>
        <v>Segunda 3</v>
      </c>
      <c r="K733"/>
      <c r="L733" s="37" t="s">
        <v>3267</v>
      </c>
    </row>
  </sheetData>
  <phoneticPr fontId="7" type="noConversion"/>
  <hyperlinks>
    <hyperlink ref="K302" r:id="rId1" xr:uid="{7649FE4C-E262-4D99-9CAE-E17784FF7C3E}"/>
    <hyperlink ref="K266" r:id="rId2" xr:uid="{918D46B4-B981-49A0-B09E-8EDB45F2EA4F}"/>
    <hyperlink ref="L613" r:id="rId3" xr:uid="{EC4AEE8F-BD00-47AE-BDE5-43881549D5A7}"/>
    <hyperlink ref="L420" r:id="rId4" xr:uid="{5ACE1D00-E37D-4438-94EF-2C08AB60C92E}"/>
    <hyperlink ref="L467" r:id="rId5" xr:uid="{CCA4F67B-9ADA-431C-A662-A943D1EC0A4D}"/>
    <hyperlink ref="K326" r:id="rId6" xr:uid="{F9E659FB-08B8-4869-8C8A-27C049A19C8E}"/>
    <hyperlink ref="K593" r:id="rId7" xr:uid="{113EB1D8-0A70-43E1-8EB9-C888C1455147}"/>
    <hyperlink ref="K405" r:id="rId8" xr:uid="{CC42F2AC-8BA4-4285-83CC-70C0AB6002FE}"/>
    <hyperlink ref="K343" r:id="rId9" xr:uid="{AC6F60E9-15FD-4016-B66D-7583FFFDC4EF}"/>
    <hyperlink ref="K259" r:id="rId10" xr:uid="{2EE4D295-F616-4E8C-82D2-F3455E52A1B1}"/>
    <hyperlink ref="K594" r:id="rId11" xr:uid="{C2FAF4B2-8A0D-4B61-BC32-58A73B07151D}"/>
    <hyperlink ref="K630" r:id="rId12" xr:uid="{9465DB14-6CDD-461A-A406-D0AC97B200C2}"/>
    <hyperlink ref="K167" r:id="rId13" xr:uid="{2B4FBF51-3076-4D01-8386-B484DB6EF7FA}"/>
    <hyperlink ref="K656" r:id="rId14" xr:uid="{B4D3A6E7-ABD5-46F4-8FC7-5A040D6E3E3E}"/>
    <hyperlink ref="K538" r:id="rId15" xr:uid="{E516E2B9-9D1E-410F-8DC6-38FAF2937DC9}"/>
    <hyperlink ref="K260" r:id="rId16" xr:uid="{1249CC3E-FDF8-4018-99EB-8002E4EF4B30}"/>
    <hyperlink ref="K511" r:id="rId17" xr:uid="{B4FEDFEC-13EC-4E53-B0EF-26D470AE1B10}"/>
    <hyperlink ref="K73" r:id="rId18" xr:uid="{03D90930-0862-4BFB-B1F9-A2C70EA55E2D}"/>
    <hyperlink ref="K386" r:id="rId19" xr:uid="{0BC5E63E-FD94-4628-AD42-B85CF4D05C2C}"/>
    <hyperlink ref="K136" r:id="rId20" xr:uid="{039483DE-D307-4BA1-80E7-2573FE1B81EC}"/>
    <hyperlink ref="K463" r:id="rId21" xr:uid="{B082264C-9DFB-43FB-AF4E-C33ACC13D3D7}"/>
    <hyperlink ref="K171" r:id="rId22" xr:uid="{C00F0DC6-3C24-4564-B203-162DA08DE6BC}"/>
  </hyperlinks>
  <pageMargins left="0.511811024" right="0.511811024" top="0.78740157499999996" bottom="0.78740157499999996" header="0.31496062000000002" footer="0.31496062000000002"/>
  <tableParts count="1"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3E46-B403-49CA-97EC-3F5A3922854A}">
  <dimension ref="A1:P33"/>
  <sheetViews>
    <sheetView workbookViewId="0">
      <selection activeCell="J19" sqref="J19"/>
    </sheetView>
  </sheetViews>
  <sheetFormatPr defaultRowHeight="14.5" x14ac:dyDescent="0.35"/>
  <cols>
    <col min="1" max="1" width="10" bestFit="1" customWidth="1"/>
    <col min="7" max="7" width="14.1796875" bestFit="1" customWidth="1"/>
    <col min="8" max="8" width="10.7265625" bestFit="1" customWidth="1"/>
    <col min="12" max="12" width="11.1796875" customWidth="1"/>
    <col min="13" max="13" width="12.1796875" bestFit="1" customWidth="1"/>
  </cols>
  <sheetData>
    <row r="1" spans="1:16" ht="15" thickBot="1" x14ac:dyDescent="0.4">
      <c r="A1" s="17" t="s">
        <v>787</v>
      </c>
      <c r="B1" s="11">
        <f>COUNTIF(Candidatos!A:A,"&lt;&gt;")-1</f>
        <v>732</v>
      </c>
      <c r="G1" s="54" t="s">
        <v>788</v>
      </c>
      <c r="H1" s="55"/>
      <c r="I1" s="55"/>
      <c r="J1" s="56"/>
      <c r="L1" s="30" t="s">
        <v>789</v>
      </c>
      <c r="M1" s="31" t="s">
        <v>790</v>
      </c>
      <c r="N1" s="31" t="s">
        <v>791</v>
      </c>
      <c r="O1" s="31" t="s">
        <v>786</v>
      </c>
      <c r="P1" s="32" t="s">
        <v>792</v>
      </c>
    </row>
    <row r="2" spans="1:16" ht="15.5" thickTop="1" thickBot="1" x14ac:dyDescent="0.4">
      <c r="A2" s="9" t="s">
        <v>2</v>
      </c>
      <c r="B2" s="10" t="s">
        <v>786</v>
      </c>
      <c r="C2" s="6" t="s">
        <v>785</v>
      </c>
      <c r="D2" s="57">
        <v>2023</v>
      </c>
      <c r="E2" s="58"/>
      <c r="G2" s="59" t="s">
        <v>549</v>
      </c>
      <c r="H2" s="13" t="s">
        <v>553</v>
      </c>
      <c r="I2" s="13">
        <f>COUNTIFS(Candidatos!C:C,Dados!$G$2,Candidatos!D:D,Dados!H2)</f>
        <v>102</v>
      </c>
      <c r="J2" s="15">
        <f t="shared" ref="J2:J7" si="0">I2/$B$1</f>
        <v>0.13934426229508196</v>
      </c>
      <c r="L2" s="25" t="s">
        <v>815</v>
      </c>
      <c r="M2" s="13" t="s">
        <v>1717</v>
      </c>
      <c r="N2" s="13" t="s">
        <v>794</v>
      </c>
      <c r="O2" s="13">
        <f>_xlfn.XLOOKUP(L2,Turmas!A:A,Turmas!F:F)</f>
        <v>27</v>
      </c>
      <c r="P2" s="26" t="s">
        <v>795</v>
      </c>
    </row>
    <row r="3" spans="1:16" ht="15.5" thickTop="1" thickBot="1" x14ac:dyDescent="0.4">
      <c r="A3" s="4" t="s">
        <v>549</v>
      </c>
      <c r="B3" s="6">
        <f>COUNTIF(Candidatos!C:C,Dados!A3)</f>
        <v>398</v>
      </c>
      <c r="C3" s="7">
        <f>B3/$B$1</f>
        <v>0.54371584699453557</v>
      </c>
      <c r="D3" s="6">
        <v>200</v>
      </c>
      <c r="E3" s="12">
        <v>0.58823529411764708</v>
      </c>
      <c r="G3" s="59"/>
      <c r="H3" s="13" t="s">
        <v>550</v>
      </c>
      <c r="I3" s="13">
        <f>COUNTIFS(Candidatos!C:C,Dados!$G$2,Candidatos!D:D,Dados!H3)</f>
        <v>296</v>
      </c>
      <c r="J3" s="15">
        <f t="shared" si="0"/>
        <v>0.40437158469945356</v>
      </c>
      <c r="L3" s="25" t="s">
        <v>816</v>
      </c>
      <c r="M3" s="13" t="s">
        <v>1717</v>
      </c>
      <c r="N3" s="13" t="s">
        <v>797</v>
      </c>
      <c r="O3" s="13">
        <f>_xlfn.XLOOKUP(L3,Turmas!A:A,Turmas!F:F)</f>
        <v>26</v>
      </c>
      <c r="P3" s="26" t="s">
        <v>798</v>
      </c>
    </row>
    <row r="4" spans="1:16" ht="15.5" thickTop="1" thickBot="1" x14ac:dyDescent="0.4">
      <c r="A4" s="4" t="s">
        <v>557</v>
      </c>
      <c r="B4" s="6">
        <f>COUNTIF(Candidatos!C:C,Dados!A4)</f>
        <v>332</v>
      </c>
      <c r="C4" s="7">
        <f>B4/$B$1</f>
        <v>0.45355191256830601</v>
      </c>
      <c r="D4" s="6">
        <v>139</v>
      </c>
      <c r="E4" s="12">
        <v>0.4088235294117647</v>
      </c>
      <c r="G4" s="59" t="s">
        <v>557</v>
      </c>
      <c r="H4" s="13" t="s">
        <v>553</v>
      </c>
      <c r="I4" s="13">
        <f>COUNTIFS(Candidatos!C:C,Dados!$G$4,Candidatos!D:D,Dados!H4)</f>
        <v>125</v>
      </c>
      <c r="J4" s="15">
        <f t="shared" si="0"/>
        <v>0.17076502732240437</v>
      </c>
      <c r="L4" s="25" t="s">
        <v>817</v>
      </c>
      <c r="M4" s="13" t="s">
        <v>1717</v>
      </c>
      <c r="N4" s="13" t="s">
        <v>800</v>
      </c>
      <c r="O4" s="13">
        <f>_xlfn.XLOOKUP(L4,Turmas!A:A,Turmas!F:F)</f>
        <v>26</v>
      </c>
      <c r="P4" s="26" t="s">
        <v>801</v>
      </c>
    </row>
    <row r="5" spans="1:16" ht="15.5" thickTop="1" thickBot="1" x14ac:dyDescent="0.4">
      <c r="A5" s="4" t="s">
        <v>732</v>
      </c>
      <c r="B5" s="6">
        <f>COUNTIF(Candidatos!C:C,Dados!A5)</f>
        <v>2</v>
      </c>
      <c r="C5" s="7">
        <f>B5/$B$1</f>
        <v>2.7322404371584699E-3</v>
      </c>
      <c r="D5" s="6">
        <v>1</v>
      </c>
      <c r="E5" s="12">
        <v>2.9411764705882353E-3</v>
      </c>
      <c r="G5" s="59"/>
      <c r="H5" s="13" t="s">
        <v>550</v>
      </c>
      <c r="I5" s="13">
        <f>COUNTIFS(Candidatos!C:C,Dados!$G$4,Candidatos!D:D,Dados!H5)</f>
        <v>207</v>
      </c>
      <c r="J5" s="15">
        <f t="shared" si="0"/>
        <v>0.28278688524590162</v>
      </c>
      <c r="L5" s="25" t="s">
        <v>818</v>
      </c>
      <c r="M5" s="13" t="s">
        <v>1717</v>
      </c>
      <c r="N5" s="13" t="s">
        <v>803</v>
      </c>
      <c r="O5" s="13">
        <f>_xlfn.XLOOKUP(L5,Turmas!A:A,Turmas!F:F)</f>
        <v>26</v>
      </c>
      <c r="P5" s="26" t="s">
        <v>804</v>
      </c>
    </row>
    <row r="6" spans="1:16" ht="15.5" thickTop="1" thickBot="1" x14ac:dyDescent="0.4">
      <c r="C6" s="3"/>
      <c r="G6" s="59" t="s">
        <v>732</v>
      </c>
      <c r="H6" s="13" t="s">
        <v>553</v>
      </c>
      <c r="I6" s="13">
        <f>COUNTIFS(Candidatos!C:C,Dados!$G$6,Candidatos!D:D,Dados!H6)</f>
        <v>0</v>
      </c>
      <c r="J6" s="15">
        <f t="shared" si="0"/>
        <v>0</v>
      </c>
      <c r="L6" s="25" t="s">
        <v>1703</v>
      </c>
      <c r="M6" s="13" t="s">
        <v>1717</v>
      </c>
      <c r="N6" s="13" t="s">
        <v>806</v>
      </c>
      <c r="O6" s="13">
        <f>_xlfn.XLOOKUP(L6,Turmas!A:A,Turmas!F:F)</f>
        <v>26</v>
      </c>
      <c r="P6" s="26" t="s">
        <v>810</v>
      </c>
    </row>
    <row r="7" spans="1:16" ht="15.5" thickTop="1" thickBot="1" x14ac:dyDescent="0.4">
      <c r="A7" s="5" t="s">
        <v>3</v>
      </c>
      <c r="B7" s="6" t="s">
        <v>786</v>
      </c>
      <c r="C7" s="7" t="s">
        <v>785</v>
      </c>
      <c r="D7" s="57">
        <v>2023</v>
      </c>
      <c r="E7" s="58"/>
      <c r="G7" s="60"/>
      <c r="H7" s="14" t="s">
        <v>550</v>
      </c>
      <c r="I7" s="14">
        <f>COUNTIFS(Candidatos!C:C,Dados!$G$6,Candidatos!D:D,Dados!H7)</f>
        <v>2</v>
      </c>
      <c r="J7" s="16">
        <f t="shared" si="0"/>
        <v>2.7322404371584699E-3</v>
      </c>
      <c r="L7" s="25" t="s">
        <v>1704</v>
      </c>
      <c r="M7" s="13" t="s">
        <v>1717</v>
      </c>
      <c r="N7" s="13" t="s">
        <v>809</v>
      </c>
      <c r="O7" s="13">
        <f>_xlfn.XLOOKUP(L7,Turmas!A:A,Turmas!F:F)</f>
        <v>26</v>
      </c>
      <c r="P7" s="26" t="s">
        <v>807</v>
      </c>
    </row>
    <row r="8" spans="1:16" ht="15.5" thickTop="1" thickBot="1" x14ac:dyDescent="0.4">
      <c r="A8" s="4" t="s">
        <v>550</v>
      </c>
      <c r="B8" s="6">
        <f>COUNTIF(Candidatos!D:D,Dados!A8)</f>
        <v>505</v>
      </c>
      <c r="C8" s="7">
        <f>B8/$B$1</f>
        <v>0.68989071038251371</v>
      </c>
      <c r="D8" s="6">
        <v>253</v>
      </c>
      <c r="E8" s="12">
        <v>0.74411764705882355</v>
      </c>
      <c r="L8" s="25" t="s">
        <v>1705</v>
      </c>
      <c r="M8" s="13" t="s">
        <v>1718</v>
      </c>
      <c r="N8" s="13" t="s">
        <v>794</v>
      </c>
      <c r="O8" s="13">
        <f>_xlfn.XLOOKUP(L8,Turmas!A:A,Turmas!F:F)</f>
        <v>28</v>
      </c>
      <c r="P8" s="26" t="s">
        <v>795</v>
      </c>
    </row>
    <row r="9" spans="1:16" ht="15.5" thickTop="1" thickBot="1" x14ac:dyDescent="0.4">
      <c r="A9" s="4" t="s">
        <v>553</v>
      </c>
      <c r="B9" s="6">
        <f>COUNTIF(Candidatos!D:D,Dados!A9)</f>
        <v>227</v>
      </c>
      <c r="C9" s="7">
        <f>B9/$B$1</f>
        <v>0.31010928961748635</v>
      </c>
      <c r="D9" s="6">
        <v>87</v>
      </c>
      <c r="E9" s="12">
        <v>0.25588235294117645</v>
      </c>
      <c r="L9" s="25" t="s">
        <v>1706</v>
      </c>
      <c r="M9" s="13" t="s">
        <v>1718</v>
      </c>
      <c r="N9" s="13" t="s">
        <v>797</v>
      </c>
      <c r="O9" s="13">
        <f>_xlfn.XLOOKUP(L9,Turmas!A:A,Turmas!F:F)</f>
        <v>26</v>
      </c>
      <c r="P9" s="26" t="s">
        <v>798</v>
      </c>
    </row>
    <row r="10" spans="1:16" ht="15.5" thickTop="1" thickBot="1" x14ac:dyDescent="0.4">
      <c r="B10" s="8"/>
      <c r="C10" s="8"/>
      <c r="D10" s="8"/>
      <c r="E10" s="8"/>
      <c r="G10" s="5" t="s">
        <v>2547</v>
      </c>
      <c r="H10" s="6">
        <f>COUNTIF(Tabela1[Notebook],"NÃO")</f>
        <v>139</v>
      </c>
      <c r="L10" s="25" t="s">
        <v>1707</v>
      </c>
      <c r="M10" s="13" t="s">
        <v>1718</v>
      </c>
      <c r="N10" s="13" t="s">
        <v>800</v>
      </c>
      <c r="O10" s="13">
        <f>_xlfn.XLOOKUP(L10,Turmas!A:A,Turmas!F:F)</f>
        <v>26</v>
      </c>
      <c r="P10" s="26" t="s">
        <v>801</v>
      </c>
    </row>
    <row r="11" spans="1:16" ht="15.5" thickTop="1" thickBot="1" x14ac:dyDescent="0.4">
      <c r="A11" s="5" t="s">
        <v>4</v>
      </c>
      <c r="B11" s="6" t="s">
        <v>786</v>
      </c>
      <c r="C11" s="6" t="s">
        <v>785</v>
      </c>
      <c r="D11" s="57">
        <v>2023</v>
      </c>
      <c r="E11" s="58"/>
      <c r="L11" s="25" t="s">
        <v>1708</v>
      </c>
      <c r="M11" s="13" t="s">
        <v>1718</v>
      </c>
      <c r="N11" s="13" t="s">
        <v>803</v>
      </c>
      <c r="O11" s="13">
        <f>_xlfn.XLOOKUP(L11,Turmas!A:A,Turmas!F:F)</f>
        <v>26</v>
      </c>
      <c r="P11" s="26" t="s">
        <v>804</v>
      </c>
    </row>
    <row r="12" spans="1:16" ht="15.5" thickTop="1" thickBot="1" x14ac:dyDescent="0.4">
      <c r="A12" s="4" t="s">
        <v>551</v>
      </c>
      <c r="B12" s="6">
        <f>COUNTIF(Candidatos!E:E,Dados!A12)</f>
        <v>573</v>
      </c>
      <c r="C12" s="7">
        <f>B12/$B$1</f>
        <v>0.78278688524590168</v>
      </c>
      <c r="D12" s="6"/>
      <c r="E12" s="6"/>
      <c r="G12" s="39" t="s">
        <v>2549</v>
      </c>
      <c r="H12" s="40">
        <v>29</v>
      </c>
      <c r="L12" s="25" t="s">
        <v>1709</v>
      </c>
      <c r="M12" s="13" t="s">
        <v>1718</v>
      </c>
      <c r="N12" s="13" t="s">
        <v>806</v>
      </c>
      <c r="O12" s="13">
        <f>_xlfn.XLOOKUP(L12,Turmas!A:A,Turmas!F:F)</f>
        <v>26</v>
      </c>
      <c r="P12" s="26" t="s">
        <v>810</v>
      </c>
    </row>
    <row r="13" spans="1:16" ht="15.5" thickTop="1" thickBot="1" x14ac:dyDescent="0.4">
      <c r="A13" s="4" t="s">
        <v>554</v>
      </c>
      <c r="B13" s="6">
        <f>COUNTIF(Candidatos!E:E,Dados!A13)</f>
        <v>53</v>
      </c>
      <c r="C13" s="7">
        <f>B13/$B$1</f>
        <v>7.2404371584699451E-2</v>
      </c>
      <c r="D13" s="6"/>
      <c r="E13" s="6"/>
      <c r="G13" s="47" t="s">
        <v>2550</v>
      </c>
      <c r="H13" s="48">
        <f>B1/H12</f>
        <v>25.241379310344829</v>
      </c>
      <c r="L13" s="25" t="s">
        <v>1710</v>
      </c>
      <c r="M13" s="13" t="s">
        <v>1718</v>
      </c>
      <c r="N13" s="13" t="s">
        <v>809</v>
      </c>
      <c r="O13" s="13">
        <f>_xlfn.XLOOKUP(L13,Turmas!A:A,Turmas!F:F)</f>
        <v>25</v>
      </c>
      <c r="P13" s="26" t="s">
        <v>807</v>
      </c>
    </row>
    <row r="14" spans="1:16" ht="15.5" thickTop="1" thickBot="1" x14ac:dyDescent="0.4">
      <c r="A14" s="4" t="s">
        <v>559</v>
      </c>
      <c r="B14" s="6">
        <f>COUNTIF(Candidatos!E:E,Dados!A14)</f>
        <v>106</v>
      </c>
      <c r="C14" s="7">
        <f>B14/$B$1</f>
        <v>0.1448087431693989</v>
      </c>
      <c r="D14" s="6"/>
      <c r="E14" s="6"/>
      <c r="L14" s="25" t="s">
        <v>1711</v>
      </c>
      <c r="M14" s="13" t="s">
        <v>1719</v>
      </c>
      <c r="N14" s="13" t="s">
        <v>794</v>
      </c>
      <c r="O14" s="13">
        <f>_xlfn.XLOOKUP(L14,Turmas!A:A,Turmas!F:F)</f>
        <v>28</v>
      </c>
      <c r="P14" s="26" t="s">
        <v>795</v>
      </c>
    </row>
    <row r="15" spans="1:16" ht="15.5" thickTop="1" thickBot="1" x14ac:dyDescent="0.4">
      <c r="C15" s="3"/>
      <c r="G15" s="52" t="s">
        <v>2551</v>
      </c>
      <c r="H15" s="53"/>
      <c r="L15" s="25" t="s">
        <v>1712</v>
      </c>
      <c r="M15" s="13" t="s">
        <v>1719</v>
      </c>
      <c r="N15" s="13" t="s">
        <v>797</v>
      </c>
      <c r="O15" s="13">
        <f>_xlfn.XLOOKUP(L15,Turmas!A:A,Turmas!F:F)</f>
        <v>25</v>
      </c>
      <c r="P15" s="26" t="s">
        <v>798</v>
      </c>
    </row>
    <row r="16" spans="1:16" x14ac:dyDescent="0.35">
      <c r="G16" s="45" t="str" cm="1">
        <f t="array" ref="G16:G21">_xlfn.UNIQUE(Tabela3[Prof.])</f>
        <v>Grilo</v>
      </c>
      <c r="H16" s="46">
        <f>SUMIF(P:P,G16,O:O)</f>
        <v>139</v>
      </c>
      <c r="L16" s="25" t="s">
        <v>1713</v>
      </c>
      <c r="M16" s="13" t="s">
        <v>1719</v>
      </c>
      <c r="N16" s="13" t="s">
        <v>800</v>
      </c>
      <c r="O16" s="13">
        <f>_xlfn.XLOOKUP(L16,Turmas!A:A,Turmas!F:F)</f>
        <v>25</v>
      </c>
      <c r="P16" s="26" t="s">
        <v>801</v>
      </c>
    </row>
    <row r="17" spans="7:16" x14ac:dyDescent="0.35">
      <c r="G17" s="41" t="str">
        <v>Santi</v>
      </c>
      <c r="H17" s="42">
        <f t="shared" ref="H17:H20" si="1">SUMIF(P:P,G17,O:O)</f>
        <v>129</v>
      </c>
      <c r="J17" t="s">
        <v>3281</v>
      </c>
      <c r="L17" s="25" t="s">
        <v>1714</v>
      </c>
      <c r="M17" s="13" t="s">
        <v>1719</v>
      </c>
      <c r="N17" s="13" t="s">
        <v>803</v>
      </c>
      <c r="O17" s="13">
        <f>_xlfn.XLOOKUP(L17,Turmas!A:A,Turmas!F:F)</f>
        <v>25</v>
      </c>
      <c r="P17" s="26" t="s">
        <v>804</v>
      </c>
    </row>
    <row r="18" spans="7:16" x14ac:dyDescent="0.35">
      <c r="G18" s="41" t="str">
        <v>Modolo</v>
      </c>
      <c r="H18" s="42">
        <f t="shared" si="1"/>
        <v>129</v>
      </c>
      <c r="L18" s="25" t="s">
        <v>1715</v>
      </c>
      <c r="M18" s="13" t="s">
        <v>1719</v>
      </c>
      <c r="N18" s="13" t="s">
        <v>806</v>
      </c>
      <c r="O18" s="13">
        <f>_xlfn.XLOOKUP(L18,Turmas!A:A,Turmas!F:F)</f>
        <v>25</v>
      </c>
      <c r="P18" s="26" t="s">
        <v>810</v>
      </c>
    </row>
    <row r="19" spans="7:16" x14ac:dyDescent="0.35">
      <c r="G19" s="41" t="str">
        <v>Nisflei</v>
      </c>
      <c r="H19" s="42">
        <f t="shared" si="1"/>
        <v>129</v>
      </c>
      <c r="L19" s="25" t="s">
        <v>1716</v>
      </c>
      <c r="M19" s="13" t="s">
        <v>1719</v>
      </c>
      <c r="N19" s="13" t="s">
        <v>809</v>
      </c>
      <c r="O19" s="13">
        <f>_xlfn.XLOOKUP(L19,Turmas!A:A,Turmas!F:F)</f>
        <v>26</v>
      </c>
      <c r="P19" s="26" t="s">
        <v>807</v>
      </c>
    </row>
    <row r="20" spans="7:16" x14ac:dyDescent="0.35">
      <c r="G20" s="41" t="str">
        <v>Alex</v>
      </c>
      <c r="H20" s="42">
        <f t="shared" si="1"/>
        <v>129</v>
      </c>
      <c r="L20" s="25" t="s">
        <v>2543</v>
      </c>
      <c r="M20" s="13" t="s">
        <v>2554</v>
      </c>
      <c r="N20" s="13" t="s">
        <v>809</v>
      </c>
      <c r="O20" s="13">
        <f>_xlfn.XLOOKUP(L20,Turmas!A:A,Turmas!F:F)</f>
        <v>0</v>
      </c>
      <c r="P20" s="26" t="s">
        <v>807</v>
      </c>
    </row>
    <row r="21" spans="7:16" ht="15" thickBot="1" x14ac:dyDescent="0.4">
      <c r="G21" s="43" t="str">
        <v>Myrna</v>
      </c>
      <c r="H21" s="44">
        <f>SUMIF(P:P,G21,O:O)</f>
        <v>77</v>
      </c>
      <c r="L21" s="25" t="s">
        <v>793</v>
      </c>
      <c r="M21" s="13" t="s">
        <v>2555</v>
      </c>
      <c r="N21" s="13" t="s">
        <v>794</v>
      </c>
      <c r="O21" s="13">
        <f>_xlfn.XLOOKUP(L21,Turmas!A:A,Turmas!F:F)</f>
        <v>28</v>
      </c>
      <c r="P21" s="26" t="s">
        <v>795</v>
      </c>
    </row>
    <row r="22" spans="7:16" x14ac:dyDescent="0.35">
      <c r="L22" s="25" t="s">
        <v>796</v>
      </c>
      <c r="M22" s="13" t="s">
        <v>2555</v>
      </c>
      <c r="N22" s="13" t="s">
        <v>797</v>
      </c>
      <c r="O22" s="13">
        <f>_xlfn.XLOOKUP(L22,Turmas!A:A,Turmas!F:F)</f>
        <v>26</v>
      </c>
      <c r="P22" s="26" t="s">
        <v>798</v>
      </c>
    </row>
    <row r="23" spans="7:16" x14ac:dyDescent="0.35">
      <c r="L23" s="25" t="s">
        <v>799</v>
      </c>
      <c r="M23" s="13" t="s">
        <v>2555</v>
      </c>
      <c r="N23" s="13" t="s">
        <v>800</v>
      </c>
      <c r="O23" s="13">
        <f>_xlfn.XLOOKUP(L23,Turmas!A:A,Turmas!F:F)</f>
        <v>26</v>
      </c>
      <c r="P23" s="26" t="s">
        <v>801</v>
      </c>
    </row>
    <row r="24" spans="7:16" x14ac:dyDescent="0.35">
      <c r="L24" s="25" t="s">
        <v>802</v>
      </c>
      <c r="M24" s="13" t="s">
        <v>2555</v>
      </c>
      <c r="N24" s="13" t="s">
        <v>803</v>
      </c>
      <c r="O24" s="13">
        <f>_xlfn.XLOOKUP(L24,Turmas!A:A,Turmas!F:F)</f>
        <v>26</v>
      </c>
      <c r="P24" s="26" t="s">
        <v>804</v>
      </c>
    </row>
    <row r="25" spans="7:16" x14ac:dyDescent="0.35">
      <c r="L25" s="25" t="s">
        <v>805</v>
      </c>
      <c r="M25" s="13" t="s">
        <v>2555</v>
      </c>
      <c r="N25" s="13" t="s">
        <v>806</v>
      </c>
      <c r="O25" s="13">
        <f>_xlfn.XLOOKUP(L25,Turmas!A:A,Turmas!F:F)</f>
        <v>26</v>
      </c>
      <c r="P25" s="26" t="s">
        <v>810</v>
      </c>
    </row>
    <row r="26" spans="7:16" x14ac:dyDescent="0.35">
      <c r="L26" s="25" t="s">
        <v>2544</v>
      </c>
      <c r="M26" s="13" t="s">
        <v>2555</v>
      </c>
      <c r="N26" s="13" t="s">
        <v>809</v>
      </c>
      <c r="O26" s="13">
        <f>_xlfn.XLOOKUP(L26,Turmas!A:A,Turmas!F:F)</f>
        <v>0</v>
      </c>
      <c r="P26" s="26" t="s">
        <v>807</v>
      </c>
    </row>
    <row r="27" spans="7:16" x14ac:dyDescent="0.35">
      <c r="L27" s="25" t="s">
        <v>808</v>
      </c>
      <c r="M27" s="13" t="s">
        <v>3280</v>
      </c>
      <c r="N27" s="13" t="s">
        <v>794</v>
      </c>
      <c r="O27" s="13">
        <f>_xlfn.XLOOKUP(L27,Turmas!A:A,Turmas!F:F)</f>
        <v>28</v>
      </c>
      <c r="P27" s="26" t="s">
        <v>795</v>
      </c>
    </row>
    <row r="28" spans="7:16" x14ac:dyDescent="0.35">
      <c r="L28" s="25" t="s">
        <v>811</v>
      </c>
      <c r="M28" s="13" t="s">
        <v>3280</v>
      </c>
      <c r="N28" s="13" t="s">
        <v>797</v>
      </c>
      <c r="O28" s="13">
        <f>_xlfn.XLOOKUP(L28,Turmas!A:A,Turmas!F:F)</f>
        <v>26</v>
      </c>
      <c r="P28" s="26" t="s">
        <v>798</v>
      </c>
    </row>
    <row r="29" spans="7:16" x14ac:dyDescent="0.35">
      <c r="L29" s="27" t="s">
        <v>812</v>
      </c>
      <c r="M29" s="13" t="s">
        <v>3280</v>
      </c>
      <c r="N29" s="28" t="s">
        <v>800</v>
      </c>
      <c r="O29" s="13">
        <f>_xlfn.XLOOKUP(L29,Turmas!A:A,Turmas!F:F)</f>
        <v>26</v>
      </c>
      <c r="P29" s="29" t="s">
        <v>801</v>
      </c>
    </row>
    <row r="30" spans="7:16" x14ac:dyDescent="0.35">
      <c r="L30" s="27" t="s">
        <v>813</v>
      </c>
      <c r="M30" s="13" t="s">
        <v>3280</v>
      </c>
      <c r="N30" s="28" t="s">
        <v>803</v>
      </c>
      <c r="O30" s="13">
        <f>_xlfn.XLOOKUP(L30,Turmas!A:A,Turmas!F:F)</f>
        <v>26</v>
      </c>
      <c r="P30" s="29" t="s">
        <v>804</v>
      </c>
    </row>
    <row r="31" spans="7:16" x14ac:dyDescent="0.35">
      <c r="L31" s="27" t="s">
        <v>814</v>
      </c>
      <c r="M31" s="13" t="s">
        <v>3280</v>
      </c>
      <c r="N31" s="28" t="s">
        <v>806</v>
      </c>
      <c r="O31" s="13">
        <f>_xlfn.XLOOKUP(L31,Turmas!A:A,Turmas!F:F)</f>
        <v>26</v>
      </c>
      <c r="P31" s="29" t="s">
        <v>810</v>
      </c>
    </row>
    <row r="33" spans="15:15" x14ac:dyDescent="0.35">
      <c r="O33">
        <f>SUM(Tabela3[Qnt])</f>
        <v>732</v>
      </c>
    </row>
  </sheetData>
  <mergeCells count="8">
    <mergeCell ref="G15:H15"/>
    <mergeCell ref="G1:J1"/>
    <mergeCell ref="D2:E2"/>
    <mergeCell ref="D7:E7"/>
    <mergeCell ref="D11:E11"/>
    <mergeCell ref="G2:G3"/>
    <mergeCell ref="G4:G5"/>
    <mergeCell ref="G6:G7"/>
  </mergeCells>
  <phoneticPr fontId="7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5FE0-7B6E-4E95-B4D8-03B7D2F011E8}">
  <dimension ref="A1:P61"/>
  <sheetViews>
    <sheetView topLeftCell="A15" workbookViewId="0">
      <selection activeCell="F9" sqref="F1:F1048576"/>
    </sheetView>
  </sheetViews>
  <sheetFormatPr defaultRowHeight="14.5" x14ac:dyDescent="0.35"/>
  <cols>
    <col min="5" max="5" width="9.453125" bestFit="1" customWidth="1"/>
    <col min="6" max="6" width="9.453125" customWidth="1"/>
    <col min="7" max="7" width="13.1796875" bestFit="1" customWidth="1"/>
    <col min="8" max="8" width="9.453125" customWidth="1"/>
    <col min="11" max="11" width="8.7265625" style="8"/>
    <col min="12" max="12" width="8.7265625" style="19"/>
    <col min="15" max="16" width="12.26953125" bestFit="1" customWidth="1"/>
  </cols>
  <sheetData>
    <row r="1" spans="1:16" ht="15" thickBot="1" x14ac:dyDescent="0.4">
      <c r="A1" s="39" t="s">
        <v>821</v>
      </c>
      <c r="B1" s="20" t="s">
        <v>2552</v>
      </c>
      <c r="C1" s="20" t="s">
        <v>732</v>
      </c>
      <c r="D1" s="20" t="s">
        <v>557</v>
      </c>
      <c r="E1" s="20" t="s">
        <v>549</v>
      </c>
      <c r="F1" s="20" t="s">
        <v>787</v>
      </c>
      <c r="G1" s="20" t="s">
        <v>2545</v>
      </c>
      <c r="H1" s="20" t="s">
        <v>2546</v>
      </c>
      <c r="I1" s="61" t="s">
        <v>2548</v>
      </c>
      <c r="J1" s="62"/>
      <c r="K1" s="62"/>
      <c r="L1" s="63"/>
    </row>
    <row r="2" spans="1:16" ht="15" thickBot="1" x14ac:dyDescent="0.4">
      <c r="A2" s="8" t="s">
        <v>793</v>
      </c>
      <c r="B2" s="8" t="str">
        <f>_xlfn.XLOOKUP(A2,Tabela3[16 turmas],Tabela3[Periodo])</f>
        <v>Segunda 2</v>
      </c>
      <c r="C2" s="8">
        <f>COUNTIFS(Candidatos!C:C,$C$1,Candidatos!G:G,A2)</f>
        <v>1</v>
      </c>
      <c r="D2" s="8">
        <f>COUNTIFS(Candidatos!C:C,Turmas!$D$1,Candidatos!G:G,Turmas!A2)</f>
        <v>10</v>
      </c>
      <c r="E2" s="8">
        <f>COUNTIFS(Candidatos!C:C,Turmas!$E$1,Candidatos!G:G,Turmas!A2)</f>
        <v>17</v>
      </c>
      <c r="F2" s="8">
        <f>SUM(C2:E2)</f>
        <v>28</v>
      </c>
      <c r="G2" s="8">
        <f>COUNTIFS(Candidatos!F:F,"NÃO",Candidatos!G:G,Turmas!A2)</f>
        <v>4</v>
      </c>
      <c r="H2" s="66">
        <f>SUM(G2:G7)</f>
        <v>22</v>
      </c>
      <c r="I2" s="67" t="s">
        <v>793</v>
      </c>
      <c r="J2" s="20" t="s">
        <v>553</v>
      </c>
      <c r="K2" s="22">
        <f>COUNTIFS(Candidatos!D:D,Turmas!J2,Candidatos!G:G,Turmas!I2)</f>
        <v>4</v>
      </c>
      <c r="L2" s="64">
        <f>SUM(K2:K3)</f>
        <v>28</v>
      </c>
      <c r="O2" t="s">
        <v>549</v>
      </c>
      <c r="P2" s="8" t="s">
        <v>550</v>
      </c>
    </row>
    <row r="3" spans="1:16" ht="15" thickBot="1" x14ac:dyDescent="0.4">
      <c r="A3" s="8" t="s">
        <v>796</v>
      </c>
      <c r="B3" s="8" t="str">
        <f>_xlfn.XLOOKUP(A3,Tabela3[16 turmas],Tabela3[Periodo])</f>
        <v>Segunda 2</v>
      </c>
      <c r="C3" s="8">
        <f>COUNTIFS(Candidatos!C:C,$C$1,Candidatos!G:G,A3)</f>
        <v>0</v>
      </c>
      <c r="D3" s="8">
        <f>COUNTIFS(Candidatos!C:C,Turmas!$D$1,Candidatos!G:G,Turmas!A3)</f>
        <v>10</v>
      </c>
      <c r="E3" s="8">
        <f>COUNTIFS(Candidatos!C:C,Turmas!$E$1,Candidatos!G:G,Turmas!A3)</f>
        <v>16</v>
      </c>
      <c r="F3" s="8">
        <f t="shared" ref="F3:F31" si="0">SUM(C3:E3)</f>
        <v>26</v>
      </c>
      <c r="G3" s="8">
        <f>COUNTIFS(Candidatos!F:F,"NÃO",Candidatos!G:G,Turmas!A3)</f>
        <v>3</v>
      </c>
      <c r="H3" s="66"/>
      <c r="I3" s="68"/>
      <c r="J3" s="21" t="s">
        <v>550</v>
      </c>
      <c r="K3" s="22">
        <f>COUNTIFS(Candidatos!D:D,Turmas!J3,Candidatos!G:G,Turmas!I2)</f>
        <v>24</v>
      </c>
      <c r="L3" s="65"/>
      <c r="O3" s="18">
        <f>Dados!B3/30</f>
        <v>13.266666666666667</v>
      </c>
      <c r="P3" s="18">
        <f>Dados!B8/30</f>
        <v>16.833333333333332</v>
      </c>
    </row>
    <row r="4" spans="1:16" ht="15" thickBot="1" x14ac:dyDescent="0.4">
      <c r="A4" s="8" t="s">
        <v>799</v>
      </c>
      <c r="B4" s="8" t="str">
        <f>_xlfn.XLOOKUP(A4,Tabela3[16 turmas],Tabela3[Periodo])</f>
        <v>Segunda 2</v>
      </c>
      <c r="C4" s="8">
        <f>COUNTIFS(Candidatos!C:C,$C$1,Candidatos!G:G,A4)</f>
        <v>0</v>
      </c>
      <c r="D4" s="8">
        <f>COUNTIFS(Candidatos!C:C,Turmas!$D$1,Candidatos!G:G,Turmas!A4)</f>
        <v>10</v>
      </c>
      <c r="E4" s="8">
        <f>COUNTIFS(Candidatos!C:C,Turmas!$E$1,Candidatos!G:G,Turmas!A4)</f>
        <v>16</v>
      </c>
      <c r="F4" s="8">
        <f t="shared" si="0"/>
        <v>26</v>
      </c>
      <c r="G4" s="8">
        <f>COUNTIFS(Candidatos!F:F,"NÃO",Candidatos!G:G,Turmas!A4)</f>
        <v>5</v>
      </c>
      <c r="H4" s="66"/>
      <c r="I4" s="67" t="s">
        <v>796</v>
      </c>
      <c r="J4" s="20" t="s">
        <v>553</v>
      </c>
      <c r="K4" s="22">
        <f>COUNTIFS(Candidatos!D:D,Turmas!J4,Candidatos!G:G,Turmas!I4)</f>
        <v>3</v>
      </c>
      <c r="L4" s="64">
        <f t="shared" ref="L4" si="1">SUM(K4:K5)</f>
        <v>26</v>
      </c>
      <c r="O4" s="18">
        <f>Dados!B4/30</f>
        <v>11.066666666666666</v>
      </c>
      <c r="P4" s="18">
        <f>Dados!B9/30</f>
        <v>7.5666666666666664</v>
      </c>
    </row>
    <row r="5" spans="1:16" ht="15" thickBot="1" x14ac:dyDescent="0.4">
      <c r="A5" s="8" t="s">
        <v>802</v>
      </c>
      <c r="B5" s="8" t="str">
        <f>_xlfn.XLOOKUP(A5,Tabela3[16 turmas],Tabela3[Periodo])</f>
        <v>Segunda 2</v>
      </c>
      <c r="C5" s="8">
        <f>COUNTIFS(Candidatos!C:C,$C$1,Candidatos!G:G,A5)</f>
        <v>0</v>
      </c>
      <c r="D5" s="8">
        <f>COUNTIFS(Candidatos!C:C,Turmas!$D$1,Candidatos!G:G,Turmas!A5)</f>
        <v>10</v>
      </c>
      <c r="E5" s="8">
        <f>COUNTIFS(Candidatos!C:C,Turmas!$E$1,Candidatos!G:G,Turmas!A5)</f>
        <v>16</v>
      </c>
      <c r="F5" s="8">
        <f t="shared" si="0"/>
        <v>26</v>
      </c>
      <c r="G5" s="8">
        <f>COUNTIFS(Candidatos!F:F,"NÃO",Candidatos!G:G,Turmas!A5)</f>
        <v>6</v>
      </c>
      <c r="H5" s="66"/>
      <c r="I5" s="68"/>
      <c r="J5" s="21" t="s">
        <v>550</v>
      </c>
      <c r="K5" s="22">
        <f>COUNTIFS(Candidatos!D:D,Turmas!J5,Candidatos!G:G,Turmas!I4)</f>
        <v>23</v>
      </c>
      <c r="L5" s="65"/>
      <c r="O5" t="s">
        <v>557</v>
      </c>
      <c r="P5" t="s">
        <v>553</v>
      </c>
    </row>
    <row r="6" spans="1:16" ht="15" thickBot="1" x14ac:dyDescent="0.4">
      <c r="A6" s="8" t="s">
        <v>805</v>
      </c>
      <c r="B6" s="8" t="str">
        <f>_xlfn.XLOOKUP(A6,Tabela3[16 turmas],Tabela3[Periodo])</f>
        <v>Segunda 2</v>
      </c>
      <c r="C6" s="8">
        <f>COUNTIFS(Candidatos!C:C,$C$1,Candidatos!G:G,A6)</f>
        <v>0</v>
      </c>
      <c r="D6" s="8">
        <f>COUNTIFS(Candidatos!C:C,Turmas!$D$1,Candidatos!G:G,Turmas!A6)</f>
        <v>10</v>
      </c>
      <c r="E6" s="8">
        <f>COUNTIFS(Candidatos!C:C,Turmas!$E$1,Candidatos!G:G,Turmas!A6)</f>
        <v>16</v>
      </c>
      <c r="F6" s="8">
        <f t="shared" si="0"/>
        <v>26</v>
      </c>
      <c r="G6" s="8">
        <f>COUNTIFS(Candidatos!F:F,"NÃO",Candidatos!G:G,Turmas!A6)</f>
        <v>4</v>
      </c>
      <c r="H6" s="66"/>
      <c r="I6" s="67" t="s">
        <v>799</v>
      </c>
      <c r="J6" s="20" t="s">
        <v>553</v>
      </c>
      <c r="K6" s="22">
        <f>COUNTIFS(Candidatos!D:D,Turmas!J6,Candidatos!G:G,Turmas!I6)</f>
        <v>8</v>
      </c>
      <c r="L6" s="64">
        <f t="shared" ref="L6" si="2">SUM(K6:K7)</f>
        <v>26</v>
      </c>
    </row>
    <row r="7" spans="1:16" ht="15" thickBot="1" x14ac:dyDescent="0.4">
      <c r="A7" s="49" t="s">
        <v>2543</v>
      </c>
      <c r="B7" s="49" t="str">
        <f>_xlfn.XLOOKUP(A7,Tabela3[16 turmas],Tabela3[Periodo])</f>
        <v>Segunda 1</v>
      </c>
      <c r="C7" s="49">
        <f>COUNTIFS(Candidatos!C:C,$C$1,Candidatos!G:G,A7)</f>
        <v>0</v>
      </c>
      <c r="D7" s="49">
        <f>COUNTIFS(Candidatos!C:C,Turmas!$D$1,Candidatos!G:G,Turmas!A7)</f>
        <v>0</v>
      </c>
      <c r="E7" s="49">
        <f>COUNTIFS(Candidatos!C:C,Turmas!$E$1,Candidatos!G:G,Turmas!A7)</f>
        <v>0</v>
      </c>
      <c r="F7" s="49">
        <f t="shared" si="0"/>
        <v>0</v>
      </c>
      <c r="G7" s="49">
        <f>COUNTIFS(Candidatos!F:F,"NÃO",Candidatos!G:G,Turmas!A7)</f>
        <v>0</v>
      </c>
      <c r="H7" s="66"/>
      <c r="I7" s="68"/>
      <c r="J7" s="21" t="s">
        <v>550</v>
      </c>
      <c r="K7" s="22">
        <f>COUNTIFS(Candidatos!D:D,Turmas!J7,Candidatos!G:G,Turmas!I6)</f>
        <v>18</v>
      </c>
      <c r="L7" s="65"/>
    </row>
    <row r="8" spans="1:16" ht="15" thickBot="1" x14ac:dyDescent="0.4">
      <c r="A8" s="8" t="s">
        <v>808</v>
      </c>
      <c r="B8" s="8" t="str">
        <f>_xlfn.XLOOKUP(A8,Tabela3[16 turmas],Tabela3[Periodo])</f>
        <v>Segunda 3</v>
      </c>
      <c r="C8" s="8">
        <f>COUNTIFS(Candidatos!C:C,$C$1,Candidatos!G:G,A8)</f>
        <v>1</v>
      </c>
      <c r="D8" s="8">
        <f>COUNTIFS(Candidatos!C:C,Turmas!$D$1,Candidatos!G:G,Turmas!A8)</f>
        <v>11</v>
      </c>
      <c r="E8" s="8">
        <f>COUNTIFS(Candidatos!C:C,Turmas!$E$1,Candidatos!G:G,Turmas!A8)</f>
        <v>16</v>
      </c>
      <c r="F8" s="8">
        <f t="shared" si="0"/>
        <v>28</v>
      </c>
      <c r="G8" s="8">
        <f>COUNTIFS(Candidatos!F:F,"NÃO",Candidatos!G:G,Turmas!A8)</f>
        <v>5</v>
      </c>
      <c r="H8" s="66">
        <f>SUM(G8:G13)</f>
        <v>36</v>
      </c>
      <c r="I8" s="67" t="s">
        <v>802</v>
      </c>
      <c r="J8" s="20" t="s">
        <v>553</v>
      </c>
      <c r="K8" s="22">
        <f>COUNTIFS(Candidatos!D:D,Turmas!J8,Candidatos!G:G,Turmas!I8)</f>
        <v>9</v>
      </c>
      <c r="L8" s="64">
        <f t="shared" ref="L8" si="3">SUM(K8:K9)</f>
        <v>26</v>
      </c>
    </row>
    <row r="9" spans="1:16" ht="15" thickBot="1" x14ac:dyDescent="0.4">
      <c r="A9" s="8" t="s">
        <v>811</v>
      </c>
      <c r="B9" s="8" t="str">
        <f>_xlfn.XLOOKUP(A9,Tabela3[16 turmas],Tabela3[Periodo])</f>
        <v>Segunda 3</v>
      </c>
      <c r="C9" s="8">
        <f>COUNTIFS(Candidatos!C:C,$C$1,Candidatos!G:G,A9)</f>
        <v>0</v>
      </c>
      <c r="D9" s="8">
        <f>COUNTIFS(Candidatos!C:C,Turmas!$D$1,Candidatos!G:G,Turmas!A9)</f>
        <v>10</v>
      </c>
      <c r="E9" s="8">
        <f>COUNTIFS(Candidatos!C:C,Turmas!$E$1,Candidatos!G:G,Turmas!A9)</f>
        <v>16</v>
      </c>
      <c r="F9" s="8">
        <f t="shared" si="0"/>
        <v>26</v>
      </c>
      <c r="G9" s="8">
        <f>COUNTIFS(Candidatos!F:F,"NÃO",Candidatos!G:G,Turmas!A9)</f>
        <v>8</v>
      </c>
      <c r="H9" s="66"/>
      <c r="I9" s="68"/>
      <c r="J9" s="21" t="s">
        <v>550</v>
      </c>
      <c r="K9" s="22">
        <f>COUNTIFS(Candidatos!D:D,Turmas!J9,Candidatos!G:G,Turmas!I8)</f>
        <v>17</v>
      </c>
      <c r="L9" s="65"/>
    </row>
    <row r="10" spans="1:16" ht="15" thickBot="1" x14ac:dyDescent="0.4">
      <c r="A10" s="8" t="s">
        <v>812</v>
      </c>
      <c r="B10" s="8" t="str">
        <f>_xlfn.XLOOKUP(A10,Tabela3[16 turmas],Tabela3[Periodo])</f>
        <v>Segunda 3</v>
      </c>
      <c r="C10" s="8">
        <f>COUNTIFS(Candidatos!C:C,$C$1,Candidatos!G:G,A10)</f>
        <v>0</v>
      </c>
      <c r="D10" s="8">
        <f>COUNTIFS(Candidatos!C:C,Turmas!$D$1,Candidatos!G:G,Turmas!A10)</f>
        <v>11</v>
      </c>
      <c r="E10" s="8">
        <f>COUNTIFS(Candidatos!C:C,Turmas!$E$1,Candidatos!G:G,Turmas!A10)</f>
        <v>15</v>
      </c>
      <c r="F10" s="8">
        <f t="shared" si="0"/>
        <v>26</v>
      </c>
      <c r="G10" s="8">
        <f>COUNTIFS(Candidatos!F:F,"NÃO",Candidatos!G:G,Turmas!A10)</f>
        <v>4</v>
      </c>
      <c r="H10" s="66"/>
      <c r="I10" s="67" t="s">
        <v>805</v>
      </c>
      <c r="J10" s="20" t="s">
        <v>553</v>
      </c>
      <c r="K10" s="22">
        <f>COUNTIFS(Candidatos!D:D,Turmas!J10,Candidatos!G:G,Turmas!I10)</f>
        <v>11</v>
      </c>
      <c r="L10" s="64">
        <f t="shared" ref="L10" si="4">SUM(K10:K11)</f>
        <v>26</v>
      </c>
      <c r="O10" s="8" t="s">
        <v>819</v>
      </c>
      <c r="P10" s="8" t="s">
        <v>820</v>
      </c>
    </row>
    <row r="11" spans="1:16" ht="15" thickBot="1" x14ac:dyDescent="0.4">
      <c r="A11" s="8" t="s">
        <v>813</v>
      </c>
      <c r="B11" s="8" t="str">
        <f>_xlfn.XLOOKUP(A11,Tabela3[16 turmas],Tabela3[Periodo])</f>
        <v>Segunda 3</v>
      </c>
      <c r="C11" s="8">
        <f>COUNTIFS(Candidatos!C:C,$C$1,Candidatos!G:G,A11)</f>
        <v>0</v>
      </c>
      <c r="D11" s="8">
        <f>COUNTIFS(Candidatos!C:C,Turmas!$D$1,Candidatos!G:G,Turmas!A11)</f>
        <v>11</v>
      </c>
      <c r="E11" s="8">
        <f>COUNTIFS(Candidatos!C:C,Turmas!$E$1,Candidatos!G:G,Turmas!A11)</f>
        <v>15</v>
      </c>
      <c r="F11" s="8">
        <f t="shared" si="0"/>
        <v>26</v>
      </c>
      <c r="G11" s="8">
        <f>COUNTIFS(Candidatos!F:F,"NÃO",Candidatos!G:G,Turmas!A11)</f>
        <v>9</v>
      </c>
      <c r="H11" s="66"/>
      <c r="I11" s="68"/>
      <c r="J11" s="21" t="s">
        <v>550</v>
      </c>
      <c r="K11" s="22">
        <f>COUNTIFS(Candidatos!D:D,Turmas!J11,Candidatos!G:G,Turmas!I10)</f>
        <v>15</v>
      </c>
      <c r="L11" s="65"/>
      <c r="O11" s="8">
        <f>F34</f>
        <v>732</v>
      </c>
      <c r="P11" s="8">
        <f>Dados!B1-O11</f>
        <v>0</v>
      </c>
    </row>
    <row r="12" spans="1:16" ht="15" thickBot="1" x14ac:dyDescent="0.4">
      <c r="A12" s="8" t="s">
        <v>814</v>
      </c>
      <c r="B12" s="8" t="str">
        <f>_xlfn.XLOOKUP(A12,Tabela3[16 turmas],Tabela3[Periodo])</f>
        <v>Segunda 3</v>
      </c>
      <c r="C12" s="8">
        <f>COUNTIFS(Candidatos!C:C,$C$1,Candidatos!G:G,A12)</f>
        <v>0</v>
      </c>
      <c r="D12" s="8">
        <f>COUNTIFS(Candidatos!C:C,Turmas!$D$1,Candidatos!G:G,Turmas!A12)</f>
        <v>11</v>
      </c>
      <c r="E12" s="8">
        <f>COUNTIFS(Candidatos!C:C,Turmas!$E$1,Candidatos!G:G,Turmas!A12)</f>
        <v>15</v>
      </c>
      <c r="F12" s="8">
        <f t="shared" si="0"/>
        <v>26</v>
      </c>
      <c r="G12" s="8">
        <f>COUNTIFS(Candidatos!F:F,"NÃO",Candidatos!G:G,Turmas!A12)</f>
        <v>10</v>
      </c>
      <c r="H12" s="66"/>
      <c r="I12" s="67" t="s">
        <v>808</v>
      </c>
      <c r="J12" s="20" t="s">
        <v>553</v>
      </c>
      <c r="K12" s="22">
        <f>COUNTIFS(Candidatos!D:D,Turmas!J12,Candidatos!G:G,Turmas!I12)</f>
        <v>10</v>
      </c>
      <c r="L12" s="64">
        <f t="shared" ref="L12" si="5">SUM(K12:K13)</f>
        <v>28</v>
      </c>
    </row>
    <row r="13" spans="1:16" ht="15" thickBot="1" x14ac:dyDescent="0.4">
      <c r="A13" s="49" t="s">
        <v>2544</v>
      </c>
      <c r="B13" s="49" t="str">
        <f>_xlfn.XLOOKUP(A13,Tabela3[16 turmas],Tabela3[Periodo])</f>
        <v>Segunda 2</v>
      </c>
      <c r="C13" s="49">
        <f>COUNTIFS(Candidatos!C:C,$C$1,Candidatos!G:G,A13)</f>
        <v>0</v>
      </c>
      <c r="D13" s="49">
        <f>COUNTIFS(Candidatos!C:C,Turmas!$D$1,Candidatos!G:G,Turmas!A13)</f>
        <v>0</v>
      </c>
      <c r="E13" s="49">
        <f>COUNTIFS(Candidatos!C:C,Turmas!$E$1,Candidatos!G:G,Turmas!A13)</f>
        <v>0</v>
      </c>
      <c r="F13" s="49">
        <f t="shared" si="0"/>
        <v>0</v>
      </c>
      <c r="G13" s="49">
        <f>COUNTIFS(Candidatos!F:F,"NÃO",Candidatos!G:G,Turmas!A13)</f>
        <v>0</v>
      </c>
      <c r="H13" s="66"/>
      <c r="I13" s="68"/>
      <c r="J13" s="21" t="s">
        <v>550</v>
      </c>
      <c r="K13" s="22">
        <f>COUNTIFS(Candidatos!D:D,Turmas!J13,Candidatos!G:G,Turmas!I12)</f>
        <v>18</v>
      </c>
      <c r="L13" s="65"/>
    </row>
    <row r="14" spans="1:16" ht="15" thickBot="1" x14ac:dyDescent="0.4">
      <c r="A14" s="8" t="s">
        <v>815</v>
      </c>
      <c r="B14" s="8" t="str">
        <f>_xlfn.XLOOKUP(A14,Tabela3[16 turmas],Tabela3[Periodo])</f>
        <v>Quinta 1</v>
      </c>
      <c r="C14" s="8">
        <f>COUNTIFS(Candidatos!C:C,$C$1,Candidatos!G:G,A14)</f>
        <v>0</v>
      </c>
      <c r="D14" s="8">
        <f>COUNTIFS(Candidatos!C:C,Turmas!$D$1,Candidatos!G:G,Turmas!A14)</f>
        <v>12</v>
      </c>
      <c r="E14" s="8">
        <f>COUNTIFS(Candidatos!C:C,Turmas!$E$1,Candidatos!G:G,Turmas!A14)</f>
        <v>15</v>
      </c>
      <c r="F14" s="8">
        <f t="shared" si="0"/>
        <v>27</v>
      </c>
      <c r="G14" s="8">
        <f>COUNTIFS(Candidatos!F:F,"NÃO",Candidatos!G:G,Turmas!A14)</f>
        <v>7</v>
      </c>
      <c r="H14" s="66">
        <f>SUM(G14:G19)</f>
        <v>35</v>
      </c>
      <c r="I14" s="67" t="s">
        <v>811</v>
      </c>
      <c r="J14" s="20" t="s">
        <v>553</v>
      </c>
      <c r="K14" s="22">
        <f>COUNTIFS(Candidatos!D:D,Turmas!J14,Candidatos!G:G,Turmas!I14)</f>
        <v>6</v>
      </c>
      <c r="L14" s="64">
        <f t="shared" ref="L14" si="6">SUM(K14:K15)</f>
        <v>26</v>
      </c>
    </row>
    <row r="15" spans="1:16" ht="15" thickBot="1" x14ac:dyDescent="0.4">
      <c r="A15" s="8" t="s">
        <v>816</v>
      </c>
      <c r="B15" s="8" t="str">
        <f>_xlfn.XLOOKUP(A15,Tabela3[16 turmas],Tabela3[Periodo])</f>
        <v>Quinta 1</v>
      </c>
      <c r="C15" s="8">
        <f>COUNTIFS(Candidatos!C:C,$C$1,Candidatos!G:G,A15)</f>
        <v>0</v>
      </c>
      <c r="D15" s="8">
        <f>COUNTIFS(Candidatos!C:C,Turmas!$D$1,Candidatos!G:G,Turmas!A15)</f>
        <v>9</v>
      </c>
      <c r="E15" s="8">
        <f>COUNTIFS(Candidatos!C:C,Turmas!$E$1,Candidatos!G:G,Turmas!A15)</f>
        <v>17</v>
      </c>
      <c r="F15" s="8">
        <f t="shared" si="0"/>
        <v>26</v>
      </c>
      <c r="G15" s="8">
        <f>COUNTIFS(Candidatos!F:F,"NÃO",Candidatos!G:G,Turmas!A15)</f>
        <v>2</v>
      </c>
      <c r="H15" s="66"/>
      <c r="I15" s="68"/>
      <c r="J15" s="21" t="s">
        <v>550</v>
      </c>
      <c r="K15" s="22">
        <f>COUNTIFS(Candidatos!D:D,Turmas!J15,Candidatos!G:G,Turmas!I14)</f>
        <v>20</v>
      </c>
      <c r="L15" s="65"/>
    </row>
    <row r="16" spans="1:16" ht="15" thickBot="1" x14ac:dyDescent="0.4">
      <c r="A16" s="8" t="s">
        <v>817</v>
      </c>
      <c r="B16" s="8" t="str">
        <f>_xlfn.XLOOKUP(A16,Tabela3[16 turmas],Tabela3[Periodo])</f>
        <v>Quinta 1</v>
      </c>
      <c r="C16" s="8">
        <f>COUNTIFS(Candidatos!C:C,$C$1,Candidatos!G:G,A16)</f>
        <v>0</v>
      </c>
      <c r="D16" s="8">
        <f>COUNTIFS(Candidatos!C:C,Turmas!$D$1,Candidatos!G:G,Turmas!A16)</f>
        <v>10</v>
      </c>
      <c r="E16" s="8">
        <f>COUNTIFS(Candidatos!C:C,Turmas!$E$1,Candidatos!G:G,Turmas!A16)</f>
        <v>16</v>
      </c>
      <c r="F16" s="8">
        <f t="shared" si="0"/>
        <v>26</v>
      </c>
      <c r="G16" s="8">
        <f>COUNTIFS(Candidatos!F:F,"NÃO",Candidatos!G:G,Turmas!A16)</f>
        <v>10</v>
      </c>
      <c r="H16" s="66"/>
      <c r="I16" s="67" t="s">
        <v>812</v>
      </c>
      <c r="J16" s="20" t="s">
        <v>553</v>
      </c>
      <c r="K16" s="22">
        <f>COUNTIFS(Candidatos!D:D,Turmas!J16,Candidatos!G:G,Turmas!I16)</f>
        <v>7</v>
      </c>
      <c r="L16" s="64">
        <f t="shared" ref="L16" si="7">SUM(K16:K17)</f>
        <v>26</v>
      </c>
    </row>
    <row r="17" spans="1:12" ht="15" thickBot="1" x14ac:dyDescent="0.4">
      <c r="A17" s="8" t="s">
        <v>818</v>
      </c>
      <c r="B17" s="8" t="str">
        <f>_xlfn.XLOOKUP(A17,Tabela3[16 turmas],Tabela3[Periodo])</f>
        <v>Quinta 1</v>
      </c>
      <c r="C17" s="8">
        <f>COUNTIFS(Candidatos!C:C,$C$1,Candidatos!G:G,A17)</f>
        <v>0</v>
      </c>
      <c r="D17" s="8">
        <f>COUNTIFS(Candidatos!C:C,Turmas!$D$1,Candidatos!G:G,Turmas!A17)</f>
        <v>10</v>
      </c>
      <c r="E17" s="8">
        <f>COUNTIFS(Candidatos!C:C,Turmas!$E$1,Candidatos!G:G,Turmas!A17)</f>
        <v>16</v>
      </c>
      <c r="F17" s="8">
        <f t="shared" si="0"/>
        <v>26</v>
      </c>
      <c r="G17" s="8">
        <f>COUNTIFS(Candidatos!F:F,"NÃO",Candidatos!G:G,Turmas!A17)</f>
        <v>5</v>
      </c>
      <c r="H17" s="66"/>
      <c r="I17" s="68"/>
      <c r="J17" s="21" t="s">
        <v>550</v>
      </c>
      <c r="K17" s="22">
        <f>COUNTIFS(Candidatos!D:D,Turmas!J17,Candidatos!G:G,Turmas!I16)</f>
        <v>19</v>
      </c>
      <c r="L17" s="65"/>
    </row>
    <row r="18" spans="1:12" ht="15" thickBot="1" x14ac:dyDescent="0.4">
      <c r="A18" s="8" t="s">
        <v>1703</v>
      </c>
      <c r="B18" s="8" t="str">
        <f>_xlfn.XLOOKUP(A18,Tabela3[16 turmas],Tabela3[Periodo])</f>
        <v>Quinta 1</v>
      </c>
      <c r="C18" s="8">
        <f>COUNTIFS(Candidatos!C:C,$C$1,Candidatos!G:G,A18)</f>
        <v>0</v>
      </c>
      <c r="D18" s="8">
        <f>COUNTIFS(Candidatos!C:C,Turmas!$D$1,Candidatos!G:G,Turmas!A18)</f>
        <v>11</v>
      </c>
      <c r="E18" s="8">
        <f>COUNTIFS(Candidatos!C:C,Turmas!$E$1,Candidatos!G:G,Turmas!A18)</f>
        <v>15</v>
      </c>
      <c r="F18" s="8">
        <f t="shared" si="0"/>
        <v>26</v>
      </c>
      <c r="G18" s="8">
        <f>COUNTIFS(Candidatos!F:F,"NÃO",Candidatos!G:G,Turmas!A18)</f>
        <v>5</v>
      </c>
      <c r="H18" s="66"/>
      <c r="I18" s="67" t="s">
        <v>813</v>
      </c>
      <c r="J18" s="20" t="s">
        <v>553</v>
      </c>
      <c r="K18" s="22">
        <f>COUNTIFS(Candidatos!D:D,Turmas!J18,Candidatos!G:G,Turmas!I18)</f>
        <v>11</v>
      </c>
      <c r="L18" s="64">
        <f t="shared" ref="L18" si="8">SUM(K18:K19)</f>
        <v>26</v>
      </c>
    </row>
    <row r="19" spans="1:12" ht="15" thickBot="1" x14ac:dyDescent="0.4">
      <c r="A19" s="8" t="s">
        <v>1704</v>
      </c>
      <c r="B19" s="8" t="str">
        <f>_xlfn.XLOOKUP(A19,Tabela3[16 turmas],Tabela3[Periodo])</f>
        <v>Quinta 1</v>
      </c>
      <c r="C19" s="8">
        <f>COUNTIFS(Candidatos!C:C,$C$1,Candidatos!G:G,A19)</f>
        <v>0</v>
      </c>
      <c r="D19" s="8">
        <f>COUNTIFS(Candidatos!C:C,Turmas!$D$1,Candidatos!G:G,Turmas!A19)</f>
        <v>9</v>
      </c>
      <c r="E19" s="8">
        <f>COUNTIFS(Candidatos!C:C,Turmas!$E$1,Candidatos!G:G,Turmas!A19)</f>
        <v>17</v>
      </c>
      <c r="F19" s="8">
        <f t="shared" si="0"/>
        <v>26</v>
      </c>
      <c r="G19" s="8">
        <f>COUNTIFS(Candidatos!F:F,"NÃO",Candidatos!G:G,Turmas!A19)</f>
        <v>6</v>
      </c>
      <c r="H19" s="66"/>
      <c r="I19" s="68"/>
      <c r="J19" s="21" t="s">
        <v>550</v>
      </c>
      <c r="K19" s="22">
        <f>COUNTIFS(Candidatos!D:D,Turmas!J19,Candidatos!G:G,Turmas!I18)</f>
        <v>15</v>
      </c>
      <c r="L19" s="65"/>
    </row>
    <row r="20" spans="1:12" ht="15" thickBot="1" x14ac:dyDescent="0.4">
      <c r="A20" s="8" t="s">
        <v>1705</v>
      </c>
      <c r="B20" s="8" t="str">
        <f>_xlfn.XLOOKUP(A20,Tabela3[16 turmas],Tabela3[Periodo])</f>
        <v>Quinta 2</v>
      </c>
      <c r="C20" s="8">
        <f>COUNTIFS(Candidatos!C:C,$C$1,Candidatos!G:G,A20)</f>
        <v>0</v>
      </c>
      <c r="D20" s="8">
        <f>COUNTIFS(Candidatos!C:C,Turmas!$D$1,Candidatos!G:G,Turmas!A20)</f>
        <v>10</v>
      </c>
      <c r="E20" s="8">
        <f>COUNTIFS(Candidatos!C:C,Turmas!$E$1,Candidatos!G:G,Turmas!A20)</f>
        <v>18</v>
      </c>
      <c r="F20" s="8">
        <f t="shared" si="0"/>
        <v>28</v>
      </c>
      <c r="G20" s="8">
        <f>COUNTIFS(Candidatos!F:F,"NÃO",Candidatos!G:G,Turmas!A20)</f>
        <v>3</v>
      </c>
      <c r="H20" s="66">
        <f>SUM(G20:G25)</f>
        <v>15</v>
      </c>
      <c r="I20" s="67" t="s">
        <v>814</v>
      </c>
      <c r="J20" s="20" t="s">
        <v>553</v>
      </c>
      <c r="K20" s="22">
        <f>COUNTIFS(Candidatos!D:D,Turmas!J20,Candidatos!G:G,Turmas!I20)</f>
        <v>14</v>
      </c>
      <c r="L20" s="64">
        <f t="shared" ref="L20" si="9">SUM(K20:K21)</f>
        <v>26</v>
      </c>
    </row>
    <row r="21" spans="1:12" ht="15" thickBot="1" x14ac:dyDescent="0.4">
      <c r="A21" s="8" t="s">
        <v>1706</v>
      </c>
      <c r="B21" s="8" t="str">
        <f>_xlfn.XLOOKUP(A21,Tabela3[16 turmas],Tabela3[Periodo])</f>
        <v>Quinta 2</v>
      </c>
      <c r="C21" s="8">
        <f>COUNTIFS(Candidatos!C:C,$C$1,Candidatos!G:G,A21)</f>
        <v>0</v>
      </c>
      <c r="D21" s="8">
        <f>COUNTIFS(Candidatos!C:C,Turmas!$D$1,Candidatos!G:G,Turmas!A21)</f>
        <v>10</v>
      </c>
      <c r="E21" s="8">
        <f>COUNTIFS(Candidatos!C:C,Turmas!$E$1,Candidatos!G:G,Turmas!A21)</f>
        <v>16</v>
      </c>
      <c r="F21" s="8">
        <f t="shared" si="0"/>
        <v>26</v>
      </c>
      <c r="G21" s="8">
        <f>COUNTIFS(Candidatos!F:F,"NÃO",Candidatos!G:G,Turmas!A21)</f>
        <v>2</v>
      </c>
      <c r="H21" s="66"/>
      <c r="I21" s="68"/>
      <c r="J21" s="21" t="s">
        <v>550</v>
      </c>
      <c r="K21" s="22">
        <f>COUNTIFS(Candidatos!D:D,Turmas!J21,Candidatos!G:G,Turmas!I20)</f>
        <v>12</v>
      </c>
      <c r="L21" s="65"/>
    </row>
    <row r="22" spans="1:12" ht="15" thickBot="1" x14ac:dyDescent="0.4">
      <c r="A22" s="8" t="s">
        <v>1707</v>
      </c>
      <c r="B22" s="8" t="str">
        <f>_xlfn.XLOOKUP(A22,Tabela3[16 turmas],Tabela3[Periodo])</f>
        <v>Quinta 2</v>
      </c>
      <c r="C22" s="8">
        <f>COUNTIFS(Candidatos!C:C,$C$1,Candidatos!G:G,A22)</f>
        <v>0</v>
      </c>
      <c r="D22" s="8">
        <f>COUNTIFS(Candidatos!C:C,Turmas!$D$1,Candidatos!G:G,Turmas!A22)</f>
        <v>10</v>
      </c>
      <c r="E22" s="8">
        <f>COUNTIFS(Candidatos!C:C,Turmas!$E$1,Candidatos!G:G,Turmas!A22)</f>
        <v>16</v>
      </c>
      <c r="F22" s="8">
        <f t="shared" si="0"/>
        <v>26</v>
      </c>
      <c r="G22" s="8">
        <f>COUNTIFS(Candidatos!F:F,"NÃO",Candidatos!G:G,Turmas!A22)</f>
        <v>1</v>
      </c>
      <c r="H22" s="66"/>
      <c r="I22" s="67" t="s">
        <v>815</v>
      </c>
      <c r="J22" s="20" t="s">
        <v>553</v>
      </c>
      <c r="K22" s="22">
        <f>COUNTIFS(Candidatos!D:D,Turmas!J22,Candidatos!G:G,Turmas!I22)</f>
        <v>7</v>
      </c>
      <c r="L22" s="64">
        <f t="shared" ref="L22" si="10">SUM(K22:K23)</f>
        <v>27</v>
      </c>
    </row>
    <row r="23" spans="1:12" ht="15" thickBot="1" x14ac:dyDescent="0.4">
      <c r="A23" s="8" t="s">
        <v>1708</v>
      </c>
      <c r="B23" s="8" t="str">
        <f>_xlfn.XLOOKUP(A23,Tabela3[16 turmas],Tabela3[Periodo])</f>
        <v>Quinta 2</v>
      </c>
      <c r="C23" s="8">
        <f>COUNTIFS(Candidatos!C:C,$C$1,Candidatos!G:G,A23)</f>
        <v>0</v>
      </c>
      <c r="D23" s="8">
        <f>COUNTIFS(Candidatos!C:C,Turmas!$D$1,Candidatos!G:G,Turmas!A23)</f>
        <v>11</v>
      </c>
      <c r="E23" s="8">
        <f>COUNTIFS(Candidatos!C:C,Turmas!$E$1,Candidatos!G:G,Turmas!A23)</f>
        <v>15</v>
      </c>
      <c r="F23" s="8">
        <f t="shared" si="0"/>
        <v>26</v>
      </c>
      <c r="G23" s="8">
        <f>COUNTIFS(Candidatos!F:F,"NÃO",Candidatos!G:G,Turmas!A23)</f>
        <v>5</v>
      </c>
      <c r="H23" s="66"/>
      <c r="I23" s="68"/>
      <c r="J23" s="21" t="s">
        <v>550</v>
      </c>
      <c r="K23" s="22">
        <f>COUNTIFS(Candidatos!D:D,Turmas!J23,Candidatos!G:G,Turmas!I22)</f>
        <v>20</v>
      </c>
      <c r="L23" s="65"/>
    </row>
    <row r="24" spans="1:12" ht="15" thickBot="1" x14ac:dyDescent="0.4">
      <c r="A24" s="8" t="s">
        <v>1709</v>
      </c>
      <c r="B24" s="8" t="str">
        <f>_xlfn.XLOOKUP(A24,Tabela3[16 turmas],Tabela3[Periodo])</f>
        <v>Quinta 2</v>
      </c>
      <c r="C24" s="8">
        <f>COUNTIFS(Candidatos!C:C,$C$1,Candidatos!G:G,A24)</f>
        <v>0</v>
      </c>
      <c r="D24" s="8">
        <f>COUNTIFS(Candidatos!C:C,Turmas!$D$1,Candidatos!G:G,Turmas!A24)</f>
        <v>11</v>
      </c>
      <c r="E24" s="8">
        <f>COUNTIFS(Candidatos!C:C,Turmas!$E$1,Candidatos!G:G,Turmas!A24)</f>
        <v>15</v>
      </c>
      <c r="F24" s="8">
        <f t="shared" si="0"/>
        <v>26</v>
      </c>
      <c r="G24" s="8">
        <f>COUNTIFS(Candidatos!F:F,"NÃO",Candidatos!G:G,Turmas!A24)</f>
        <v>4</v>
      </c>
      <c r="H24" s="66"/>
      <c r="I24" s="67" t="s">
        <v>816</v>
      </c>
      <c r="J24" s="20" t="s">
        <v>553</v>
      </c>
      <c r="K24" s="22">
        <f>COUNTIFS(Candidatos!D:D,Turmas!J24,Candidatos!G:G,Turmas!I24)</f>
        <v>10</v>
      </c>
      <c r="L24" s="64">
        <f t="shared" ref="L24" si="11">SUM(K24:K25)</f>
        <v>26</v>
      </c>
    </row>
    <row r="25" spans="1:12" ht="15" thickBot="1" x14ac:dyDescent="0.4">
      <c r="A25" s="8" t="s">
        <v>1710</v>
      </c>
      <c r="B25" s="8" t="str">
        <f>_xlfn.XLOOKUP(A25,Tabela3[16 turmas],Tabela3[Periodo])</f>
        <v>Quinta 2</v>
      </c>
      <c r="C25" s="8">
        <f>COUNTIFS(Candidatos!C:C,$C$1,Candidatos!G:G,A25)</f>
        <v>0</v>
      </c>
      <c r="D25" s="8">
        <f>COUNTIFS(Candidatos!C:C,Turmas!$D$1,Candidatos!G:G,Turmas!A25)</f>
        <v>9</v>
      </c>
      <c r="E25" s="8">
        <f>COUNTIFS(Candidatos!C:C,Turmas!$E$1,Candidatos!G:G,Turmas!A25)</f>
        <v>16</v>
      </c>
      <c r="F25" s="8">
        <f t="shared" si="0"/>
        <v>25</v>
      </c>
      <c r="G25" s="8">
        <f>COUNTIFS(Candidatos!F:F,"NÃO",Candidatos!G:G,Turmas!A25)</f>
        <v>0</v>
      </c>
      <c r="H25" s="66"/>
      <c r="I25" s="68"/>
      <c r="J25" s="21" t="s">
        <v>550</v>
      </c>
      <c r="K25" s="22">
        <f>COUNTIFS(Candidatos!D:D,Turmas!J25,Candidatos!G:G,Turmas!I24)</f>
        <v>16</v>
      </c>
      <c r="L25" s="65"/>
    </row>
    <row r="26" spans="1:12" ht="15" thickBot="1" x14ac:dyDescent="0.4">
      <c r="A26" s="8" t="s">
        <v>1711</v>
      </c>
      <c r="B26" s="8" t="str">
        <f>_xlfn.XLOOKUP(A26,Tabela3[16 turmas],Tabela3[Periodo])</f>
        <v>Quinta 3</v>
      </c>
      <c r="C26" s="8">
        <f>COUNTIFS(Candidatos!C:C,$C$1,Candidatos!G:G,A26)</f>
        <v>0</v>
      </c>
      <c r="D26" s="8">
        <f>COUNTIFS(Candidatos!C:C,Turmas!$D$1,Candidatos!G:G,Turmas!A26)</f>
        <v>20</v>
      </c>
      <c r="E26" s="8">
        <f>COUNTIFS(Candidatos!C:C,Turmas!$E$1,Candidatos!G:G,Turmas!A26)</f>
        <v>8</v>
      </c>
      <c r="F26" s="8">
        <f t="shared" si="0"/>
        <v>28</v>
      </c>
      <c r="G26" s="8">
        <f>COUNTIFS(Candidatos!F:F,"NÃO",Candidatos!G:G,Turmas!A26)</f>
        <v>7</v>
      </c>
      <c r="H26" s="66">
        <f>SUM(G26:G31)</f>
        <v>31</v>
      </c>
      <c r="I26" s="67" t="s">
        <v>817</v>
      </c>
      <c r="J26" s="20" t="s">
        <v>553</v>
      </c>
      <c r="K26" s="22">
        <f>COUNTIFS(Candidatos!D:D,Turmas!J26,Candidatos!G:G,Turmas!I26)</f>
        <v>11</v>
      </c>
      <c r="L26" s="64">
        <f t="shared" ref="L26" si="12">SUM(K26:K27)</f>
        <v>26</v>
      </c>
    </row>
    <row r="27" spans="1:12" ht="15" thickBot="1" x14ac:dyDescent="0.4">
      <c r="A27" s="8" t="s">
        <v>1712</v>
      </c>
      <c r="B27" s="8" t="str">
        <f>_xlfn.XLOOKUP(A27,Tabela3[16 turmas],Tabela3[Periodo])</f>
        <v>Quinta 3</v>
      </c>
      <c r="C27" s="8">
        <f>COUNTIFS(Candidatos!C:C,$C$1,Candidatos!G:G,A27)</f>
        <v>0</v>
      </c>
      <c r="D27" s="8">
        <f>COUNTIFS(Candidatos!C:C,Turmas!$D$1,Candidatos!G:G,Turmas!A27)</f>
        <v>17</v>
      </c>
      <c r="E27" s="8">
        <f>COUNTIFS(Candidatos!C:C,Turmas!$E$1,Candidatos!G:G,Turmas!A27)</f>
        <v>8</v>
      </c>
      <c r="F27" s="8">
        <f t="shared" si="0"/>
        <v>25</v>
      </c>
      <c r="G27" s="8">
        <f>COUNTIFS(Candidatos!F:F,"NÃO",Candidatos!G:G,Turmas!A27)</f>
        <v>6</v>
      </c>
      <c r="H27" s="66"/>
      <c r="I27" s="68"/>
      <c r="J27" s="21" t="s">
        <v>550</v>
      </c>
      <c r="K27" s="22">
        <f>COUNTIFS(Candidatos!D:D,Turmas!J27,Candidatos!G:G,Turmas!I26)</f>
        <v>15</v>
      </c>
      <c r="L27" s="65"/>
    </row>
    <row r="28" spans="1:12" ht="15" thickBot="1" x14ac:dyDescent="0.4">
      <c r="A28" s="8" t="s">
        <v>1713</v>
      </c>
      <c r="B28" s="8" t="str">
        <f>_xlfn.XLOOKUP(A28,Tabela3[16 turmas],Tabela3[Periodo])</f>
        <v>Quinta 3</v>
      </c>
      <c r="C28" s="8">
        <f>COUNTIFS(Candidatos!C:C,$C$1,Candidatos!G:G,A28)</f>
        <v>0</v>
      </c>
      <c r="D28" s="8">
        <f>COUNTIFS(Candidatos!C:C,Turmas!$D$1,Candidatos!G:G,Turmas!A28)</f>
        <v>16</v>
      </c>
      <c r="E28" s="8">
        <f>COUNTIFS(Candidatos!C:C,Turmas!$E$1,Candidatos!G:G,Turmas!A28)</f>
        <v>9</v>
      </c>
      <c r="F28" s="8">
        <f t="shared" si="0"/>
        <v>25</v>
      </c>
      <c r="G28" s="8">
        <f>COUNTIFS(Candidatos!F:F,"NÃO",Candidatos!G:G,Turmas!A28)</f>
        <v>5</v>
      </c>
      <c r="H28" s="66"/>
      <c r="I28" s="67" t="s">
        <v>818</v>
      </c>
      <c r="J28" s="20" t="s">
        <v>553</v>
      </c>
      <c r="K28" s="22">
        <f>COUNTIFS(Candidatos!D:D,Turmas!J28,Candidatos!G:G,Turmas!I28)</f>
        <v>7</v>
      </c>
      <c r="L28" s="64">
        <f t="shared" ref="L28" si="13">SUM(K28:K29)</f>
        <v>26</v>
      </c>
    </row>
    <row r="29" spans="1:12" ht="15" thickBot="1" x14ac:dyDescent="0.4">
      <c r="A29" s="8" t="s">
        <v>1714</v>
      </c>
      <c r="B29" s="8" t="str">
        <f>_xlfn.XLOOKUP(A29,Tabela3[16 turmas],Tabela3[Periodo])</f>
        <v>Quinta 3</v>
      </c>
      <c r="C29" s="8">
        <f>COUNTIFS(Candidatos!C:C,$C$1,Candidatos!G:G,A29)</f>
        <v>0</v>
      </c>
      <c r="D29" s="8">
        <f>COUNTIFS(Candidatos!C:C,Turmas!$D$1,Candidatos!G:G,Turmas!A29)</f>
        <v>16</v>
      </c>
      <c r="E29" s="8">
        <f>COUNTIFS(Candidatos!C:C,Turmas!$E$1,Candidatos!G:G,Turmas!A29)</f>
        <v>9</v>
      </c>
      <c r="F29" s="8">
        <f>SUM(C29:E29)</f>
        <v>25</v>
      </c>
      <c r="G29" s="8">
        <f>COUNTIFS(Candidatos!F:F,"NÃO",Candidatos!G:G,Turmas!A29)</f>
        <v>5</v>
      </c>
      <c r="H29" s="66"/>
      <c r="I29" s="68"/>
      <c r="J29" s="21" t="s">
        <v>550</v>
      </c>
      <c r="K29" s="22">
        <f>COUNTIFS(Candidatos!D:D,Turmas!J29,Candidatos!G:G,Turmas!I28)</f>
        <v>19</v>
      </c>
      <c r="L29" s="65"/>
    </row>
    <row r="30" spans="1:12" ht="15" thickBot="1" x14ac:dyDescent="0.4">
      <c r="A30" s="8" t="s">
        <v>1715</v>
      </c>
      <c r="B30" s="8" t="str">
        <f>_xlfn.XLOOKUP(A30,Tabela3[16 turmas],Tabela3[Periodo])</f>
        <v>Quinta 3</v>
      </c>
      <c r="C30" s="8">
        <f>COUNTIFS(Candidatos!C:C,$C$1,Candidatos!G:G,A30)</f>
        <v>0</v>
      </c>
      <c r="D30" s="8">
        <f>COUNTIFS(Candidatos!C:C,Turmas!$D$1,Candidatos!G:G,Turmas!A30)</f>
        <v>19</v>
      </c>
      <c r="E30" s="8">
        <f>COUNTIFS(Candidatos!C:C,Turmas!$E$1,Candidatos!G:G,Turmas!A30)</f>
        <v>6</v>
      </c>
      <c r="F30" s="8">
        <f t="shared" si="0"/>
        <v>25</v>
      </c>
      <c r="G30" s="8">
        <f>COUNTIFS(Candidatos!F:F,"NÃO",Candidatos!G:G,Turmas!A30)</f>
        <v>4</v>
      </c>
      <c r="H30" s="66"/>
      <c r="I30" s="67" t="s">
        <v>1703</v>
      </c>
      <c r="J30" s="20" t="s">
        <v>553</v>
      </c>
      <c r="K30" s="22">
        <f>COUNTIFS(Candidatos!D:D,Turmas!J30,Candidatos!G:G,Turmas!I30)</f>
        <v>6</v>
      </c>
      <c r="L30" s="64">
        <f t="shared" ref="L30" si="14">SUM(K30:K31)</f>
        <v>26</v>
      </c>
    </row>
    <row r="31" spans="1:12" ht="15" thickBot="1" x14ac:dyDescent="0.4">
      <c r="A31" s="8" t="s">
        <v>1716</v>
      </c>
      <c r="B31" s="8" t="str">
        <f>_xlfn.XLOOKUP(A31,Tabela3[16 turmas],Tabela3[Periodo])</f>
        <v>Quinta 3</v>
      </c>
      <c r="C31" s="8">
        <f>COUNTIFS(Candidatos!C:C,$C$1,Candidatos!G:G,A31)</f>
        <v>0</v>
      </c>
      <c r="D31" s="8">
        <f>COUNTIFS(Candidatos!C:C,Turmas!$D$1,Candidatos!G:G,Turmas!A31)</f>
        <v>18</v>
      </c>
      <c r="E31" s="8">
        <f>COUNTIFS(Candidatos!C:C,Turmas!$E$1,Candidatos!G:G,Turmas!A31)</f>
        <v>8</v>
      </c>
      <c r="F31" s="8">
        <f t="shared" si="0"/>
        <v>26</v>
      </c>
      <c r="G31" s="8">
        <f>COUNTIFS(Candidatos!F:F,"NÃO",Candidatos!G:G,Turmas!A31)</f>
        <v>4</v>
      </c>
      <c r="H31" s="66"/>
      <c r="I31" s="68"/>
      <c r="J31" s="21" t="s">
        <v>550</v>
      </c>
      <c r="K31" s="22">
        <f>COUNTIFS(Candidatos!D:D,Turmas!J31,Candidatos!G:G,Turmas!I30)</f>
        <v>20</v>
      </c>
      <c r="L31" s="65"/>
    </row>
    <row r="32" spans="1:12" ht="15" thickBot="1" x14ac:dyDescent="0.4">
      <c r="A32" s="8"/>
      <c r="B32" s="8"/>
      <c r="C32" s="8"/>
      <c r="D32" s="8"/>
      <c r="E32" s="8"/>
      <c r="F32" s="8"/>
      <c r="G32" s="8"/>
      <c r="I32" s="67" t="s">
        <v>1704</v>
      </c>
      <c r="J32" s="20" t="s">
        <v>553</v>
      </c>
      <c r="K32" s="22">
        <f>COUNTIFS(Candidatos!D:D,Turmas!J32,Candidatos!G:G,Turmas!I32)</f>
        <v>8</v>
      </c>
      <c r="L32" s="64">
        <f t="shared" ref="L32" si="15">SUM(K32:K33)</f>
        <v>26</v>
      </c>
    </row>
    <row r="33" spans="1:12" ht="15" thickBot="1" x14ac:dyDescent="0.4">
      <c r="A33" s="8"/>
      <c r="B33" s="8"/>
      <c r="C33" s="8"/>
      <c r="D33" s="8"/>
      <c r="E33" s="8"/>
      <c r="F33" s="8"/>
      <c r="G33" s="8"/>
      <c r="I33" s="68"/>
      <c r="J33" s="21" t="s">
        <v>550</v>
      </c>
      <c r="K33" s="22">
        <f>COUNTIFS(Candidatos!D:D,Turmas!J33,Candidatos!G:G,Turmas!I32)</f>
        <v>18</v>
      </c>
      <c r="L33" s="65"/>
    </row>
    <row r="34" spans="1:12" ht="15" thickBot="1" x14ac:dyDescent="0.4">
      <c r="B34" s="8"/>
      <c r="D34">
        <f>SUM(D2:D33)</f>
        <v>332</v>
      </c>
      <c r="E34">
        <f>SUM(E2:E33)</f>
        <v>398</v>
      </c>
      <c r="F34">
        <f>SUM(F2:F33)</f>
        <v>732</v>
      </c>
      <c r="I34" s="67" t="s">
        <v>1705</v>
      </c>
      <c r="J34" s="20" t="s">
        <v>553</v>
      </c>
      <c r="K34" s="22">
        <f>COUNTIFS(Candidatos!D:D,Turmas!J34,Candidatos!G:G,Turmas!I34)</f>
        <v>3</v>
      </c>
      <c r="L34" s="64">
        <f t="shared" ref="L34" si="16">SUM(K34:K35)</f>
        <v>28</v>
      </c>
    </row>
    <row r="35" spans="1:12" ht="15" thickBot="1" x14ac:dyDescent="0.4">
      <c r="B35" s="8"/>
      <c r="I35" s="68"/>
      <c r="J35" s="21" t="s">
        <v>550</v>
      </c>
      <c r="K35" s="22">
        <f>COUNTIFS(Candidatos!D:D,Turmas!J35,Candidatos!G:G,Turmas!I34)</f>
        <v>25</v>
      </c>
      <c r="L35" s="65"/>
    </row>
    <row r="36" spans="1:12" ht="15" thickBot="1" x14ac:dyDescent="0.4">
      <c r="B36" s="8"/>
      <c r="I36" s="67" t="s">
        <v>1706</v>
      </c>
      <c r="J36" s="20" t="s">
        <v>553</v>
      </c>
      <c r="K36" s="22">
        <f>COUNTIFS(Candidatos!D:D,Turmas!J36,Candidatos!G:G,Turmas!I36)</f>
        <v>5</v>
      </c>
      <c r="L36" s="64">
        <f t="shared" ref="L36" si="17">SUM(K36:K37)</f>
        <v>26</v>
      </c>
    </row>
    <row r="37" spans="1:12" ht="15" thickBot="1" x14ac:dyDescent="0.4">
      <c r="B37" s="8"/>
      <c r="I37" s="68"/>
      <c r="J37" s="21" t="s">
        <v>550</v>
      </c>
      <c r="K37" s="22">
        <f>COUNTIFS(Candidatos!D:D,Turmas!J37,Candidatos!G:G,Turmas!I36)</f>
        <v>21</v>
      </c>
      <c r="L37" s="65"/>
    </row>
    <row r="38" spans="1:12" ht="15" thickBot="1" x14ac:dyDescent="0.4">
      <c r="B38" s="8"/>
      <c r="I38" s="67" t="s">
        <v>1707</v>
      </c>
      <c r="J38" s="20" t="s">
        <v>553</v>
      </c>
      <c r="K38" s="22">
        <f>COUNTIFS(Candidatos!D:D,Turmas!J38,Candidatos!G:G,Turmas!I38)</f>
        <v>3</v>
      </c>
      <c r="L38" s="64">
        <f t="shared" ref="L38" si="18">SUM(K38:K39)</f>
        <v>26</v>
      </c>
    </row>
    <row r="39" spans="1:12" ht="15" thickBot="1" x14ac:dyDescent="0.4">
      <c r="B39" s="8"/>
      <c r="I39" s="68"/>
      <c r="J39" s="21" t="s">
        <v>550</v>
      </c>
      <c r="K39" s="22">
        <f>COUNTIFS(Candidatos!D:D,Turmas!J39,Candidatos!G:G,Turmas!I38)</f>
        <v>23</v>
      </c>
      <c r="L39" s="65"/>
    </row>
    <row r="40" spans="1:12" ht="15" thickBot="1" x14ac:dyDescent="0.4">
      <c r="B40" s="8"/>
      <c r="I40" s="67" t="s">
        <v>1708</v>
      </c>
      <c r="J40" s="20" t="s">
        <v>553</v>
      </c>
      <c r="K40" s="22">
        <f>COUNTIFS(Candidatos!D:D,Turmas!J40,Candidatos!G:G,Turmas!I40)</f>
        <v>6</v>
      </c>
      <c r="L40" s="64">
        <f t="shared" ref="L40" si="19">SUM(K40:K41)</f>
        <v>26</v>
      </c>
    </row>
    <row r="41" spans="1:12" ht="15" thickBot="1" x14ac:dyDescent="0.4">
      <c r="B41" s="8"/>
      <c r="I41" s="68"/>
      <c r="J41" s="21" t="s">
        <v>550</v>
      </c>
      <c r="K41" s="22">
        <f>COUNTIFS(Candidatos!D:D,Turmas!J41,Candidatos!G:G,Turmas!I40)</f>
        <v>20</v>
      </c>
      <c r="L41" s="65"/>
    </row>
    <row r="42" spans="1:12" ht="15" thickBot="1" x14ac:dyDescent="0.4">
      <c r="B42" s="8"/>
      <c r="I42" s="67" t="s">
        <v>1709</v>
      </c>
      <c r="J42" s="20" t="s">
        <v>553</v>
      </c>
      <c r="K42" s="22">
        <f>COUNTIFS(Candidatos!D:D,Turmas!J42,Candidatos!G:G,Turmas!I42)</f>
        <v>4</v>
      </c>
      <c r="L42" s="64">
        <f t="shared" ref="L42" si="20">SUM(K42:K43)</f>
        <v>26</v>
      </c>
    </row>
    <row r="43" spans="1:12" ht="15" thickBot="1" x14ac:dyDescent="0.4">
      <c r="B43" s="8"/>
      <c r="I43" s="68"/>
      <c r="J43" s="21" t="s">
        <v>550</v>
      </c>
      <c r="K43" s="22">
        <f>COUNTIFS(Candidatos!D:D,Turmas!J43,Candidatos!G:G,Turmas!I42)</f>
        <v>22</v>
      </c>
      <c r="L43" s="65"/>
    </row>
    <row r="44" spans="1:12" ht="15" thickBot="1" x14ac:dyDescent="0.4">
      <c r="B44" s="8"/>
      <c r="I44" s="67" t="s">
        <v>1710</v>
      </c>
      <c r="J44" s="20" t="s">
        <v>553</v>
      </c>
      <c r="K44" s="22">
        <f>COUNTIFS(Candidatos!D:D,Turmas!J44,Candidatos!G:G,Turmas!I44)</f>
        <v>5</v>
      </c>
      <c r="L44" s="64">
        <f t="shared" ref="L44" si="21">SUM(K44:K45)</f>
        <v>25</v>
      </c>
    </row>
    <row r="45" spans="1:12" ht="15" thickBot="1" x14ac:dyDescent="0.4">
      <c r="B45" s="8"/>
      <c r="I45" s="68"/>
      <c r="J45" s="21" t="s">
        <v>550</v>
      </c>
      <c r="K45" s="22">
        <f>COUNTIFS(Candidatos!D:D,Turmas!J45,Candidatos!G:G,Turmas!I44)</f>
        <v>20</v>
      </c>
      <c r="L45" s="65"/>
    </row>
    <row r="46" spans="1:12" ht="15" thickBot="1" x14ac:dyDescent="0.4">
      <c r="B46" s="8"/>
      <c r="I46" s="67" t="s">
        <v>1711</v>
      </c>
      <c r="J46" s="20" t="s">
        <v>553</v>
      </c>
      <c r="K46" s="22">
        <f>COUNTIFS(Candidatos!D:D,Turmas!J46,Candidatos!G:G,Turmas!I46)</f>
        <v>10</v>
      </c>
      <c r="L46" s="64">
        <f t="shared" ref="L46" si="22">SUM(K46:K47)</f>
        <v>28</v>
      </c>
    </row>
    <row r="47" spans="1:12" ht="15" thickBot="1" x14ac:dyDescent="0.4">
      <c r="B47" s="8"/>
      <c r="I47" s="68"/>
      <c r="J47" s="21" t="s">
        <v>550</v>
      </c>
      <c r="K47" s="22">
        <f>COUNTIFS(Candidatos!D:D,Turmas!J47,Candidatos!G:G,Turmas!I46)</f>
        <v>18</v>
      </c>
      <c r="L47" s="65"/>
    </row>
    <row r="48" spans="1:12" ht="15" thickBot="1" x14ac:dyDescent="0.4">
      <c r="B48" s="8"/>
      <c r="I48" s="67" t="s">
        <v>1712</v>
      </c>
      <c r="J48" s="20" t="s">
        <v>553</v>
      </c>
      <c r="K48" s="22">
        <f>COUNTIFS(Candidatos!D:D,Turmas!J48,Candidatos!G:G,Turmas!I48)</f>
        <v>13</v>
      </c>
      <c r="L48" s="64">
        <f t="shared" ref="L48" si="23">SUM(K48:K49)</f>
        <v>25</v>
      </c>
    </row>
    <row r="49" spans="2:12" ht="15" thickBot="1" x14ac:dyDescent="0.4">
      <c r="B49" s="8"/>
      <c r="I49" s="68"/>
      <c r="J49" s="21" t="s">
        <v>550</v>
      </c>
      <c r="K49" s="22">
        <f>COUNTIFS(Candidatos!D:D,Turmas!J49,Candidatos!G:G,Turmas!I48)</f>
        <v>12</v>
      </c>
      <c r="L49" s="65"/>
    </row>
    <row r="50" spans="2:12" ht="15" thickBot="1" x14ac:dyDescent="0.4">
      <c r="B50" s="8"/>
      <c r="I50" s="67" t="s">
        <v>1713</v>
      </c>
      <c r="J50" s="20" t="s">
        <v>553</v>
      </c>
      <c r="K50" s="22">
        <f>COUNTIFS(Candidatos!D:D,Turmas!J50,Candidatos!G:G,Turmas!I50)</f>
        <v>10</v>
      </c>
      <c r="L50" s="64">
        <f t="shared" ref="L50" si="24">SUM(K50:K51)</f>
        <v>25</v>
      </c>
    </row>
    <row r="51" spans="2:12" ht="15" thickBot="1" x14ac:dyDescent="0.4">
      <c r="B51" s="8"/>
      <c r="I51" s="68"/>
      <c r="J51" s="21" t="s">
        <v>550</v>
      </c>
      <c r="K51" s="22">
        <f>COUNTIFS(Candidatos!D:D,Turmas!J51,Candidatos!G:G,Turmas!I50)</f>
        <v>15</v>
      </c>
      <c r="L51" s="65"/>
    </row>
    <row r="52" spans="2:12" ht="15" thickBot="1" x14ac:dyDescent="0.4">
      <c r="B52" s="8"/>
      <c r="I52" s="67" t="s">
        <v>1714</v>
      </c>
      <c r="J52" s="20" t="s">
        <v>553</v>
      </c>
      <c r="K52" s="22">
        <f>COUNTIFS(Candidatos!D:D,Turmas!J52,Candidatos!G:G,Turmas!I52)</f>
        <v>10</v>
      </c>
      <c r="L52" s="64">
        <f t="shared" ref="L52" si="25">SUM(K52:K53)</f>
        <v>25</v>
      </c>
    </row>
    <row r="53" spans="2:12" ht="15" thickBot="1" x14ac:dyDescent="0.4">
      <c r="B53" s="8"/>
      <c r="I53" s="68"/>
      <c r="J53" s="21" t="s">
        <v>550</v>
      </c>
      <c r="K53" s="22">
        <f>COUNTIFS(Candidatos!D:D,Turmas!J53,Candidatos!G:G,Turmas!I52)</f>
        <v>15</v>
      </c>
      <c r="L53" s="65"/>
    </row>
    <row r="54" spans="2:12" ht="15" thickBot="1" x14ac:dyDescent="0.4">
      <c r="B54" s="8"/>
      <c r="I54" s="67" t="s">
        <v>1715</v>
      </c>
      <c r="J54" s="20" t="s">
        <v>553</v>
      </c>
      <c r="K54" s="22">
        <f>COUNTIFS(Candidatos!D:D,Turmas!J54,Candidatos!G:G,Turmas!I54)</f>
        <v>11</v>
      </c>
      <c r="L54" s="64">
        <f t="shared" ref="L54" si="26">SUM(K54:K55)</f>
        <v>25</v>
      </c>
    </row>
    <row r="55" spans="2:12" ht="15" thickBot="1" x14ac:dyDescent="0.4">
      <c r="B55" s="8"/>
      <c r="I55" s="68"/>
      <c r="J55" s="21" t="s">
        <v>550</v>
      </c>
      <c r="K55" s="22">
        <f>COUNTIFS(Candidatos!D:D,Turmas!J55,Candidatos!G:G,Turmas!I54)</f>
        <v>14</v>
      </c>
      <c r="L55" s="65"/>
    </row>
    <row r="56" spans="2:12" ht="15" thickBot="1" x14ac:dyDescent="0.4">
      <c r="B56" s="8"/>
      <c r="I56" s="67" t="s">
        <v>1716</v>
      </c>
      <c r="J56" s="20" t="s">
        <v>553</v>
      </c>
      <c r="K56" s="22">
        <f>COUNTIFS(Candidatos!D:D,Turmas!J56,Candidatos!G:G,Turmas!I56)</f>
        <v>15</v>
      </c>
      <c r="L56" s="64">
        <f t="shared" ref="L56" si="27">SUM(K56:K57)</f>
        <v>26</v>
      </c>
    </row>
    <row r="57" spans="2:12" ht="15" thickBot="1" x14ac:dyDescent="0.4">
      <c r="B57" s="8"/>
      <c r="I57" s="68"/>
      <c r="J57" s="21" t="s">
        <v>550</v>
      </c>
      <c r="K57" s="22">
        <f>COUNTIFS(Candidatos!D:D,Turmas!J57,Candidatos!G:G,Turmas!I56)</f>
        <v>11</v>
      </c>
      <c r="L57" s="65"/>
    </row>
    <row r="58" spans="2:12" ht="15" thickBot="1" x14ac:dyDescent="0.4">
      <c r="B58" s="8"/>
      <c r="I58" s="67" t="s">
        <v>2543</v>
      </c>
      <c r="J58" s="20" t="s">
        <v>553</v>
      </c>
      <c r="K58" s="22">
        <f>COUNTIFS(Candidatos!D:D,Turmas!J58,Candidatos!G:G,Turmas!I58)</f>
        <v>0</v>
      </c>
      <c r="L58" s="64">
        <f t="shared" ref="L58" si="28">SUM(K58:K59)</f>
        <v>0</v>
      </c>
    </row>
    <row r="59" spans="2:12" ht="15" thickBot="1" x14ac:dyDescent="0.4">
      <c r="B59" s="8"/>
      <c r="I59" s="68"/>
      <c r="J59" s="21" t="s">
        <v>550</v>
      </c>
      <c r="K59" s="22">
        <f>COUNTIFS(Candidatos!D:D,Turmas!J59,Candidatos!G:G,Turmas!I58)</f>
        <v>0</v>
      </c>
      <c r="L59" s="65"/>
    </row>
    <row r="60" spans="2:12" ht="15" thickBot="1" x14ac:dyDescent="0.4">
      <c r="B60" s="8"/>
      <c r="I60" s="67" t="s">
        <v>2544</v>
      </c>
      <c r="J60" s="20" t="s">
        <v>553</v>
      </c>
      <c r="K60" s="22">
        <f>COUNTIFS(Candidatos!D:D,Turmas!J60,Candidatos!G:G,Turmas!I60)</f>
        <v>0</v>
      </c>
      <c r="L60" s="64">
        <f t="shared" ref="L60" si="29">SUM(K60:K61)</f>
        <v>0</v>
      </c>
    </row>
    <row r="61" spans="2:12" ht="15" thickBot="1" x14ac:dyDescent="0.4">
      <c r="B61" s="8"/>
      <c r="I61" s="68"/>
      <c r="J61" s="21" t="s">
        <v>550</v>
      </c>
      <c r="K61" s="38">
        <f>COUNTIFS(Candidatos!D:D,Turmas!J61,Candidatos!G:G,Turmas!I60)</f>
        <v>0</v>
      </c>
      <c r="L61" s="65"/>
    </row>
  </sheetData>
  <mergeCells count="66">
    <mergeCell ref="I24:I25"/>
    <mergeCell ref="I2:I3"/>
    <mergeCell ref="I4:I5"/>
    <mergeCell ref="I6:I7"/>
    <mergeCell ref="I8:I9"/>
    <mergeCell ref="I10:I11"/>
    <mergeCell ref="I12:I13"/>
    <mergeCell ref="L28:L29"/>
    <mergeCell ref="I26:I27"/>
    <mergeCell ref="I28:I29"/>
    <mergeCell ref="L2:L3"/>
    <mergeCell ref="L4:L5"/>
    <mergeCell ref="L6:L7"/>
    <mergeCell ref="L8:L9"/>
    <mergeCell ref="L10:L11"/>
    <mergeCell ref="L12:L13"/>
    <mergeCell ref="L14:L15"/>
    <mergeCell ref="L16:L17"/>
    <mergeCell ref="I14:I15"/>
    <mergeCell ref="I16:I17"/>
    <mergeCell ref="I18:I19"/>
    <mergeCell ref="I20:I21"/>
    <mergeCell ref="I22:I23"/>
    <mergeCell ref="L18:L19"/>
    <mergeCell ref="L20:L21"/>
    <mergeCell ref="L22:L23"/>
    <mergeCell ref="L24:L25"/>
    <mergeCell ref="L26:L27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L56:L57"/>
    <mergeCell ref="L58:L59"/>
    <mergeCell ref="I50:I51"/>
    <mergeCell ref="I52:I53"/>
    <mergeCell ref="I54:I55"/>
    <mergeCell ref="I56:I57"/>
    <mergeCell ref="I58:I59"/>
    <mergeCell ref="L46:L47"/>
    <mergeCell ref="L48:L49"/>
    <mergeCell ref="L50:L51"/>
    <mergeCell ref="L52:L53"/>
    <mergeCell ref="L54:L55"/>
    <mergeCell ref="I1:L1"/>
    <mergeCell ref="L60:L61"/>
    <mergeCell ref="H2:H7"/>
    <mergeCell ref="H8:H13"/>
    <mergeCell ref="H14:H19"/>
    <mergeCell ref="H20:H25"/>
    <mergeCell ref="H26:H31"/>
    <mergeCell ref="I60:I61"/>
    <mergeCell ref="L30:L31"/>
    <mergeCell ref="L32:L33"/>
    <mergeCell ref="L34:L35"/>
    <mergeCell ref="L36:L37"/>
    <mergeCell ref="L38:L39"/>
    <mergeCell ref="L40:L41"/>
    <mergeCell ref="L42:L43"/>
    <mergeCell ref="L44:L45"/>
  </mergeCells>
  <phoneticPr fontId="7" type="noConversion"/>
  <conditionalFormatting sqref="F1:F31">
    <cfRule type="cellIs" dxfId="0" priority="1" operator="lessThan">
      <formula>25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394e48-27f0-4ede-bc43-58f753f8f173">
      <Terms xmlns="http://schemas.microsoft.com/office/infopath/2007/PartnerControls"/>
    </lcf76f155ced4ddcb4097134ff3c332f>
    <TaxCatchAll xmlns="e233c751-149c-47fd-a32f-6b21c2b8e33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BCE9A661376C4CA6E749248538AA2E" ma:contentTypeVersion="16" ma:contentTypeDescription="Crie um novo documento." ma:contentTypeScope="" ma:versionID="5f3d973a93e6c20c982f7cfcba882f13">
  <xsd:schema xmlns:xsd="http://www.w3.org/2001/XMLSchema" xmlns:xs="http://www.w3.org/2001/XMLSchema" xmlns:p="http://schemas.microsoft.com/office/2006/metadata/properties" xmlns:ns2="cc394e48-27f0-4ede-bc43-58f753f8f173" xmlns:ns3="e233c751-149c-47fd-a32f-6b21c2b8e335" targetNamespace="http://schemas.microsoft.com/office/2006/metadata/properties" ma:root="true" ma:fieldsID="0c83a5d662d16bc6062a19cead872e99" ns2:_="" ns3:_="">
    <xsd:import namespace="cc394e48-27f0-4ede-bc43-58f753f8f173"/>
    <xsd:import namespace="e233c751-149c-47fd-a32f-6b21c2b8e3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94e48-27f0-4ede-bc43-58f753f8f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5d3544-ffb2-4adf-b919-2cd17e9db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3c751-149c-47fd-a32f-6b21c2b8e3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13202e6-198d-4c27-bda5-b5e388b443b1}" ma:internalName="TaxCatchAll" ma:showField="CatchAllData" ma:web="e233c751-149c-47fd-a32f-6b21c2b8e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1C2F94-E694-4FF2-9B9E-8051B7F964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AEB8B1-4A45-497A-9F9A-3B533A12E6EF}">
  <ds:schemaRefs>
    <ds:schemaRef ds:uri="http://schemas.microsoft.com/office/2006/metadata/properties"/>
    <ds:schemaRef ds:uri="http://schemas.microsoft.com/office/infopath/2007/PartnerControls"/>
    <ds:schemaRef ds:uri="cc394e48-27f0-4ede-bc43-58f753f8f173"/>
    <ds:schemaRef ds:uri="e233c751-149c-47fd-a32f-6b21c2b8e335"/>
  </ds:schemaRefs>
</ds:datastoreItem>
</file>

<file path=customXml/itemProps3.xml><?xml version="1.0" encoding="utf-8"?>
<ds:datastoreItem xmlns:ds="http://schemas.openxmlformats.org/officeDocument/2006/customXml" ds:itemID="{F4FDCE68-AD1C-422C-9F07-24E70B79B5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94e48-27f0-4ede-bc43-58f753f8f173"/>
    <ds:schemaRef ds:uri="e233c751-149c-47fd-a32f-6b21c2b8e3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Candidatos</vt:lpstr>
      <vt:lpstr>Dados</vt:lpstr>
      <vt:lpstr>Turmas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Grilo</dc:creator>
  <cp:lastModifiedBy>Marcelo Bezerra Grilo Junior</cp:lastModifiedBy>
  <cp:lastPrinted>2024-08-26T18:49:16Z</cp:lastPrinted>
  <dcterms:created xsi:type="dcterms:W3CDTF">2015-06-05T18:17:20Z</dcterms:created>
  <dcterms:modified xsi:type="dcterms:W3CDTF">2024-08-28T20:01:28Z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0x010100BDBCE9A661376C4CA6E749248538AA2E</vt:lpwstr>
  </property>
</Properties>
</file>