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Jシート" sheetId="1" r:id="rId4"/>
  </sheets>
  <definedNames/>
  <calcPr/>
  <extLst>
    <ext uri="GoogleSheetsCustomDataVersion1">
      <go:sheetsCustomData xmlns:go="http://customooxmlschemas.google.com/" r:id="rId5" roundtripDataSignature="AMtx7miWU6FpSSzk24F/gCqBB4UWD08cfw=="/>
    </ext>
  </extLst>
</workbook>
</file>

<file path=xl/sharedStrings.xml><?xml version="1.0" encoding="utf-8"?>
<sst xmlns="http://schemas.openxmlformats.org/spreadsheetml/2006/main" count="109" uniqueCount="76">
  <si>
    <t>PJシート</t>
  </si>
  <si>
    <t>太白区山田字谷地前</t>
  </si>
  <si>
    <t>シート名</t>
  </si>
  <si>
    <t>仲介あり</t>
  </si>
  <si>
    <t>全体面積</t>
  </si>
  <si>
    <t>減歩率</t>
  </si>
  <si>
    <t>有効面積</t>
  </si>
  <si>
    <t>m2（</t>
  </si>
  <si>
    <t>坪）</t>
  </si>
  <si>
    <t>％</t>
  </si>
  <si>
    <t>ｍ2（</t>
  </si>
  <si>
    <t>固定資産税路線価/㎡</t>
  </si>
  <si>
    <t>固定資産税評価額（概算）</t>
  </si>
  <si>
    <t>円</t>
  </si>
  <si>
    <t>仕入の部</t>
  </si>
  <si>
    <t>仕入予定価格</t>
  </si>
  <si>
    <t>坪単価</t>
  </si>
  <si>
    <t>測量関連費用</t>
  </si>
  <si>
    <t xml:space="preserve">(物件原価予算)
</t>
  </si>
  <si>
    <t>確定測量</t>
  </si>
  <si>
    <t>○○○○○○○○○</t>
  </si>
  <si>
    <t>分筆登記</t>
  </si>
  <si>
    <t>仕入時仲介手数料</t>
  </si>
  <si>
    <t>収</t>
  </si>
  <si>
    <t>○○○○○○○○○○</t>
  </si>
  <si>
    <t>境界杭復元</t>
  </si>
  <si>
    <t>登記関連費用</t>
  </si>
  <si>
    <t>その他</t>
  </si>
  <si>
    <t>所有権移転登記</t>
  </si>
  <si>
    <t>紹介料</t>
  </si>
  <si>
    <t>抵当権設定登記</t>
  </si>
  <si>
    <t>融資予定額</t>
  </si>
  <si>
    <t>立ち退き料</t>
  </si>
  <si>
    <t>固都税日割分</t>
  </si>
  <si>
    <t>予定決済日</t>
  </si>
  <si>
    <t>前払水道加入金</t>
  </si>
  <si>
    <t>滅失登記</t>
  </si>
  <si>
    <t>融資関連費用</t>
  </si>
  <si>
    <t>総支出(予算)</t>
  </si>
  <si>
    <t>金利負担</t>
  </si>
  <si>
    <t>予定金利</t>
  </si>
  <si>
    <t>（坪単価</t>
  </si>
  <si>
    <t>円）</t>
  </si>
  <si>
    <t>銀行手数料</t>
  </si>
  <si>
    <t>印紙(手形)</t>
  </si>
  <si>
    <t>税金等</t>
  </si>
  <si>
    <t>不動産取得税</t>
  </si>
  <si>
    <t>翌年固都税</t>
  </si>
  <si>
    <t>工事関連費用</t>
  </si>
  <si>
    <t>建物解体工事</t>
  </si>
  <si>
    <t>擁壁解体工事</t>
  </si>
  <si>
    <t>電柱移設・撤去</t>
  </si>
  <si>
    <t>水道・下水工事</t>
  </si>
  <si>
    <t>盛り土工事</t>
  </si>
  <si>
    <t>擁壁工事</t>
  </si>
  <si>
    <t>道路工事</t>
  </si>
  <si>
    <t>側溝工事</t>
  </si>
  <si>
    <t>造成工事</t>
  </si>
  <si>
    <t>位置指定申請費</t>
  </si>
  <si>
    <t>開発委託費</t>
  </si>
  <si>
    <t>文化財調査費</t>
  </si>
  <si>
    <t>販売の部</t>
  </si>
  <si>
    <t>Plan1</t>
  </si>
  <si>
    <t>区画</t>
  </si>
  <si>
    <t>参考面積</t>
  </si>
  <si>
    <t>予定面積</t>
  </si>
  <si>
    <t>販売価格</t>
  </si>
  <si>
    <t>仲介手数料</t>
  </si>
  <si>
    <t>支</t>
  </si>
  <si>
    <t>計</t>
  </si>
  <si>
    <t>プランメモ</t>
  </si>
  <si>
    <t>○○○○○○○○○○○○○○○○○○○○○○○○○○○○○○○○</t>
  </si>
  <si>
    <t>予定粗利（率）</t>
  </si>
  <si>
    <t>円（</t>
  </si>
  <si>
    <t>％）</t>
  </si>
  <si>
    <t>総予定粗利（率）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</si>
</sst>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0_ "/>
    <numFmt numFmtId="165" formatCode="0_ "/>
    <numFmt numFmtId="166" formatCode="#,##0_ "/>
    <numFmt numFmtId="167" formatCode="yyyy/m/d"/>
  </numFmts>
  <fonts count="13">
    <font>
      <sz val="11.0"/>
      <color theme="1"/>
      <name val="Arial"/>
    </font>
    <font>
      <b/>
      <sz val="16.0"/>
      <color theme="1"/>
      <name val="Calibri"/>
    </font>
    <font/>
    <font>
      <sz val="11.0"/>
      <color theme="1"/>
      <name val="Calibri"/>
    </font>
    <font>
      <b/>
      <sz val="10.0"/>
      <color theme="1"/>
      <name val="Calibri"/>
    </font>
    <font>
      <sz val="10.0"/>
      <color theme="1"/>
      <name val="Calibri"/>
    </font>
    <font>
      <b/>
      <sz val="12.0"/>
      <color theme="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8.0"/>
      <color theme="1"/>
      <name val="Calibri"/>
    </font>
    <font>
      <b/>
      <sz val="12.0"/>
      <color theme="1"/>
      <name val="Calibri"/>
    </font>
    <font>
      <sz val="10.0"/>
      <color rgb="FFFF0000"/>
      <name val="Calibri"/>
    </font>
    <font>
      <sz val="10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rgb="FF2F5496"/>
        <bgColor rgb="FF2F5496"/>
      </patternFill>
    </fill>
    <fill>
      <patternFill patternType="solid">
        <fgColor rgb="FFFFD965"/>
        <bgColor rgb="FFFFD965"/>
      </patternFill>
    </fill>
    <fill>
      <patternFill patternType="solid">
        <fgColor rgb="FFFFCCFF"/>
        <bgColor rgb="FFFFCCFF"/>
      </patternFill>
    </fill>
  </fills>
  <borders count="16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vertical="center"/>
    </xf>
    <xf borderId="4" fillId="3" fontId="4" numFmtId="0" xfId="0" applyAlignment="1" applyBorder="1" applyFill="1" applyFont="1">
      <alignment vertical="center"/>
    </xf>
    <xf borderId="5" fillId="0" fontId="2" numFmtId="0" xfId="0" applyBorder="1" applyFont="1"/>
    <xf borderId="6" fillId="0" fontId="2" numFmtId="0" xfId="0" applyBorder="1" applyFont="1"/>
    <xf borderId="0" fillId="0" fontId="4" numFmtId="0" xfId="0" applyAlignment="1" applyFont="1">
      <alignment vertical="center"/>
    </xf>
    <xf borderId="7" fillId="0" fontId="4" numFmtId="0" xfId="0" applyAlignment="1" applyBorder="1" applyFont="1">
      <alignment vertical="center"/>
    </xf>
    <xf borderId="7" fillId="0" fontId="2" numFmtId="0" xfId="0" applyBorder="1" applyFont="1"/>
    <xf borderId="4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vertical="center"/>
    </xf>
    <xf borderId="4" fillId="0" fontId="5" numFmtId="164" xfId="0" applyAlignment="1" applyBorder="1" applyFont="1" applyNumberFormat="1">
      <alignment vertical="center"/>
    </xf>
    <xf borderId="5" fillId="0" fontId="5" numFmtId="0" xfId="0" applyAlignment="1" applyBorder="1" applyFont="1">
      <alignment vertical="center"/>
    </xf>
    <xf borderId="5" fillId="0" fontId="5" numFmtId="164" xfId="0" applyAlignment="1" applyBorder="1" applyFont="1" applyNumberFormat="1">
      <alignment vertical="center"/>
    </xf>
    <xf borderId="6" fillId="0" fontId="5" numFmtId="0" xfId="0" applyAlignment="1" applyBorder="1" applyFont="1">
      <alignment vertical="center"/>
    </xf>
    <xf borderId="4" fillId="0" fontId="5" numFmtId="165" xfId="0" applyAlignment="1" applyBorder="1" applyFont="1" applyNumberFormat="1">
      <alignment vertical="center"/>
    </xf>
    <xf borderId="6" fillId="0" fontId="5" numFmtId="0" xfId="0" applyAlignment="1" applyBorder="1" applyFont="1">
      <alignment horizontal="center" vertical="center"/>
    </xf>
    <xf borderId="4" fillId="0" fontId="5" numFmtId="0" xfId="0" applyAlignment="1" applyBorder="1" applyFont="1">
      <alignment vertical="center"/>
    </xf>
    <xf borderId="4" fillId="0" fontId="5" numFmtId="166" xfId="0" applyAlignment="1" applyBorder="1" applyFont="1" applyNumberFormat="1">
      <alignment vertical="center"/>
    </xf>
    <xf borderId="4" fillId="0" fontId="5" numFmtId="38" xfId="0" applyAlignment="1" applyBorder="1" applyFont="1" applyNumberFormat="1">
      <alignment vertical="center"/>
    </xf>
    <xf borderId="4" fillId="0" fontId="5" numFmtId="0" xfId="0" applyAlignment="1" applyBorder="1" applyFont="1">
      <alignment horizontal="center" vertical="center"/>
    </xf>
    <xf borderId="5" fillId="0" fontId="5" numFmtId="0" xfId="0" applyAlignment="1" applyBorder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4" fillId="6" fontId="4" numFmtId="0" xfId="0" applyAlignment="1" applyBorder="1" applyFill="1" applyFont="1">
      <alignment vertical="center"/>
    </xf>
    <xf borderId="4" fillId="6" fontId="4" numFmtId="3" xfId="0" applyAlignment="1" applyBorder="1" applyFont="1" applyNumberFormat="1">
      <alignment vertical="center"/>
    </xf>
    <xf borderId="4" fillId="6" fontId="5" numFmtId="3" xfId="0" applyAlignment="1" applyBorder="1" applyFont="1" applyNumberFormat="1">
      <alignment vertical="center"/>
    </xf>
    <xf borderId="4" fillId="6" fontId="5" numFmtId="166" xfId="0" applyAlignment="1" applyBorder="1" applyFont="1" applyNumberFormat="1">
      <alignment vertical="center"/>
    </xf>
    <xf borderId="8" fillId="0" fontId="2" numFmtId="0" xfId="0" applyBorder="1" applyFont="1"/>
    <xf borderId="9" fillId="6" fontId="5" numFmtId="0" xfId="0" applyAlignment="1" applyBorder="1" applyFont="1">
      <alignment vertical="center"/>
    </xf>
    <xf borderId="10" fillId="0" fontId="5" numFmtId="0" xfId="0" applyAlignment="1" applyBorder="1" applyFont="1">
      <alignment vertical="center"/>
    </xf>
    <xf borderId="4" fillId="6" fontId="5" numFmtId="0" xfId="0" applyAlignment="1" applyBorder="1" applyFont="1">
      <alignment vertical="center"/>
    </xf>
    <xf borderId="7" fillId="0" fontId="7" numFmtId="0" xfId="0" applyAlignment="1" applyBorder="1" applyFont="1">
      <alignment readingOrder="0" shrinkToFit="0" vertical="center" wrapText="1"/>
    </xf>
    <xf borderId="7" fillId="0" fontId="5" numFmtId="3" xfId="0" applyAlignment="1" applyBorder="1" applyFont="1" applyNumberFormat="1">
      <alignment vertical="center"/>
    </xf>
    <xf borderId="7" fillId="0" fontId="5" numFmtId="0" xfId="0" applyAlignment="1" applyBorder="1" applyFont="1">
      <alignment vertical="center"/>
    </xf>
    <xf borderId="4" fillId="0" fontId="5" numFmtId="3" xfId="0" applyAlignment="1" applyBorder="1" applyFont="1" applyNumberFormat="1">
      <alignment vertical="center"/>
    </xf>
    <xf borderId="11" fillId="0" fontId="5" numFmtId="0" xfId="0" applyAlignment="1" applyBorder="1" applyFont="1">
      <alignment vertical="center"/>
    </xf>
    <xf borderId="11" fillId="0" fontId="2" numFmtId="0" xfId="0" applyBorder="1" applyFont="1"/>
    <xf borderId="11" fillId="0" fontId="5" numFmtId="3" xfId="0" applyAlignment="1" applyBorder="1" applyFont="1" applyNumberFormat="1">
      <alignment vertical="center"/>
    </xf>
    <xf borderId="4" fillId="6" fontId="8" numFmtId="3" xfId="0" applyAlignment="1" applyBorder="1" applyFont="1" applyNumberFormat="1">
      <alignment vertical="center"/>
    </xf>
    <xf borderId="5" fillId="0" fontId="5" numFmtId="3" xfId="0" applyAlignment="1" applyBorder="1" applyFont="1" applyNumberFormat="1">
      <alignment vertical="center"/>
    </xf>
    <xf borderId="4" fillId="0" fontId="9" numFmtId="3" xfId="0" applyAlignment="1" applyBorder="1" applyFont="1" applyNumberFormat="1">
      <alignment vertical="center"/>
    </xf>
    <xf borderId="4" fillId="0" fontId="5" numFmtId="167" xfId="0" applyAlignment="1" applyBorder="1" applyFont="1" applyNumberFormat="1">
      <alignment vertical="center"/>
    </xf>
    <xf borderId="6" fillId="0" fontId="5" numFmtId="0" xfId="0" applyAlignment="1" applyBorder="1" applyFont="1">
      <alignment horizontal="left" vertical="center"/>
    </xf>
    <xf borderId="12" fillId="0" fontId="5" numFmtId="0" xfId="0" applyAlignment="1" applyBorder="1" applyFont="1">
      <alignment vertical="center"/>
    </xf>
    <xf borderId="4" fillId="7" fontId="4" numFmtId="0" xfId="0" applyAlignment="1" applyBorder="1" applyFill="1" applyFont="1">
      <alignment horizontal="center" vertical="center"/>
    </xf>
    <xf borderId="4" fillId="0" fontId="7" numFmtId="3" xfId="0" applyAlignment="1" applyBorder="1" applyFont="1" applyNumberFormat="1">
      <alignment vertical="center"/>
    </xf>
    <xf borderId="4" fillId="0" fontId="4" numFmtId="38" xfId="0" applyAlignment="1" applyBorder="1" applyFont="1" applyNumberFormat="1">
      <alignment horizontal="right" vertical="center"/>
    </xf>
    <xf borderId="5" fillId="0" fontId="4" numFmtId="0" xfId="0" applyAlignment="1" applyBorder="1" applyFont="1">
      <alignment vertical="center"/>
    </xf>
    <xf borderId="5" fillId="0" fontId="4" numFmtId="0" xfId="0" applyAlignment="1" applyBorder="1" applyFont="1">
      <alignment horizontal="right" vertical="center"/>
    </xf>
    <xf borderId="5" fillId="0" fontId="4" numFmtId="166" xfId="0" applyAlignment="1" applyBorder="1" applyFont="1" applyNumberFormat="1">
      <alignment vertical="center"/>
    </xf>
    <xf borderId="6" fillId="0" fontId="4" numFmtId="0" xfId="0" applyAlignment="1" applyBorder="1" applyFont="1">
      <alignment horizontal="left" vertical="center"/>
    </xf>
    <xf borderId="0" fillId="0" fontId="5" numFmtId="3" xfId="0" applyAlignment="1" applyFont="1" applyNumberFormat="1">
      <alignment vertical="center"/>
    </xf>
    <xf borderId="4" fillId="0" fontId="7" numFmtId="0" xfId="0" applyAlignment="1" applyBorder="1" applyFont="1">
      <alignment vertical="center"/>
    </xf>
    <xf borderId="13" fillId="5" fontId="6" numFmtId="0" xfId="0" applyAlignment="1" applyBorder="1" applyFont="1">
      <alignment horizontal="center" vertical="center"/>
    </xf>
    <xf borderId="14" fillId="4" fontId="5" numFmtId="0" xfId="0" applyAlignment="1" applyBorder="1" applyFont="1">
      <alignment horizontal="center" vertical="center"/>
    </xf>
    <xf borderId="15" fillId="4" fontId="5" numFmtId="0" xfId="0" applyAlignment="1" applyBorder="1" applyFont="1">
      <alignment horizontal="center" vertical="center"/>
    </xf>
    <xf borderId="9" fillId="4" fontId="5" numFmtId="0" xfId="0" applyAlignment="1" applyBorder="1" applyFont="1">
      <alignment horizontal="center" vertical="center"/>
    </xf>
    <xf borderId="14" fillId="0" fontId="5" numFmtId="0" xfId="0" applyAlignment="1" applyBorder="1" applyFont="1">
      <alignment horizontal="center" vertical="center"/>
    </xf>
    <xf borderId="6" fillId="0" fontId="5" numFmtId="3" xfId="0" applyAlignment="1" applyBorder="1" applyFont="1" applyNumberFormat="1">
      <alignment vertical="center"/>
    </xf>
    <xf borderId="14" fillId="0" fontId="5" numFmtId="0" xfId="0" applyAlignment="1" applyBorder="1" applyFont="1">
      <alignment vertical="center"/>
    </xf>
    <xf borderId="4" fillId="4" fontId="5" numFmtId="0" xfId="0" applyAlignment="1" applyBorder="1" applyFont="1">
      <alignment vertical="center"/>
    </xf>
    <xf borderId="4" fillId="7" fontId="10" numFmtId="0" xfId="0" applyAlignment="1" applyBorder="1" applyFont="1">
      <alignment horizontal="center" vertical="center"/>
    </xf>
    <xf borderId="4" fillId="0" fontId="10" numFmtId="166" xfId="0" applyAlignment="1" applyBorder="1" applyFont="1" applyNumberFormat="1">
      <alignment vertical="center"/>
    </xf>
    <xf borderId="5" fillId="0" fontId="10" numFmtId="0" xfId="0" applyAlignment="1" applyBorder="1" applyFont="1">
      <alignment vertical="center"/>
    </xf>
    <xf borderId="5" fillId="0" fontId="10" numFmtId="164" xfId="0" applyAlignment="1" applyBorder="1" applyFont="1" applyNumberFormat="1">
      <alignment horizontal="center" vertical="center"/>
    </xf>
    <xf borderId="6" fillId="0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7.63"/>
    <col customWidth="1" min="3" max="3" width="11.13"/>
    <col customWidth="1" min="4" max="4" width="7.63"/>
    <col customWidth="1" min="5" max="6" width="4.13"/>
    <col customWidth="1" min="7" max="9" width="7.63"/>
    <col customWidth="1" min="10" max="10" width="4.13"/>
    <col customWidth="1" min="11" max="18" width="7.63"/>
    <col customWidth="1" min="19" max="19" width="3.25"/>
    <col customWidth="1" min="20" max="37" width="7.63"/>
  </cols>
  <sheetData>
    <row r="1" ht="16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ht="16.5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</row>
    <row r="3" ht="16.5" customHeight="1">
      <c r="A3" s="5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</row>
    <row r="4" ht="16.5" customHeight="1">
      <c r="A4" s="8" t="s">
        <v>2</v>
      </c>
      <c r="B4" s="9" t="s">
        <v>3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</row>
    <row r="5" ht="16.5" customHeight="1">
      <c r="A5" s="11" t="s">
        <v>4</v>
      </c>
      <c r="B5" s="6"/>
      <c r="C5" s="6"/>
      <c r="D5" s="7"/>
      <c r="E5" s="11" t="s">
        <v>5</v>
      </c>
      <c r="F5" s="6"/>
      <c r="G5" s="6"/>
      <c r="H5" s="6"/>
      <c r="I5" s="7"/>
      <c r="J5" s="11" t="s">
        <v>6</v>
      </c>
      <c r="K5" s="6"/>
      <c r="L5" s="6"/>
      <c r="M5" s="6"/>
      <c r="N5" s="7"/>
      <c r="O5" s="12"/>
      <c r="P5" s="12"/>
      <c r="Q5" s="12"/>
      <c r="R5" s="12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</row>
    <row r="6" ht="16.5" customHeight="1">
      <c r="A6" s="13">
        <v>100.0</v>
      </c>
      <c r="B6" s="14" t="s">
        <v>7</v>
      </c>
      <c r="C6" s="15">
        <f>A6*0.3025</f>
        <v>30.25</v>
      </c>
      <c r="D6" s="16" t="s">
        <v>8</v>
      </c>
      <c r="E6" s="17"/>
      <c r="F6" s="14"/>
      <c r="G6" s="14">
        <v>5.0</v>
      </c>
      <c r="H6" s="14" t="s">
        <v>9</v>
      </c>
      <c r="I6" s="18"/>
      <c r="J6" s="19">
        <f>A6*(100-G6)/100</f>
        <v>95</v>
      </c>
      <c r="K6" s="6"/>
      <c r="L6" s="14" t="s">
        <v>10</v>
      </c>
      <c r="M6" s="15">
        <f>J6*0.3025</f>
        <v>28.7375</v>
      </c>
      <c r="N6" s="16" t="s">
        <v>8</v>
      </c>
      <c r="O6" s="12"/>
      <c r="P6" s="12"/>
      <c r="Q6" s="12"/>
      <c r="R6" s="12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ht="16.5" customHeight="1">
      <c r="A7" s="11" t="s">
        <v>11</v>
      </c>
      <c r="B7" s="6"/>
      <c r="C7" s="6"/>
      <c r="D7" s="7"/>
      <c r="E7" s="11" t="s">
        <v>12</v>
      </c>
      <c r="F7" s="6"/>
      <c r="G7" s="6"/>
      <c r="H7" s="6"/>
      <c r="I7" s="7"/>
      <c r="J7" s="11"/>
      <c r="K7" s="6"/>
      <c r="L7" s="6"/>
      <c r="M7" s="6"/>
      <c r="N7" s="7"/>
      <c r="O7" s="12"/>
      <c r="P7" s="12"/>
      <c r="Q7" s="12"/>
      <c r="R7" s="12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</row>
    <row r="8" ht="16.5" customHeight="1">
      <c r="A8" s="20">
        <v>25000.0</v>
      </c>
      <c r="B8" s="14" t="s">
        <v>13</v>
      </c>
      <c r="C8" s="14"/>
      <c r="D8" s="16"/>
      <c r="E8" s="21">
        <f>A6*A8</f>
        <v>2500000</v>
      </c>
      <c r="F8" s="6"/>
      <c r="G8" s="6"/>
      <c r="H8" s="14" t="s">
        <v>13</v>
      </c>
      <c r="I8" s="16"/>
      <c r="J8" s="22"/>
      <c r="K8" s="23"/>
      <c r="L8" s="23"/>
      <c r="M8" s="23"/>
      <c r="N8" s="18"/>
      <c r="O8" s="12"/>
      <c r="P8" s="12"/>
      <c r="Q8" s="12"/>
      <c r="R8" s="12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</row>
    <row r="9" ht="16.5" customHeight="1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</row>
    <row r="10" ht="16.5" customHeight="1">
      <c r="A10" s="24" t="s">
        <v>14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</row>
    <row r="11" ht="16.5" customHeight="1">
      <c r="A11" s="4"/>
      <c r="B11" s="4"/>
      <c r="C11" s="4"/>
      <c r="D11" s="4"/>
      <c r="E11" s="4"/>
      <c r="F11" s="4"/>
      <c r="G11" s="4"/>
      <c r="H11" s="4"/>
      <c r="I11" s="4"/>
      <c r="J11" s="12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</row>
    <row r="12" ht="16.5" customHeight="1">
      <c r="A12" s="25" t="s">
        <v>15</v>
      </c>
      <c r="B12" s="7"/>
      <c r="C12" s="26">
        <v>9000000.0</v>
      </c>
      <c r="D12" s="7"/>
      <c r="E12" s="27" t="s">
        <v>16</v>
      </c>
      <c r="F12" s="7"/>
      <c r="G12" s="28">
        <f>C12/C6</f>
        <v>297520.6612</v>
      </c>
      <c r="H12" s="29"/>
      <c r="I12" s="30" t="s">
        <v>13</v>
      </c>
      <c r="J12" s="31"/>
      <c r="K12" s="25" t="s">
        <v>17</v>
      </c>
      <c r="L12" s="7"/>
      <c r="M12" s="26">
        <f>SUM(M13:N15)</f>
        <v>300000</v>
      </c>
      <c r="N12" s="7"/>
      <c r="O12" s="32"/>
      <c r="P12" s="6"/>
      <c r="Q12" s="6"/>
      <c r="R12" s="7"/>
      <c r="S12" s="12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</row>
    <row r="13" ht="33.0" customHeight="1">
      <c r="A13" s="33" t="s">
        <v>18</v>
      </c>
      <c r="B13" s="10"/>
      <c r="C13" s="34"/>
      <c r="D13" s="10"/>
      <c r="E13" s="34"/>
      <c r="F13" s="34"/>
      <c r="G13" s="35"/>
      <c r="H13" s="10"/>
      <c r="I13" s="10"/>
      <c r="J13" s="12"/>
      <c r="K13" s="19" t="s">
        <v>19</v>
      </c>
      <c r="L13" s="7"/>
      <c r="M13" s="36">
        <v>100000.0</v>
      </c>
      <c r="N13" s="7"/>
      <c r="O13" s="19" t="s">
        <v>20</v>
      </c>
      <c r="P13" s="6"/>
      <c r="Q13" s="6"/>
      <c r="R13" s="7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4"/>
      <c r="AK13" s="4"/>
    </row>
    <row r="14" ht="16.5" customHeight="1">
      <c r="A14" s="37"/>
      <c r="B14" s="38"/>
      <c r="C14" s="39"/>
      <c r="D14" s="38"/>
      <c r="E14" s="39"/>
      <c r="F14" s="39"/>
      <c r="G14" s="37"/>
      <c r="H14" s="38"/>
      <c r="I14" s="38"/>
      <c r="J14" s="12"/>
      <c r="K14" s="19" t="s">
        <v>21</v>
      </c>
      <c r="L14" s="7"/>
      <c r="M14" s="36">
        <v>100000.0</v>
      </c>
      <c r="N14" s="7"/>
      <c r="O14" s="19" t="s">
        <v>20</v>
      </c>
      <c r="P14" s="6"/>
      <c r="Q14" s="6"/>
      <c r="R14" s="7"/>
      <c r="S14" s="12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12"/>
      <c r="AG14" s="12"/>
      <c r="AH14" s="12"/>
      <c r="AI14" s="12"/>
      <c r="AJ14" s="12"/>
      <c r="AK14" s="12"/>
    </row>
    <row r="15" ht="16.5" customHeight="1">
      <c r="A15" s="25" t="s">
        <v>22</v>
      </c>
      <c r="B15" s="7"/>
      <c r="C15" s="40">
        <v>-100000.0</v>
      </c>
      <c r="D15" s="7"/>
      <c r="E15" s="27" t="s">
        <v>23</v>
      </c>
      <c r="F15" s="7"/>
      <c r="G15" s="32" t="s">
        <v>24</v>
      </c>
      <c r="H15" s="6"/>
      <c r="I15" s="7"/>
      <c r="J15" s="31"/>
      <c r="K15" s="19" t="s">
        <v>25</v>
      </c>
      <c r="L15" s="7"/>
      <c r="M15" s="36">
        <v>100000.0</v>
      </c>
      <c r="N15" s="7"/>
      <c r="O15" s="19" t="s">
        <v>20</v>
      </c>
      <c r="P15" s="6"/>
      <c r="Q15" s="6"/>
      <c r="R15" s="7"/>
      <c r="S15" s="12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ht="16.5" customHeight="1">
      <c r="A16" s="37"/>
      <c r="B16" s="38"/>
      <c r="C16" s="39"/>
      <c r="D16" s="38"/>
      <c r="E16" s="39"/>
      <c r="F16" s="39"/>
      <c r="G16" s="37"/>
      <c r="H16" s="38"/>
      <c r="I16" s="38"/>
      <c r="J16" s="12"/>
      <c r="K16" s="14"/>
      <c r="L16" s="6"/>
      <c r="M16" s="41"/>
      <c r="N16" s="6"/>
      <c r="O16" s="14"/>
      <c r="P16" s="14"/>
      <c r="Q16" s="14"/>
      <c r="R16" s="14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4"/>
      <c r="AG16" s="4"/>
      <c r="AH16" s="4"/>
      <c r="AI16" s="4"/>
      <c r="AJ16" s="4"/>
      <c r="AK16" s="4"/>
    </row>
    <row r="17" ht="16.5" customHeight="1">
      <c r="A17" s="25" t="s">
        <v>26</v>
      </c>
      <c r="B17" s="7"/>
      <c r="C17" s="26">
        <f>SUM(C18:D21)</f>
        <v>400000</v>
      </c>
      <c r="D17" s="7"/>
      <c r="E17" s="32"/>
      <c r="F17" s="6"/>
      <c r="G17" s="6"/>
      <c r="H17" s="6"/>
      <c r="I17" s="7"/>
      <c r="J17" s="12"/>
      <c r="K17" s="25" t="s">
        <v>27</v>
      </c>
      <c r="L17" s="7"/>
      <c r="M17" s="26">
        <f>SUM(M18:N21)</f>
        <v>300000</v>
      </c>
      <c r="N17" s="7"/>
      <c r="O17" s="32"/>
      <c r="P17" s="6"/>
      <c r="Q17" s="6"/>
      <c r="R17" s="7"/>
      <c r="S17" s="12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2"/>
      <c r="AG17" s="12"/>
      <c r="AH17" s="12"/>
      <c r="AI17" s="12"/>
      <c r="AJ17" s="12"/>
      <c r="AK17" s="12"/>
    </row>
    <row r="18" ht="16.5" customHeight="1">
      <c r="A18" s="19" t="s">
        <v>28</v>
      </c>
      <c r="B18" s="7"/>
      <c r="C18" s="36">
        <v>100000.0</v>
      </c>
      <c r="D18" s="7"/>
      <c r="E18" s="19" t="s">
        <v>20</v>
      </c>
      <c r="F18" s="6"/>
      <c r="G18" s="6"/>
      <c r="H18" s="6"/>
      <c r="I18" s="7"/>
      <c r="J18" s="31"/>
      <c r="K18" s="19" t="s">
        <v>29</v>
      </c>
      <c r="L18" s="7"/>
      <c r="M18" s="36">
        <v>100000.0</v>
      </c>
      <c r="N18" s="7"/>
      <c r="O18" s="19" t="s">
        <v>20</v>
      </c>
      <c r="P18" s="6"/>
      <c r="Q18" s="6"/>
      <c r="R18" s="7"/>
      <c r="S18" s="12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ht="16.5" customHeight="1">
      <c r="A19" s="19" t="s">
        <v>30</v>
      </c>
      <c r="B19" s="7"/>
      <c r="C19" s="36">
        <v>100000.0</v>
      </c>
      <c r="D19" s="7"/>
      <c r="E19" s="42" t="s">
        <v>31</v>
      </c>
      <c r="F19" s="7"/>
      <c r="G19" s="21">
        <v>1.0E7</v>
      </c>
      <c r="H19" s="6"/>
      <c r="I19" s="16" t="s">
        <v>13</v>
      </c>
      <c r="J19" s="31"/>
      <c r="K19" s="19" t="s">
        <v>32</v>
      </c>
      <c r="L19" s="7"/>
      <c r="M19" s="36">
        <v>100000.0</v>
      </c>
      <c r="N19" s="7"/>
      <c r="O19" s="19" t="s">
        <v>20</v>
      </c>
      <c r="P19" s="6"/>
      <c r="Q19" s="6"/>
      <c r="R19" s="7"/>
      <c r="S19" s="12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ht="16.5" customHeight="1">
      <c r="A20" s="19" t="s">
        <v>33</v>
      </c>
      <c r="B20" s="7"/>
      <c r="C20" s="36">
        <v>100000.0</v>
      </c>
      <c r="D20" s="7"/>
      <c r="E20" s="42" t="s">
        <v>34</v>
      </c>
      <c r="F20" s="7"/>
      <c r="G20" s="43">
        <v>43466.0</v>
      </c>
      <c r="H20" s="6"/>
      <c r="I20" s="44"/>
      <c r="J20" s="31"/>
      <c r="K20" s="19" t="s">
        <v>35</v>
      </c>
      <c r="L20" s="7"/>
      <c r="M20" s="36">
        <v>100000.0</v>
      </c>
      <c r="N20" s="7"/>
      <c r="O20" s="19" t="s">
        <v>20</v>
      </c>
      <c r="P20" s="6"/>
      <c r="Q20" s="6"/>
      <c r="R20" s="7"/>
      <c r="S20" s="12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ht="16.5" customHeight="1">
      <c r="A21" s="19" t="s">
        <v>36</v>
      </c>
      <c r="B21" s="7"/>
      <c r="C21" s="36">
        <v>100000.0</v>
      </c>
      <c r="D21" s="7"/>
      <c r="E21" s="19" t="s">
        <v>20</v>
      </c>
      <c r="F21" s="6"/>
      <c r="G21" s="6"/>
      <c r="H21" s="6"/>
      <c r="I21" s="7"/>
      <c r="J21" s="31"/>
      <c r="K21" s="19"/>
      <c r="L21" s="7"/>
      <c r="M21" s="36"/>
      <c r="N21" s="7"/>
      <c r="O21" s="19"/>
      <c r="P21" s="6"/>
      <c r="Q21" s="6"/>
      <c r="R21" s="7"/>
      <c r="S21" s="12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ht="16.5" customHeight="1">
      <c r="A22" s="37"/>
      <c r="B22" s="38"/>
      <c r="C22" s="39"/>
      <c r="D22" s="38"/>
      <c r="E22" s="39"/>
      <c r="F22" s="39"/>
      <c r="G22" s="37"/>
      <c r="H22" s="38"/>
      <c r="I22" s="38"/>
      <c r="J22" s="45"/>
      <c r="K22" s="35"/>
      <c r="L22" s="10"/>
      <c r="M22" s="34"/>
      <c r="N22" s="10"/>
      <c r="O22" s="35"/>
      <c r="P22" s="35"/>
      <c r="Q22" s="35"/>
      <c r="R22" s="35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4"/>
      <c r="AG22" s="4"/>
      <c r="AH22" s="4"/>
      <c r="AI22" s="4"/>
      <c r="AJ22" s="4"/>
      <c r="AK22" s="4"/>
    </row>
    <row r="23" ht="16.5" customHeight="1">
      <c r="A23" s="25" t="s">
        <v>37</v>
      </c>
      <c r="B23" s="7"/>
      <c r="C23" s="26">
        <f>SUM(C24:D26)</f>
        <v>300000</v>
      </c>
      <c r="D23" s="7"/>
      <c r="E23" s="32"/>
      <c r="F23" s="6"/>
      <c r="G23" s="6"/>
      <c r="H23" s="6"/>
      <c r="I23" s="7"/>
      <c r="J23" s="12"/>
      <c r="K23" s="46" t="s">
        <v>38</v>
      </c>
      <c r="L23" s="6"/>
      <c r="M23" s="6"/>
      <c r="N23" s="6"/>
      <c r="O23" s="6"/>
      <c r="P23" s="6"/>
      <c r="Q23" s="6"/>
      <c r="R23" s="7"/>
      <c r="S23" s="12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12"/>
      <c r="AG23" s="12"/>
      <c r="AH23" s="12"/>
      <c r="AI23" s="12"/>
      <c r="AJ23" s="12"/>
      <c r="AK23" s="12"/>
    </row>
    <row r="24" ht="16.5" customHeight="1">
      <c r="A24" s="19" t="s">
        <v>39</v>
      </c>
      <c r="B24" s="7"/>
      <c r="C24" s="47">
        <v>100000.0</v>
      </c>
      <c r="D24" s="7"/>
      <c r="E24" s="19" t="s">
        <v>40</v>
      </c>
      <c r="F24" s="6"/>
      <c r="G24" s="14">
        <v>2.0</v>
      </c>
      <c r="H24" s="6"/>
      <c r="I24" s="16" t="s">
        <v>9</v>
      </c>
      <c r="J24" s="45"/>
      <c r="K24" s="48">
        <f>M17+M12+C32+C28+C23+C17+C15+C12</f>
        <v>11600000</v>
      </c>
      <c r="L24" s="6"/>
      <c r="M24" s="49" t="s">
        <v>13</v>
      </c>
      <c r="N24" s="50" t="s">
        <v>41</v>
      </c>
      <c r="O24" s="51">
        <f>K24/M6</f>
        <v>403653.7625</v>
      </c>
      <c r="P24" s="6"/>
      <c r="Q24" s="49" t="s">
        <v>42</v>
      </c>
      <c r="R24" s="52"/>
      <c r="S24" s="12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ht="16.5" customHeight="1">
      <c r="A25" s="19" t="s">
        <v>43</v>
      </c>
      <c r="B25" s="7"/>
      <c r="C25" s="36">
        <v>100000.0</v>
      </c>
      <c r="D25" s="7"/>
      <c r="E25" s="19" t="s">
        <v>20</v>
      </c>
      <c r="F25" s="6"/>
      <c r="G25" s="6"/>
      <c r="H25" s="6"/>
      <c r="I25" s="7"/>
      <c r="J25" s="45"/>
      <c r="K25" s="12"/>
      <c r="M25" s="53"/>
      <c r="O25" s="12"/>
      <c r="S25" s="12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ht="16.5" customHeight="1">
      <c r="A26" s="19" t="s">
        <v>44</v>
      </c>
      <c r="B26" s="7"/>
      <c r="C26" s="36">
        <v>100000.0</v>
      </c>
      <c r="D26" s="7"/>
      <c r="E26" s="19" t="s">
        <v>20</v>
      </c>
      <c r="F26" s="6"/>
      <c r="G26" s="6"/>
      <c r="H26" s="6"/>
      <c r="I26" s="7"/>
      <c r="J26" s="45"/>
      <c r="K26" s="12"/>
      <c r="M26" s="53"/>
      <c r="O26" s="12"/>
      <c r="S26" s="12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ht="16.5" customHeight="1">
      <c r="A27" s="37"/>
      <c r="B27" s="38"/>
      <c r="C27" s="39"/>
      <c r="D27" s="38"/>
      <c r="E27" s="39"/>
      <c r="F27" s="39"/>
      <c r="G27" s="37"/>
      <c r="H27" s="38"/>
      <c r="I27" s="38"/>
      <c r="J27" s="45"/>
      <c r="K27" s="12"/>
      <c r="M27" s="53"/>
      <c r="O27" s="12"/>
      <c r="S27" s="12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ht="16.5" customHeight="1">
      <c r="A28" s="25" t="s">
        <v>45</v>
      </c>
      <c r="B28" s="7"/>
      <c r="C28" s="26">
        <f>SUM(C29:D30)</f>
        <v>200000</v>
      </c>
      <c r="D28" s="7"/>
      <c r="E28" s="32"/>
      <c r="F28" s="6"/>
      <c r="G28" s="6"/>
      <c r="H28" s="6"/>
      <c r="I28" s="7"/>
      <c r="J28" s="45"/>
      <c r="K28" s="12"/>
      <c r="M28" s="53"/>
      <c r="O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4"/>
      <c r="AG28" s="4"/>
      <c r="AH28" s="4"/>
      <c r="AI28" s="4"/>
      <c r="AJ28" s="4"/>
      <c r="AK28" s="4"/>
    </row>
    <row r="29" ht="16.5" customHeight="1">
      <c r="A29" s="19" t="s">
        <v>46</v>
      </c>
      <c r="B29" s="7"/>
      <c r="C29" s="36">
        <v>100000.0</v>
      </c>
      <c r="D29" s="7"/>
      <c r="E29" s="19" t="s">
        <v>20</v>
      </c>
      <c r="F29" s="6"/>
      <c r="G29" s="6"/>
      <c r="H29" s="6"/>
      <c r="I29" s="7"/>
      <c r="J29" s="12"/>
      <c r="K29" s="12"/>
      <c r="M29" s="53"/>
      <c r="O29" s="12"/>
      <c r="S29" s="12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2"/>
      <c r="AG29" s="12"/>
      <c r="AH29" s="12"/>
      <c r="AI29" s="12"/>
      <c r="AJ29" s="12"/>
      <c r="AK29" s="12"/>
    </row>
    <row r="30" ht="16.5" customHeight="1">
      <c r="A30" s="19" t="s">
        <v>47</v>
      </c>
      <c r="B30" s="7"/>
      <c r="C30" s="36">
        <v>100000.0</v>
      </c>
      <c r="D30" s="7"/>
      <c r="E30" s="19" t="s">
        <v>20</v>
      </c>
      <c r="F30" s="6"/>
      <c r="G30" s="6"/>
      <c r="H30" s="6"/>
      <c r="I30" s="7"/>
      <c r="J30" s="45"/>
      <c r="K30" s="12"/>
      <c r="M30" s="53"/>
      <c r="O30" s="12"/>
      <c r="S30" s="12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ht="16.5" customHeight="1">
      <c r="A31" s="37"/>
      <c r="B31" s="38"/>
      <c r="C31" s="39"/>
      <c r="D31" s="38"/>
      <c r="E31" s="39"/>
      <c r="F31" s="39"/>
      <c r="G31" s="37"/>
      <c r="H31" s="38"/>
      <c r="I31" s="38"/>
      <c r="J31" s="45"/>
      <c r="K31" s="12"/>
      <c r="M31" s="53"/>
      <c r="O31" s="12"/>
      <c r="S31" s="12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ht="16.5" customHeight="1">
      <c r="A32" s="25" t="s">
        <v>48</v>
      </c>
      <c r="B32" s="7"/>
      <c r="C32" s="26">
        <f>SUM(C33:D44)</f>
        <v>1200000</v>
      </c>
      <c r="D32" s="7"/>
      <c r="E32" s="32"/>
      <c r="F32" s="6"/>
      <c r="G32" s="6"/>
      <c r="H32" s="6"/>
      <c r="I32" s="7"/>
      <c r="J32" s="45"/>
      <c r="K32" s="12"/>
      <c r="M32" s="53"/>
      <c r="O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4"/>
      <c r="AG32" s="4"/>
      <c r="AH32" s="4"/>
      <c r="AI32" s="4"/>
      <c r="AJ32" s="4"/>
      <c r="AK32" s="4"/>
    </row>
    <row r="33" ht="16.5" customHeight="1">
      <c r="A33" s="54" t="s">
        <v>49</v>
      </c>
      <c r="B33" s="7"/>
      <c r="C33" s="36">
        <v>100000.0</v>
      </c>
      <c r="D33" s="7"/>
      <c r="E33" s="19" t="s">
        <v>20</v>
      </c>
      <c r="F33" s="6"/>
      <c r="G33" s="6"/>
      <c r="H33" s="6"/>
      <c r="I33" s="7"/>
      <c r="J33" s="12"/>
      <c r="K33" s="12"/>
      <c r="M33" s="53"/>
      <c r="O33" s="12"/>
      <c r="S33" s="12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2"/>
      <c r="AG33" s="12"/>
      <c r="AH33" s="12"/>
      <c r="AI33" s="12"/>
      <c r="AJ33" s="12"/>
      <c r="AK33" s="12"/>
    </row>
    <row r="34" ht="16.5" customHeight="1">
      <c r="A34" s="19" t="s">
        <v>50</v>
      </c>
      <c r="B34" s="7"/>
      <c r="C34" s="36">
        <v>100000.0</v>
      </c>
      <c r="D34" s="7"/>
      <c r="E34" s="19" t="s">
        <v>20</v>
      </c>
      <c r="F34" s="6"/>
      <c r="G34" s="6"/>
      <c r="H34" s="6"/>
      <c r="I34" s="7"/>
      <c r="J34" s="45"/>
      <c r="K34" s="12"/>
      <c r="M34" s="53"/>
      <c r="O34" s="12"/>
      <c r="S34" s="12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ht="16.5" customHeight="1">
      <c r="A35" s="19" t="s">
        <v>51</v>
      </c>
      <c r="B35" s="7"/>
      <c r="C35" s="36">
        <v>100000.0</v>
      </c>
      <c r="D35" s="7"/>
      <c r="E35" s="19" t="s">
        <v>20</v>
      </c>
      <c r="F35" s="6"/>
      <c r="G35" s="6"/>
      <c r="H35" s="6"/>
      <c r="I35" s="7"/>
      <c r="J35" s="45"/>
      <c r="K35" s="12"/>
      <c r="M35" s="53"/>
      <c r="O35" s="12"/>
      <c r="S35" s="12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ht="16.5" customHeight="1">
      <c r="A36" s="19" t="s">
        <v>52</v>
      </c>
      <c r="B36" s="7"/>
      <c r="C36" s="36">
        <v>100000.0</v>
      </c>
      <c r="D36" s="7"/>
      <c r="E36" s="19" t="s">
        <v>20</v>
      </c>
      <c r="F36" s="6"/>
      <c r="G36" s="6"/>
      <c r="H36" s="6"/>
      <c r="I36" s="7"/>
      <c r="J36" s="45"/>
      <c r="K36" s="12"/>
      <c r="M36" s="53"/>
      <c r="O36" s="12"/>
      <c r="S36" s="12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ht="16.5" customHeight="1">
      <c r="A37" s="19" t="s">
        <v>53</v>
      </c>
      <c r="B37" s="7"/>
      <c r="C37" s="36">
        <v>100000.0</v>
      </c>
      <c r="D37" s="7"/>
      <c r="E37" s="19" t="s">
        <v>20</v>
      </c>
      <c r="F37" s="6"/>
      <c r="G37" s="6"/>
      <c r="H37" s="6"/>
      <c r="I37" s="7"/>
      <c r="J37" s="45"/>
      <c r="K37" s="12"/>
      <c r="M37" s="53"/>
      <c r="O37" s="12"/>
      <c r="S37" s="12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ht="16.5" customHeight="1">
      <c r="A38" s="19" t="s">
        <v>54</v>
      </c>
      <c r="B38" s="7"/>
      <c r="C38" s="36">
        <v>100000.0</v>
      </c>
      <c r="D38" s="7"/>
      <c r="E38" s="19" t="s">
        <v>20</v>
      </c>
      <c r="F38" s="6"/>
      <c r="G38" s="6"/>
      <c r="H38" s="6"/>
      <c r="I38" s="7"/>
      <c r="J38" s="45"/>
      <c r="K38" s="12"/>
      <c r="M38" s="53"/>
      <c r="O38" s="12"/>
      <c r="S38" s="12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ht="16.5" customHeight="1">
      <c r="A39" s="19" t="s">
        <v>55</v>
      </c>
      <c r="B39" s="7"/>
      <c r="C39" s="36">
        <v>100000.0</v>
      </c>
      <c r="D39" s="7"/>
      <c r="E39" s="19" t="s">
        <v>20</v>
      </c>
      <c r="F39" s="6"/>
      <c r="G39" s="6"/>
      <c r="H39" s="6"/>
      <c r="I39" s="7"/>
      <c r="J39" s="45"/>
      <c r="K39" s="12"/>
      <c r="M39" s="53"/>
      <c r="O39" s="12"/>
      <c r="S39" s="12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ht="16.5" customHeight="1">
      <c r="A40" s="19" t="s">
        <v>56</v>
      </c>
      <c r="B40" s="7"/>
      <c r="C40" s="36">
        <v>100000.0</v>
      </c>
      <c r="D40" s="7"/>
      <c r="E40" s="19" t="s">
        <v>20</v>
      </c>
      <c r="F40" s="6"/>
      <c r="G40" s="6"/>
      <c r="H40" s="6"/>
      <c r="I40" s="7"/>
      <c r="J40" s="45"/>
      <c r="K40" s="12"/>
      <c r="M40" s="53"/>
      <c r="O40" s="12"/>
      <c r="S40" s="12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ht="16.5" customHeight="1">
      <c r="A41" s="19" t="s">
        <v>57</v>
      </c>
      <c r="B41" s="7"/>
      <c r="C41" s="36">
        <v>100000.0</v>
      </c>
      <c r="D41" s="7"/>
      <c r="E41" s="19" t="s">
        <v>20</v>
      </c>
      <c r="F41" s="6"/>
      <c r="G41" s="6"/>
      <c r="H41" s="6"/>
      <c r="I41" s="7"/>
      <c r="J41" s="45"/>
      <c r="K41" s="12"/>
      <c r="M41" s="53"/>
      <c r="O41" s="12"/>
      <c r="S41" s="12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ht="16.5" customHeight="1">
      <c r="A42" s="19" t="s">
        <v>58</v>
      </c>
      <c r="B42" s="7"/>
      <c r="C42" s="36">
        <v>100000.0</v>
      </c>
      <c r="D42" s="7"/>
      <c r="E42" s="19" t="s">
        <v>20</v>
      </c>
      <c r="F42" s="6"/>
      <c r="G42" s="6"/>
      <c r="H42" s="6"/>
      <c r="I42" s="7"/>
      <c r="J42" s="45"/>
      <c r="K42" s="12"/>
      <c r="M42" s="53"/>
      <c r="O42" s="12"/>
      <c r="S42" s="12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ht="16.5" customHeight="1">
      <c r="A43" s="19" t="s">
        <v>59</v>
      </c>
      <c r="B43" s="7"/>
      <c r="C43" s="36">
        <v>100000.0</v>
      </c>
      <c r="D43" s="7"/>
      <c r="E43" s="19" t="s">
        <v>20</v>
      </c>
      <c r="F43" s="6"/>
      <c r="G43" s="6"/>
      <c r="H43" s="6"/>
      <c r="I43" s="7"/>
      <c r="J43" s="45"/>
      <c r="K43" s="12"/>
      <c r="M43" s="53"/>
      <c r="O43" s="12"/>
      <c r="S43" s="12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ht="16.5" customHeight="1">
      <c r="A44" s="19" t="s">
        <v>60</v>
      </c>
      <c r="B44" s="7"/>
      <c r="C44" s="36">
        <v>100000.0</v>
      </c>
      <c r="D44" s="7"/>
      <c r="E44" s="19" t="s">
        <v>20</v>
      </c>
      <c r="F44" s="6"/>
      <c r="G44" s="6"/>
      <c r="H44" s="6"/>
      <c r="I44" s="7"/>
      <c r="J44" s="45"/>
      <c r="K44" s="12"/>
      <c r="M44" s="53"/>
      <c r="O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4"/>
      <c r="AJ44" s="4"/>
      <c r="AK44" s="4"/>
    </row>
    <row r="45" ht="16.5" customHeight="1">
      <c r="A45" s="12"/>
      <c r="C45" s="53"/>
      <c r="E45" s="53"/>
      <c r="F45" s="53"/>
      <c r="G45" s="12"/>
      <c r="J45" s="12"/>
      <c r="K45" s="12"/>
      <c r="M45" s="53"/>
      <c r="O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</row>
    <row r="46" ht="16.5" customHeight="1">
      <c r="A46" s="55" t="s">
        <v>61</v>
      </c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12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12"/>
      <c r="AJ46" s="12"/>
      <c r="AK46" s="12"/>
    </row>
    <row r="47" ht="16.5" customHeight="1">
      <c r="A47" s="8" t="s">
        <v>62</v>
      </c>
      <c r="B47" s="4"/>
      <c r="C47" s="4"/>
      <c r="D47" s="4"/>
      <c r="E47" s="4"/>
      <c r="F47" s="4"/>
      <c r="G47" s="4"/>
      <c r="H47" s="4"/>
      <c r="I47" s="4"/>
      <c r="J47" s="12"/>
      <c r="K47" s="4"/>
      <c r="L47" s="4"/>
      <c r="M47" s="4"/>
      <c r="N47" s="4"/>
      <c r="O47" s="4"/>
      <c r="P47" s="4"/>
      <c r="Q47" s="4"/>
      <c r="R47" s="4"/>
      <c r="S47" s="12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</row>
    <row r="48" ht="16.5" customHeight="1">
      <c r="A48" s="56" t="s">
        <v>63</v>
      </c>
      <c r="B48" s="11" t="s">
        <v>64</v>
      </c>
      <c r="C48" s="7"/>
      <c r="D48" s="11" t="s">
        <v>65</v>
      </c>
      <c r="E48" s="6"/>
      <c r="F48" s="7"/>
      <c r="G48" s="11" t="s">
        <v>66</v>
      </c>
      <c r="H48" s="7"/>
      <c r="I48" s="57" t="s">
        <v>16</v>
      </c>
      <c r="J48" s="58"/>
      <c r="K48" s="11" t="s">
        <v>67</v>
      </c>
      <c r="L48" s="6"/>
      <c r="M48" s="7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</row>
    <row r="49" ht="16.5" customHeight="1">
      <c r="A49" s="59">
        <v>1.0</v>
      </c>
      <c r="B49" s="13">
        <f t="shared" ref="B49:B50" si="1">$M$6/2</f>
        <v>14.36875</v>
      </c>
      <c r="C49" s="7"/>
      <c r="D49" s="19">
        <v>14.37</v>
      </c>
      <c r="E49" s="6"/>
      <c r="F49" s="7"/>
      <c r="G49" s="36">
        <v>6500000.0</v>
      </c>
      <c r="H49" s="7"/>
      <c r="I49" s="36">
        <f t="shared" ref="I49:I50" si="2">G49/D49</f>
        <v>452331.2457</v>
      </c>
      <c r="J49" s="60"/>
      <c r="K49" s="36">
        <v>150000.0</v>
      </c>
      <c r="L49" s="7"/>
      <c r="M49" s="61" t="s">
        <v>23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</row>
    <row r="50" ht="16.5" customHeight="1">
      <c r="A50" s="59">
        <v>2.0</v>
      </c>
      <c r="B50" s="13">
        <f t="shared" si="1"/>
        <v>14.36875</v>
      </c>
      <c r="C50" s="7"/>
      <c r="D50" s="19">
        <v>14.37</v>
      </c>
      <c r="E50" s="6"/>
      <c r="F50" s="7"/>
      <c r="G50" s="36">
        <v>7000000.0</v>
      </c>
      <c r="H50" s="7"/>
      <c r="I50" s="36">
        <f t="shared" si="2"/>
        <v>487125.9569</v>
      </c>
      <c r="J50" s="60"/>
      <c r="K50" s="36">
        <v>-100000.0</v>
      </c>
      <c r="L50" s="7"/>
      <c r="M50" s="61" t="s">
        <v>68</v>
      </c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</row>
    <row r="51" ht="16.5" customHeight="1">
      <c r="A51" s="59" t="s">
        <v>69</v>
      </c>
      <c r="B51" s="13">
        <f>SUM(B49:C50)</f>
        <v>28.7375</v>
      </c>
      <c r="C51" s="7"/>
      <c r="D51" s="19">
        <f>SUM(D49:F50)</f>
        <v>28.74</v>
      </c>
      <c r="E51" s="6"/>
      <c r="F51" s="7"/>
      <c r="G51" s="36">
        <f>SUM(G49:H50)</f>
        <v>13500000</v>
      </c>
      <c r="H51" s="7"/>
      <c r="I51" s="36"/>
      <c r="J51" s="60"/>
      <c r="K51" s="36"/>
      <c r="L51" s="7"/>
      <c r="M51" s="6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</row>
    <row r="52" ht="16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</row>
    <row r="53" ht="16.5" customHeight="1">
      <c r="A53" s="62" t="s">
        <v>70</v>
      </c>
      <c r="B53" s="7"/>
      <c r="C53" s="19" t="s">
        <v>71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7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</row>
    <row r="54" ht="16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</row>
    <row r="55" ht="16.5" customHeight="1">
      <c r="A55" s="63" t="s">
        <v>72</v>
      </c>
      <c r="B55" s="7"/>
      <c r="C55" s="64">
        <f>G51-K24</f>
        <v>1900000</v>
      </c>
      <c r="D55" s="6"/>
      <c r="E55" s="65" t="s">
        <v>73</v>
      </c>
      <c r="F55" s="6"/>
      <c r="G55" s="66">
        <f>C55/G51*100</f>
        <v>14.07407407</v>
      </c>
      <c r="H55" s="65" t="s">
        <v>74</v>
      </c>
      <c r="I55" s="63" t="s">
        <v>75</v>
      </c>
      <c r="J55" s="6"/>
      <c r="K55" s="6"/>
      <c r="L55" s="7"/>
      <c r="M55" s="64">
        <f>C55+SUM(K49:L50)</f>
        <v>1950000</v>
      </c>
      <c r="N55" s="6"/>
      <c r="O55" s="6"/>
      <c r="P55" s="65" t="s">
        <v>73</v>
      </c>
      <c r="Q55" s="66">
        <f>M55/G51*100</f>
        <v>14.44444444</v>
      </c>
      <c r="R55" s="67" t="s">
        <v>74</v>
      </c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</row>
    <row r="56" ht="16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</row>
    <row r="57" ht="16.5" customHeight="1">
      <c r="A57" s="68"/>
      <c r="B57" s="4"/>
      <c r="C57" s="6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</row>
    <row r="58" ht="16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</row>
    <row r="59" ht="16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</row>
    <row r="60" ht="16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12"/>
      <c r="U60" s="12"/>
      <c r="V60" s="12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</row>
    <row r="61" ht="16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</row>
    <row r="62" ht="16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</row>
    <row r="63" ht="16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</row>
    <row r="64" ht="16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</row>
    <row r="65" ht="16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</row>
    <row r="66" ht="16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</row>
    <row r="67" ht="16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</row>
    <row r="68" ht="16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</row>
    <row r="69" ht="16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</row>
    <row r="70" ht="16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</row>
    <row r="71" ht="16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</row>
    <row r="72" ht="16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</row>
    <row r="73" ht="16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</row>
    <row r="74" ht="16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</row>
    <row r="75" ht="16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</row>
    <row r="76" ht="16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</row>
    <row r="77" ht="16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</row>
    <row r="78" ht="16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</row>
    <row r="79" ht="16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</row>
    <row r="80" ht="16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</row>
    <row r="81" ht="16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</row>
    <row r="82" ht="16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</row>
    <row r="83" ht="16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</row>
    <row r="84" ht="16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</row>
    <row r="85" ht="16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</row>
    <row r="86" ht="16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</row>
    <row r="87" ht="16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</row>
    <row r="88" ht="16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</row>
    <row r="89" ht="16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</row>
    <row r="90" ht="16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</row>
    <row r="91" ht="16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</row>
    <row r="92" ht="16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</row>
    <row r="93" ht="16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</row>
    <row r="94" ht="16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</row>
    <row r="95" ht="16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</row>
    <row r="96" ht="16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</row>
    <row r="97" ht="16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</row>
    <row r="98" ht="16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</row>
    <row r="99" ht="16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</row>
    <row r="100" ht="16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</row>
    <row r="101" ht="16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</row>
    <row r="102" ht="16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</row>
    <row r="103" ht="16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</row>
    <row r="104" ht="16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</row>
    <row r="105" ht="16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</row>
    <row r="106" ht="16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</row>
    <row r="107" ht="16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</row>
    <row r="108" ht="16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</row>
    <row r="109" ht="16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</row>
    <row r="110" ht="16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</row>
    <row r="111" ht="16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</row>
    <row r="112" ht="16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</row>
    <row r="113" ht="16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</row>
    <row r="114" ht="16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</row>
    <row r="115" ht="16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</row>
    <row r="116" ht="16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</row>
    <row r="117" ht="16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</row>
    <row r="118" ht="16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</row>
    <row r="119" ht="16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</row>
    <row r="120" ht="16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</row>
    <row r="121" ht="16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</row>
    <row r="122" ht="16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</row>
    <row r="123" ht="16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</row>
    <row r="124" ht="16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</row>
    <row r="125" ht="16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</row>
    <row r="126" ht="16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</row>
    <row r="127" ht="16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</row>
    <row r="128" ht="16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</row>
    <row r="129" ht="16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</row>
    <row r="130" ht="16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</row>
    <row r="131" ht="16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</row>
    <row r="132" ht="16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</row>
    <row r="133" ht="16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</row>
    <row r="134" ht="16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</row>
    <row r="135" ht="16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</row>
    <row r="136" ht="16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</row>
    <row r="137" ht="16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</row>
    <row r="138" ht="16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</row>
    <row r="139" ht="16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</row>
    <row r="140" ht="16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</row>
    <row r="141" ht="16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</row>
    <row r="142" ht="16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</row>
    <row r="143" ht="16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</row>
    <row r="144" ht="16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</row>
    <row r="145" ht="16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</row>
    <row r="146" ht="16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</row>
    <row r="147" ht="16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</row>
    <row r="148" ht="16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</row>
    <row r="149" ht="16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</row>
    <row r="150" ht="16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</row>
    <row r="151" ht="16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</row>
    <row r="152" ht="16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</row>
    <row r="153" ht="16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</row>
    <row r="154" ht="16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</row>
    <row r="155" ht="16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</row>
    <row r="156" ht="16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</row>
    <row r="157" ht="16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</row>
    <row r="158" ht="16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</row>
    <row r="159" ht="16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</row>
    <row r="160" ht="16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</row>
    <row r="161" ht="16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</row>
    <row r="162" ht="16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</row>
    <row r="163" ht="16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</row>
    <row r="164" ht="16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</row>
    <row r="165" ht="16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</row>
    <row r="166" ht="16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</row>
    <row r="167" ht="16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</row>
    <row r="168" ht="16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</row>
    <row r="169" ht="16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</row>
    <row r="170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</row>
    <row r="17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</row>
    <row r="172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</row>
    <row r="173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</row>
    <row r="174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</row>
    <row r="175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</row>
    <row r="176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</row>
    <row r="177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</row>
    <row r="178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</row>
    <row r="179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</row>
    <row r="180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</row>
    <row r="18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</row>
    <row r="182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</row>
    <row r="183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</row>
    <row r="184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</row>
    <row r="185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</row>
    <row r="186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</row>
    <row r="187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</row>
    <row r="188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</row>
    <row r="189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</row>
    <row r="190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</row>
    <row r="19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</row>
    <row r="192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</row>
    <row r="193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</row>
    <row r="194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</row>
    <row r="195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</row>
    <row r="196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</row>
    <row r="197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</row>
    <row r="198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</row>
    <row r="199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</row>
    <row r="200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</row>
    <row r="20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</row>
    <row r="202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</row>
    <row r="203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</row>
    <row r="204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</row>
    <row r="205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</row>
    <row r="206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</row>
    <row r="207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</row>
    <row r="208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</row>
    <row r="209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</row>
    <row r="210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</row>
    <row r="21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</row>
    <row r="212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</row>
    <row r="213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</row>
    <row r="214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</row>
    <row r="215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</row>
    <row r="216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</row>
    <row r="217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</row>
    <row r="218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</row>
    <row r="219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</row>
    <row r="220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</row>
    <row r="2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</row>
    <row r="222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</row>
    <row r="223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</row>
    <row r="224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</row>
    <row r="225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</row>
    <row r="226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</row>
    <row r="227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</row>
    <row r="228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</row>
    <row r="229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</row>
    <row r="230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</row>
    <row r="23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</row>
    <row r="232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</row>
    <row r="233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</row>
    <row r="234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</row>
    <row r="235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</row>
    <row r="236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</row>
    <row r="237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</row>
    <row r="238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</row>
    <row r="239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</row>
    <row r="240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</row>
    <row r="24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</row>
    <row r="242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</row>
    <row r="243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</row>
    <row r="244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</row>
    <row r="245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</row>
    <row r="246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</row>
    <row r="247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</row>
    <row r="248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</row>
    <row r="249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</row>
    <row r="250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</row>
    <row r="25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</row>
    <row r="252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</row>
    <row r="253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</row>
    <row r="254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</row>
    <row r="255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  <c r="AK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  <c r="AK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  <c r="AK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  <c r="AK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  <c r="AK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  <c r="AK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  <c r="AK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  <c r="AK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  <c r="AK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  <c r="AK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  <c r="AK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  <c r="AK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  <c r="AK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  <c r="AK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  <c r="AK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  <c r="AK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  <c r="AK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  <c r="AK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  <c r="AK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  <c r="AK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  <c r="AK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  <c r="AK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  <c r="AK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  <c r="AK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  <c r="AK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  <c r="AK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  <c r="AK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  <c r="AK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  <c r="AK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  <c r="AK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  <c r="AK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  <c r="AK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  <c r="AK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  <c r="AK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  <c r="AK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  <c r="AK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  <c r="AK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  <c r="AK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  <c r="AK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  <c r="AK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  <c r="AK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  <c r="AK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  <c r="AK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  <c r="AK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  <c r="AK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  <c r="AK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  <c r="AK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  <c r="AK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  <c r="AK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  <c r="AK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  <c r="AK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  <c r="AK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  <c r="AK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  <c r="AK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  <c r="AK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  <c r="AK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  <c r="AK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  <c r="AK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  <c r="AK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  <c r="AK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  <c r="AK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  <c r="AK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  <c r="AK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  <c r="AK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  <c r="AK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  <c r="AK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  <c r="AK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  <c r="AK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  <c r="AK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  <c r="AK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  <c r="AK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  <c r="AK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  <c r="AK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  <c r="AK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  <c r="AK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  <c r="AK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  <c r="AK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  <c r="AK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  <c r="AK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  <c r="AK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  <c r="AK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  <c r="AK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  <c r="AK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  <c r="AK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  <c r="AK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  <c r="AK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  <c r="AK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  <c r="AK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  <c r="AK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  <c r="AK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  <c r="AK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  <c r="AK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  <c r="AK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  <c r="AK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  <c r="AK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  <c r="AK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  <c r="AK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  <c r="AK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  <c r="AK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  <c r="AK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  <c r="AK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  <c r="AK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  <c r="AK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  <c r="AK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  <c r="AK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  <c r="AK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  <c r="AK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  <c r="AK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  <c r="AK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  <c r="AK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  <c r="AK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  <c r="AK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  <c r="AK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  <c r="AK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  <c r="AK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  <c r="AK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  <c r="AK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  <c r="AK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  <c r="AK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  <c r="AK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  <c r="AK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  <c r="AK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  <c r="AK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  <c r="AK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  <c r="AK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  <c r="AK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  <c r="AK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  <c r="AK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  <c r="AK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  <c r="AK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  <c r="AK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  <c r="AK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  <c r="AK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  <c r="AK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  <c r="AK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  <c r="AK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  <c r="AK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  <c r="AK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  <c r="AK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  <c r="AK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  <c r="AK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  <c r="AK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  <c r="AK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  <c r="AK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  <c r="AK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  <c r="AK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  <c r="AK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  <c r="AK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  <c r="AK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  <c r="AK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  <c r="AK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  <c r="AK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  <c r="AK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  <c r="AK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  <c r="AK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  <c r="AK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  <c r="AK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  <c r="AK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  <c r="AK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  <c r="AK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  <c r="AK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  <c r="AK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  <c r="AK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  <c r="AK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  <c r="AK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  <c r="AK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  <c r="AK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  <c r="AK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  <c r="AK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  <c r="AK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  <c r="AK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  <c r="AK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  <c r="AK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  <c r="AK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  <c r="AK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  <c r="AK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  <c r="AK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  <c r="AK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  <c r="AK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  <c r="AK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  <c r="AK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  <c r="AK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  <c r="AK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  <c r="AK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  <c r="AK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  <c r="AK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  <c r="AK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  <c r="AK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  <c r="AK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  <c r="AK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  <c r="AK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  <c r="AK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  <c r="AK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  <c r="AK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  <c r="AK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  <c r="AK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  <c r="AK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  <c r="AK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  <c r="AK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  <c r="AK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  <c r="AK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  <c r="AK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  <c r="AK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  <c r="AK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  <c r="AK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  <c r="AK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  <c r="AK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  <c r="AK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  <c r="AK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  <c r="AK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  <c r="AK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  <c r="AK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  <c r="AK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  <c r="AK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  <c r="AK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  <c r="AK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  <c r="AK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  <c r="AK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  <c r="AK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  <c r="AK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  <c r="AK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  <c r="AK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  <c r="AK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  <c r="AK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  <c r="AK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  <c r="AK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  <c r="AK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  <c r="AK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  <c r="AK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  <c r="AK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  <c r="AK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  <c r="AK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  <c r="AK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  <c r="AK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  <c r="AK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  <c r="AK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  <c r="AK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  <c r="AK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  <c r="AK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  <c r="AK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  <c r="AK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  <c r="AK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  <c r="AK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  <c r="AK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  <c r="AK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  <c r="AK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  <c r="AK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  <c r="AK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  <c r="AK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  <c r="AK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  <c r="AK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  <c r="AK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  <c r="AK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  <c r="AK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  <c r="AK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  <c r="AK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  <c r="AK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  <c r="AK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  <c r="AK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  <c r="AK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  <c r="AK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  <c r="AK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  <c r="AK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  <c r="AK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  <c r="AK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  <c r="AK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  <c r="AK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  <c r="AK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  <c r="AK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  <c r="AK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  <c r="AK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  <c r="AK1000" s="4"/>
    </row>
  </sheetData>
  <mergeCells count="239">
    <mergeCell ref="K16:L16"/>
    <mergeCell ref="K17:L17"/>
    <mergeCell ref="A16:B16"/>
    <mergeCell ref="C16:D16"/>
    <mergeCell ref="G16:I16"/>
    <mergeCell ref="M16:N16"/>
    <mergeCell ref="A17:B17"/>
    <mergeCell ref="C17:D17"/>
    <mergeCell ref="E17:I17"/>
    <mergeCell ref="K18:L18"/>
    <mergeCell ref="K19:L19"/>
    <mergeCell ref="M19:N19"/>
    <mergeCell ref="O19:R19"/>
    <mergeCell ref="A18:B18"/>
    <mergeCell ref="C18:D18"/>
    <mergeCell ref="E18:I18"/>
    <mergeCell ref="M18:N18"/>
    <mergeCell ref="O18:R18"/>
    <mergeCell ref="A19:B19"/>
    <mergeCell ref="G19:H19"/>
    <mergeCell ref="M20:N20"/>
    <mergeCell ref="O20:R20"/>
    <mergeCell ref="C19:D19"/>
    <mergeCell ref="E19:F19"/>
    <mergeCell ref="A20:B20"/>
    <mergeCell ref="C20:D20"/>
    <mergeCell ref="E20:F20"/>
    <mergeCell ref="G20:H20"/>
    <mergeCell ref="K20:L20"/>
    <mergeCell ref="C22:D22"/>
    <mergeCell ref="G22:I22"/>
    <mergeCell ref="A21:B21"/>
    <mergeCell ref="C21:D21"/>
    <mergeCell ref="E21:I21"/>
    <mergeCell ref="K21:L21"/>
    <mergeCell ref="M21:N21"/>
    <mergeCell ref="O21:R21"/>
    <mergeCell ref="A22:B22"/>
    <mergeCell ref="G24:H24"/>
    <mergeCell ref="K24:L24"/>
    <mergeCell ref="K22:L22"/>
    <mergeCell ref="M22:N22"/>
    <mergeCell ref="A23:B23"/>
    <mergeCell ref="C23:D23"/>
    <mergeCell ref="E23:I23"/>
    <mergeCell ref="K23:R23"/>
    <mergeCell ref="A24:B24"/>
    <mergeCell ref="O24:P24"/>
    <mergeCell ref="C24:D24"/>
    <mergeCell ref="E24:F24"/>
    <mergeCell ref="C25:D25"/>
    <mergeCell ref="E25:I25"/>
    <mergeCell ref="K25:L25"/>
    <mergeCell ref="M25:N25"/>
    <mergeCell ref="O25:R25"/>
    <mergeCell ref="A25:B25"/>
    <mergeCell ref="A26:B26"/>
    <mergeCell ref="C26:D26"/>
    <mergeCell ref="E26:I26"/>
    <mergeCell ref="K26:L26"/>
    <mergeCell ref="M26:N26"/>
    <mergeCell ref="O26:R26"/>
    <mergeCell ref="C28:D28"/>
    <mergeCell ref="E28:I28"/>
    <mergeCell ref="A27:B27"/>
    <mergeCell ref="C27:D27"/>
    <mergeCell ref="G27:I27"/>
    <mergeCell ref="K27:L27"/>
    <mergeCell ref="M27:N27"/>
    <mergeCell ref="O27:R27"/>
    <mergeCell ref="A28:B28"/>
    <mergeCell ref="O28:R28"/>
    <mergeCell ref="K40:L40"/>
    <mergeCell ref="M40:N40"/>
    <mergeCell ref="C41:D41"/>
    <mergeCell ref="E41:I41"/>
    <mergeCell ref="K41:L41"/>
    <mergeCell ref="M41:N41"/>
    <mergeCell ref="O41:R41"/>
    <mergeCell ref="A41:B41"/>
    <mergeCell ref="A42:B42"/>
    <mergeCell ref="C42:D42"/>
    <mergeCell ref="E42:I42"/>
    <mergeCell ref="K42:L42"/>
    <mergeCell ref="M42:N42"/>
    <mergeCell ref="O42:R42"/>
    <mergeCell ref="A1:R1"/>
    <mergeCell ref="A3:R3"/>
    <mergeCell ref="B4:R4"/>
    <mergeCell ref="A5:D5"/>
    <mergeCell ref="E5:I5"/>
    <mergeCell ref="J5:N5"/>
    <mergeCell ref="J6:K6"/>
    <mergeCell ref="K12:L12"/>
    <mergeCell ref="M12:N12"/>
    <mergeCell ref="K13:L13"/>
    <mergeCell ref="M13:N13"/>
    <mergeCell ref="O13:R13"/>
    <mergeCell ref="K14:L14"/>
    <mergeCell ref="M14:N14"/>
    <mergeCell ref="O14:R14"/>
    <mergeCell ref="A7:D7"/>
    <mergeCell ref="E7:I7"/>
    <mergeCell ref="J7:N7"/>
    <mergeCell ref="E8:G8"/>
    <mergeCell ref="A10:R10"/>
    <mergeCell ref="A12:B12"/>
    <mergeCell ref="C12:D12"/>
    <mergeCell ref="O12:R12"/>
    <mergeCell ref="A14:B14"/>
    <mergeCell ref="A15:B15"/>
    <mergeCell ref="C15:D15"/>
    <mergeCell ref="E15:F15"/>
    <mergeCell ref="G15:I15"/>
    <mergeCell ref="K15:L15"/>
    <mergeCell ref="M15:N15"/>
    <mergeCell ref="O15:R15"/>
    <mergeCell ref="E12:F12"/>
    <mergeCell ref="G12:H12"/>
    <mergeCell ref="A13:B13"/>
    <mergeCell ref="C13:D13"/>
    <mergeCell ref="G13:I13"/>
    <mergeCell ref="C14:D14"/>
    <mergeCell ref="G14:I14"/>
    <mergeCell ref="M17:N17"/>
    <mergeCell ref="O17:R17"/>
    <mergeCell ref="K44:L44"/>
    <mergeCell ref="M44:N44"/>
    <mergeCell ref="O44:R44"/>
    <mergeCell ref="K28:L28"/>
    <mergeCell ref="M28:N28"/>
    <mergeCell ref="C29:D29"/>
    <mergeCell ref="E29:I29"/>
    <mergeCell ref="K29:L29"/>
    <mergeCell ref="M29:N29"/>
    <mergeCell ref="O29:R29"/>
    <mergeCell ref="A29:B29"/>
    <mergeCell ref="A30:B30"/>
    <mergeCell ref="C30:D30"/>
    <mergeCell ref="E30:I30"/>
    <mergeCell ref="K30:L30"/>
    <mergeCell ref="M30:N30"/>
    <mergeCell ref="O30:R30"/>
    <mergeCell ref="C32:D32"/>
    <mergeCell ref="E32:I32"/>
    <mergeCell ref="A31:B31"/>
    <mergeCell ref="C31:D31"/>
    <mergeCell ref="G31:I31"/>
    <mergeCell ref="K31:L31"/>
    <mergeCell ref="M31:N31"/>
    <mergeCell ref="O31:R31"/>
    <mergeCell ref="A32:B32"/>
    <mergeCell ref="O32:R32"/>
    <mergeCell ref="K32:L32"/>
    <mergeCell ref="M32:N32"/>
    <mergeCell ref="C33:D33"/>
    <mergeCell ref="E33:I33"/>
    <mergeCell ref="K33:L33"/>
    <mergeCell ref="M33:N33"/>
    <mergeCell ref="O33:R33"/>
    <mergeCell ref="A33:B33"/>
    <mergeCell ref="A34:B34"/>
    <mergeCell ref="C34:D34"/>
    <mergeCell ref="E34:I34"/>
    <mergeCell ref="K34:L34"/>
    <mergeCell ref="M34:N34"/>
    <mergeCell ref="O34:R34"/>
    <mergeCell ref="C36:D36"/>
    <mergeCell ref="E36:I36"/>
    <mergeCell ref="A35:B35"/>
    <mergeCell ref="C35:D35"/>
    <mergeCell ref="E35:I35"/>
    <mergeCell ref="K35:L35"/>
    <mergeCell ref="M35:N35"/>
    <mergeCell ref="O35:R35"/>
    <mergeCell ref="A36:B36"/>
    <mergeCell ref="O36:R36"/>
    <mergeCell ref="K36:L36"/>
    <mergeCell ref="M36:N36"/>
    <mergeCell ref="C37:D37"/>
    <mergeCell ref="E37:I37"/>
    <mergeCell ref="K37:L37"/>
    <mergeCell ref="M37:N37"/>
    <mergeCell ref="O37:R37"/>
    <mergeCell ref="A37:B37"/>
    <mergeCell ref="A38:B38"/>
    <mergeCell ref="C38:D38"/>
    <mergeCell ref="E38:I38"/>
    <mergeCell ref="K38:L38"/>
    <mergeCell ref="M38:N38"/>
    <mergeCell ref="O38:R38"/>
    <mergeCell ref="C40:D40"/>
    <mergeCell ref="E40:I40"/>
    <mergeCell ref="A39:B39"/>
    <mergeCell ref="C39:D39"/>
    <mergeCell ref="E39:I39"/>
    <mergeCell ref="K39:L39"/>
    <mergeCell ref="M39:N39"/>
    <mergeCell ref="O39:R39"/>
    <mergeCell ref="A40:B40"/>
    <mergeCell ref="O40:R40"/>
    <mergeCell ref="A43:B43"/>
    <mergeCell ref="C43:D43"/>
    <mergeCell ref="E43:I43"/>
    <mergeCell ref="K43:L43"/>
    <mergeCell ref="M43:N43"/>
    <mergeCell ref="O43:R43"/>
    <mergeCell ref="A44:B44"/>
    <mergeCell ref="C44:D44"/>
    <mergeCell ref="E44:I44"/>
    <mergeCell ref="A45:B45"/>
    <mergeCell ref="G45:I45"/>
    <mergeCell ref="K45:L45"/>
    <mergeCell ref="M45:N45"/>
    <mergeCell ref="O45:R45"/>
    <mergeCell ref="K48:M48"/>
    <mergeCell ref="K49:L49"/>
    <mergeCell ref="K50:L50"/>
    <mergeCell ref="K51:L51"/>
    <mergeCell ref="C45:D45"/>
    <mergeCell ref="B48:C48"/>
    <mergeCell ref="D48:F48"/>
    <mergeCell ref="G48:H48"/>
    <mergeCell ref="B49:C49"/>
    <mergeCell ref="D49:F49"/>
    <mergeCell ref="G49:H49"/>
    <mergeCell ref="A53:B53"/>
    <mergeCell ref="A55:B55"/>
    <mergeCell ref="C55:D55"/>
    <mergeCell ref="E55:F55"/>
    <mergeCell ref="I55:L55"/>
    <mergeCell ref="M55:O55"/>
    <mergeCell ref="B50:C50"/>
    <mergeCell ref="D50:F50"/>
    <mergeCell ref="G50:H50"/>
    <mergeCell ref="B51:C51"/>
    <mergeCell ref="D51:F51"/>
    <mergeCell ref="G51:H51"/>
    <mergeCell ref="C53:R5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2020-04-15T17:05:13Z</dcterms:created>
  <dc:creator>YESI ANDRI EKO PRASETYO</dc:creator>
</cp:coreProperties>
</file>