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htdocs\fukugo-port\public\reports\template\"/>
    </mc:Choice>
  </mc:AlternateContent>
  <xr:revisionPtr revIDLastSave="0" documentId="13_ncr:1_{AD4C2813-C942-42BE-B22D-8C6E88061F09}" xr6:coauthVersionLast="44" xr6:coauthVersionMax="44" xr10:uidLastSave="{00000000-0000-0000-0000-000000000000}"/>
  <bookViews>
    <workbookView xWindow="-120" yWindow="-120" windowWidth="29040" windowHeight="15840" xr2:uid="{A9324DC2-6CCE-4439-88BA-CAB242F789C3}"/>
  </bookViews>
  <sheets>
    <sheet name="PJシー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1" i="1" l="1"/>
  <c r="D51" i="1"/>
  <c r="I50" i="1"/>
  <c r="I49" i="1"/>
  <c r="C32" i="1"/>
  <c r="C28" i="1"/>
  <c r="C23" i="1"/>
  <c r="M17" i="1"/>
  <c r="C17" i="1"/>
  <c r="M12" i="1"/>
  <c r="E8" i="1"/>
  <c r="J6" i="1"/>
  <c r="M6" i="1" s="1"/>
  <c r="C6" i="1"/>
  <c r="G12" i="1" s="1"/>
  <c r="K24" i="1" l="1"/>
  <c r="C55" i="1" s="1"/>
  <c r="B49" i="1"/>
  <c r="B50" i="1"/>
  <c r="O24" i="1"/>
  <c r="M55" i="1" l="1"/>
  <c r="Q55" i="1" s="1"/>
  <c r="G55" i="1"/>
  <c r="B51" i="1"/>
</calcChain>
</file>

<file path=xl/sharedStrings.xml><?xml version="1.0" encoding="utf-8"?>
<sst xmlns="http://schemas.openxmlformats.org/spreadsheetml/2006/main" count="109" uniqueCount="76">
  <si>
    <t>PJシート</t>
  </si>
  <si>
    <t>太白区山田字谷地前</t>
  </si>
  <si>
    <t>シート名</t>
  </si>
  <si>
    <t>仲介あり</t>
  </si>
  <si>
    <t>全体面積</t>
  </si>
  <si>
    <t>減歩率</t>
  </si>
  <si>
    <t>有効面積</t>
  </si>
  <si>
    <t>m2（</t>
  </si>
  <si>
    <t>坪）</t>
  </si>
  <si>
    <t>％</t>
  </si>
  <si>
    <t>ｍ2（</t>
  </si>
  <si>
    <t>固定資産税路線価/㎡</t>
  </si>
  <si>
    <t>固定資産税評価額（概算）</t>
  </si>
  <si>
    <t>円</t>
  </si>
  <si>
    <t>仕入の部</t>
  </si>
  <si>
    <t>仕入予定価格</t>
  </si>
  <si>
    <t>坪単価</t>
  </si>
  <si>
    <t>測量関連費用</t>
  </si>
  <si>
    <t>(物件原価予算)
0</t>
  </si>
  <si>
    <t>確定測量</t>
  </si>
  <si>
    <t>○○○○○○○○○</t>
  </si>
  <si>
    <t>分筆登記</t>
  </si>
  <si>
    <t>仕入時仲介手数料</t>
  </si>
  <si>
    <t>収</t>
  </si>
  <si>
    <t>○○○○○○○○○○</t>
  </si>
  <si>
    <t>境界杭復元</t>
  </si>
  <si>
    <t>登記関連費用</t>
  </si>
  <si>
    <t>その他</t>
  </si>
  <si>
    <t>所有権移転登記</t>
  </si>
  <si>
    <t>紹介料</t>
  </si>
  <si>
    <t>抵当権設定登記</t>
  </si>
  <si>
    <t>融資予定額</t>
  </si>
  <si>
    <t>立ち退き料</t>
  </si>
  <si>
    <t>固都税日割分</t>
  </si>
  <si>
    <t>予定決済日</t>
  </si>
  <si>
    <t>前払水道加入金</t>
  </si>
  <si>
    <t>滅失登記</t>
  </si>
  <si>
    <t>融資関連費用</t>
  </si>
  <si>
    <t>総支出(予算)</t>
  </si>
  <si>
    <t>金利負担</t>
  </si>
  <si>
    <t>予定金利</t>
  </si>
  <si>
    <t>（坪単価</t>
  </si>
  <si>
    <t>円）</t>
  </si>
  <si>
    <t>銀行手数料</t>
  </si>
  <si>
    <t>印紙(手形)</t>
  </si>
  <si>
    <t>税金等</t>
  </si>
  <si>
    <t>不動産取得税</t>
  </si>
  <si>
    <t>翌年固都税</t>
  </si>
  <si>
    <t>工事関連費用</t>
  </si>
  <si>
    <t>建物解体工事</t>
  </si>
  <si>
    <t>擁壁解体工事</t>
  </si>
  <si>
    <t>電柱移設・撤去</t>
  </si>
  <si>
    <t>水道・下水工事</t>
  </si>
  <si>
    <t>盛り土工事</t>
  </si>
  <si>
    <t>擁壁工事</t>
  </si>
  <si>
    <t>道路工事</t>
  </si>
  <si>
    <t>側溝工事</t>
  </si>
  <si>
    <t>造成工事</t>
  </si>
  <si>
    <t>位置指定申請費</t>
  </si>
  <si>
    <t>開発委託費</t>
  </si>
  <si>
    <t>文化財調査費</t>
  </si>
  <si>
    <t>販売の部</t>
  </si>
  <si>
    <t>Plan1</t>
  </si>
  <si>
    <t>区画</t>
  </si>
  <si>
    <t>参考面積</t>
  </si>
  <si>
    <t>予定面積</t>
  </si>
  <si>
    <t>販売価格</t>
  </si>
  <si>
    <t>仲介手数料</t>
  </si>
  <si>
    <t>支</t>
  </si>
  <si>
    <t>計</t>
  </si>
  <si>
    <t>プランメモ</t>
  </si>
  <si>
    <t>○○○○○○○○○○○○○○○○○○○○○○○○○○○○○○○○</t>
  </si>
  <si>
    <t>予定粗利（率）</t>
  </si>
  <si>
    <t>円（</t>
  </si>
  <si>
    <t>％）</t>
  </si>
  <si>
    <t>総予定粗利（率）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</si>
</sst>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_ "/>
    <numFmt numFmtId="166" formatCode="#,##0_ "/>
    <numFmt numFmtId="167" formatCode="yyyy/m/d"/>
  </numFmts>
  <fonts count="12" x14ac:knownFonts="1">
    <font>
      <sz val="11"/>
      <color theme="1"/>
      <name val="Calibri"/>
      <family val="2"/>
      <scheme val="minor"/>
    </font>
    <font>
      <b/>
      <sz val="16"/>
      <color theme="1"/>
      <name val="Calibri"/>
    </font>
    <font>
      <sz val="10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color rgb="FF000000"/>
      <name val="Calibri"/>
    </font>
    <font>
      <b/>
      <sz val="12"/>
      <color theme="0"/>
      <name val="Calibri"/>
    </font>
    <font>
      <b/>
      <sz val="10"/>
      <color rgb="FF000000"/>
      <name val="Calibri"/>
    </font>
    <font>
      <sz val="8"/>
      <color theme="1"/>
      <name val="Calibri"/>
    </font>
    <font>
      <b/>
      <sz val="12"/>
      <color theme="1"/>
      <name val="Calibri"/>
    </font>
    <font>
      <sz val="10"/>
      <color rgb="FFFF0000"/>
      <name val="Calibri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2F5496"/>
        <bgColor rgb="FF2F5496"/>
      </patternFill>
    </fill>
    <fill>
      <patternFill patternType="solid">
        <fgColor rgb="FFFFD965"/>
        <bgColor rgb="FFFFD965"/>
      </patternFill>
    </fill>
    <fill>
      <patternFill patternType="solid">
        <fgColor rgb="FFFFCCFF"/>
        <bgColor rgb="FFFFCC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2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65" fontId="4" fillId="0" borderId="2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6" fontId="4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6" borderId="4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3" fontId="4" fillId="0" borderId="5" xfId="0" applyNumberFormat="1" applyFont="1" applyBorder="1" applyAlignment="1">
      <alignment vertical="center"/>
    </xf>
    <xf numFmtId="3" fontId="4" fillId="0" borderId="7" xfId="0" applyNumberFormat="1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left" vertical="center"/>
    </xf>
    <xf numFmtId="3" fontId="4" fillId="0" borderId="0" xfId="0" applyNumberFormat="1" applyFont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2" xfId="0" applyNumberFormat="1" applyFont="1" applyBorder="1" applyAlignment="1">
      <alignment vertical="center"/>
    </xf>
    <xf numFmtId="3" fontId="4" fillId="0" borderId="4" xfId="0" applyNumberFormat="1" applyFont="1" applyBorder="1" applyAlignment="1">
      <alignment vertical="center"/>
    </xf>
    <xf numFmtId="164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4" fillId="4" borderId="2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9" fillId="7" borderId="2" xfId="0" applyFont="1" applyFill="1" applyBorder="1" applyAlignment="1">
      <alignment horizontal="center" vertical="center"/>
    </xf>
    <xf numFmtId="166" fontId="9" fillId="0" borderId="2" xfId="0" applyNumberFormat="1" applyFont="1" applyBorder="1" applyAlignment="1">
      <alignment vertical="center"/>
    </xf>
    <xf numFmtId="0" fontId="9" fillId="0" borderId="3" xfId="0" applyFont="1" applyBorder="1" applyAlignment="1">
      <alignment vertical="center"/>
    </xf>
    <xf numFmtId="164" fontId="4" fillId="0" borderId="2" xfId="0" applyNumberFormat="1" applyFont="1" applyBorder="1" applyAlignment="1">
      <alignment vertical="center"/>
    </xf>
    <xf numFmtId="3" fontId="4" fillId="0" borderId="2" xfId="0" applyNumberFormat="1" applyFont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3" fontId="4" fillId="0" borderId="0" xfId="0" applyNumberFormat="1" applyFont="1" applyAlignment="1">
      <alignment vertical="center"/>
    </xf>
    <xf numFmtId="0" fontId="5" fillId="0" borderId="2" xfId="0" applyFont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3" fontId="3" fillId="6" borderId="2" xfId="0" applyNumberFormat="1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3" fontId="4" fillId="0" borderId="7" xfId="0" applyNumberFormat="1" applyFont="1" applyBorder="1" applyAlignment="1">
      <alignment vertical="center"/>
    </xf>
    <xf numFmtId="3" fontId="5" fillId="0" borderId="2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38" fontId="3" fillId="0" borderId="2" xfId="0" applyNumberFormat="1" applyFont="1" applyBorder="1" applyAlignment="1">
      <alignment horizontal="right" vertical="center"/>
    </xf>
    <xf numFmtId="166" fontId="3" fillId="0" borderId="3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3" fontId="4" fillId="0" borderId="5" xfId="0" applyNumberFormat="1" applyFont="1" applyBorder="1" applyAlignment="1">
      <alignment vertical="center"/>
    </xf>
    <xf numFmtId="0" fontId="3" fillId="7" borderId="2" xfId="0" applyFont="1" applyFill="1" applyBorder="1" applyAlignment="1">
      <alignment horizontal="center" vertical="center"/>
    </xf>
    <xf numFmtId="3" fontId="8" fillId="0" borderId="2" xfId="0" applyNumberFormat="1" applyFont="1" applyBorder="1" applyAlignment="1">
      <alignment vertical="center"/>
    </xf>
    <xf numFmtId="167" fontId="4" fillId="0" borderId="2" xfId="0" applyNumberFormat="1" applyFont="1" applyBorder="1" applyAlignment="1">
      <alignment vertical="center"/>
    </xf>
    <xf numFmtId="38" fontId="4" fillId="0" borderId="2" xfId="0" applyNumberFormat="1" applyFont="1" applyBorder="1" applyAlignment="1">
      <alignment vertical="center"/>
    </xf>
    <xf numFmtId="3" fontId="4" fillId="0" borderId="3" xfId="0" applyNumberFormat="1" applyFont="1" applyBorder="1" applyAlignment="1">
      <alignment vertical="center"/>
    </xf>
    <xf numFmtId="3" fontId="7" fillId="6" borderId="2" xfId="0" applyNumberFormat="1" applyFont="1" applyFill="1" applyBorder="1" applyAlignment="1">
      <alignment vertical="center"/>
    </xf>
    <xf numFmtId="3" fontId="4" fillId="6" borderId="2" xfId="0" applyNumberFormat="1" applyFont="1" applyFill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166" fontId="4" fillId="6" borderId="2" xfId="0" applyNumberFormat="1" applyFont="1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40E76-1DC8-4920-A0A4-D0562DC924B4}">
  <dimension ref="A1:AK1000"/>
  <sheetViews>
    <sheetView tabSelected="1" workbookViewId="0">
      <selection activeCell="X23" sqref="X23"/>
    </sheetView>
  </sheetViews>
  <sheetFormatPr defaultColWidth="14.42578125" defaultRowHeight="15" x14ac:dyDescent="0.25"/>
  <cols>
    <col min="1" max="1" width="12.7109375" style="1" customWidth="1"/>
    <col min="2" max="2" width="8.7109375" style="1" customWidth="1"/>
    <col min="3" max="3" width="12.7109375" style="1" customWidth="1"/>
    <col min="4" max="4" width="8.7109375" style="1" customWidth="1"/>
    <col min="5" max="6" width="4.7109375" style="1" customWidth="1"/>
    <col min="7" max="9" width="8.7109375" style="1" customWidth="1"/>
    <col min="10" max="10" width="4.7109375" style="1" customWidth="1"/>
    <col min="11" max="18" width="8.7109375" style="1" customWidth="1"/>
    <col min="19" max="19" width="3.7109375" style="1" customWidth="1"/>
    <col min="20" max="37" width="8.7109375" style="1" customWidth="1"/>
    <col min="38" max="16384" width="14.42578125" style="1"/>
  </cols>
  <sheetData>
    <row r="1" spans="1:37" ht="16.5" customHeight="1" x14ac:dyDescent="0.25">
      <c r="A1" s="75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</row>
    <row r="2" spans="1:37" ht="16.5" customHeight="1" x14ac:dyDescent="0.25"/>
    <row r="3" spans="1:37" ht="16.5" customHeight="1" x14ac:dyDescent="0.25">
      <c r="A3" s="76" t="s">
        <v>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38"/>
    </row>
    <row r="4" spans="1:37" ht="16.5" customHeight="1" x14ac:dyDescent="0.25">
      <c r="A4" s="2" t="s">
        <v>2</v>
      </c>
      <c r="B4" s="77" t="s">
        <v>3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</row>
    <row r="5" spans="1:37" ht="16.5" customHeight="1" x14ac:dyDescent="0.25">
      <c r="A5" s="46" t="s">
        <v>4</v>
      </c>
      <c r="B5" s="40"/>
      <c r="C5" s="40"/>
      <c r="D5" s="38"/>
      <c r="E5" s="46" t="s">
        <v>5</v>
      </c>
      <c r="F5" s="40"/>
      <c r="G5" s="40"/>
      <c r="H5" s="40"/>
      <c r="I5" s="38"/>
      <c r="J5" s="46" t="s">
        <v>6</v>
      </c>
      <c r="K5" s="40"/>
      <c r="L5" s="40"/>
      <c r="M5" s="40"/>
      <c r="N5" s="38"/>
      <c r="O5" s="4"/>
      <c r="P5" s="4"/>
      <c r="Q5" s="4"/>
      <c r="R5" s="4"/>
    </row>
    <row r="6" spans="1:37" ht="16.5" customHeight="1" x14ac:dyDescent="0.25">
      <c r="A6" s="5">
        <v>100</v>
      </c>
      <c r="B6" s="6" t="s">
        <v>7</v>
      </c>
      <c r="C6" s="7">
        <f>A6*0.3025</f>
        <v>30.25</v>
      </c>
      <c r="D6" s="8" t="s">
        <v>8</v>
      </c>
      <c r="E6" s="9"/>
      <c r="F6" s="6"/>
      <c r="G6" s="6">
        <v>5</v>
      </c>
      <c r="H6" s="6" t="s">
        <v>9</v>
      </c>
      <c r="I6" s="10"/>
      <c r="J6" s="39">
        <f>A6*(100-G6)/100</f>
        <v>95</v>
      </c>
      <c r="K6" s="40"/>
      <c r="L6" s="6" t="s">
        <v>10</v>
      </c>
      <c r="M6" s="7">
        <f>J6*0.3025</f>
        <v>28.737500000000001</v>
      </c>
      <c r="N6" s="8" t="s">
        <v>8</v>
      </c>
      <c r="O6" s="4"/>
      <c r="P6" s="4"/>
      <c r="Q6" s="4"/>
      <c r="R6" s="4"/>
    </row>
    <row r="7" spans="1:37" ht="16.5" customHeight="1" x14ac:dyDescent="0.25">
      <c r="A7" s="46" t="s">
        <v>11</v>
      </c>
      <c r="B7" s="40"/>
      <c r="C7" s="40"/>
      <c r="D7" s="38"/>
      <c r="E7" s="46" t="s">
        <v>12</v>
      </c>
      <c r="F7" s="40"/>
      <c r="G7" s="40"/>
      <c r="H7" s="40"/>
      <c r="I7" s="38"/>
      <c r="J7" s="46"/>
      <c r="K7" s="40"/>
      <c r="L7" s="40"/>
      <c r="M7" s="40"/>
      <c r="N7" s="38"/>
      <c r="O7" s="4"/>
      <c r="P7" s="4"/>
      <c r="Q7" s="4"/>
      <c r="R7" s="4"/>
    </row>
    <row r="8" spans="1:37" ht="16.5" customHeight="1" x14ac:dyDescent="0.25">
      <c r="A8" s="11">
        <v>25000</v>
      </c>
      <c r="B8" s="6" t="s">
        <v>13</v>
      </c>
      <c r="C8" s="6"/>
      <c r="D8" s="8"/>
      <c r="E8" s="67">
        <f>A6*A8</f>
        <v>2500000</v>
      </c>
      <c r="F8" s="40"/>
      <c r="G8" s="40"/>
      <c r="H8" s="6" t="s">
        <v>13</v>
      </c>
      <c r="I8" s="8"/>
      <c r="J8" s="12"/>
      <c r="K8" s="13"/>
      <c r="L8" s="13"/>
      <c r="M8" s="13"/>
      <c r="N8" s="10"/>
      <c r="O8" s="4"/>
      <c r="P8" s="4"/>
      <c r="Q8" s="4"/>
      <c r="R8" s="4"/>
    </row>
    <row r="9" spans="1:37" ht="16.5" customHeight="1" x14ac:dyDescent="0.25"/>
    <row r="10" spans="1:37" ht="16.5" customHeight="1" x14ac:dyDescent="0.25">
      <c r="A10" s="73" t="s">
        <v>14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</row>
    <row r="11" spans="1:37" ht="16.5" customHeight="1" x14ac:dyDescent="0.25">
      <c r="J11" s="4"/>
    </row>
    <row r="12" spans="1:37" ht="16.5" customHeight="1" x14ac:dyDescent="0.25">
      <c r="A12" s="51" t="s">
        <v>15</v>
      </c>
      <c r="B12" s="38"/>
      <c r="C12" s="52">
        <v>9000000</v>
      </c>
      <c r="D12" s="38"/>
      <c r="E12" s="70" t="s">
        <v>16</v>
      </c>
      <c r="F12" s="38"/>
      <c r="G12" s="72">
        <f>C12/C6</f>
        <v>297520.66115702479</v>
      </c>
      <c r="H12" s="40"/>
      <c r="I12" s="14" t="s">
        <v>13</v>
      </c>
      <c r="J12" s="15"/>
      <c r="K12" s="51" t="s">
        <v>17</v>
      </c>
      <c r="L12" s="38"/>
      <c r="M12" s="52">
        <f>SUM(M13:N15)</f>
        <v>300000</v>
      </c>
      <c r="N12" s="38"/>
      <c r="O12" s="53"/>
      <c r="P12" s="40"/>
      <c r="Q12" s="40"/>
      <c r="R12" s="38"/>
      <c r="S12" s="4"/>
    </row>
    <row r="13" spans="1:37" ht="33" customHeight="1" x14ac:dyDescent="0.25">
      <c r="A13" s="71" t="s">
        <v>18</v>
      </c>
      <c r="B13" s="62"/>
      <c r="C13" s="63"/>
      <c r="D13" s="62"/>
      <c r="E13" s="16"/>
      <c r="F13" s="16"/>
      <c r="G13" s="61"/>
      <c r="H13" s="62"/>
      <c r="I13" s="62"/>
      <c r="J13" s="4"/>
      <c r="K13" s="39" t="s">
        <v>19</v>
      </c>
      <c r="L13" s="38"/>
      <c r="M13" s="45">
        <v>100000</v>
      </c>
      <c r="N13" s="38"/>
      <c r="O13" s="39" t="s">
        <v>20</v>
      </c>
      <c r="P13" s="40"/>
      <c r="Q13" s="40"/>
      <c r="R13" s="38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5">
      <c r="A14" s="54"/>
      <c r="B14" s="55"/>
      <c r="C14" s="56"/>
      <c r="D14" s="55"/>
      <c r="E14" s="17"/>
      <c r="F14" s="17"/>
      <c r="G14" s="54"/>
      <c r="H14" s="55"/>
      <c r="I14" s="55"/>
      <c r="J14" s="4"/>
      <c r="K14" s="39" t="s">
        <v>21</v>
      </c>
      <c r="L14" s="38"/>
      <c r="M14" s="45">
        <v>100000</v>
      </c>
      <c r="N14" s="38"/>
      <c r="O14" s="39" t="s">
        <v>20</v>
      </c>
      <c r="P14" s="40"/>
      <c r="Q14" s="40"/>
      <c r="R14" s="38"/>
      <c r="S14" s="4"/>
      <c r="AF14" s="4"/>
      <c r="AG14" s="4"/>
      <c r="AH14" s="4"/>
      <c r="AI14" s="4"/>
      <c r="AJ14" s="4"/>
      <c r="AK14" s="4"/>
    </row>
    <row r="15" spans="1:37" ht="16.5" customHeight="1" x14ac:dyDescent="0.25">
      <c r="A15" s="51" t="s">
        <v>22</v>
      </c>
      <c r="B15" s="38"/>
      <c r="C15" s="69">
        <v>-100000</v>
      </c>
      <c r="D15" s="38"/>
      <c r="E15" s="70" t="s">
        <v>23</v>
      </c>
      <c r="F15" s="38"/>
      <c r="G15" s="53" t="s">
        <v>24</v>
      </c>
      <c r="H15" s="40"/>
      <c r="I15" s="38"/>
      <c r="J15" s="15"/>
      <c r="K15" s="39" t="s">
        <v>25</v>
      </c>
      <c r="L15" s="38"/>
      <c r="M15" s="45">
        <v>100000</v>
      </c>
      <c r="N15" s="38"/>
      <c r="O15" s="39" t="s">
        <v>20</v>
      </c>
      <c r="P15" s="40"/>
      <c r="Q15" s="40"/>
      <c r="R15" s="38"/>
      <c r="S15" s="4"/>
    </row>
    <row r="16" spans="1:37" ht="16.5" customHeight="1" x14ac:dyDescent="0.25">
      <c r="A16" s="54"/>
      <c r="B16" s="55"/>
      <c r="C16" s="56"/>
      <c r="D16" s="55"/>
      <c r="E16" s="17"/>
      <c r="F16" s="17"/>
      <c r="G16" s="54"/>
      <c r="H16" s="55"/>
      <c r="I16" s="55"/>
      <c r="J16" s="4"/>
      <c r="K16" s="58"/>
      <c r="L16" s="40"/>
      <c r="M16" s="68"/>
      <c r="N16" s="40"/>
      <c r="O16" s="6"/>
      <c r="P16" s="6"/>
      <c r="Q16" s="6"/>
      <c r="R16" s="6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7" ht="16.5" customHeight="1" x14ac:dyDescent="0.25">
      <c r="A17" s="51" t="s">
        <v>26</v>
      </c>
      <c r="B17" s="38"/>
      <c r="C17" s="52">
        <f>SUM(C18:D21)</f>
        <v>400000</v>
      </c>
      <c r="D17" s="38"/>
      <c r="E17" s="53"/>
      <c r="F17" s="40"/>
      <c r="G17" s="40"/>
      <c r="H17" s="40"/>
      <c r="I17" s="38"/>
      <c r="J17" s="4"/>
      <c r="K17" s="51" t="s">
        <v>27</v>
      </c>
      <c r="L17" s="38"/>
      <c r="M17" s="52">
        <f>SUM(M18:N21)</f>
        <v>300000</v>
      </c>
      <c r="N17" s="38"/>
      <c r="O17" s="53"/>
      <c r="P17" s="40"/>
      <c r="Q17" s="40"/>
      <c r="R17" s="38"/>
      <c r="S17" s="4"/>
      <c r="AF17" s="4"/>
      <c r="AG17" s="4"/>
      <c r="AH17" s="4"/>
      <c r="AI17" s="4"/>
      <c r="AJ17" s="4"/>
      <c r="AK17" s="4"/>
    </row>
    <row r="18" spans="1:37" ht="16.5" customHeight="1" x14ac:dyDescent="0.25">
      <c r="A18" s="39" t="s">
        <v>28</v>
      </c>
      <c r="B18" s="38"/>
      <c r="C18" s="45">
        <v>100000</v>
      </c>
      <c r="D18" s="38"/>
      <c r="E18" s="39" t="s">
        <v>20</v>
      </c>
      <c r="F18" s="40"/>
      <c r="G18" s="40"/>
      <c r="H18" s="40"/>
      <c r="I18" s="38"/>
      <c r="J18" s="15"/>
      <c r="K18" s="39" t="s">
        <v>29</v>
      </c>
      <c r="L18" s="38"/>
      <c r="M18" s="45">
        <v>100000</v>
      </c>
      <c r="N18" s="38"/>
      <c r="O18" s="39" t="s">
        <v>20</v>
      </c>
      <c r="P18" s="40"/>
      <c r="Q18" s="40"/>
      <c r="R18" s="38"/>
      <c r="S18" s="4"/>
    </row>
    <row r="19" spans="1:37" ht="16.5" customHeight="1" x14ac:dyDescent="0.25">
      <c r="A19" s="39" t="s">
        <v>30</v>
      </c>
      <c r="B19" s="38"/>
      <c r="C19" s="45">
        <v>100000</v>
      </c>
      <c r="D19" s="38"/>
      <c r="E19" s="65" t="s">
        <v>31</v>
      </c>
      <c r="F19" s="38"/>
      <c r="G19" s="67">
        <v>10000000</v>
      </c>
      <c r="H19" s="40"/>
      <c r="I19" s="8" t="s">
        <v>13</v>
      </c>
      <c r="J19" s="15"/>
      <c r="K19" s="39" t="s">
        <v>32</v>
      </c>
      <c r="L19" s="38"/>
      <c r="M19" s="45">
        <v>100000</v>
      </c>
      <c r="N19" s="38"/>
      <c r="O19" s="39" t="s">
        <v>20</v>
      </c>
      <c r="P19" s="40"/>
      <c r="Q19" s="40"/>
      <c r="R19" s="38"/>
      <c r="S19" s="4"/>
    </row>
    <row r="20" spans="1:37" ht="16.5" customHeight="1" x14ac:dyDescent="0.25">
      <c r="A20" s="39" t="s">
        <v>33</v>
      </c>
      <c r="B20" s="38"/>
      <c r="C20" s="45">
        <v>100000</v>
      </c>
      <c r="D20" s="38"/>
      <c r="E20" s="65" t="s">
        <v>34</v>
      </c>
      <c r="F20" s="38"/>
      <c r="G20" s="66">
        <v>43466</v>
      </c>
      <c r="H20" s="40"/>
      <c r="I20" s="18"/>
      <c r="J20" s="15"/>
      <c r="K20" s="39" t="s">
        <v>35</v>
      </c>
      <c r="L20" s="38"/>
      <c r="M20" s="45">
        <v>100000</v>
      </c>
      <c r="N20" s="38"/>
      <c r="O20" s="39" t="s">
        <v>20</v>
      </c>
      <c r="P20" s="40"/>
      <c r="Q20" s="40"/>
      <c r="R20" s="38"/>
      <c r="S20" s="4"/>
    </row>
    <row r="21" spans="1:37" ht="16.5" customHeight="1" x14ac:dyDescent="0.25">
      <c r="A21" s="39" t="s">
        <v>36</v>
      </c>
      <c r="B21" s="38"/>
      <c r="C21" s="45">
        <v>100000</v>
      </c>
      <c r="D21" s="38"/>
      <c r="E21" s="39" t="s">
        <v>20</v>
      </c>
      <c r="F21" s="40"/>
      <c r="G21" s="40"/>
      <c r="H21" s="40"/>
      <c r="I21" s="38"/>
      <c r="J21" s="15"/>
      <c r="K21" s="39"/>
      <c r="L21" s="38"/>
      <c r="M21" s="45"/>
      <c r="N21" s="38"/>
      <c r="O21" s="39"/>
      <c r="P21" s="40"/>
      <c r="Q21" s="40"/>
      <c r="R21" s="38"/>
      <c r="S21" s="4"/>
    </row>
    <row r="22" spans="1:37" ht="16.5" customHeight="1" x14ac:dyDescent="0.25">
      <c r="A22" s="54"/>
      <c r="B22" s="55"/>
      <c r="C22" s="56"/>
      <c r="D22" s="55"/>
      <c r="E22" s="17"/>
      <c r="F22" s="17"/>
      <c r="G22" s="54"/>
      <c r="H22" s="55"/>
      <c r="I22" s="55"/>
      <c r="J22" s="19"/>
      <c r="K22" s="61"/>
      <c r="L22" s="62"/>
      <c r="M22" s="63"/>
      <c r="N22" s="62"/>
      <c r="O22" s="20"/>
      <c r="P22" s="20"/>
      <c r="Q22" s="20"/>
      <c r="R22" s="20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7" ht="16.5" customHeight="1" x14ac:dyDescent="0.25">
      <c r="A23" s="51" t="s">
        <v>37</v>
      </c>
      <c r="B23" s="38"/>
      <c r="C23" s="52">
        <f>SUM(C24:D26)</f>
        <v>300000</v>
      </c>
      <c r="D23" s="38"/>
      <c r="E23" s="53"/>
      <c r="F23" s="40"/>
      <c r="G23" s="40"/>
      <c r="H23" s="40"/>
      <c r="I23" s="38"/>
      <c r="J23" s="4"/>
      <c r="K23" s="64" t="s">
        <v>38</v>
      </c>
      <c r="L23" s="40"/>
      <c r="M23" s="40"/>
      <c r="N23" s="40"/>
      <c r="O23" s="40"/>
      <c r="P23" s="40"/>
      <c r="Q23" s="40"/>
      <c r="R23" s="38"/>
      <c r="S23" s="4"/>
      <c r="AF23" s="4"/>
      <c r="AG23" s="4"/>
      <c r="AH23" s="4"/>
      <c r="AI23" s="4"/>
      <c r="AJ23" s="4"/>
      <c r="AK23" s="4"/>
    </row>
    <row r="24" spans="1:37" ht="16.5" customHeight="1" x14ac:dyDescent="0.25">
      <c r="A24" s="39" t="s">
        <v>39</v>
      </c>
      <c r="B24" s="38"/>
      <c r="C24" s="57">
        <v>100000</v>
      </c>
      <c r="D24" s="38"/>
      <c r="E24" s="39" t="s">
        <v>40</v>
      </c>
      <c r="F24" s="40"/>
      <c r="G24" s="58">
        <v>2</v>
      </c>
      <c r="H24" s="40"/>
      <c r="I24" s="8" t="s">
        <v>9</v>
      </c>
      <c r="J24" s="19"/>
      <c r="K24" s="59">
        <f>M17+M12+C32+C28+C23+C17+C15+C12</f>
        <v>11600000</v>
      </c>
      <c r="L24" s="40"/>
      <c r="M24" s="21" t="s">
        <v>13</v>
      </c>
      <c r="N24" s="22" t="s">
        <v>41</v>
      </c>
      <c r="O24" s="60">
        <f>K24/M6</f>
        <v>403653.76250543713</v>
      </c>
      <c r="P24" s="40"/>
      <c r="Q24" s="21" t="s">
        <v>42</v>
      </c>
      <c r="R24" s="23"/>
      <c r="S24" s="4"/>
    </row>
    <row r="25" spans="1:37" ht="16.5" customHeight="1" x14ac:dyDescent="0.25">
      <c r="A25" s="39" t="s">
        <v>43</v>
      </c>
      <c r="B25" s="38"/>
      <c r="C25" s="45">
        <v>100000</v>
      </c>
      <c r="D25" s="38"/>
      <c r="E25" s="39" t="s">
        <v>20</v>
      </c>
      <c r="F25" s="40"/>
      <c r="G25" s="40"/>
      <c r="H25" s="40"/>
      <c r="I25" s="38"/>
      <c r="J25" s="19"/>
      <c r="K25" s="47"/>
      <c r="L25" s="48"/>
      <c r="M25" s="49"/>
      <c r="N25" s="48"/>
      <c r="O25" s="47"/>
      <c r="P25" s="48"/>
      <c r="Q25" s="48"/>
      <c r="R25" s="48"/>
      <c r="S25" s="4"/>
    </row>
    <row r="26" spans="1:37" ht="16.5" customHeight="1" x14ac:dyDescent="0.25">
      <c r="A26" s="39" t="s">
        <v>44</v>
      </c>
      <c r="B26" s="38"/>
      <c r="C26" s="45">
        <v>100000</v>
      </c>
      <c r="D26" s="38"/>
      <c r="E26" s="39" t="s">
        <v>20</v>
      </c>
      <c r="F26" s="40"/>
      <c r="G26" s="40"/>
      <c r="H26" s="40"/>
      <c r="I26" s="38"/>
      <c r="J26" s="19"/>
      <c r="K26" s="47"/>
      <c r="L26" s="48"/>
      <c r="M26" s="49"/>
      <c r="N26" s="48"/>
      <c r="O26" s="47"/>
      <c r="P26" s="48"/>
      <c r="Q26" s="48"/>
      <c r="R26" s="48"/>
      <c r="S26" s="4"/>
    </row>
    <row r="27" spans="1:37" ht="16.5" customHeight="1" x14ac:dyDescent="0.25">
      <c r="A27" s="54"/>
      <c r="B27" s="55"/>
      <c r="C27" s="56"/>
      <c r="D27" s="55"/>
      <c r="E27" s="17"/>
      <c r="F27" s="17"/>
      <c r="G27" s="54"/>
      <c r="H27" s="55"/>
      <c r="I27" s="55"/>
      <c r="J27" s="19"/>
      <c r="K27" s="47"/>
      <c r="L27" s="48"/>
      <c r="M27" s="49"/>
      <c r="N27" s="48"/>
      <c r="O27" s="47"/>
      <c r="P27" s="48"/>
      <c r="Q27" s="48"/>
      <c r="R27" s="48"/>
      <c r="S27" s="4"/>
    </row>
    <row r="28" spans="1:37" ht="16.5" customHeight="1" x14ac:dyDescent="0.25">
      <c r="A28" s="51" t="s">
        <v>45</v>
      </c>
      <c r="B28" s="38"/>
      <c r="C28" s="52">
        <f>SUM(C29:D30)</f>
        <v>200000</v>
      </c>
      <c r="D28" s="38"/>
      <c r="E28" s="53"/>
      <c r="F28" s="40"/>
      <c r="G28" s="40"/>
      <c r="H28" s="40"/>
      <c r="I28" s="38"/>
      <c r="J28" s="19"/>
      <c r="K28" s="47"/>
      <c r="L28" s="48"/>
      <c r="M28" s="49"/>
      <c r="N28" s="48"/>
      <c r="O28" s="47"/>
      <c r="P28" s="48"/>
      <c r="Q28" s="48"/>
      <c r="R28" s="48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7" ht="16.5" customHeight="1" x14ac:dyDescent="0.25">
      <c r="A29" s="39" t="s">
        <v>46</v>
      </c>
      <c r="B29" s="38"/>
      <c r="C29" s="45">
        <v>100000</v>
      </c>
      <c r="D29" s="38"/>
      <c r="E29" s="39" t="s">
        <v>20</v>
      </c>
      <c r="F29" s="40"/>
      <c r="G29" s="40"/>
      <c r="H29" s="40"/>
      <c r="I29" s="38"/>
      <c r="J29" s="4"/>
      <c r="K29" s="47"/>
      <c r="L29" s="48"/>
      <c r="M29" s="49"/>
      <c r="N29" s="48"/>
      <c r="O29" s="47"/>
      <c r="P29" s="48"/>
      <c r="Q29" s="48"/>
      <c r="R29" s="48"/>
      <c r="S29" s="4"/>
      <c r="AF29" s="4"/>
      <c r="AG29" s="4"/>
      <c r="AH29" s="4"/>
      <c r="AI29" s="4"/>
      <c r="AJ29" s="4"/>
      <c r="AK29" s="4"/>
    </row>
    <row r="30" spans="1:37" ht="16.5" customHeight="1" x14ac:dyDescent="0.25">
      <c r="A30" s="39" t="s">
        <v>47</v>
      </c>
      <c r="B30" s="38"/>
      <c r="C30" s="45">
        <v>100000</v>
      </c>
      <c r="D30" s="38"/>
      <c r="E30" s="39" t="s">
        <v>20</v>
      </c>
      <c r="F30" s="40"/>
      <c r="G30" s="40"/>
      <c r="H30" s="40"/>
      <c r="I30" s="38"/>
      <c r="J30" s="19"/>
      <c r="K30" s="47"/>
      <c r="L30" s="48"/>
      <c r="M30" s="49"/>
      <c r="N30" s="48"/>
      <c r="O30" s="47"/>
      <c r="P30" s="48"/>
      <c r="Q30" s="48"/>
      <c r="R30" s="48"/>
      <c r="S30" s="4"/>
    </row>
    <row r="31" spans="1:37" ht="16.5" customHeight="1" x14ac:dyDescent="0.25">
      <c r="A31" s="54"/>
      <c r="B31" s="55"/>
      <c r="C31" s="56"/>
      <c r="D31" s="55"/>
      <c r="E31" s="17"/>
      <c r="F31" s="17"/>
      <c r="G31" s="54"/>
      <c r="H31" s="55"/>
      <c r="I31" s="55"/>
      <c r="J31" s="19"/>
      <c r="K31" s="47"/>
      <c r="L31" s="48"/>
      <c r="M31" s="49"/>
      <c r="N31" s="48"/>
      <c r="O31" s="47"/>
      <c r="P31" s="48"/>
      <c r="Q31" s="48"/>
      <c r="R31" s="48"/>
      <c r="S31" s="4"/>
    </row>
    <row r="32" spans="1:37" ht="16.5" customHeight="1" x14ac:dyDescent="0.25">
      <c r="A32" s="51" t="s">
        <v>48</v>
      </c>
      <c r="B32" s="38"/>
      <c r="C32" s="52">
        <f>SUM(C33:D44)</f>
        <v>1200000</v>
      </c>
      <c r="D32" s="38"/>
      <c r="E32" s="53"/>
      <c r="F32" s="40"/>
      <c r="G32" s="40"/>
      <c r="H32" s="40"/>
      <c r="I32" s="38"/>
      <c r="J32" s="19"/>
      <c r="K32" s="47"/>
      <c r="L32" s="48"/>
      <c r="M32" s="49"/>
      <c r="N32" s="48"/>
      <c r="O32" s="47"/>
      <c r="P32" s="48"/>
      <c r="Q32" s="48"/>
      <c r="R32" s="48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7" ht="16.5" customHeight="1" x14ac:dyDescent="0.25">
      <c r="A33" s="50" t="s">
        <v>49</v>
      </c>
      <c r="B33" s="38"/>
      <c r="C33" s="45">
        <v>100000</v>
      </c>
      <c r="D33" s="38"/>
      <c r="E33" s="39" t="s">
        <v>20</v>
      </c>
      <c r="F33" s="40"/>
      <c r="G33" s="40"/>
      <c r="H33" s="40"/>
      <c r="I33" s="38"/>
      <c r="J33" s="4"/>
      <c r="K33" s="47"/>
      <c r="L33" s="48"/>
      <c r="M33" s="49"/>
      <c r="N33" s="48"/>
      <c r="O33" s="47"/>
      <c r="P33" s="48"/>
      <c r="Q33" s="48"/>
      <c r="R33" s="48"/>
      <c r="S33" s="4"/>
      <c r="AF33" s="4"/>
      <c r="AG33" s="4"/>
      <c r="AH33" s="4"/>
      <c r="AI33" s="4"/>
      <c r="AJ33" s="4"/>
      <c r="AK33" s="4"/>
    </row>
    <row r="34" spans="1:37" ht="16.5" customHeight="1" x14ac:dyDescent="0.25">
      <c r="A34" s="39" t="s">
        <v>50</v>
      </c>
      <c r="B34" s="38"/>
      <c r="C34" s="45">
        <v>100000</v>
      </c>
      <c r="D34" s="38"/>
      <c r="E34" s="39" t="s">
        <v>20</v>
      </c>
      <c r="F34" s="40"/>
      <c r="G34" s="40"/>
      <c r="H34" s="40"/>
      <c r="I34" s="38"/>
      <c r="J34" s="19"/>
      <c r="K34" s="47"/>
      <c r="L34" s="48"/>
      <c r="M34" s="49"/>
      <c r="N34" s="48"/>
      <c r="O34" s="47"/>
      <c r="P34" s="48"/>
      <c r="Q34" s="48"/>
      <c r="R34" s="48"/>
      <c r="S34" s="4"/>
    </row>
    <row r="35" spans="1:37" ht="16.5" customHeight="1" x14ac:dyDescent="0.25">
      <c r="A35" s="39" t="s">
        <v>51</v>
      </c>
      <c r="B35" s="38"/>
      <c r="C35" s="45">
        <v>100000</v>
      </c>
      <c r="D35" s="38"/>
      <c r="E35" s="39" t="s">
        <v>20</v>
      </c>
      <c r="F35" s="40"/>
      <c r="G35" s="40"/>
      <c r="H35" s="40"/>
      <c r="I35" s="38"/>
      <c r="J35" s="19"/>
      <c r="K35" s="47"/>
      <c r="L35" s="48"/>
      <c r="M35" s="49"/>
      <c r="N35" s="48"/>
      <c r="O35" s="47"/>
      <c r="P35" s="48"/>
      <c r="Q35" s="48"/>
      <c r="R35" s="48"/>
      <c r="S35" s="4"/>
    </row>
    <row r="36" spans="1:37" ht="16.5" customHeight="1" x14ac:dyDescent="0.25">
      <c r="A36" s="39" t="s">
        <v>52</v>
      </c>
      <c r="B36" s="38"/>
      <c r="C36" s="45">
        <v>100000</v>
      </c>
      <c r="D36" s="38"/>
      <c r="E36" s="39" t="s">
        <v>20</v>
      </c>
      <c r="F36" s="40"/>
      <c r="G36" s="40"/>
      <c r="H36" s="40"/>
      <c r="I36" s="38"/>
      <c r="J36" s="19"/>
      <c r="K36" s="47"/>
      <c r="L36" s="48"/>
      <c r="M36" s="49"/>
      <c r="N36" s="48"/>
      <c r="O36" s="47"/>
      <c r="P36" s="48"/>
      <c r="Q36" s="48"/>
      <c r="R36" s="48"/>
      <c r="S36" s="4"/>
    </row>
    <row r="37" spans="1:37" ht="16.5" customHeight="1" x14ac:dyDescent="0.25">
      <c r="A37" s="39" t="s">
        <v>53</v>
      </c>
      <c r="B37" s="38"/>
      <c r="C37" s="45">
        <v>100000</v>
      </c>
      <c r="D37" s="38"/>
      <c r="E37" s="39" t="s">
        <v>20</v>
      </c>
      <c r="F37" s="40"/>
      <c r="G37" s="40"/>
      <c r="H37" s="40"/>
      <c r="I37" s="38"/>
      <c r="J37" s="19"/>
      <c r="K37" s="47"/>
      <c r="L37" s="48"/>
      <c r="M37" s="49"/>
      <c r="N37" s="48"/>
      <c r="O37" s="47"/>
      <c r="P37" s="48"/>
      <c r="Q37" s="48"/>
      <c r="R37" s="48"/>
      <c r="S37" s="4"/>
    </row>
    <row r="38" spans="1:37" ht="16.5" customHeight="1" x14ac:dyDescent="0.25">
      <c r="A38" s="39" t="s">
        <v>54</v>
      </c>
      <c r="B38" s="38"/>
      <c r="C38" s="45">
        <v>100000</v>
      </c>
      <c r="D38" s="38"/>
      <c r="E38" s="39" t="s">
        <v>20</v>
      </c>
      <c r="F38" s="40"/>
      <c r="G38" s="40"/>
      <c r="H38" s="40"/>
      <c r="I38" s="38"/>
      <c r="J38" s="19"/>
      <c r="K38" s="47"/>
      <c r="L38" s="48"/>
      <c r="M38" s="49"/>
      <c r="N38" s="48"/>
      <c r="O38" s="47"/>
      <c r="P38" s="48"/>
      <c r="Q38" s="48"/>
      <c r="R38" s="48"/>
      <c r="S38" s="4"/>
    </row>
    <row r="39" spans="1:37" ht="16.5" customHeight="1" x14ac:dyDescent="0.25">
      <c r="A39" s="39" t="s">
        <v>55</v>
      </c>
      <c r="B39" s="38"/>
      <c r="C39" s="45">
        <v>100000</v>
      </c>
      <c r="D39" s="38"/>
      <c r="E39" s="39" t="s">
        <v>20</v>
      </c>
      <c r="F39" s="40"/>
      <c r="G39" s="40"/>
      <c r="H39" s="40"/>
      <c r="I39" s="38"/>
      <c r="J39" s="19"/>
      <c r="K39" s="47"/>
      <c r="L39" s="48"/>
      <c r="M39" s="49"/>
      <c r="N39" s="48"/>
      <c r="O39" s="47"/>
      <c r="P39" s="48"/>
      <c r="Q39" s="48"/>
      <c r="R39" s="48"/>
      <c r="S39" s="4"/>
    </row>
    <row r="40" spans="1:37" ht="16.5" customHeight="1" x14ac:dyDescent="0.25">
      <c r="A40" s="39" t="s">
        <v>56</v>
      </c>
      <c r="B40" s="38"/>
      <c r="C40" s="45">
        <v>100000</v>
      </c>
      <c r="D40" s="38"/>
      <c r="E40" s="39" t="s">
        <v>20</v>
      </c>
      <c r="F40" s="40"/>
      <c r="G40" s="40"/>
      <c r="H40" s="40"/>
      <c r="I40" s="38"/>
      <c r="J40" s="19"/>
      <c r="K40" s="47"/>
      <c r="L40" s="48"/>
      <c r="M40" s="49"/>
      <c r="N40" s="48"/>
      <c r="O40" s="47"/>
      <c r="P40" s="48"/>
      <c r="Q40" s="48"/>
      <c r="R40" s="48"/>
      <c r="S40" s="4"/>
    </row>
    <row r="41" spans="1:37" ht="16.5" customHeight="1" x14ac:dyDescent="0.25">
      <c r="A41" s="39" t="s">
        <v>57</v>
      </c>
      <c r="B41" s="38"/>
      <c r="C41" s="45">
        <v>100000</v>
      </c>
      <c r="D41" s="38"/>
      <c r="E41" s="39" t="s">
        <v>20</v>
      </c>
      <c r="F41" s="40"/>
      <c r="G41" s="40"/>
      <c r="H41" s="40"/>
      <c r="I41" s="38"/>
      <c r="J41" s="19"/>
      <c r="K41" s="47"/>
      <c r="L41" s="48"/>
      <c r="M41" s="49"/>
      <c r="N41" s="48"/>
      <c r="O41" s="47"/>
      <c r="P41" s="48"/>
      <c r="Q41" s="48"/>
      <c r="R41" s="48"/>
      <c r="S41" s="4"/>
    </row>
    <row r="42" spans="1:37" ht="16.5" customHeight="1" x14ac:dyDescent="0.25">
      <c r="A42" s="39" t="s">
        <v>58</v>
      </c>
      <c r="B42" s="38"/>
      <c r="C42" s="45">
        <v>100000</v>
      </c>
      <c r="D42" s="38"/>
      <c r="E42" s="39" t="s">
        <v>20</v>
      </c>
      <c r="F42" s="40"/>
      <c r="G42" s="40"/>
      <c r="H42" s="40"/>
      <c r="I42" s="38"/>
      <c r="J42" s="19"/>
      <c r="K42" s="47"/>
      <c r="L42" s="48"/>
      <c r="M42" s="49"/>
      <c r="N42" s="48"/>
      <c r="O42" s="47"/>
      <c r="P42" s="48"/>
      <c r="Q42" s="48"/>
      <c r="R42" s="48"/>
      <c r="S42" s="4"/>
    </row>
    <row r="43" spans="1:37" ht="16.5" customHeight="1" x14ac:dyDescent="0.25">
      <c r="A43" s="39" t="s">
        <v>59</v>
      </c>
      <c r="B43" s="38"/>
      <c r="C43" s="45">
        <v>100000</v>
      </c>
      <c r="D43" s="38"/>
      <c r="E43" s="39" t="s">
        <v>20</v>
      </c>
      <c r="F43" s="40"/>
      <c r="G43" s="40"/>
      <c r="H43" s="40"/>
      <c r="I43" s="38"/>
      <c r="J43" s="19"/>
      <c r="K43" s="47"/>
      <c r="L43" s="48"/>
      <c r="M43" s="49"/>
      <c r="N43" s="48"/>
      <c r="O43" s="47"/>
      <c r="P43" s="48"/>
      <c r="Q43" s="48"/>
      <c r="R43" s="48"/>
      <c r="S43" s="4"/>
    </row>
    <row r="44" spans="1:37" ht="16.5" customHeight="1" x14ac:dyDescent="0.25">
      <c r="A44" s="39" t="s">
        <v>60</v>
      </c>
      <c r="B44" s="38"/>
      <c r="C44" s="45">
        <v>100000</v>
      </c>
      <c r="D44" s="38"/>
      <c r="E44" s="39" t="s">
        <v>20</v>
      </c>
      <c r="F44" s="40"/>
      <c r="G44" s="40"/>
      <c r="H44" s="40"/>
      <c r="I44" s="38"/>
      <c r="J44" s="19"/>
      <c r="K44" s="47"/>
      <c r="L44" s="48"/>
      <c r="M44" s="49"/>
      <c r="N44" s="48"/>
      <c r="O44" s="47"/>
      <c r="P44" s="48"/>
      <c r="Q44" s="48"/>
      <c r="R44" s="48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37" ht="16.5" customHeight="1" x14ac:dyDescent="0.25">
      <c r="A45" s="47"/>
      <c r="B45" s="48"/>
      <c r="C45" s="49"/>
      <c r="D45" s="48"/>
      <c r="E45" s="24"/>
      <c r="F45" s="24"/>
      <c r="G45" s="47"/>
      <c r="H45" s="48"/>
      <c r="I45" s="48"/>
      <c r="J45" s="4"/>
      <c r="K45" s="47"/>
      <c r="L45" s="48"/>
      <c r="M45" s="49"/>
      <c r="N45" s="48"/>
      <c r="O45" s="47"/>
      <c r="P45" s="48"/>
      <c r="Q45" s="48"/>
      <c r="R45" s="48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16.5" customHeight="1" x14ac:dyDescent="0.25">
      <c r="A46" s="25" t="s">
        <v>61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4"/>
      <c r="AI46" s="4"/>
      <c r="AJ46" s="4"/>
      <c r="AK46" s="4"/>
    </row>
    <row r="47" spans="1:37" ht="16.5" customHeight="1" x14ac:dyDescent="0.25">
      <c r="A47" s="2" t="s">
        <v>62</v>
      </c>
      <c r="J47" s="4"/>
      <c r="S47" s="4"/>
    </row>
    <row r="48" spans="1:37" ht="16.5" customHeight="1" x14ac:dyDescent="0.25">
      <c r="A48" s="26" t="s">
        <v>63</v>
      </c>
      <c r="B48" s="46" t="s">
        <v>64</v>
      </c>
      <c r="C48" s="38"/>
      <c r="D48" s="46" t="s">
        <v>65</v>
      </c>
      <c r="E48" s="40"/>
      <c r="F48" s="38"/>
      <c r="G48" s="46" t="s">
        <v>66</v>
      </c>
      <c r="H48" s="38"/>
      <c r="I48" s="27" t="s">
        <v>16</v>
      </c>
      <c r="J48" s="28"/>
      <c r="K48" s="46" t="s">
        <v>67</v>
      </c>
      <c r="L48" s="40"/>
      <c r="M48" s="38"/>
    </row>
    <row r="49" spans="1:22" ht="16.5" customHeight="1" x14ac:dyDescent="0.25">
      <c r="A49" s="29">
        <v>1</v>
      </c>
      <c r="B49" s="44">
        <f t="shared" ref="B49:B50" si="0">$M$6/2</f>
        <v>14.36875</v>
      </c>
      <c r="C49" s="38"/>
      <c r="D49" s="39">
        <v>14.37</v>
      </c>
      <c r="E49" s="40"/>
      <c r="F49" s="38"/>
      <c r="G49" s="45">
        <v>6500000</v>
      </c>
      <c r="H49" s="38"/>
      <c r="I49" s="30">
        <f t="shared" ref="I49:I50" si="1">G49/D49</f>
        <v>452331.24565066112</v>
      </c>
      <c r="J49" s="31"/>
      <c r="K49" s="45">
        <v>150000</v>
      </c>
      <c r="L49" s="38"/>
      <c r="M49" s="3" t="s">
        <v>23</v>
      </c>
    </row>
    <row r="50" spans="1:22" ht="16.5" customHeight="1" x14ac:dyDescent="0.25">
      <c r="A50" s="29">
        <v>2</v>
      </c>
      <c r="B50" s="44">
        <f t="shared" si="0"/>
        <v>14.36875</v>
      </c>
      <c r="C50" s="38"/>
      <c r="D50" s="39">
        <v>14.37</v>
      </c>
      <c r="E50" s="40"/>
      <c r="F50" s="38"/>
      <c r="G50" s="45">
        <v>7000000</v>
      </c>
      <c r="H50" s="38"/>
      <c r="I50" s="30">
        <f t="shared" si="1"/>
        <v>487125.95685455814</v>
      </c>
      <c r="J50" s="31"/>
      <c r="K50" s="45">
        <v>-100000</v>
      </c>
      <c r="L50" s="38"/>
      <c r="M50" s="3" t="s">
        <v>68</v>
      </c>
    </row>
    <row r="51" spans="1:22" ht="16.5" customHeight="1" x14ac:dyDescent="0.25">
      <c r="A51" s="29" t="s">
        <v>69</v>
      </c>
      <c r="B51" s="44">
        <f>SUM(B49:C50)</f>
        <v>28.737500000000001</v>
      </c>
      <c r="C51" s="38"/>
      <c r="D51" s="39">
        <f>SUM(D49:F50)</f>
        <v>28.74</v>
      </c>
      <c r="E51" s="40"/>
      <c r="F51" s="38"/>
      <c r="G51" s="45">
        <f>SUM(G49:H50)</f>
        <v>13500000</v>
      </c>
      <c r="H51" s="38"/>
      <c r="I51" s="30"/>
      <c r="J51" s="31"/>
      <c r="K51" s="45"/>
      <c r="L51" s="38"/>
      <c r="M51" s="3"/>
    </row>
    <row r="52" spans="1:22" ht="16.5" customHeight="1" x14ac:dyDescent="0.25"/>
    <row r="53" spans="1:22" ht="16.5" customHeight="1" x14ac:dyDescent="0.25">
      <c r="A53" s="37" t="s">
        <v>70</v>
      </c>
      <c r="B53" s="38"/>
      <c r="C53" s="39" t="s">
        <v>71</v>
      </c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38"/>
    </row>
    <row r="54" spans="1:22" ht="16.5" customHeight="1" x14ac:dyDescent="0.25"/>
    <row r="55" spans="1:22" ht="16.5" customHeight="1" x14ac:dyDescent="0.25">
      <c r="A55" s="41" t="s">
        <v>72</v>
      </c>
      <c r="B55" s="38"/>
      <c r="C55" s="42">
        <f>G51-K24</f>
        <v>1900000</v>
      </c>
      <c r="D55" s="40"/>
      <c r="E55" s="43" t="s">
        <v>73</v>
      </c>
      <c r="F55" s="40"/>
      <c r="G55" s="32">
        <f>C55/G51*100</f>
        <v>14.074074074074074</v>
      </c>
      <c r="H55" s="33" t="s">
        <v>74</v>
      </c>
      <c r="I55" s="41" t="s">
        <v>75</v>
      </c>
      <c r="J55" s="40"/>
      <c r="K55" s="40"/>
      <c r="L55" s="38"/>
      <c r="M55" s="42">
        <f>C55+SUM(K49:L50)</f>
        <v>1950000</v>
      </c>
      <c r="N55" s="40"/>
      <c r="O55" s="40"/>
      <c r="P55" s="33" t="s">
        <v>73</v>
      </c>
      <c r="Q55" s="32">
        <f>M55/G51*100</f>
        <v>14.444444444444443</v>
      </c>
      <c r="R55" s="34" t="s">
        <v>74</v>
      </c>
    </row>
    <row r="56" spans="1:22" ht="16.5" customHeight="1" x14ac:dyDescent="0.25"/>
    <row r="57" spans="1:22" ht="16.5" customHeight="1" x14ac:dyDescent="0.25">
      <c r="A57" s="35"/>
      <c r="C57" s="36"/>
    </row>
    <row r="58" spans="1:22" ht="16.5" customHeight="1" x14ac:dyDescent="0.25"/>
    <row r="59" spans="1:22" ht="16.5" customHeight="1" x14ac:dyDescent="0.25"/>
    <row r="60" spans="1:22" ht="16.5" customHeight="1" x14ac:dyDescent="0.25">
      <c r="T60" s="4"/>
      <c r="U60" s="4"/>
      <c r="V60" s="4"/>
    </row>
    <row r="61" spans="1:22" ht="16.5" customHeight="1" x14ac:dyDescent="0.25"/>
    <row r="62" spans="1:22" ht="16.5" customHeight="1" x14ac:dyDescent="0.25"/>
    <row r="63" spans="1:22" ht="16.5" customHeight="1" x14ac:dyDescent="0.25"/>
    <row r="64" spans="1:22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6.5" customHeight="1" x14ac:dyDescent="0.25"/>
    <row r="229" ht="16.5" customHeight="1" x14ac:dyDescent="0.25"/>
    <row r="230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6" ht="16.5" customHeight="1" x14ac:dyDescent="0.25"/>
    <row r="237" ht="16.5" customHeight="1" x14ac:dyDescent="0.25"/>
    <row r="238" ht="16.5" customHeight="1" x14ac:dyDescent="0.25"/>
    <row r="239" ht="16.5" customHeight="1" x14ac:dyDescent="0.25"/>
    <row r="240" ht="16.5" customHeight="1" x14ac:dyDescent="0.25"/>
    <row r="241" ht="16.5" customHeight="1" x14ac:dyDescent="0.25"/>
    <row r="242" ht="16.5" customHeight="1" x14ac:dyDescent="0.25"/>
    <row r="243" ht="16.5" customHeight="1" x14ac:dyDescent="0.25"/>
    <row r="244" ht="16.5" customHeight="1" x14ac:dyDescent="0.25"/>
    <row r="245" ht="16.5" customHeight="1" x14ac:dyDescent="0.25"/>
    <row r="246" ht="16.5" customHeight="1" x14ac:dyDescent="0.25"/>
    <row r="247" ht="16.5" customHeight="1" x14ac:dyDescent="0.25"/>
    <row r="248" ht="16.5" customHeight="1" x14ac:dyDescent="0.25"/>
    <row r="249" ht="16.5" customHeight="1" x14ac:dyDescent="0.25"/>
    <row r="250" ht="16.5" customHeight="1" x14ac:dyDescent="0.25"/>
    <row r="251" ht="16.5" customHeight="1" x14ac:dyDescent="0.25"/>
    <row r="252" ht="16.5" customHeight="1" x14ac:dyDescent="0.25"/>
    <row r="253" ht="16.5" customHeight="1" x14ac:dyDescent="0.25"/>
    <row r="254" ht="16.5" customHeight="1" x14ac:dyDescent="0.25"/>
    <row r="255" ht="16.5" customHeight="1" x14ac:dyDescent="0.25"/>
    <row r="256" ht="16.5" customHeight="1" x14ac:dyDescent="0.25"/>
    <row r="257" ht="16.5" customHeight="1" x14ac:dyDescent="0.25"/>
    <row r="258" ht="16.5" customHeight="1" x14ac:dyDescent="0.25"/>
    <row r="259" ht="16.5" customHeight="1" x14ac:dyDescent="0.25"/>
    <row r="260" ht="16.5" customHeight="1" x14ac:dyDescent="0.25"/>
    <row r="261" ht="16.5" customHeight="1" x14ac:dyDescent="0.25"/>
    <row r="262" ht="16.5" customHeight="1" x14ac:dyDescent="0.25"/>
    <row r="263" ht="16.5" customHeight="1" x14ac:dyDescent="0.25"/>
    <row r="264" ht="16.5" customHeight="1" x14ac:dyDescent="0.25"/>
    <row r="265" ht="16.5" customHeight="1" x14ac:dyDescent="0.25"/>
    <row r="266" ht="16.5" customHeight="1" x14ac:dyDescent="0.25"/>
    <row r="267" ht="16.5" customHeight="1" x14ac:dyDescent="0.25"/>
    <row r="268" ht="16.5" customHeight="1" x14ac:dyDescent="0.25"/>
    <row r="269" ht="16.5" customHeight="1" x14ac:dyDescent="0.25"/>
    <row r="270" ht="16.5" customHeight="1" x14ac:dyDescent="0.25"/>
    <row r="271" ht="16.5" customHeight="1" x14ac:dyDescent="0.25"/>
    <row r="272" ht="16.5" customHeight="1" x14ac:dyDescent="0.25"/>
    <row r="273" ht="16.5" customHeight="1" x14ac:dyDescent="0.25"/>
    <row r="274" ht="16.5" customHeight="1" x14ac:dyDescent="0.25"/>
    <row r="275" ht="16.5" customHeight="1" x14ac:dyDescent="0.25"/>
    <row r="276" ht="16.5" customHeight="1" x14ac:dyDescent="0.25"/>
    <row r="277" ht="16.5" customHeight="1" x14ac:dyDescent="0.25"/>
    <row r="278" ht="16.5" customHeight="1" x14ac:dyDescent="0.25"/>
    <row r="279" ht="16.5" customHeight="1" x14ac:dyDescent="0.25"/>
    <row r="280" ht="16.5" customHeight="1" x14ac:dyDescent="0.25"/>
    <row r="281" ht="16.5" customHeight="1" x14ac:dyDescent="0.25"/>
    <row r="282" ht="16.5" customHeight="1" x14ac:dyDescent="0.25"/>
    <row r="283" ht="16.5" customHeight="1" x14ac:dyDescent="0.25"/>
    <row r="284" ht="16.5" customHeight="1" x14ac:dyDescent="0.25"/>
    <row r="285" ht="16.5" customHeight="1" x14ac:dyDescent="0.25"/>
    <row r="286" ht="16.5" customHeight="1" x14ac:dyDescent="0.25"/>
    <row r="287" ht="16.5" customHeight="1" x14ac:dyDescent="0.25"/>
    <row r="288" ht="16.5" customHeight="1" x14ac:dyDescent="0.25"/>
    <row r="289" ht="16.5" customHeight="1" x14ac:dyDescent="0.25"/>
    <row r="290" ht="16.5" customHeight="1" x14ac:dyDescent="0.25"/>
    <row r="291" ht="16.5" customHeight="1" x14ac:dyDescent="0.25"/>
    <row r="292" ht="16.5" customHeight="1" x14ac:dyDescent="0.25"/>
    <row r="293" ht="16.5" customHeight="1" x14ac:dyDescent="0.25"/>
    <row r="294" ht="16.5" customHeight="1" x14ac:dyDescent="0.25"/>
    <row r="295" ht="16.5" customHeight="1" x14ac:dyDescent="0.25"/>
    <row r="296" ht="16.5" customHeight="1" x14ac:dyDescent="0.25"/>
    <row r="297" ht="16.5" customHeight="1" x14ac:dyDescent="0.25"/>
    <row r="298" ht="16.5" customHeight="1" x14ac:dyDescent="0.25"/>
    <row r="299" ht="16.5" customHeight="1" x14ac:dyDescent="0.25"/>
    <row r="300" ht="16.5" customHeight="1" x14ac:dyDescent="0.25"/>
    <row r="301" ht="16.5" customHeight="1" x14ac:dyDescent="0.25"/>
    <row r="302" ht="16.5" customHeight="1" x14ac:dyDescent="0.25"/>
    <row r="303" ht="16.5" customHeight="1" x14ac:dyDescent="0.25"/>
    <row r="304" ht="16.5" customHeight="1" x14ac:dyDescent="0.25"/>
    <row r="305" ht="16.5" customHeight="1" x14ac:dyDescent="0.25"/>
    <row r="306" ht="16.5" customHeight="1" x14ac:dyDescent="0.25"/>
    <row r="307" ht="16.5" customHeight="1" x14ac:dyDescent="0.25"/>
    <row r="308" ht="16.5" customHeight="1" x14ac:dyDescent="0.25"/>
    <row r="309" ht="16.5" customHeight="1" x14ac:dyDescent="0.25"/>
    <row r="310" ht="16.5" customHeight="1" x14ac:dyDescent="0.25"/>
    <row r="311" ht="16.5" customHeight="1" x14ac:dyDescent="0.25"/>
    <row r="312" ht="16.5" customHeight="1" x14ac:dyDescent="0.25"/>
    <row r="313" ht="16.5" customHeight="1" x14ac:dyDescent="0.25"/>
    <row r="314" ht="16.5" customHeight="1" x14ac:dyDescent="0.25"/>
    <row r="315" ht="16.5" customHeight="1" x14ac:dyDescent="0.25"/>
    <row r="316" ht="16.5" customHeight="1" x14ac:dyDescent="0.25"/>
    <row r="317" ht="16.5" customHeight="1" x14ac:dyDescent="0.25"/>
    <row r="318" ht="16.5" customHeight="1" x14ac:dyDescent="0.25"/>
    <row r="319" ht="16.5" customHeight="1" x14ac:dyDescent="0.25"/>
    <row r="320" ht="16.5" customHeight="1" x14ac:dyDescent="0.25"/>
    <row r="321" ht="16.5" customHeight="1" x14ac:dyDescent="0.25"/>
    <row r="322" ht="16.5" customHeight="1" x14ac:dyDescent="0.25"/>
    <row r="323" ht="16.5" customHeight="1" x14ac:dyDescent="0.25"/>
    <row r="324" ht="16.5" customHeight="1" x14ac:dyDescent="0.25"/>
    <row r="325" ht="16.5" customHeight="1" x14ac:dyDescent="0.25"/>
    <row r="326" ht="16.5" customHeight="1" x14ac:dyDescent="0.25"/>
    <row r="327" ht="16.5" customHeight="1" x14ac:dyDescent="0.25"/>
    <row r="328" ht="16.5" customHeight="1" x14ac:dyDescent="0.25"/>
    <row r="329" ht="16.5" customHeight="1" x14ac:dyDescent="0.25"/>
    <row r="330" ht="16.5" customHeight="1" x14ac:dyDescent="0.25"/>
    <row r="331" ht="16.5" customHeight="1" x14ac:dyDescent="0.25"/>
    <row r="332" ht="16.5" customHeight="1" x14ac:dyDescent="0.25"/>
    <row r="333" ht="16.5" customHeight="1" x14ac:dyDescent="0.25"/>
    <row r="334" ht="16.5" customHeight="1" x14ac:dyDescent="0.25"/>
    <row r="335" ht="16.5" customHeight="1" x14ac:dyDescent="0.25"/>
    <row r="336" ht="16.5" customHeight="1" x14ac:dyDescent="0.25"/>
    <row r="337" ht="16.5" customHeight="1" x14ac:dyDescent="0.25"/>
    <row r="338" ht="16.5" customHeight="1" x14ac:dyDescent="0.25"/>
    <row r="339" ht="16.5" customHeight="1" x14ac:dyDescent="0.25"/>
    <row r="340" ht="16.5" customHeight="1" x14ac:dyDescent="0.25"/>
    <row r="341" ht="16.5" customHeight="1" x14ac:dyDescent="0.25"/>
    <row r="342" ht="16.5" customHeight="1" x14ac:dyDescent="0.25"/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47" ht="16.5" customHeight="1" x14ac:dyDescent="0.25"/>
    <row r="348" ht="16.5" customHeight="1" x14ac:dyDescent="0.25"/>
    <row r="349" ht="16.5" customHeight="1" x14ac:dyDescent="0.25"/>
    <row r="350" ht="16.5" customHeight="1" x14ac:dyDescent="0.25"/>
    <row r="351" ht="16.5" customHeight="1" x14ac:dyDescent="0.25"/>
    <row r="352" ht="16.5" customHeight="1" x14ac:dyDescent="0.25"/>
    <row r="353" ht="16.5" customHeight="1" x14ac:dyDescent="0.25"/>
    <row r="354" ht="16.5" customHeight="1" x14ac:dyDescent="0.25"/>
    <row r="355" ht="16.5" customHeight="1" x14ac:dyDescent="0.25"/>
    <row r="356" ht="16.5" customHeight="1" x14ac:dyDescent="0.25"/>
    <row r="357" ht="16.5" customHeight="1" x14ac:dyDescent="0.25"/>
    <row r="358" ht="16.5" customHeight="1" x14ac:dyDescent="0.25"/>
    <row r="359" ht="16.5" customHeight="1" x14ac:dyDescent="0.25"/>
    <row r="360" ht="16.5" customHeight="1" x14ac:dyDescent="0.25"/>
    <row r="361" ht="16.5" customHeight="1" x14ac:dyDescent="0.25"/>
    <row r="362" ht="16.5" customHeight="1" x14ac:dyDescent="0.25"/>
    <row r="363" ht="16.5" customHeight="1" x14ac:dyDescent="0.25"/>
    <row r="364" ht="16.5" customHeight="1" x14ac:dyDescent="0.25"/>
    <row r="365" ht="16.5" customHeight="1" x14ac:dyDescent="0.25"/>
    <row r="366" ht="16.5" customHeight="1" x14ac:dyDescent="0.25"/>
    <row r="367" ht="16.5" customHeight="1" x14ac:dyDescent="0.25"/>
    <row r="368" ht="16.5" customHeight="1" x14ac:dyDescent="0.25"/>
    <row r="369" ht="16.5" customHeight="1" x14ac:dyDescent="0.25"/>
    <row r="370" ht="16.5" customHeight="1" x14ac:dyDescent="0.25"/>
    <row r="371" ht="16.5" customHeight="1" x14ac:dyDescent="0.25"/>
    <row r="372" ht="16.5" customHeight="1" x14ac:dyDescent="0.25"/>
    <row r="373" ht="16.5" customHeight="1" x14ac:dyDescent="0.25"/>
    <row r="374" ht="16.5" customHeight="1" x14ac:dyDescent="0.25"/>
    <row r="375" ht="16.5" customHeight="1" x14ac:dyDescent="0.25"/>
    <row r="376" ht="16.5" customHeight="1" x14ac:dyDescent="0.25"/>
    <row r="377" ht="16.5" customHeight="1" x14ac:dyDescent="0.25"/>
    <row r="378" ht="16.5" customHeight="1" x14ac:dyDescent="0.25"/>
    <row r="379" ht="16.5" customHeight="1" x14ac:dyDescent="0.25"/>
    <row r="380" ht="16.5" customHeight="1" x14ac:dyDescent="0.25"/>
    <row r="381" ht="16.5" customHeight="1" x14ac:dyDescent="0.25"/>
    <row r="382" ht="16.5" customHeight="1" x14ac:dyDescent="0.25"/>
    <row r="383" ht="16.5" customHeight="1" x14ac:dyDescent="0.25"/>
    <row r="384" ht="16.5" customHeight="1" x14ac:dyDescent="0.25"/>
    <row r="385" ht="16.5" customHeight="1" x14ac:dyDescent="0.25"/>
    <row r="386" ht="16.5" customHeight="1" x14ac:dyDescent="0.25"/>
    <row r="387" ht="16.5" customHeight="1" x14ac:dyDescent="0.25"/>
    <row r="388" ht="16.5" customHeight="1" x14ac:dyDescent="0.25"/>
    <row r="389" ht="16.5" customHeight="1" x14ac:dyDescent="0.25"/>
    <row r="390" ht="16.5" customHeight="1" x14ac:dyDescent="0.25"/>
    <row r="391" ht="16.5" customHeight="1" x14ac:dyDescent="0.25"/>
    <row r="392" ht="16.5" customHeight="1" x14ac:dyDescent="0.25"/>
    <row r="393" ht="16.5" customHeight="1" x14ac:dyDescent="0.25"/>
    <row r="394" ht="16.5" customHeight="1" x14ac:dyDescent="0.25"/>
    <row r="395" ht="16.5" customHeight="1" x14ac:dyDescent="0.25"/>
    <row r="396" ht="16.5" customHeight="1" x14ac:dyDescent="0.25"/>
    <row r="397" ht="16.5" customHeight="1" x14ac:dyDescent="0.25"/>
    <row r="398" ht="16.5" customHeight="1" x14ac:dyDescent="0.25"/>
    <row r="399" ht="16.5" customHeight="1" x14ac:dyDescent="0.25"/>
    <row r="400" ht="16.5" customHeight="1" x14ac:dyDescent="0.25"/>
    <row r="401" ht="16.5" customHeight="1" x14ac:dyDescent="0.25"/>
    <row r="402" ht="16.5" customHeight="1" x14ac:dyDescent="0.25"/>
    <row r="403" ht="16.5" customHeight="1" x14ac:dyDescent="0.25"/>
    <row r="404" ht="16.5" customHeight="1" x14ac:dyDescent="0.25"/>
    <row r="405" ht="16.5" customHeight="1" x14ac:dyDescent="0.25"/>
    <row r="406" ht="16.5" customHeight="1" x14ac:dyDescent="0.25"/>
    <row r="407" ht="16.5" customHeight="1" x14ac:dyDescent="0.25"/>
    <row r="408" ht="16.5" customHeight="1" x14ac:dyDescent="0.25"/>
    <row r="409" ht="16.5" customHeight="1" x14ac:dyDescent="0.25"/>
    <row r="410" ht="16.5" customHeight="1" x14ac:dyDescent="0.25"/>
    <row r="411" ht="16.5" customHeight="1" x14ac:dyDescent="0.25"/>
    <row r="412" ht="16.5" customHeight="1" x14ac:dyDescent="0.25"/>
    <row r="413" ht="16.5" customHeight="1" x14ac:dyDescent="0.25"/>
    <row r="414" ht="16.5" customHeight="1" x14ac:dyDescent="0.25"/>
    <row r="415" ht="16.5" customHeight="1" x14ac:dyDescent="0.25"/>
    <row r="416" ht="16.5" customHeight="1" x14ac:dyDescent="0.25"/>
    <row r="417" ht="16.5" customHeight="1" x14ac:dyDescent="0.25"/>
    <row r="418" ht="16.5" customHeight="1" x14ac:dyDescent="0.25"/>
    <row r="419" ht="16.5" customHeight="1" x14ac:dyDescent="0.25"/>
    <row r="420" ht="16.5" customHeight="1" x14ac:dyDescent="0.25"/>
    <row r="421" ht="16.5" customHeight="1" x14ac:dyDescent="0.25"/>
    <row r="422" ht="16.5" customHeight="1" x14ac:dyDescent="0.25"/>
    <row r="423" ht="16.5" customHeight="1" x14ac:dyDescent="0.25"/>
    <row r="424" ht="16.5" customHeight="1" x14ac:dyDescent="0.25"/>
    <row r="425" ht="16.5" customHeight="1" x14ac:dyDescent="0.25"/>
    <row r="426" ht="16.5" customHeight="1" x14ac:dyDescent="0.25"/>
    <row r="427" ht="16.5" customHeight="1" x14ac:dyDescent="0.25"/>
    <row r="428" ht="16.5" customHeight="1" x14ac:dyDescent="0.25"/>
    <row r="429" ht="16.5" customHeight="1" x14ac:dyDescent="0.25"/>
    <row r="430" ht="16.5" customHeight="1" x14ac:dyDescent="0.25"/>
    <row r="431" ht="16.5" customHeight="1" x14ac:dyDescent="0.25"/>
    <row r="432" ht="16.5" customHeight="1" x14ac:dyDescent="0.25"/>
    <row r="433" ht="16.5" customHeight="1" x14ac:dyDescent="0.25"/>
    <row r="434" ht="16.5" customHeight="1" x14ac:dyDescent="0.25"/>
    <row r="435" ht="16.5" customHeight="1" x14ac:dyDescent="0.25"/>
    <row r="436" ht="16.5" customHeight="1" x14ac:dyDescent="0.25"/>
    <row r="437" ht="16.5" customHeight="1" x14ac:dyDescent="0.25"/>
    <row r="438" ht="16.5" customHeight="1" x14ac:dyDescent="0.25"/>
    <row r="439" ht="16.5" customHeight="1" x14ac:dyDescent="0.25"/>
    <row r="440" ht="16.5" customHeight="1" x14ac:dyDescent="0.25"/>
    <row r="441" ht="16.5" customHeight="1" x14ac:dyDescent="0.25"/>
    <row r="442" ht="16.5" customHeight="1" x14ac:dyDescent="0.25"/>
    <row r="443" ht="16.5" customHeight="1" x14ac:dyDescent="0.25"/>
    <row r="444" ht="16.5" customHeight="1" x14ac:dyDescent="0.25"/>
    <row r="445" ht="16.5" customHeight="1" x14ac:dyDescent="0.25"/>
    <row r="446" ht="16.5" customHeight="1" x14ac:dyDescent="0.25"/>
    <row r="447" ht="16.5" customHeight="1" x14ac:dyDescent="0.25"/>
    <row r="448" ht="16.5" customHeight="1" x14ac:dyDescent="0.25"/>
    <row r="449" ht="16.5" customHeight="1" x14ac:dyDescent="0.25"/>
    <row r="450" ht="16.5" customHeight="1" x14ac:dyDescent="0.25"/>
    <row r="451" ht="16.5" customHeight="1" x14ac:dyDescent="0.25"/>
    <row r="452" ht="16.5" customHeight="1" x14ac:dyDescent="0.25"/>
    <row r="453" ht="16.5" customHeight="1" x14ac:dyDescent="0.25"/>
    <row r="454" ht="16.5" customHeight="1" x14ac:dyDescent="0.25"/>
    <row r="455" ht="16.5" customHeight="1" x14ac:dyDescent="0.25"/>
    <row r="456" ht="16.5" customHeight="1" x14ac:dyDescent="0.25"/>
    <row r="457" ht="16.5" customHeight="1" x14ac:dyDescent="0.25"/>
    <row r="458" ht="16.5" customHeight="1" x14ac:dyDescent="0.25"/>
    <row r="459" ht="16.5" customHeight="1" x14ac:dyDescent="0.25"/>
    <row r="460" ht="16.5" customHeight="1" x14ac:dyDescent="0.25"/>
    <row r="461" ht="16.5" customHeight="1" x14ac:dyDescent="0.25"/>
    <row r="462" ht="16.5" customHeight="1" x14ac:dyDescent="0.25"/>
    <row r="463" ht="16.5" customHeight="1" x14ac:dyDescent="0.25"/>
    <row r="464" ht="16.5" customHeight="1" x14ac:dyDescent="0.25"/>
    <row r="465" ht="16.5" customHeight="1" x14ac:dyDescent="0.25"/>
    <row r="466" ht="16.5" customHeight="1" x14ac:dyDescent="0.25"/>
    <row r="467" ht="16.5" customHeight="1" x14ac:dyDescent="0.25"/>
    <row r="468" ht="16.5" customHeight="1" x14ac:dyDescent="0.25"/>
    <row r="469" ht="16.5" customHeight="1" x14ac:dyDescent="0.25"/>
    <row r="470" ht="16.5" customHeight="1" x14ac:dyDescent="0.25"/>
    <row r="471" ht="16.5" customHeight="1" x14ac:dyDescent="0.25"/>
    <row r="472" ht="16.5" customHeight="1" x14ac:dyDescent="0.25"/>
    <row r="473" ht="16.5" customHeight="1" x14ac:dyDescent="0.25"/>
    <row r="474" ht="16.5" customHeight="1" x14ac:dyDescent="0.25"/>
    <row r="475" ht="16.5" customHeight="1" x14ac:dyDescent="0.25"/>
    <row r="476" ht="16.5" customHeight="1" x14ac:dyDescent="0.25"/>
    <row r="477" ht="16.5" customHeight="1" x14ac:dyDescent="0.25"/>
    <row r="478" ht="16.5" customHeight="1" x14ac:dyDescent="0.25"/>
    <row r="479" ht="16.5" customHeight="1" x14ac:dyDescent="0.25"/>
    <row r="480" ht="16.5" customHeight="1" x14ac:dyDescent="0.25"/>
    <row r="481" ht="16.5" customHeight="1" x14ac:dyDescent="0.25"/>
    <row r="482" ht="16.5" customHeight="1" x14ac:dyDescent="0.25"/>
    <row r="483" ht="16.5" customHeight="1" x14ac:dyDescent="0.25"/>
    <row r="484" ht="16.5" customHeight="1" x14ac:dyDescent="0.25"/>
    <row r="485" ht="16.5" customHeight="1" x14ac:dyDescent="0.25"/>
    <row r="486" ht="16.5" customHeight="1" x14ac:dyDescent="0.25"/>
    <row r="487" ht="16.5" customHeight="1" x14ac:dyDescent="0.25"/>
    <row r="488" ht="16.5" customHeight="1" x14ac:dyDescent="0.25"/>
    <row r="489" ht="16.5" customHeight="1" x14ac:dyDescent="0.25"/>
    <row r="490" ht="16.5" customHeight="1" x14ac:dyDescent="0.25"/>
    <row r="491" ht="16.5" customHeight="1" x14ac:dyDescent="0.25"/>
    <row r="492" ht="16.5" customHeight="1" x14ac:dyDescent="0.25"/>
    <row r="493" ht="16.5" customHeight="1" x14ac:dyDescent="0.25"/>
    <row r="494" ht="16.5" customHeight="1" x14ac:dyDescent="0.25"/>
    <row r="495" ht="16.5" customHeight="1" x14ac:dyDescent="0.25"/>
    <row r="496" ht="16.5" customHeight="1" x14ac:dyDescent="0.25"/>
    <row r="497" ht="16.5" customHeight="1" x14ac:dyDescent="0.25"/>
    <row r="498" ht="16.5" customHeight="1" x14ac:dyDescent="0.25"/>
    <row r="499" ht="16.5" customHeight="1" x14ac:dyDescent="0.25"/>
    <row r="500" ht="16.5" customHeight="1" x14ac:dyDescent="0.25"/>
    <row r="501" ht="16.5" customHeight="1" x14ac:dyDescent="0.25"/>
    <row r="502" ht="16.5" customHeight="1" x14ac:dyDescent="0.25"/>
    <row r="503" ht="16.5" customHeight="1" x14ac:dyDescent="0.25"/>
    <row r="504" ht="16.5" customHeight="1" x14ac:dyDescent="0.25"/>
    <row r="505" ht="16.5" customHeight="1" x14ac:dyDescent="0.25"/>
    <row r="506" ht="16.5" customHeight="1" x14ac:dyDescent="0.25"/>
    <row r="507" ht="16.5" customHeight="1" x14ac:dyDescent="0.25"/>
    <row r="508" ht="16.5" customHeight="1" x14ac:dyDescent="0.25"/>
    <row r="509" ht="16.5" customHeight="1" x14ac:dyDescent="0.25"/>
    <row r="510" ht="16.5" customHeight="1" x14ac:dyDescent="0.25"/>
    <row r="511" ht="16.5" customHeight="1" x14ac:dyDescent="0.25"/>
    <row r="512" ht="16.5" customHeight="1" x14ac:dyDescent="0.25"/>
    <row r="513" ht="16.5" customHeight="1" x14ac:dyDescent="0.25"/>
    <row r="514" ht="16.5" customHeight="1" x14ac:dyDescent="0.25"/>
    <row r="515" ht="16.5" customHeight="1" x14ac:dyDescent="0.25"/>
    <row r="516" ht="16.5" customHeight="1" x14ac:dyDescent="0.25"/>
    <row r="517" ht="16.5" customHeight="1" x14ac:dyDescent="0.25"/>
    <row r="518" ht="16.5" customHeight="1" x14ac:dyDescent="0.25"/>
    <row r="519" ht="16.5" customHeight="1" x14ac:dyDescent="0.25"/>
    <row r="520" ht="16.5" customHeight="1" x14ac:dyDescent="0.25"/>
    <row r="521" ht="16.5" customHeight="1" x14ac:dyDescent="0.25"/>
    <row r="522" ht="16.5" customHeight="1" x14ac:dyDescent="0.25"/>
    <row r="523" ht="16.5" customHeight="1" x14ac:dyDescent="0.25"/>
    <row r="524" ht="16.5" customHeight="1" x14ac:dyDescent="0.25"/>
    <row r="525" ht="16.5" customHeight="1" x14ac:dyDescent="0.25"/>
    <row r="526" ht="16.5" customHeight="1" x14ac:dyDescent="0.25"/>
    <row r="527" ht="16.5" customHeight="1" x14ac:dyDescent="0.25"/>
    <row r="528" ht="16.5" customHeight="1" x14ac:dyDescent="0.25"/>
    <row r="529" ht="16.5" customHeight="1" x14ac:dyDescent="0.25"/>
    <row r="530" ht="16.5" customHeight="1" x14ac:dyDescent="0.25"/>
    <row r="531" ht="16.5" customHeight="1" x14ac:dyDescent="0.25"/>
    <row r="532" ht="16.5" customHeight="1" x14ac:dyDescent="0.25"/>
    <row r="533" ht="16.5" customHeight="1" x14ac:dyDescent="0.25"/>
    <row r="534" ht="16.5" customHeight="1" x14ac:dyDescent="0.25"/>
    <row r="535" ht="16.5" customHeight="1" x14ac:dyDescent="0.25"/>
    <row r="536" ht="16.5" customHeight="1" x14ac:dyDescent="0.25"/>
    <row r="537" ht="16.5" customHeight="1" x14ac:dyDescent="0.25"/>
    <row r="538" ht="16.5" customHeight="1" x14ac:dyDescent="0.25"/>
    <row r="539" ht="16.5" customHeight="1" x14ac:dyDescent="0.25"/>
    <row r="540" ht="16.5" customHeight="1" x14ac:dyDescent="0.25"/>
    <row r="541" ht="16.5" customHeight="1" x14ac:dyDescent="0.25"/>
    <row r="542" ht="16.5" customHeight="1" x14ac:dyDescent="0.25"/>
    <row r="543" ht="16.5" customHeight="1" x14ac:dyDescent="0.25"/>
    <row r="544" ht="16.5" customHeight="1" x14ac:dyDescent="0.25"/>
    <row r="545" ht="16.5" customHeight="1" x14ac:dyDescent="0.25"/>
    <row r="546" ht="16.5" customHeight="1" x14ac:dyDescent="0.25"/>
    <row r="547" ht="16.5" customHeight="1" x14ac:dyDescent="0.25"/>
    <row r="548" ht="16.5" customHeight="1" x14ac:dyDescent="0.25"/>
    <row r="549" ht="16.5" customHeight="1" x14ac:dyDescent="0.25"/>
    <row r="550" ht="16.5" customHeight="1" x14ac:dyDescent="0.25"/>
    <row r="551" ht="16.5" customHeight="1" x14ac:dyDescent="0.25"/>
    <row r="552" ht="16.5" customHeight="1" x14ac:dyDescent="0.25"/>
    <row r="553" ht="16.5" customHeight="1" x14ac:dyDescent="0.25"/>
    <row r="554" ht="16.5" customHeight="1" x14ac:dyDescent="0.25"/>
    <row r="555" ht="16.5" customHeight="1" x14ac:dyDescent="0.25"/>
    <row r="556" ht="16.5" customHeight="1" x14ac:dyDescent="0.25"/>
    <row r="557" ht="16.5" customHeight="1" x14ac:dyDescent="0.25"/>
    <row r="558" ht="16.5" customHeight="1" x14ac:dyDescent="0.25"/>
    <row r="559" ht="16.5" customHeight="1" x14ac:dyDescent="0.25"/>
    <row r="560" ht="16.5" customHeight="1" x14ac:dyDescent="0.25"/>
    <row r="561" ht="16.5" customHeight="1" x14ac:dyDescent="0.25"/>
    <row r="562" ht="16.5" customHeight="1" x14ac:dyDescent="0.25"/>
    <row r="563" ht="16.5" customHeight="1" x14ac:dyDescent="0.25"/>
    <row r="564" ht="16.5" customHeight="1" x14ac:dyDescent="0.25"/>
    <row r="565" ht="16.5" customHeight="1" x14ac:dyDescent="0.25"/>
    <row r="566" ht="16.5" customHeight="1" x14ac:dyDescent="0.25"/>
    <row r="567" ht="16.5" customHeight="1" x14ac:dyDescent="0.25"/>
    <row r="568" ht="16.5" customHeight="1" x14ac:dyDescent="0.25"/>
    <row r="569" ht="16.5" customHeight="1" x14ac:dyDescent="0.25"/>
    <row r="570" ht="16.5" customHeight="1" x14ac:dyDescent="0.25"/>
    <row r="571" ht="16.5" customHeight="1" x14ac:dyDescent="0.25"/>
    <row r="572" ht="16.5" customHeight="1" x14ac:dyDescent="0.25"/>
    <row r="573" ht="16.5" customHeight="1" x14ac:dyDescent="0.25"/>
    <row r="574" ht="16.5" customHeight="1" x14ac:dyDescent="0.25"/>
    <row r="575" ht="16.5" customHeight="1" x14ac:dyDescent="0.25"/>
    <row r="576" ht="16.5" customHeight="1" x14ac:dyDescent="0.25"/>
    <row r="577" ht="16.5" customHeight="1" x14ac:dyDescent="0.25"/>
    <row r="578" ht="16.5" customHeight="1" x14ac:dyDescent="0.25"/>
    <row r="579" ht="16.5" customHeight="1" x14ac:dyDescent="0.25"/>
    <row r="580" ht="16.5" customHeight="1" x14ac:dyDescent="0.25"/>
    <row r="581" ht="16.5" customHeight="1" x14ac:dyDescent="0.25"/>
    <row r="582" ht="16.5" customHeight="1" x14ac:dyDescent="0.25"/>
    <row r="583" ht="16.5" customHeight="1" x14ac:dyDescent="0.25"/>
    <row r="584" ht="16.5" customHeight="1" x14ac:dyDescent="0.25"/>
    <row r="585" ht="16.5" customHeight="1" x14ac:dyDescent="0.25"/>
    <row r="586" ht="16.5" customHeight="1" x14ac:dyDescent="0.25"/>
    <row r="587" ht="16.5" customHeight="1" x14ac:dyDescent="0.25"/>
    <row r="588" ht="16.5" customHeight="1" x14ac:dyDescent="0.25"/>
    <row r="589" ht="16.5" customHeight="1" x14ac:dyDescent="0.25"/>
    <row r="590" ht="16.5" customHeight="1" x14ac:dyDescent="0.25"/>
    <row r="591" ht="16.5" customHeight="1" x14ac:dyDescent="0.25"/>
    <row r="592" ht="16.5" customHeight="1" x14ac:dyDescent="0.25"/>
    <row r="593" ht="16.5" customHeight="1" x14ac:dyDescent="0.25"/>
    <row r="594" ht="16.5" customHeight="1" x14ac:dyDescent="0.25"/>
    <row r="595" ht="16.5" customHeight="1" x14ac:dyDescent="0.25"/>
    <row r="596" ht="16.5" customHeight="1" x14ac:dyDescent="0.25"/>
    <row r="597" ht="16.5" customHeight="1" x14ac:dyDescent="0.25"/>
    <row r="598" ht="16.5" customHeight="1" x14ac:dyDescent="0.25"/>
    <row r="599" ht="16.5" customHeight="1" x14ac:dyDescent="0.25"/>
    <row r="600" ht="16.5" customHeight="1" x14ac:dyDescent="0.25"/>
    <row r="601" ht="16.5" customHeight="1" x14ac:dyDescent="0.25"/>
    <row r="602" ht="16.5" customHeight="1" x14ac:dyDescent="0.25"/>
    <row r="603" ht="16.5" customHeight="1" x14ac:dyDescent="0.25"/>
    <row r="604" ht="16.5" customHeight="1" x14ac:dyDescent="0.25"/>
    <row r="605" ht="16.5" customHeight="1" x14ac:dyDescent="0.25"/>
    <row r="606" ht="16.5" customHeight="1" x14ac:dyDescent="0.25"/>
    <row r="607" ht="16.5" customHeight="1" x14ac:dyDescent="0.25"/>
    <row r="608" ht="16.5" customHeight="1" x14ac:dyDescent="0.25"/>
    <row r="609" ht="16.5" customHeight="1" x14ac:dyDescent="0.25"/>
    <row r="610" ht="16.5" customHeight="1" x14ac:dyDescent="0.25"/>
    <row r="611" ht="16.5" customHeight="1" x14ac:dyDescent="0.25"/>
    <row r="612" ht="16.5" customHeight="1" x14ac:dyDescent="0.25"/>
    <row r="613" ht="16.5" customHeight="1" x14ac:dyDescent="0.25"/>
    <row r="614" ht="16.5" customHeight="1" x14ac:dyDescent="0.25"/>
    <row r="615" ht="16.5" customHeight="1" x14ac:dyDescent="0.25"/>
    <row r="616" ht="16.5" customHeight="1" x14ac:dyDescent="0.25"/>
    <row r="617" ht="16.5" customHeight="1" x14ac:dyDescent="0.25"/>
    <row r="618" ht="16.5" customHeight="1" x14ac:dyDescent="0.25"/>
    <row r="619" ht="16.5" customHeight="1" x14ac:dyDescent="0.25"/>
    <row r="620" ht="16.5" customHeight="1" x14ac:dyDescent="0.25"/>
    <row r="621" ht="16.5" customHeight="1" x14ac:dyDescent="0.25"/>
    <row r="622" ht="16.5" customHeight="1" x14ac:dyDescent="0.25"/>
    <row r="623" ht="16.5" customHeight="1" x14ac:dyDescent="0.25"/>
    <row r="624" ht="16.5" customHeight="1" x14ac:dyDescent="0.25"/>
    <row r="625" ht="16.5" customHeight="1" x14ac:dyDescent="0.25"/>
    <row r="626" ht="16.5" customHeight="1" x14ac:dyDescent="0.25"/>
    <row r="627" ht="16.5" customHeight="1" x14ac:dyDescent="0.25"/>
    <row r="628" ht="16.5" customHeight="1" x14ac:dyDescent="0.25"/>
    <row r="629" ht="16.5" customHeight="1" x14ac:dyDescent="0.25"/>
    <row r="630" ht="16.5" customHeight="1" x14ac:dyDescent="0.25"/>
    <row r="631" ht="16.5" customHeight="1" x14ac:dyDescent="0.25"/>
    <row r="632" ht="16.5" customHeight="1" x14ac:dyDescent="0.25"/>
    <row r="633" ht="16.5" customHeight="1" x14ac:dyDescent="0.25"/>
    <row r="634" ht="16.5" customHeight="1" x14ac:dyDescent="0.25"/>
    <row r="635" ht="16.5" customHeight="1" x14ac:dyDescent="0.25"/>
    <row r="636" ht="16.5" customHeight="1" x14ac:dyDescent="0.25"/>
    <row r="637" ht="16.5" customHeight="1" x14ac:dyDescent="0.25"/>
    <row r="638" ht="16.5" customHeight="1" x14ac:dyDescent="0.25"/>
    <row r="639" ht="16.5" customHeight="1" x14ac:dyDescent="0.25"/>
    <row r="640" ht="16.5" customHeight="1" x14ac:dyDescent="0.25"/>
    <row r="641" ht="16.5" customHeight="1" x14ac:dyDescent="0.25"/>
    <row r="642" ht="16.5" customHeight="1" x14ac:dyDescent="0.25"/>
    <row r="643" ht="16.5" customHeight="1" x14ac:dyDescent="0.25"/>
    <row r="644" ht="16.5" customHeight="1" x14ac:dyDescent="0.25"/>
    <row r="645" ht="16.5" customHeight="1" x14ac:dyDescent="0.25"/>
    <row r="646" ht="16.5" customHeight="1" x14ac:dyDescent="0.25"/>
    <row r="647" ht="16.5" customHeight="1" x14ac:dyDescent="0.25"/>
    <row r="648" ht="16.5" customHeight="1" x14ac:dyDescent="0.25"/>
    <row r="649" ht="16.5" customHeight="1" x14ac:dyDescent="0.25"/>
    <row r="650" ht="16.5" customHeight="1" x14ac:dyDescent="0.25"/>
    <row r="651" ht="16.5" customHeight="1" x14ac:dyDescent="0.25"/>
    <row r="652" ht="16.5" customHeight="1" x14ac:dyDescent="0.25"/>
    <row r="653" ht="16.5" customHeight="1" x14ac:dyDescent="0.25"/>
    <row r="654" ht="16.5" customHeight="1" x14ac:dyDescent="0.25"/>
    <row r="655" ht="16.5" customHeight="1" x14ac:dyDescent="0.25"/>
    <row r="656" ht="16.5" customHeight="1" x14ac:dyDescent="0.25"/>
    <row r="657" ht="16.5" customHeight="1" x14ac:dyDescent="0.25"/>
    <row r="658" ht="16.5" customHeight="1" x14ac:dyDescent="0.25"/>
    <row r="659" ht="16.5" customHeight="1" x14ac:dyDescent="0.25"/>
    <row r="660" ht="16.5" customHeight="1" x14ac:dyDescent="0.25"/>
    <row r="661" ht="16.5" customHeight="1" x14ac:dyDescent="0.25"/>
    <row r="662" ht="16.5" customHeight="1" x14ac:dyDescent="0.25"/>
    <row r="663" ht="16.5" customHeight="1" x14ac:dyDescent="0.25"/>
    <row r="664" ht="16.5" customHeight="1" x14ac:dyDescent="0.25"/>
    <row r="665" ht="16.5" customHeight="1" x14ac:dyDescent="0.25"/>
    <row r="666" ht="16.5" customHeight="1" x14ac:dyDescent="0.25"/>
    <row r="667" ht="16.5" customHeight="1" x14ac:dyDescent="0.25"/>
    <row r="668" ht="16.5" customHeight="1" x14ac:dyDescent="0.25"/>
    <row r="669" ht="16.5" customHeight="1" x14ac:dyDescent="0.25"/>
    <row r="670" ht="16.5" customHeight="1" x14ac:dyDescent="0.25"/>
    <row r="671" ht="16.5" customHeight="1" x14ac:dyDescent="0.25"/>
    <row r="672" ht="16.5" customHeight="1" x14ac:dyDescent="0.25"/>
    <row r="673" ht="16.5" customHeight="1" x14ac:dyDescent="0.25"/>
    <row r="674" ht="16.5" customHeight="1" x14ac:dyDescent="0.25"/>
    <row r="675" ht="16.5" customHeight="1" x14ac:dyDescent="0.25"/>
    <row r="676" ht="16.5" customHeight="1" x14ac:dyDescent="0.25"/>
    <row r="677" ht="16.5" customHeight="1" x14ac:dyDescent="0.25"/>
    <row r="678" ht="16.5" customHeight="1" x14ac:dyDescent="0.25"/>
    <row r="679" ht="16.5" customHeight="1" x14ac:dyDescent="0.25"/>
    <row r="680" ht="16.5" customHeight="1" x14ac:dyDescent="0.25"/>
    <row r="681" ht="16.5" customHeight="1" x14ac:dyDescent="0.25"/>
    <row r="682" ht="16.5" customHeight="1" x14ac:dyDescent="0.25"/>
    <row r="683" ht="16.5" customHeight="1" x14ac:dyDescent="0.25"/>
    <row r="684" ht="16.5" customHeight="1" x14ac:dyDescent="0.25"/>
    <row r="685" ht="16.5" customHeight="1" x14ac:dyDescent="0.25"/>
    <row r="686" ht="16.5" customHeight="1" x14ac:dyDescent="0.25"/>
    <row r="687" ht="16.5" customHeight="1" x14ac:dyDescent="0.25"/>
    <row r="688" ht="16.5" customHeight="1" x14ac:dyDescent="0.25"/>
    <row r="689" ht="16.5" customHeight="1" x14ac:dyDescent="0.25"/>
    <row r="690" ht="16.5" customHeight="1" x14ac:dyDescent="0.25"/>
    <row r="691" ht="16.5" customHeight="1" x14ac:dyDescent="0.25"/>
    <row r="692" ht="16.5" customHeight="1" x14ac:dyDescent="0.25"/>
    <row r="693" ht="16.5" customHeight="1" x14ac:dyDescent="0.25"/>
    <row r="694" ht="16.5" customHeight="1" x14ac:dyDescent="0.25"/>
    <row r="695" ht="16.5" customHeight="1" x14ac:dyDescent="0.25"/>
    <row r="696" ht="16.5" customHeight="1" x14ac:dyDescent="0.25"/>
    <row r="697" ht="16.5" customHeight="1" x14ac:dyDescent="0.25"/>
    <row r="698" ht="16.5" customHeight="1" x14ac:dyDescent="0.25"/>
    <row r="699" ht="16.5" customHeight="1" x14ac:dyDescent="0.25"/>
    <row r="700" ht="16.5" customHeight="1" x14ac:dyDescent="0.25"/>
    <row r="701" ht="16.5" customHeight="1" x14ac:dyDescent="0.25"/>
    <row r="702" ht="16.5" customHeight="1" x14ac:dyDescent="0.25"/>
    <row r="703" ht="16.5" customHeight="1" x14ac:dyDescent="0.25"/>
    <row r="704" ht="16.5" customHeight="1" x14ac:dyDescent="0.25"/>
    <row r="705" ht="16.5" customHeight="1" x14ac:dyDescent="0.25"/>
    <row r="706" ht="16.5" customHeight="1" x14ac:dyDescent="0.25"/>
    <row r="707" ht="16.5" customHeight="1" x14ac:dyDescent="0.25"/>
    <row r="708" ht="16.5" customHeight="1" x14ac:dyDescent="0.25"/>
    <row r="709" ht="16.5" customHeight="1" x14ac:dyDescent="0.25"/>
    <row r="710" ht="16.5" customHeight="1" x14ac:dyDescent="0.25"/>
    <row r="711" ht="16.5" customHeight="1" x14ac:dyDescent="0.25"/>
    <row r="712" ht="16.5" customHeight="1" x14ac:dyDescent="0.25"/>
    <row r="713" ht="16.5" customHeight="1" x14ac:dyDescent="0.25"/>
    <row r="714" ht="16.5" customHeight="1" x14ac:dyDescent="0.25"/>
    <row r="715" ht="16.5" customHeight="1" x14ac:dyDescent="0.25"/>
    <row r="716" ht="16.5" customHeight="1" x14ac:dyDescent="0.25"/>
    <row r="717" ht="16.5" customHeight="1" x14ac:dyDescent="0.25"/>
    <row r="718" ht="16.5" customHeight="1" x14ac:dyDescent="0.25"/>
    <row r="719" ht="16.5" customHeight="1" x14ac:dyDescent="0.25"/>
    <row r="720" ht="16.5" customHeight="1" x14ac:dyDescent="0.25"/>
    <row r="721" ht="16.5" customHeight="1" x14ac:dyDescent="0.25"/>
    <row r="722" ht="16.5" customHeight="1" x14ac:dyDescent="0.25"/>
    <row r="723" ht="16.5" customHeight="1" x14ac:dyDescent="0.25"/>
    <row r="724" ht="16.5" customHeight="1" x14ac:dyDescent="0.25"/>
    <row r="725" ht="16.5" customHeight="1" x14ac:dyDescent="0.25"/>
    <row r="726" ht="16.5" customHeight="1" x14ac:dyDescent="0.25"/>
    <row r="727" ht="16.5" customHeight="1" x14ac:dyDescent="0.25"/>
    <row r="728" ht="16.5" customHeight="1" x14ac:dyDescent="0.25"/>
    <row r="729" ht="16.5" customHeight="1" x14ac:dyDescent="0.25"/>
    <row r="730" ht="16.5" customHeight="1" x14ac:dyDescent="0.25"/>
    <row r="731" ht="16.5" customHeight="1" x14ac:dyDescent="0.25"/>
    <row r="732" ht="16.5" customHeight="1" x14ac:dyDescent="0.25"/>
    <row r="733" ht="16.5" customHeight="1" x14ac:dyDescent="0.25"/>
    <row r="734" ht="16.5" customHeight="1" x14ac:dyDescent="0.25"/>
    <row r="735" ht="16.5" customHeight="1" x14ac:dyDescent="0.25"/>
    <row r="736" ht="16.5" customHeight="1" x14ac:dyDescent="0.25"/>
    <row r="737" ht="16.5" customHeight="1" x14ac:dyDescent="0.25"/>
    <row r="738" ht="16.5" customHeight="1" x14ac:dyDescent="0.25"/>
    <row r="739" ht="16.5" customHeight="1" x14ac:dyDescent="0.25"/>
    <row r="740" ht="16.5" customHeight="1" x14ac:dyDescent="0.25"/>
    <row r="741" ht="16.5" customHeight="1" x14ac:dyDescent="0.25"/>
    <row r="742" ht="16.5" customHeight="1" x14ac:dyDescent="0.25"/>
    <row r="743" ht="16.5" customHeight="1" x14ac:dyDescent="0.25"/>
    <row r="744" ht="16.5" customHeight="1" x14ac:dyDescent="0.25"/>
    <row r="745" ht="16.5" customHeight="1" x14ac:dyDescent="0.25"/>
    <row r="746" ht="16.5" customHeight="1" x14ac:dyDescent="0.25"/>
    <row r="747" ht="16.5" customHeight="1" x14ac:dyDescent="0.25"/>
    <row r="748" ht="16.5" customHeight="1" x14ac:dyDescent="0.25"/>
    <row r="749" ht="16.5" customHeight="1" x14ac:dyDescent="0.25"/>
    <row r="750" ht="16.5" customHeight="1" x14ac:dyDescent="0.25"/>
    <row r="751" ht="16.5" customHeight="1" x14ac:dyDescent="0.25"/>
    <row r="752" ht="16.5" customHeight="1" x14ac:dyDescent="0.25"/>
    <row r="753" ht="16.5" customHeight="1" x14ac:dyDescent="0.25"/>
    <row r="754" ht="16.5" customHeight="1" x14ac:dyDescent="0.25"/>
    <row r="755" ht="16.5" customHeight="1" x14ac:dyDescent="0.25"/>
    <row r="756" ht="16.5" customHeight="1" x14ac:dyDescent="0.25"/>
    <row r="757" ht="16.5" customHeight="1" x14ac:dyDescent="0.25"/>
    <row r="758" ht="16.5" customHeight="1" x14ac:dyDescent="0.25"/>
    <row r="759" ht="16.5" customHeight="1" x14ac:dyDescent="0.25"/>
    <row r="760" ht="16.5" customHeight="1" x14ac:dyDescent="0.25"/>
    <row r="761" ht="16.5" customHeight="1" x14ac:dyDescent="0.25"/>
    <row r="762" ht="16.5" customHeight="1" x14ac:dyDescent="0.25"/>
    <row r="763" ht="16.5" customHeight="1" x14ac:dyDescent="0.25"/>
    <row r="764" ht="16.5" customHeight="1" x14ac:dyDescent="0.25"/>
    <row r="765" ht="16.5" customHeight="1" x14ac:dyDescent="0.25"/>
    <row r="766" ht="16.5" customHeight="1" x14ac:dyDescent="0.25"/>
    <row r="767" ht="16.5" customHeight="1" x14ac:dyDescent="0.25"/>
    <row r="768" ht="16.5" customHeight="1" x14ac:dyDescent="0.25"/>
    <row r="769" ht="16.5" customHeight="1" x14ac:dyDescent="0.25"/>
    <row r="770" ht="16.5" customHeight="1" x14ac:dyDescent="0.25"/>
    <row r="771" ht="16.5" customHeight="1" x14ac:dyDescent="0.25"/>
    <row r="772" ht="16.5" customHeight="1" x14ac:dyDescent="0.25"/>
    <row r="773" ht="16.5" customHeight="1" x14ac:dyDescent="0.25"/>
    <row r="774" ht="16.5" customHeight="1" x14ac:dyDescent="0.25"/>
    <row r="775" ht="16.5" customHeight="1" x14ac:dyDescent="0.25"/>
    <row r="776" ht="16.5" customHeight="1" x14ac:dyDescent="0.25"/>
    <row r="777" ht="16.5" customHeight="1" x14ac:dyDescent="0.25"/>
    <row r="778" ht="16.5" customHeight="1" x14ac:dyDescent="0.25"/>
    <row r="779" ht="16.5" customHeight="1" x14ac:dyDescent="0.25"/>
    <row r="780" ht="16.5" customHeight="1" x14ac:dyDescent="0.25"/>
    <row r="781" ht="16.5" customHeight="1" x14ac:dyDescent="0.25"/>
    <row r="782" ht="16.5" customHeight="1" x14ac:dyDescent="0.25"/>
    <row r="783" ht="16.5" customHeight="1" x14ac:dyDescent="0.25"/>
    <row r="784" ht="16.5" customHeight="1" x14ac:dyDescent="0.25"/>
    <row r="785" ht="16.5" customHeight="1" x14ac:dyDescent="0.25"/>
    <row r="786" ht="16.5" customHeight="1" x14ac:dyDescent="0.25"/>
    <row r="787" ht="16.5" customHeight="1" x14ac:dyDescent="0.25"/>
    <row r="788" ht="16.5" customHeight="1" x14ac:dyDescent="0.25"/>
    <row r="789" ht="16.5" customHeight="1" x14ac:dyDescent="0.25"/>
    <row r="790" ht="16.5" customHeight="1" x14ac:dyDescent="0.25"/>
    <row r="791" ht="16.5" customHeight="1" x14ac:dyDescent="0.25"/>
    <row r="792" ht="16.5" customHeight="1" x14ac:dyDescent="0.25"/>
    <row r="793" ht="16.5" customHeight="1" x14ac:dyDescent="0.25"/>
    <row r="794" ht="16.5" customHeight="1" x14ac:dyDescent="0.25"/>
    <row r="795" ht="16.5" customHeight="1" x14ac:dyDescent="0.25"/>
    <row r="796" ht="16.5" customHeight="1" x14ac:dyDescent="0.25"/>
    <row r="797" ht="16.5" customHeight="1" x14ac:dyDescent="0.25"/>
    <row r="798" ht="16.5" customHeight="1" x14ac:dyDescent="0.25"/>
    <row r="799" ht="16.5" customHeight="1" x14ac:dyDescent="0.25"/>
    <row r="800" ht="16.5" customHeight="1" x14ac:dyDescent="0.25"/>
    <row r="801" ht="16.5" customHeight="1" x14ac:dyDescent="0.25"/>
    <row r="802" ht="16.5" customHeight="1" x14ac:dyDescent="0.25"/>
    <row r="803" ht="16.5" customHeight="1" x14ac:dyDescent="0.25"/>
    <row r="804" ht="16.5" customHeight="1" x14ac:dyDescent="0.25"/>
    <row r="805" ht="16.5" customHeight="1" x14ac:dyDescent="0.25"/>
    <row r="806" ht="16.5" customHeight="1" x14ac:dyDescent="0.25"/>
    <row r="807" ht="16.5" customHeight="1" x14ac:dyDescent="0.25"/>
    <row r="808" ht="16.5" customHeight="1" x14ac:dyDescent="0.25"/>
    <row r="809" ht="16.5" customHeight="1" x14ac:dyDescent="0.25"/>
    <row r="810" ht="16.5" customHeight="1" x14ac:dyDescent="0.25"/>
    <row r="811" ht="16.5" customHeight="1" x14ac:dyDescent="0.25"/>
    <row r="812" ht="16.5" customHeight="1" x14ac:dyDescent="0.25"/>
    <row r="813" ht="16.5" customHeight="1" x14ac:dyDescent="0.25"/>
    <row r="814" ht="16.5" customHeight="1" x14ac:dyDescent="0.25"/>
    <row r="815" ht="16.5" customHeight="1" x14ac:dyDescent="0.25"/>
    <row r="816" ht="16.5" customHeight="1" x14ac:dyDescent="0.25"/>
    <row r="817" ht="16.5" customHeight="1" x14ac:dyDescent="0.25"/>
    <row r="818" ht="16.5" customHeight="1" x14ac:dyDescent="0.25"/>
    <row r="819" ht="16.5" customHeight="1" x14ac:dyDescent="0.25"/>
    <row r="820" ht="16.5" customHeight="1" x14ac:dyDescent="0.25"/>
    <row r="821" ht="16.5" customHeight="1" x14ac:dyDescent="0.25"/>
    <row r="822" ht="16.5" customHeight="1" x14ac:dyDescent="0.25"/>
    <row r="823" ht="16.5" customHeight="1" x14ac:dyDescent="0.25"/>
    <row r="824" ht="16.5" customHeight="1" x14ac:dyDescent="0.25"/>
    <row r="825" ht="16.5" customHeight="1" x14ac:dyDescent="0.25"/>
    <row r="826" ht="16.5" customHeight="1" x14ac:dyDescent="0.25"/>
    <row r="827" ht="16.5" customHeight="1" x14ac:dyDescent="0.25"/>
    <row r="828" ht="16.5" customHeight="1" x14ac:dyDescent="0.25"/>
    <row r="829" ht="16.5" customHeight="1" x14ac:dyDescent="0.25"/>
    <row r="830" ht="16.5" customHeight="1" x14ac:dyDescent="0.25"/>
    <row r="831" ht="16.5" customHeight="1" x14ac:dyDescent="0.25"/>
    <row r="832" ht="16.5" customHeight="1" x14ac:dyDescent="0.25"/>
    <row r="833" ht="16.5" customHeight="1" x14ac:dyDescent="0.25"/>
    <row r="834" ht="16.5" customHeight="1" x14ac:dyDescent="0.25"/>
    <row r="835" ht="16.5" customHeight="1" x14ac:dyDescent="0.25"/>
    <row r="836" ht="16.5" customHeight="1" x14ac:dyDescent="0.25"/>
    <row r="837" ht="16.5" customHeight="1" x14ac:dyDescent="0.25"/>
    <row r="838" ht="16.5" customHeight="1" x14ac:dyDescent="0.25"/>
    <row r="839" ht="16.5" customHeight="1" x14ac:dyDescent="0.25"/>
    <row r="840" ht="16.5" customHeight="1" x14ac:dyDescent="0.25"/>
    <row r="841" ht="16.5" customHeight="1" x14ac:dyDescent="0.25"/>
    <row r="842" ht="16.5" customHeight="1" x14ac:dyDescent="0.25"/>
    <row r="843" ht="16.5" customHeight="1" x14ac:dyDescent="0.25"/>
    <row r="844" ht="16.5" customHeight="1" x14ac:dyDescent="0.25"/>
    <row r="845" ht="16.5" customHeight="1" x14ac:dyDescent="0.25"/>
    <row r="846" ht="16.5" customHeight="1" x14ac:dyDescent="0.25"/>
    <row r="847" ht="16.5" customHeight="1" x14ac:dyDescent="0.25"/>
    <row r="848" ht="16.5" customHeight="1" x14ac:dyDescent="0.25"/>
    <row r="849" ht="16.5" customHeight="1" x14ac:dyDescent="0.25"/>
    <row r="850" ht="16.5" customHeight="1" x14ac:dyDescent="0.25"/>
    <row r="851" ht="16.5" customHeight="1" x14ac:dyDescent="0.25"/>
    <row r="852" ht="16.5" customHeight="1" x14ac:dyDescent="0.25"/>
    <row r="853" ht="16.5" customHeight="1" x14ac:dyDescent="0.25"/>
    <row r="854" ht="16.5" customHeight="1" x14ac:dyDescent="0.25"/>
    <row r="855" ht="16.5" customHeight="1" x14ac:dyDescent="0.25"/>
    <row r="856" ht="16.5" customHeight="1" x14ac:dyDescent="0.25"/>
    <row r="857" ht="16.5" customHeight="1" x14ac:dyDescent="0.25"/>
    <row r="858" ht="16.5" customHeight="1" x14ac:dyDescent="0.25"/>
    <row r="859" ht="16.5" customHeight="1" x14ac:dyDescent="0.25"/>
    <row r="860" ht="16.5" customHeight="1" x14ac:dyDescent="0.25"/>
    <row r="861" ht="16.5" customHeight="1" x14ac:dyDescent="0.25"/>
    <row r="862" ht="16.5" customHeight="1" x14ac:dyDescent="0.25"/>
    <row r="863" ht="16.5" customHeight="1" x14ac:dyDescent="0.25"/>
    <row r="864" ht="16.5" customHeight="1" x14ac:dyDescent="0.25"/>
    <row r="865" ht="16.5" customHeight="1" x14ac:dyDescent="0.25"/>
    <row r="866" ht="16.5" customHeight="1" x14ac:dyDescent="0.25"/>
    <row r="867" ht="16.5" customHeight="1" x14ac:dyDescent="0.25"/>
    <row r="868" ht="16.5" customHeight="1" x14ac:dyDescent="0.25"/>
    <row r="869" ht="16.5" customHeight="1" x14ac:dyDescent="0.25"/>
    <row r="870" ht="16.5" customHeight="1" x14ac:dyDescent="0.25"/>
    <row r="871" ht="16.5" customHeight="1" x14ac:dyDescent="0.25"/>
    <row r="872" ht="16.5" customHeight="1" x14ac:dyDescent="0.25"/>
    <row r="873" ht="16.5" customHeight="1" x14ac:dyDescent="0.25"/>
    <row r="874" ht="16.5" customHeight="1" x14ac:dyDescent="0.25"/>
    <row r="875" ht="16.5" customHeight="1" x14ac:dyDescent="0.25"/>
    <row r="876" ht="16.5" customHeight="1" x14ac:dyDescent="0.25"/>
    <row r="877" ht="16.5" customHeight="1" x14ac:dyDescent="0.25"/>
    <row r="878" ht="16.5" customHeight="1" x14ac:dyDescent="0.25"/>
    <row r="879" ht="16.5" customHeight="1" x14ac:dyDescent="0.25"/>
    <row r="880" ht="16.5" customHeight="1" x14ac:dyDescent="0.25"/>
    <row r="881" ht="16.5" customHeight="1" x14ac:dyDescent="0.25"/>
    <row r="882" ht="16.5" customHeight="1" x14ac:dyDescent="0.25"/>
    <row r="883" ht="16.5" customHeight="1" x14ac:dyDescent="0.25"/>
    <row r="884" ht="16.5" customHeight="1" x14ac:dyDescent="0.25"/>
    <row r="885" ht="16.5" customHeight="1" x14ac:dyDescent="0.25"/>
    <row r="886" ht="16.5" customHeight="1" x14ac:dyDescent="0.25"/>
    <row r="887" ht="16.5" customHeight="1" x14ac:dyDescent="0.25"/>
    <row r="888" ht="16.5" customHeight="1" x14ac:dyDescent="0.25"/>
    <row r="889" ht="16.5" customHeight="1" x14ac:dyDescent="0.25"/>
    <row r="890" ht="16.5" customHeight="1" x14ac:dyDescent="0.25"/>
    <row r="891" ht="16.5" customHeight="1" x14ac:dyDescent="0.25"/>
    <row r="892" ht="16.5" customHeight="1" x14ac:dyDescent="0.25"/>
    <row r="893" ht="16.5" customHeight="1" x14ac:dyDescent="0.25"/>
    <row r="894" ht="16.5" customHeight="1" x14ac:dyDescent="0.25"/>
    <row r="895" ht="16.5" customHeight="1" x14ac:dyDescent="0.25"/>
    <row r="896" ht="16.5" customHeight="1" x14ac:dyDescent="0.25"/>
    <row r="897" ht="16.5" customHeight="1" x14ac:dyDescent="0.25"/>
    <row r="898" ht="16.5" customHeight="1" x14ac:dyDescent="0.25"/>
    <row r="899" ht="16.5" customHeight="1" x14ac:dyDescent="0.25"/>
    <row r="900" ht="16.5" customHeight="1" x14ac:dyDescent="0.25"/>
    <row r="901" ht="16.5" customHeight="1" x14ac:dyDescent="0.25"/>
    <row r="902" ht="16.5" customHeight="1" x14ac:dyDescent="0.25"/>
    <row r="903" ht="16.5" customHeight="1" x14ac:dyDescent="0.25"/>
    <row r="904" ht="16.5" customHeight="1" x14ac:dyDescent="0.25"/>
    <row r="905" ht="16.5" customHeight="1" x14ac:dyDescent="0.25"/>
    <row r="906" ht="16.5" customHeight="1" x14ac:dyDescent="0.25"/>
    <row r="907" ht="16.5" customHeight="1" x14ac:dyDescent="0.25"/>
    <row r="908" ht="16.5" customHeight="1" x14ac:dyDescent="0.25"/>
    <row r="909" ht="16.5" customHeight="1" x14ac:dyDescent="0.25"/>
    <row r="910" ht="16.5" customHeight="1" x14ac:dyDescent="0.25"/>
    <row r="911" ht="16.5" customHeight="1" x14ac:dyDescent="0.25"/>
    <row r="912" ht="16.5" customHeight="1" x14ac:dyDescent="0.25"/>
    <row r="913" ht="16.5" customHeight="1" x14ac:dyDescent="0.25"/>
    <row r="914" ht="16.5" customHeight="1" x14ac:dyDescent="0.25"/>
    <row r="915" ht="16.5" customHeight="1" x14ac:dyDescent="0.25"/>
    <row r="916" ht="16.5" customHeight="1" x14ac:dyDescent="0.25"/>
    <row r="917" ht="16.5" customHeight="1" x14ac:dyDescent="0.25"/>
    <row r="918" ht="16.5" customHeight="1" x14ac:dyDescent="0.25"/>
    <row r="919" ht="16.5" customHeight="1" x14ac:dyDescent="0.25"/>
    <row r="920" ht="16.5" customHeight="1" x14ac:dyDescent="0.25"/>
    <row r="921" ht="16.5" customHeight="1" x14ac:dyDescent="0.25"/>
    <row r="922" ht="16.5" customHeight="1" x14ac:dyDescent="0.25"/>
    <row r="923" ht="16.5" customHeight="1" x14ac:dyDescent="0.25"/>
    <row r="924" ht="16.5" customHeight="1" x14ac:dyDescent="0.25"/>
    <row r="925" ht="16.5" customHeight="1" x14ac:dyDescent="0.25"/>
    <row r="926" ht="16.5" customHeight="1" x14ac:dyDescent="0.25"/>
    <row r="927" ht="16.5" customHeight="1" x14ac:dyDescent="0.25"/>
    <row r="928" ht="16.5" customHeight="1" x14ac:dyDescent="0.25"/>
    <row r="929" ht="16.5" customHeight="1" x14ac:dyDescent="0.25"/>
    <row r="930" ht="16.5" customHeight="1" x14ac:dyDescent="0.25"/>
    <row r="931" ht="16.5" customHeight="1" x14ac:dyDescent="0.25"/>
    <row r="932" ht="16.5" customHeight="1" x14ac:dyDescent="0.25"/>
    <row r="933" ht="16.5" customHeight="1" x14ac:dyDescent="0.25"/>
    <row r="934" ht="16.5" customHeight="1" x14ac:dyDescent="0.25"/>
    <row r="935" ht="16.5" customHeight="1" x14ac:dyDescent="0.25"/>
    <row r="936" ht="16.5" customHeight="1" x14ac:dyDescent="0.25"/>
    <row r="937" ht="16.5" customHeight="1" x14ac:dyDescent="0.25"/>
    <row r="938" ht="16.5" customHeight="1" x14ac:dyDescent="0.25"/>
    <row r="939" ht="16.5" customHeight="1" x14ac:dyDescent="0.25"/>
    <row r="940" ht="16.5" customHeight="1" x14ac:dyDescent="0.25"/>
    <row r="941" ht="16.5" customHeight="1" x14ac:dyDescent="0.25"/>
    <row r="942" ht="16.5" customHeight="1" x14ac:dyDescent="0.25"/>
    <row r="943" ht="16.5" customHeight="1" x14ac:dyDescent="0.25"/>
    <row r="944" ht="16.5" customHeight="1" x14ac:dyDescent="0.25"/>
    <row r="945" ht="16.5" customHeight="1" x14ac:dyDescent="0.25"/>
    <row r="946" ht="16.5" customHeight="1" x14ac:dyDescent="0.25"/>
    <row r="947" ht="16.5" customHeight="1" x14ac:dyDescent="0.25"/>
    <row r="948" ht="16.5" customHeight="1" x14ac:dyDescent="0.25"/>
    <row r="949" ht="16.5" customHeight="1" x14ac:dyDescent="0.25"/>
    <row r="950" ht="16.5" customHeight="1" x14ac:dyDescent="0.25"/>
    <row r="951" ht="16.5" customHeight="1" x14ac:dyDescent="0.25"/>
    <row r="952" ht="16.5" customHeight="1" x14ac:dyDescent="0.25"/>
    <row r="953" ht="16.5" customHeight="1" x14ac:dyDescent="0.25"/>
    <row r="954" ht="16.5" customHeight="1" x14ac:dyDescent="0.25"/>
    <row r="955" ht="16.5" customHeight="1" x14ac:dyDescent="0.25"/>
    <row r="956" ht="16.5" customHeight="1" x14ac:dyDescent="0.25"/>
    <row r="957" ht="16.5" customHeight="1" x14ac:dyDescent="0.25"/>
    <row r="958" ht="16.5" customHeight="1" x14ac:dyDescent="0.25"/>
    <row r="959" ht="16.5" customHeight="1" x14ac:dyDescent="0.25"/>
    <row r="960" ht="16.5" customHeight="1" x14ac:dyDescent="0.25"/>
    <row r="961" ht="16.5" customHeight="1" x14ac:dyDescent="0.25"/>
    <row r="962" ht="16.5" customHeight="1" x14ac:dyDescent="0.25"/>
    <row r="963" ht="16.5" customHeight="1" x14ac:dyDescent="0.25"/>
    <row r="964" ht="16.5" customHeight="1" x14ac:dyDescent="0.25"/>
    <row r="965" ht="16.5" customHeight="1" x14ac:dyDescent="0.25"/>
    <row r="966" ht="16.5" customHeight="1" x14ac:dyDescent="0.25"/>
    <row r="967" ht="16.5" customHeight="1" x14ac:dyDescent="0.25"/>
    <row r="968" ht="16.5" customHeight="1" x14ac:dyDescent="0.25"/>
    <row r="969" ht="16.5" customHeight="1" x14ac:dyDescent="0.25"/>
    <row r="970" ht="16.5" customHeight="1" x14ac:dyDescent="0.25"/>
    <row r="971" ht="16.5" customHeight="1" x14ac:dyDescent="0.25"/>
    <row r="972" ht="16.5" customHeight="1" x14ac:dyDescent="0.25"/>
    <row r="973" ht="16.5" customHeight="1" x14ac:dyDescent="0.25"/>
    <row r="974" ht="16.5" customHeight="1" x14ac:dyDescent="0.25"/>
    <row r="975" ht="16.5" customHeight="1" x14ac:dyDescent="0.25"/>
    <row r="976" ht="16.5" customHeight="1" x14ac:dyDescent="0.25"/>
    <row r="977" ht="16.5" customHeight="1" x14ac:dyDescent="0.25"/>
    <row r="978" ht="16.5" customHeight="1" x14ac:dyDescent="0.25"/>
    <row r="979" ht="16.5" customHeight="1" x14ac:dyDescent="0.25"/>
    <row r="980" ht="16.5" customHeight="1" x14ac:dyDescent="0.25"/>
    <row r="981" ht="16.5" customHeight="1" x14ac:dyDescent="0.25"/>
    <row r="982" ht="16.5" customHeight="1" x14ac:dyDescent="0.25"/>
    <row r="983" ht="16.5" customHeight="1" x14ac:dyDescent="0.25"/>
    <row r="984" ht="16.5" customHeight="1" x14ac:dyDescent="0.25"/>
    <row r="985" ht="16.5" customHeight="1" x14ac:dyDescent="0.25"/>
    <row r="986" ht="16.5" customHeight="1" x14ac:dyDescent="0.25"/>
    <row r="987" ht="16.5" customHeight="1" x14ac:dyDescent="0.25"/>
    <row r="988" ht="16.5" customHeight="1" x14ac:dyDescent="0.25"/>
    <row r="989" ht="16.5" customHeight="1" x14ac:dyDescent="0.25"/>
    <row r="990" ht="16.5" customHeight="1" x14ac:dyDescent="0.25"/>
    <row r="991" ht="16.5" customHeight="1" x14ac:dyDescent="0.25"/>
    <row r="992" ht="16.5" customHeight="1" x14ac:dyDescent="0.25"/>
    <row r="993" ht="16.5" customHeight="1" x14ac:dyDescent="0.25"/>
    <row r="994" ht="16.5" customHeight="1" x14ac:dyDescent="0.25"/>
    <row r="995" ht="16.5" customHeight="1" x14ac:dyDescent="0.25"/>
    <row r="996" ht="16.5" customHeight="1" x14ac:dyDescent="0.25"/>
    <row r="997" ht="16.5" customHeight="1" x14ac:dyDescent="0.25"/>
    <row r="998" ht="16.5" customHeight="1" x14ac:dyDescent="0.25"/>
    <row r="999" ht="16.5" customHeight="1" x14ac:dyDescent="0.25"/>
    <row r="1000" ht="16.5" customHeight="1" x14ac:dyDescent="0.25"/>
  </sheetData>
  <mergeCells count="239">
    <mergeCell ref="J6:K6"/>
    <mergeCell ref="A7:D7"/>
    <mergeCell ref="E7:I7"/>
    <mergeCell ref="J7:N7"/>
    <mergeCell ref="E8:G8"/>
    <mergeCell ref="A10:R10"/>
    <mergeCell ref="A1:R1"/>
    <mergeCell ref="A3:R3"/>
    <mergeCell ref="B4:R4"/>
    <mergeCell ref="A5:D5"/>
    <mergeCell ref="E5:I5"/>
    <mergeCell ref="J5:N5"/>
    <mergeCell ref="A14:B14"/>
    <mergeCell ref="C14:D14"/>
    <mergeCell ref="G14:I14"/>
    <mergeCell ref="K14:L14"/>
    <mergeCell ref="M14:N14"/>
    <mergeCell ref="O14:R14"/>
    <mergeCell ref="O12:R12"/>
    <mergeCell ref="A13:B13"/>
    <mergeCell ref="C13:D13"/>
    <mergeCell ref="G13:I13"/>
    <mergeCell ref="K13:L13"/>
    <mergeCell ref="M13:N13"/>
    <mergeCell ref="O13:R13"/>
    <mergeCell ref="A12:B12"/>
    <mergeCell ref="C12:D12"/>
    <mergeCell ref="E12:F12"/>
    <mergeCell ref="G12:H12"/>
    <mergeCell ref="K12:L12"/>
    <mergeCell ref="M12:N12"/>
    <mergeCell ref="O15:R15"/>
    <mergeCell ref="A16:B16"/>
    <mergeCell ref="C16:D16"/>
    <mergeCell ref="G16:I16"/>
    <mergeCell ref="K16:L16"/>
    <mergeCell ref="M16:N16"/>
    <mergeCell ref="A15:B15"/>
    <mergeCell ref="C15:D15"/>
    <mergeCell ref="E15:F15"/>
    <mergeCell ref="G15:I15"/>
    <mergeCell ref="K15:L15"/>
    <mergeCell ref="M15:N15"/>
    <mergeCell ref="A18:B18"/>
    <mergeCell ref="C18:D18"/>
    <mergeCell ref="E18:I18"/>
    <mergeCell ref="K18:L18"/>
    <mergeCell ref="M18:N18"/>
    <mergeCell ref="O18:R18"/>
    <mergeCell ref="A17:B17"/>
    <mergeCell ref="C17:D17"/>
    <mergeCell ref="E17:I17"/>
    <mergeCell ref="K17:L17"/>
    <mergeCell ref="M17:N17"/>
    <mergeCell ref="O17:R17"/>
    <mergeCell ref="A21:B21"/>
    <mergeCell ref="C21:D21"/>
    <mergeCell ref="E21:I21"/>
    <mergeCell ref="K21:L21"/>
    <mergeCell ref="M21:N21"/>
    <mergeCell ref="O21:R21"/>
    <mergeCell ref="O19:R19"/>
    <mergeCell ref="A20:B20"/>
    <mergeCell ref="C20:D20"/>
    <mergeCell ref="E20:F20"/>
    <mergeCell ref="G20:H20"/>
    <mergeCell ref="K20:L20"/>
    <mergeCell ref="M20:N20"/>
    <mergeCell ref="O20:R20"/>
    <mergeCell ref="A19:B19"/>
    <mergeCell ref="C19:D19"/>
    <mergeCell ref="E19:F19"/>
    <mergeCell ref="G19:H19"/>
    <mergeCell ref="K19:L19"/>
    <mergeCell ref="M19:N19"/>
    <mergeCell ref="A24:B24"/>
    <mergeCell ref="C24:D24"/>
    <mergeCell ref="E24:F24"/>
    <mergeCell ref="G24:H24"/>
    <mergeCell ref="K24:L24"/>
    <mergeCell ref="O24:P24"/>
    <mergeCell ref="A22:B22"/>
    <mergeCell ref="C22:D22"/>
    <mergeCell ref="G22:I22"/>
    <mergeCell ref="K22:L22"/>
    <mergeCell ref="M22:N22"/>
    <mergeCell ref="A23:B23"/>
    <mergeCell ref="C23:D23"/>
    <mergeCell ref="E23:I23"/>
    <mergeCell ref="K23:R23"/>
    <mergeCell ref="A26:B26"/>
    <mergeCell ref="C26:D26"/>
    <mergeCell ref="E26:I26"/>
    <mergeCell ref="K26:L26"/>
    <mergeCell ref="M26:N26"/>
    <mergeCell ref="O26:R26"/>
    <mergeCell ref="A25:B25"/>
    <mergeCell ref="C25:D25"/>
    <mergeCell ref="E25:I25"/>
    <mergeCell ref="K25:L25"/>
    <mergeCell ref="M25:N25"/>
    <mergeCell ref="O25:R25"/>
    <mergeCell ref="A28:B28"/>
    <mergeCell ref="C28:D28"/>
    <mergeCell ref="E28:I28"/>
    <mergeCell ref="K28:L28"/>
    <mergeCell ref="M28:N28"/>
    <mergeCell ref="O28:R28"/>
    <mergeCell ref="A27:B27"/>
    <mergeCell ref="C27:D27"/>
    <mergeCell ref="G27:I27"/>
    <mergeCell ref="K27:L27"/>
    <mergeCell ref="M27:N27"/>
    <mergeCell ref="O27:R27"/>
    <mergeCell ref="A30:B30"/>
    <mergeCell ref="C30:D30"/>
    <mergeCell ref="E30:I30"/>
    <mergeCell ref="K30:L30"/>
    <mergeCell ref="M30:N30"/>
    <mergeCell ref="O30:R30"/>
    <mergeCell ref="A29:B29"/>
    <mergeCell ref="C29:D29"/>
    <mergeCell ref="E29:I29"/>
    <mergeCell ref="K29:L29"/>
    <mergeCell ref="M29:N29"/>
    <mergeCell ref="O29:R29"/>
    <mergeCell ref="A32:B32"/>
    <mergeCell ref="C32:D32"/>
    <mergeCell ref="E32:I32"/>
    <mergeCell ref="K32:L32"/>
    <mergeCell ref="M32:N32"/>
    <mergeCell ref="O32:R32"/>
    <mergeCell ref="A31:B31"/>
    <mergeCell ref="C31:D31"/>
    <mergeCell ref="G31:I31"/>
    <mergeCell ref="K31:L31"/>
    <mergeCell ref="M31:N31"/>
    <mergeCell ref="O31:R31"/>
    <mergeCell ref="A34:B34"/>
    <mergeCell ref="C34:D34"/>
    <mergeCell ref="E34:I34"/>
    <mergeCell ref="K34:L34"/>
    <mergeCell ref="M34:N34"/>
    <mergeCell ref="O34:R34"/>
    <mergeCell ref="A33:B33"/>
    <mergeCell ref="C33:D33"/>
    <mergeCell ref="E33:I33"/>
    <mergeCell ref="K33:L33"/>
    <mergeCell ref="M33:N33"/>
    <mergeCell ref="O33:R33"/>
    <mergeCell ref="A36:B36"/>
    <mergeCell ref="C36:D36"/>
    <mergeCell ref="E36:I36"/>
    <mergeCell ref="K36:L36"/>
    <mergeCell ref="M36:N36"/>
    <mergeCell ref="O36:R36"/>
    <mergeCell ref="A35:B35"/>
    <mergeCell ref="C35:D35"/>
    <mergeCell ref="E35:I35"/>
    <mergeCell ref="K35:L35"/>
    <mergeCell ref="M35:N35"/>
    <mergeCell ref="O35:R35"/>
    <mergeCell ref="A38:B38"/>
    <mergeCell ref="C38:D38"/>
    <mergeCell ref="E38:I38"/>
    <mergeCell ref="K38:L38"/>
    <mergeCell ref="M38:N38"/>
    <mergeCell ref="O38:R38"/>
    <mergeCell ref="A37:B37"/>
    <mergeCell ref="C37:D37"/>
    <mergeCell ref="E37:I37"/>
    <mergeCell ref="K37:L37"/>
    <mergeCell ref="M37:N37"/>
    <mergeCell ref="O37:R37"/>
    <mergeCell ref="A40:B40"/>
    <mergeCell ref="C40:D40"/>
    <mergeCell ref="E40:I40"/>
    <mergeCell ref="K40:L40"/>
    <mergeCell ref="M40:N40"/>
    <mergeCell ref="O40:R40"/>
    <mergeCell ref="A39:B39"/>
    <mergeCell ref="C39:D39"/>
    <mergeCell ref="E39:I39"/>
    <mergeCell ref="K39:L39"/>
    <mergeCell ref="M39:N39"/>
    <mergeCell ref="O39:R39"/>
    <mergeCell ref="A42:B42"/>
    <mergeCell ref="C42:D42"/>
    <mergeCell ref="E42:I42"/>
    <mergeCell ref="K42:L42"/>
    <mergeCell ref="M42:N42"/>
    <mergeCell ref="O42:R42"/>
    <mergeCell ref="A41:B41"/>
    <mergeCell ref="C41:D41"/>
    <mergeCell ref="E41:I41"/>
    <mergeCell ref="K41:L41"/>
    <mergeCell ref="M41:N41"/>
    <mergeCell ref="O41:R41"/>
    <mergeCell ref="O45:R45"/>
    <mergeCell ref="A44:B44"/>
    <mergeCell ref="C44:D44"/>
    <mergeCell ref="E44:I44"/>
    <mergeCell ref="K44:L44"/>
    <mergeCell ref="M44:N44"/>
    <mergeCell ref="O44:R44"/>
    <mergeCell ref="A43:B43"/>
    <mergeCell ref="C43:D43"/>
    <mergeCell ref="E43:I43"/>
    <mergeCell ref="K43:L43"/>
    <mergeCell ref="M43:N43"/>
    <mergeCell ref="O43:R43"/>
    <mergeCell ref="B48:C48"/>
    <mergeCell ref="D48:F48"/>
    <mergeCell ref="G48:H48"/>
    <mergeCell ref="K48:M48"/>
    <mergeCell ref="B49:C49"/>
    <mergeCell ref="D49:F49"/>
    <mergeCell ref="G49:H49"/>
    <mergeCell ref="K49:L49"/>
    <mergeCell ref="A45:B45"/>
    <mergeCell ref="C45:D45"/>
    <mergeCell ref="G45:I45"/>
    <mergeCell ref="K45:L45"/>
    <mergeCell ref="M45:N45"/>
    <mergeCell ref="A53:B53"/>
    <mergeCell ref="C53:R53"/>
    <mergeCell ref="A55:B55"/>
    <mergeCell ref="C55:D55"/>
    <mergeCell ref="E55:F55"/>
    <mergeCell ref="I55:L55"/>
    <mergeCell ref="M55:O55"/>
    <mergeCell ref="B50:C50"/>
    <mergeCell ref="D50:F50"/>
    <mergeCell ref="G50:H50"/>
    <mergeCell ref="K50:L50"/>
    <mergeCell ref="B51:C51"/>
    <mergeCell ref="D51:F51"/>
    <mergeCell ref="G51:H51"/>
    <mergeCell ref="K51:L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PJシート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YESI ANDRI EKO PRASETYO</dc:creator>
  <cp:lastModifiedBy>YESI ANDRI EKO PRASETYO</cp:lastModifiedBy>
  <dcterms:created xsi:type="dcterms:W3CDTF">2020-04-15T17:05:13Z</dcterms:created>
  <dcterms:modified xsi:type="dcterms:W3CDTF">2020-04-24T08:17:56Z</dcterms:modified>
</cp:coreProperties>
</file>