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TindakMalaysia\Tindak Malaysia Final SPR Report\"/>
    </mc:Choice>
  </mc:AlternateContent>
  <bookViews>
    <workbookView xWindow="0" yWindow="0" windowWidth="20490" windowHeight="7755" firstSheet="2" activeTab="5"/>
  </bookViews>
  <sheets>
    <sheet name="ScoreSheet" sheetId="1" r:id="rId1"/>
    <sheet name="Analisa Undi Awal GE14 and GE13" sheetId="2" r:id="rId2"/>
    <sheet name="Voter Turnout" sheetId="3" r:id="rId3"/>
    <sheet name="Situation in PPR" sheetId="4" r:id="rId4"/>
    <sheet name="Situation in Bangsar" sheetId="5" r:id="rId5"/>
    <sheet name="Ethnicity" sheetId="6" r:id="rId6"/>
  </sheets>
  <definedNames>
    <definedName name="_xlnm._FilterDatabase" localSheetId="2" hidden="1">'Voter Turnout'!$A$1:$O$157</definedName>
  </definedNames>
  <calcPr calcId="152511"/>
</workbook>
</file>

<file path=xl/calcChain.xml><?xml version="1.0" encoding="utf-8"?>
<calcChain xmlns="http://schemas.openxmlformats.org/spreadsheetml/2006/main">
  <c r="Q8" i="5" l="1"/>
  <c r="P8" i="5"/>
  <c r="P6" i="5"/>
  <c r="P5" i="5"/>
  <c r="P4" i="5"/>
  <c r="N5" i="5"/>
  <c r="M4" i="5"/>
  <c r="J5" i="5"/>
  <c r="J6" i="5"/>
  <c r="J4" i="5"/>
  <c r="I5" i="5"/>
  <c r="I6" i="5"/>
  <c r="I4" i="5"/>
  <c r="J39" i="5"/>
  <c r="I39" i="5"/>
  <c r="M6" i="5" s="1"/>
  <c r="H39" i="5"/>
  <c r="N6" i="5" s="1"/>
  <c r="J32" i="5"/>
  <c r="I32" i="5"/>
  <c r="H32" i="5"/>
  <c r="N4" i="5" s="1"/>
  <c r="J25" i="5"/>
  <c r="I25" i="5"/>
  <c r="I40" i="5" s="1"/>
  <c r="H25" i="5"/>
  <c r="M5" i="5" l="1"/>
  <c r="H40" i="5"/>
  <c r="J40" i="5"/>
  <c r="B23" i="2" l="1"/>
  <c r="W11" i="4" l="1"/>
  <c r="V11" i="4"/>
  <c r="U5" i="4"/>
  <c r="U6" i="4"/>
  <c r="U7" i="4"/>
  <c r="U8" i="4"/>
  <c r="U9" i="4"/>
  <c r="U4" i="4"/>
  <c r="T5" i="4"/>
  <c r="T6" i="4"/>
  <c r="T7" i="4"/>
  <c r="T8" i="4"/>
  <c r="T9" i="4"/>
  <c r="T4" i="4"/>
  <c r="S5" i="4"/>
  <c r="S6" i="4"/>
  <c r="S7" i="4"/>
  <c r="S8" i="4"/>
  <c r="S9" i="4"/>
  <c r="S4" i="4"/>
  <c r="R5" i="4"/>
  <c r="R6" i="4"/>
  <c r="R7" i="4"/>
  <c r="R8" i="4"/>
  <c r="R9" i="4"/>
  <c r="R4" i="4"/>
  <c r="O5" i="4"/>
  <c r="O6" i="4"/>
  <c r="O7" i="4"/>
  <c r="O8" i="4"/>
  <c r="O9" i="4"/>
  <c r="O4" i="4"/>
  <c r="N5" i="4"/>
  <c r="N6" i="4"/>
  <c r="N7" i="4"/>
  <c r="N8" i="4"/>
  <c r="N9" i="4"/>
  <c r="N4" i="4"/>
  <c r="I81" i="4"/>
  <c r="H81" i="4"/>
  <c r="G81" i="4"/>
  <c r="F81" i="4"/>
  <c r="I80" i="4"/>
  <c r="H80" i="4"/>
  <c r="G80" i="4"/>
  <c r="F80" i="4"/>
  <c r="I74" i="4"/>
  <c r="H74" i="4"/>
  <c r="G74" i="4"/>
  <c r="F74" i="4"/>
  <c r="I65" i="4"/>
  <c r="H65" i="4"/>
  <c r="G65" i="4"/>
  <c r="F65" i="4"/>
  <c r="I53" i="4"/>
  <c r="H53" i="4"/>
  <c r="G53" i="4"/>
  <c r="F53" i="4"/>
  <c r="I46" i="4"/>
  <c r="H46" i="4"/>
  <c r="G46" i="4"/>
  <c r="F46" i="4"/>
  <c r="I37" i="4"/>
  <c r="H37" i="4"/>
  <c r="G37" i="4"/>
  <c r="F37" i="4"/>
  <c r="I27" i="4"/>
  <c r="H27" i="4"/>
  <c r="G27" i="4"/>
  <c r="F27" i="4"/>
  <c r="I20" i="4"/>
  <c r="H20" i="4"/>
  <c r="G20" i="4"/>
  <c r="F20" i="4"/>
  <c r="P162" i="3" l="1"/>
  <c r="Q162" i="3"/>
  <c r="R162" i="3"/>
  <c r="P163" i="3"/>
  <c r="Q163" i="3"/>
  <c r="R163" i="3"/>
  <c r="P164" i="3"/>
  <c r="Q164" i="3"/>
  <c r="R164" i="3"/>
  <c r="P165" i="3"/>
  <c r="Q165" i="3"/>
  <c r="R165" i="3"/>
  <c r="P166" i="3"/>
  <c r="Q166" i="3"/>
  <c r="R166" i="3"/>
  <c r="P167" i="3"/>
  <c r="Q167" i="3"/>
  <c r="R167" i="3"/>
  <c r="P168" i="3"/>
  <c r="Q168" i="3"/>
  <c r="R168" i="3"/>
  <c r="P169" i="3"/>
  <c r="Q169" i="3"/>
  <c r="R169" i="3"/>
  <c r="P170" i="3"/>
  <c r="Q170" i="3"/>
  <c r="R170" i="3"/>
  <c r="P171" i="3"/>
  <c r="Q171" i="3"/>
  <c r="R171" i="3"/>
  <c r="P172" i="3"/>
  <c r="Q172" i="3"/>
  <c r="R172" i="3"/>
  <c r="P173" i="3"/>
  <c r="Q173" i="3"/>
  <c r="R173" i="3"/>
  <c r="P174" i="3"/>
  <c r="Q174" i="3"/>
  <c r="R174" i="3"/>
  <c r="P175" i="3"/>
  <c r="Q175" i="3"/>
  <c r="R175" i="3"/>
  <c r="P176" i="3"/>
  <c r="Q176" i="3"/>
  <c r="R176" i="3"/>
  <c r="P177" i="3"/>
  <c r="Q177" i="3"/>
  <c r="R177" i="3"/>
  <c r="P178" i="3"/>
  <c r="Q178" i="3"/>
  <c r="R178" i="3"/>
  <c r="P179" i="3"/>
  <c r="Q179" i="3"/>
  <c r="R179" i="3"/>
  <c r="P180" i="3"/>
  <c r="Q180" i="3"/>
  <c r="R180" i="3"/>
  <c r="P181" i="3"/>
  <c r="Q181" i="3"/>
  <c r="R181" i="3"/>
  <c r="R161" i="3"/>
  <c r="Q161" i="3"/>
  <c r="P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61" i="3"/>
  <c r="G17" i="2"/>
  <c r="K43" i="2"/>
  <c r="J43" i="2"/>
  <c r="H42" i="2"/>
  <c r="K42" i="2" s="1"/>
  <c r="G42" i="2"/>
  <c r="F42" i="2"/>
  <c r="J42" i="2" l="1"/>
  <c r="S5" i="2" l="1"/>
  <c r="R5" i="2"/>
  <c r="Q5" i="2"/>
  <c r="P5" i="2"/>
  <c r="J17" i="2"/>
  <c r="O17" i="2"/>
  <c r="N17" i="2"/>
  <c r="M17" i="2"/>
  <c r="E17" i="2"/>
  <c r="J4" i="2"/>
  <c r="I4" i="2" s="1"/>
  <c r="F35" i="2"/>
  <c r="F4" i="2" s="1"/>
  <c r="G4" i="2" s="1"/>
  <c r="H35" i="2"/>
  <c r="G35" i="2"/>
  <c r="J35" i="2" l="1"/>
  <c r="K35" i="2"/>
  <c r="H4" i="2"/>
  <c r="S4" i="2"/>
  <c r="N22" i="2"/>
  <c r="O22" i="2"/>
  <c r="M22" i="2"/>
  <c r="E22" i="2"/>
  <c r="R17" i="2" l="1"/>
  <c r="P4" i="2"/>
  <c r="Q4" i="2"/>
  <c r="J22" i="2"/>
  <c r="R22" i="2" s="1"/>
  <c r="R4" i="2"/>
  <c r="R70" i="1"/>
  <c r="T70" i="1" s="1"/>
  <c r="R62" i="1"/>
  <c r="T62" i="1" s="1"/>
  <c r="R57" i="1"/>
  <c r="T57" i="1"/>
  <c r="P139" i="1"/>
  <c r="O139" i="1"/>
  <c r="N139" i="1"/>
  <c r="M139" i="1"/>
  <c r="L139" i="1"/>
  <c r="F139" i="1"/>
  <c r="K138" i="1"/>
  <c r="J138" i="1"/>
  <c r="I138" i="1" s="1"/>
  <c r="H138" i="1"/>
  <c r="K137" i="1"/>
  <c r="J137" i="1" s="1"/>
  <c r="I137" i="1" s="1"/>
  <c r="H137" i="1"/>
  <c r="K136" i="1"/>
  <c r="J136" i="1" s="1"/>
  <c r="I136" i="1" s="1"/>
  <c r="H136" i="1"/>
  <c r="K135" i="1"/>
  <c r="J135" i="1" s="1"/>
  <c r="I135" i="1" s="1"/>
  <c r="H135" i="1"/>
  <c r="K134" i="1"/>
  <c r="J134" i="1" s="1"/>
  <c r="I134" i="1" s="1"/>
  <c r="H134" i="1"/>
  <c r="K133" i="1"/>
  <c r="J133" i="1" s="1"/>
  <c r="I133" i="1" s="1"/>
  <c r="H133" i="1"/>
  <c r="K132" i="1"/>
  <c r="J132" i="1" s="1"/>
  <c r="I132" i="1" s="1"/>
  <c r="H132" i="1"/>
  <c r="K131" i="1"/>
  <c r="J131" i="1" s="1"/>
  <c r="H131" i="1"/>
  <c r="K130" i="1"/>
  <c r="J130" i="1" s="1"/>
  <c r="H130" i="1"/>
  <c r="K129" i="1"/>
  <c r="J129" i="1"/>
  <c r="I129" i="1" s="1"/>
  <c r="H129" i="1"/>
  <c r="K128" i="1"/>
  <c r="J128" i="1" s="1"/>
  <c r="I128" i="1" s="1"/>
  <c r="H128" i="1"/>
  <c r="K127" i="1"/>
  <c r="J127" i="1" s="1"/>
  <c r="H127" i="1"/>
  <c r="K126" i="1"/>
  <c r="J126" i="1" s="1"/>
  <c r="H126" i="1"/>
  <c r="K125" i="1"/>
  <c r="J125" i="1"/>
  <c r="I125" i="1" s="1"/>
  <c r="H125" i="1"/>
  <c r="K124" i="1"/>
  <c r="J124" i="1" s="1"/>
  <c r="I124" i="1" s="1"/>
  <c r="H124" i="1"/>
  <c r="K123" i="1"/>
  <c r="J123" i="1" s="1"/>
  <c r="I123" i="1" s="1"/>
  <c r="H123" i="1"/>
  <c r="K122" i="1"/>
  <c r="J122" i="1" s="1"/>
  <c r="I122" i="1" s="1"/>
  <c r="H122" i="1"/>
  <c r="K121" i="1"/>
  <c r="J121" i="1"/>
  <c r="I121" i="1" s="1"/>
  <c r="H121" i="1"/>
  <c r="K120" i="1"/>
  <c r="J120" i="1" s="1"/>
  <c r="I120" i="1" s="1"/>
  <c r="H120" i="1"/>
  <c r="K119" i="1"/>
  <c r="J119" i="1" s="1"/>
  <c r="I119" i="1" s="1"/>
  <c r="H119" i="1"/>
  <c r="K118" i="1"/>
  <c r="J118" i="1" s="1"/>
  <c r="H118" i="1"/>
  <c r="K117" i="1"/>
  <c r="J117" i="1"/>
  <c r="I117" i="1" s="1"/>
  <c r="H117" i="1"/>
  <c r="K116" i="1"/>
  <c r="J116" i="1" s="1"/>
  <c r="I116" i="1" s="1"/>
  <c r="H116" i="1"/>
  <c r="K115" i="1"/>
  <c r="J115" i="1" s="1"/>
  <c r="I115" i="1" s="1"/>
  <c r="H115" i="1"/>
  <c r="K114" i="1"/>
  <c r="J114" i="1" s="1"/>
  <c r="H114" i="1"/>
  <c r="K113" i="1"/>
  <c r="J113" i="1" s="1"/>
  <c r="H113" i="1"/>
  <c r="K112" i="1"/>
  <c r="J112" i="1" s="1"/>
  <c r="H112" i="1"/>
  <c r="H111" i="1"/>
  <c r="I111" i="1" s="1"/>
  <c r="K110" i="1"/>
  <c r="J110" i="1" s="1"/>
  <c r="H110" i="1"/>
  <c r="H109" i="1"/>
  <c r="I109" i="1" s="1"/>
  <c r="K108" i="1"/>
  <c r="J108" i="1" s="1"/>
  <c r="H108" i="1"/>
  <c r="K107" i="1"/>
  <c r="J107" i="1" s="1"/>
  <c r="H107" i="1"/>
  <c r="K106" i="1"/>
  <c r="J106" i="1" s="1"/>
  <c r="H106" i="1"/>
  <c r="K105" i="1"/>
  <c r="J105" i="1" s="1"/>
  <c r="H105" i="1"/>
  <c r="K104" i="1"/>
  <c r="J104" i="1" s="1"/>
  <c r="I104" i="1" s="1"/>
  <c r="H104" i="1"/>
  <c r="K103" i="1"/>
  <c r="H103" i="1"/>
  <c r="K102" i="1"/>
  <c r="J102" i="1" s="1"/>
  <c r="I102" i="1" s="1"/>
  <c r="H102" i="1"/>
  <c r="K101" i="1"/>
  <c r="J101" i="1" s="1"/>
  <c r="H101" i="1"/>
  <c r="I100" i="1"/>
  <c r="H100" i="1"/>
  <c r="K99" i="1"/>
  <c r="J99" i="1" s="1"/>
  <c r="H99" i="1"/>
  <c r="K98" i="1"/>
  <c r="J98" i="1" s="1"/>
  <c r="I98" i="1" s="1"/>
  <c r="H98" i="1"/>
  <c r="K97" i="1"/>
  <c r="J97" i="1" s="1"/>
  <c r="H97" i="1"/>
  <c r="K96" i="1"/>
  <c r="J96" i="1" s="1"/>
  <c r="I96" i="1" s="1"/>
  <c r="H96" i="1"/>
  <c r="K95" i="1"/>
  <c r="J95" i="1" s="1"/>
  <c r="H95" i="1"/>
  <c r="K94" i="1"/>
  <c r="J94" i="1" s="1"/>
  <c r="I94" i="1" s="1"/>
  <c r="H94" i="1"/>
  <c r="K93" i="1"/>
  <c r="J93" i="1" s="1"/>
  <c r="I93" i="1" s="1"/>
  <c r="H93" i="1"/>
  <c r="K92" i="1"/>
  <c r="J92" i="1" s="1"/>
  <c r="H92" i="1"/>
  <c r="K91" i="1"/>
  <c r="J91" i="1" s="1"/>
  <c r="I91" i="1" s="1"/>
  <c r="H91" i="1"/>
  <c r="K90" i="1"/>
  <c r="J90" i="1"/>
  <c r="H90" i="1"/>
  <c r="K89" i="1"/>
  <c r="J89" i="1" s="1"/>
  <c r="I89" i="1" s="1"/>
  <c r="H89" i="1"/>
  <c r="K88" i="1"/>
  <c r="J88" i="1"/>
  <c r="I88" i="1" s="1"/>
  <c r="H88" i="1"/>
  <c r="K87" i="1"/>
  <c r="J87" i="1" s="1"/>
  <c r="H87" i="1"/>
  <c r="K86" i="1"/>
  <c r="J86" i="1" s="1"/>
  <c r="I86" i="1" s="1"/>
  <c r="H86" i="1"/>
  <c r="K85" i="1"/>
  <c r="J85" i="1" s="1"/>
  <c r="H85" i="1"/>
  <c r="K84" i="1"/>
  <c r="J84" i="1" s="1"/>
  <c r="I84" i="1" s="1"/>
  <c r="H84" i="1"/>
  <c r="K83" i="1"/>
  <c r="J83" i="1" s="1"/>
  <c r="H83" i="1"/>
  <c r="K82" i="1"/>
  <c r="J82" i="1" s="1"/>
  <c r="I82" i="1" s="1"/>
  <c r="H82" i="1"/>
  <c r="K81" i="1"/>
  <c r="J81" i="1"/>
  <c r="I81" i="1" s="1"/>
  <c r="H81" i="1"/>
  <c r="K80" i="1"/>
  <c r="J80" i="1" s="1"/>
  <c r="H80" i="1"/>
  <c r="K79" i="1"/>
  <c r="J79" i="1" s="1"/>
  <c r="I79" i="1" s="1"/>
  <c r="H79" i="1"/>
  <c r="K78" i="1"/>
  <c r="J78" i="1"/>
  <c r="H78" i="1"/>
  <c r="K77" i="1"/>
  <c r="J77" i="1" s="1"/>
  <c r="I77" i="1" s="1"/>
  <c r="H77" i="1"/>
  <c r="K76" i="1"/>
  <c r="J76" i="1" s="1"/>
  <c r="H76" i="1"/>
  <c r="K75" i="1"/>
  <c r="J75" i="1" s="1"/>
  <c r="I75" i="1" s="1"/>
  <c r="H75" i="1"/>
  <c r="K74" i="1"/>
  <c r="J74" i="1" s="1"/>
  <c r="I74" i="1" s="1"/>
  <c r="H74" i="1"/>
  <c r="K73" i="1"/>
  <c r="J73" i="1"/>
  <c r="H73" i="1"/>
  <c r="K72" i="1"/>
  <c r="J72" i="1" s="1"/>
  <c r="I72" i="1" s="1"/>
  <c r="H72" i="1"/>
  <c r="K71" i="1"/>
  <c r="J71" i="1" s="1"/>
  <c r="H71" i="1"/>
  <c r="K70" i="1"/>
  <c r="J70" i="1" s="1"/>
  <c r="I70" i="1" s="1"/>
  <c r="H70" i="1"/>
  <c r="K69" i="1"/>
  <c r="J69" i="1" s="1"/>
  <c r="H69" i="1"/>
  <c r="K68" i="1"/>
  <c r="J68" i="1" s="1"/>
  <c r="I68" i="1" s="1"/>
  <c r="H68" i="1"/>
  <c r="K67" i="1"/>
  <c r="J67" i="1" s="1"/>
  <c r="H67" i="1"/>
  <c r="K66" i="1"/>
  <c r="J66" i="1" s="1"/>
  <c r="I66" i="1" s="1"/>
  <c r="H66" i="1"/>
  <c r="K65" i="1"/>
  <c r="J65" i="1" s="1"/>
  <c r="H65" i="1"/>
  <c r="K64" i="1"/>
  <c r="J64" i="1" s="1"/>
  <c r="I64" i="1" s="1"/>
  <c r="H64" i="1"/>
  <c r="K63" i="1"/>
  <c r="J63" i="1" s="1"/>
  <c r="H63" i="1"/>
  <c r="K62" i="1"/>
  <c r="J62" i="1" s="1"/>
  <c r="I62" i="1" s="1"/>
  <c r="H62" i="1"/>
  <c r="K61" i="1"/>
  <c r="J61" i="1" s="1"/>
  <c r="H61" i="1"/>
  <c r="K60" i="1"/>
  <c r="J60" i="1" s="1"/>
  <c r="I60" i="1" s="1"/>
  <c r="H60" i="1"/>
  <c r="K59" i="1"/>
  <c r="J59" i="1" s="1"/>
  <c r="H59" i="1"/>
  <c r="K58" i="1"/>
  <c r="J58" i="1" s="1"/>
  <c r="I58" i="1" s="1"/>
  <c r="H58" i="1"/>
  <c r="K57" i="1"/>
  <c r="J57" i="1"/>
  <c r="I57" i="1" s="1"/>
  <c r="H57" i="1"/>
  <c r="K56" i="1"/>
  <c r="J56" i="1" s="1"/>
  <c r="H56" i="1"/>
  <c r="K55" i="1"/>
  <c r="J55" i="1" s="1"/>
  <c r="I55" i="1" s="1"/>
  <c r="H55" i="1"/>
  <c r="K54" i="1"/>
  <c r="J54" i="1" s="1"/>
  <c r="H54" i="1"/>
  <c r="K53" i="1"/>
  <c r="J53" i="1" s="1"/>
  <c r="I53" i="1" s="1"/>
  <c r="H53" i="1"/>
  <c r="K52" i="1"/>
  <c r="J52" i="1" s="1"/>
  <c r="H52" i="1"/>
  <c r="K51" i="1"/>
  <c r="J51" i="1" s="1"/>
  <c r="I51" i="1" s="1"/>
  <c r="H51" i="1"/>
  <c r="K50" i="1"/>
  <c r="J50" i="1" s="1"/>
  <c r="H50" i="1"/>
  <c r="K49" i="1"/>
  <c r="J49" i="1" s="1"/>
  <c r="I49" i="1" s="1"/>
  <c r="H49" i="1"/>
  <c r="K48" i="1"/>
  <c r="J48" i="1" s="1"/>
  <c r="H48" i="1"/>
  <c r="K47" i="1"/>
  <c r="J47" i="1" s="1"/>
  <c r="I47" i="1" s="1"/>
  <c r="H47" i="1"/>
  <c r="K46" i="1"/>
  <c r="J46" i="1" s="1"/>
  <c r="H46" i="1"/>
  <c r="K45" i="1"/>
  <c r="J45" i="1" s="1"/>
  <c r="I45" i="1" s="1"/>
  <c r="H45" i="1"/>
  <c r="K44" i="1"/>
  <c r="J44" i="1" s="1"/>
  <c r="I44" i="1" s="1"/>
  <c r="H44" i="1"/>
  <c r="K43" i="1"/>
  <c r="J43" i="1" s="1"/>
  <c r="H43" i="1"/>
  <c r="K42" i="1"/>
  <c r="J42" i="1" s="1"/>
  <c r="I42" i="1" s="1"/>
  <c r="H42" i="1"/>
  <c r="K41" i="1"/>
  <c r="J41" i="1"/>
  <c r="H41" i="1"/>
  <c r="K40" i="1"/>
  <c r="J40" i="1" s="1"/>
  <c r="I40" i="1" s="1"/>
  <c r="H40" i="1"/>
  <c r="K39" i="1"/>
  <c r="J39" i="1" s="1"/>
  <c r="I39" i="1" s="1"/>
  <c r="H39" i="1"/>
  <c r="K38" i="1"/>
  <c r="J38" i="1" s="1"/>
  <c r="H38" i="1"/>
  <c r="K37" i="1"/>
  <c r="J37" i="1" s="1"/>
  <c r="I37" i="1" s="1"/>
  <c r="H37" i="1"/>
  <c r="K36" i="1"/>
  <c r="J36" i="1" s="1"/>
  <c r="H36" i="1"/>
  <c r="K35" i="1"/>
  <c r="J35" i="1" s="1"/>
  <c r="I35" i="1" s="1"/>
  <c r="H35" i="1"/>
  <c r="K34" i="1"/>
  <c r="J34" i="1"/>
  <c r="H34" i="1"/>
  <c r="K33" i="1"/>
  <c r="J33" i="1" s="1"/>
  <c r="I33" i="1" s="1"/>
  <c r="H33" i="1"/>
  <c r="K32" i="1"/>
  <c r="J32" i="1" s="1"/>
  <c r="H32" i="1"/>
  <c r="K31" i="1"/>
  <c r="J31" i="1" s="1"/>
  <c r="I31" i="1" s="1"/>
  <c r="H31" i="1"/>
  <c r="K30" i="1"/>
  <c r="J30" i="1" s="1"/>
  <c r="I30" i="1" s="1"/>
  <c r="H30" i="1"/>
  <c r="K29" i="1"/>
  <c r="J29" i="1"/>
  <c r="H29" i="1"/>
  <c r="K28" i="1"/>
  <c r="J28" i="1" s="1"/>
  <c r="I28" i="1" s="1"/>
  <c r="H28" i="1"/>
  <c r="K27" i="1"/>
  <c r="J27" i="1"/>
  <c r="I27" i="1" s="1"/>
  <c r="H27" i="1"/>
  <c r="K26" i="1"/>
  <c r="J26" i="1" s="1"/>
  <c r="H26" i="1"/>
  <c r="K25" i="1"/>
  <c r="J25" i="1" s="1"/>
  <c r="I25" i="1" s="1"/>
  <c r="H25" i="1"/>
  <c r="K24" i="1"/>
  <c r="J24" i="1"/>
  <c r="H24" i="1"/>
  <c r="K23" i="1"/>
  <c r="J23" i="1" s="1"/>
  <c r="I23" i="1" s="1"/>
  <c r="H23" i="1"/>
  <c r="K22" i="1"/>
  <c r="J22" i="1" s="1"/>
  <c r="H22" i="1"/>
  <c r="K21" i="1"/>
  <c r="J21" i="1" s="1"/>
  <c r="I21" i="1" s="1"/>
  <c r="H21" i="1"/>
  <c r="K20" i="1"/>
  <c r="J20" i="1" s="1"/>
  <c r="H20" i="1"/>
  <c r="K19" i="1"/>
  <c r="J19" i="1" s="1"/>
  <c r="I19" i="1" s="1"/>
  <c r="H19" i="1"/>
  <c r="K18" i="1"/>
  <c r="J18" i="1" s="1"/>
  <c r="I18" i="1" s="1"/>
  <c r="H18" i="1"/>
  <c r="K17" i="1"/>
  <c r="J17" i="1"/>
  <c r="I17" i="1" s="1"/>
  <c r="H17" i="1"/>
  <c r="K16" i="1"/>
  <c r="J16" i="1"/>
  <c r="H16" i="1"/>
  <c r="K15" i="1"/>
  <c r="J15" i="1" s="1"/>
  <c r="I15" i="1" s="1"/>
  <c r="H15" i="1"/>
  <c r="K14" i="1"/>
  <c r="J14" i="1" s="1"/>
  <c r="I14" i="1" s="1"/>
  <c r="H14" i="1"/>
  <c r="K13" i="1"/>
  <c r="J13" i="1" s="1"/>
  <c r="H13" i="1"/>
  <c r="K12" i="1"/>
  <c r="J12" i="1" s="1"/>
  <c r="I12" i="1" s="1"/>
  <c r="H12" i="1"/>
  <c r="K11" i="1"/>
  <c r="J11" i="1" s="1"/>
  <c r="H11" i="1"/>
  <c r="K10" i="1"/>
  <c r="J10" i="1" s="1"/>
  <c r="I10" i="1" s="1"/>
  <c r="H10" i="1"/>
  <c r="K9" i="1"/>
  <c r="J9" i="1" s="1"/>
  <c r="H9" i="1"/>
  <c r="K8" i="1"/>
  <c r="J8" i="1" s="1"/>
  <c r="I8" i="1" s="1"/>
  <c r="H8" i="1"/>
  <c r="K7" i="1"/>
  <c r="J7" i="1"/>
  <c r="H7" i="1"/>
  <c r="K6" i="1"/>
  <c r="J6" i="1" s="1"/>
  <c r="I6" i="1" s="1"/>
  <c r="H6" i="1"/>
  <c r="K5" i="1"/>
  <c r="J5" i="1" s="1"/>
  <c r="H5" i="1"/>
  <c r="H1" i="1" s="1"/>
  <c r="G5" i="1"/>
  <c r="G139" i="1" s="1"/>
  <c r="E2" i="1"/>
  <c r="P1" i="1"/>
  <c r="O1" i="1"/>
  <c r="N1" i="1"/>
  <c r="M1" i="1"/>
  <c r="L1" i="1"/>
  <c r="S17" i="2" l="1"/>
  <c r="P17" i="2"/>
  <c r="Q17" i="2"/>
  <c r="S22" i="2"/>
  <c r="P22" i="2"/>
  <c r="Q22" i="2"/>
  <c r="I7" i="1"/>
  <c r="I16" i="1"/>
  <c r="I20" i="1"/>
  <c r="I22" i="1"/>
  <c r="I24" i="1"/>
  <c r="I29" i="1"/>
  <c r="I32" i="1"/>
  <c r="I34" i="1"/>
  <c r="I41" i="1"/>
  <c r="I46" i="1"/>
  <c r="I48" i="1"/>
  <c r="I59" i="1"/>
  <c r="I61" i="1"/>
  <c r="I63" i="1"/>
  <c r="I65" i="1"/>
  <c r="I67" i="1"/>
  <c r="I69" i="1"/>
  <c r="I71" i="1"/>
  <c r="I73" i="1"/>
  <c r="I76" i="1"/>
  <c r="I78" i="1"/>
  <c r="I83" i="1"/>
  <c r="I85" i="1"/>
  <c r="I90" i="1"/>
  <c r="I95" i="1"/>
  <c r="I97" i="1"/>
  <c r="I99" i="1"/>
  <c r="I101" i="1"/>
  <c r="I105" i="1"/>
  <c r="I107" i="1"/>
  <c r="I113" i="1"/>
  <c r="I118" i="1"/>
  <c r="I126" i="1"/>
  <c r="I131" i="1"/>
  <c r="I9" i="1"/>
  <c r="I11" i="1"/>
  <c r="I13" i="1"/>
  <c r="I26" i="1"/>
  <c r="I36" i="1"/>
  <c r="I38" i="1"/>
  <c r="I43" i="1"/>
  <c r="I50" i="1"/>
  <c r="I52" i="1"/>
  <c r="I56" i="1"/>
  <c r="I80" i="1"/>
  <c r="I87" i="1"/>
  <c r="I92" i="1"/>
  <c r="I106" i="1"/>
  <c r="I108" i="1"/>
  <c r="I110" i="1"/>
  <c r="I112" i="1"/>
  <c r="I114" i="1"/>
  <c r="I127" i="1"/>
  <c r="I130" i="1"/>
  <c r="I5" i="1"/>
  <c r="H139" i="1"/>
  <c r="K1" i="1"/>
  <c r="K139" i="1"/>
  <c r="J103" i="1"/>
  <c r="I103" i="1" s="1"/>
  <c r="P2" i="1"/>
  <c r="O2" i="1"/>
  <c r="I54" i="1"/>
  <c r="J1" i="1"/>
  <c r="C2" i="1" s="1"/>
  <c r="N2" i="1"/>
  <c r="I139" i="1" l="1"/>
  <c r="I1" i="1"/>
  <c r="C1" i="1" s="1"/>
  <c r="J139" i="1"/>
</calcChain>
</file>

<file path=xl/sharedStrings.xml><?xml version="1.0" encoding="utf-8"?>
<sst xmlns="http://schemas.openxmlformats.org/spreadsheetml/2006/main" count="1651" uniqueCount="204">
  <si>
    <t>JUM BELUM DIKIRA</t>
  </si>
  <si>
    <t>% KELUAR MENGUNDI</t>
  </si>
  <si>
    <t>JUM KEPUTUSAN DITERIMA</t>
  </si>
  <si>
    <t>ID</t>
  </si>
  <si>
    <t>KOD DM</t>
  </si>
  <si>
    <t>NAMA DM</t>
  </si>
  <si>
    <t>PUSAT MENGUNDI</t>
  </si>
  <si>
    <t>SALURAN</t>
  </si>
  <si>
    <t>JUM
PEMILIH</t>
  </si>
  <si>
    <t>JUM UNDI POS</t>
  </si>
  <si>
    <t>JUM PEMILIH
(DITOLAK UNDI POS)</t>
  </si>
  <si>
    <t>JUM TIDAK KELUAR MENGUNDI</t>
  </si>
  <si>
    <t>BIL KERTAS UNDI YG DIKELUARKAN
(SEPERTI BORANG 13)</t>
  </si>
  <si>
    <t>JUM UNDI YANG DITERIMA OLEH SEMUA CALON</t>
  </si>
  <si>
    <t>UNDI ROSAK</t>
  </si>
  <si>
    <t>BIL KERTAS UNDI YG TIDAK DIKEMBALIKAN</t>
  </si>
  <si>
    <t>FAUZI BIN ABU BAKAR</t>
  </si>
  <si>
    <t>RAJA NONG CHIK</t>
  </si>
  <si>
    <t>FAHMI FADZIL</t>
  </si>
  <si>
    <t>(A)</t>
  </si>
  <si>
    <t>(B)</t>
  </si>
  <si>
    <t>(C)</t>
  </si>
  <si>
    <t>(D)</t>
  </si>
  <si>
    <t>PAS</t>
  </si>
  <si>
    <t>BN</t>
  </si>
  <si>
    <t>PKR</t>
  </si>
  <si>
    <t>UNDI POS</t>
  </si>
  <si>
    <t>POS</t>
  </si>
  <si>
    <t>121/00/00</t>
  </si>
  <si>
    <t>BILIK KULIAH PASUKAN LATIHAN PEGAWAI SIMPANAN (PALAPES) UNIVERSITI MALAYA</t>
  </si>
  <si>
    <t>DEWAN BADMINTON PERKEP IBU PEJABAT POLIS BUKIT AMAN / MESS PEGAWAI IBU PEJABAT POLIS BUKIT AMAN</t>
  </si>
  <si>
    <t>IBU PEJABAT POLIS DAERAH BRICKFIELDS</t>
  </si>
  <si>
    <t>121/00/01</t>
  </si>
  <si>
    <t>TASIK PERDANA</t>
  </si>
  <si>
    <t>SEKOLAH MENENGAH KEBANGSAAN (P) METHODIST, JALAN CENDERASARI</t>
  </si>
  <si>
    <t>121/00/02</t>
  </si>
  <si>
    <t>BUKIT TRAVERS</t>
  </si>
  <si>
    <t>SEKOLAH JENIS KEBANGSAAN (TAMIL) JALAN BANGSAR</t>
  </si>
  <si>
    <t>121/00/03</t>
  </si>
  <si>
    <t>JALAN MAAROF</t>
  </si>
  <si>
    <t>SEKOLAH MENENGAH KEBANGSAAN BUKIT BANDARAYA</t>
  </si>
  <si>
    <t>121/00/04</t>
  </si>
  <si>
    <t>BUKIT BANGSAR</t>
  </si>
  <si>
    <t>SEKOLAH MENENGAH KEBANGSAAN BANGSAR</t>
  </si>
  <si>
    <t>121/00/05</t>
  </si>
  <si>
    <t>BANGSAR BARU</t>
  </si>
  <si>
    <t>SEKOLAH KEBANGSAAN BUKIT BANDARAYA</t>
  </si>
  <si>
    <t>121/00/06</t>
  </si>
  <si>
    <t>TAMAN LUCKY</t>
  </si>
  <si>
    <t>SEKOLAH KEBANGSAAN BUKIT PANTAI</t>
  </si>
  <si>
    <t>121/00/07</t>
  </si>
  <si>
    <t>KAWASAN UNIVERSITI</t>
  </si>
  <si>
    <t>SEKOLAH RENDAH AGAMA AR-RAHAH, KERINCHI</t>
  </si>
  <si>
    <t>121/00/08</t>
  </si>
  <si>
    <t>PANTAI BAHARU</t>
  </si>
  <si>
    <t>121/00/09</t>
  </si>
  <si>
    <t>BUKIT KERINCHI</t>
  </si>
  <si>
    <t>SEKOLAH MENENGAH KEBANGSAAN SERI PANTAI</t>
  </si>
  <si>
    <t>121/00/10</t>
  </si>
  <si>
    <t>KAMPUNG HAJI ABDULLAH HUKUM</t>
  </si>
  <si>
    <t>KOMPLEKS SUKAN PANTAI ECO PARK, LEMBAH PANTAI</t>
  </si>
  <si>
    <t>121/00/11</t>
  </si>
  <si>
    <t>KAMPUNG PANTAI HALT</t>
  </si>
  <si>
    <t>SEKOLAH RENDAH AGAMA ABDULLAH IBNU ABBAS</t>
  </si>
  <si>
    <t>121/00/12</t>
  </si>
  <si>
    <t>TAMAN BUKIT ANGKASA</t>
  </si>
  <si>
    <t>SEKOLAH KEBANGSAAN BANGSAR</t>
  </si>
  <si>
    <t>121/00/13</t>
  </si>
  <si>
    <t>PANTAI HILL PARK</t>
  </si>
  <si>
    <t>SEKOLAH RENDAH AGAMA AL-KHAWARIZMI (SEKOLAH RENDAH AGAMA SERI PANTAI)</t>
  </si>
  <si>
    <t>121/00/14</t>
  </si>
  <si>
    <t>PANTAI DALAM</t>
  </si>
  <si>
    <t>121/00/15</t>
  </si>
  <si>
    <t>KAMPUNG PASIR</t>
  </si>
  <si>
    <t>SEKOLAH RENDAH AGAMA AL-RAZI</t>
  </si>
  <si>
    <t>121/00/16</t>
  </si>
  <si>
    <t>PETALING SELATAN</t>
  </si>
  <si>
    <t>SEKOLAH JENIS KEBANGSAAN  (TAMIL) SARASWATHY</t>
  </si>
  <si>
    <t>121/00/17</t>
  </si>
  <si>
    <t>TAMAN SRI SENTOSA UTARA</t>
  </si>
  <si>
    <t>SEKOLAH MENENGAH KEBANGSAAN PETALING</t>
  </si>
  <si>
    <t>121/00/18</t>
  </si>
  <si>
    <t>TAMAN SRI SENTOSA SELATAN</t>
  </si>
  <si>
    <t>SEKOLAH KEBANGSAAN PETALING 1 &amp; 2</t>
  </si>
  <si>
    <t>41`</t>
  </si>
  <si>
    <t>BUKIT AMAN TOTAL</t>
  </si>
  <si>
    <t>Brickfields Police Station Total</t>
  </si>
  <si>
    <t>UNDI_PAS_%</t>
  </si>
  <si>
    <t>UNDI_BN_%</t>
  </si>
  <si>
    <t>UNDI_PKR%</t>
  </si>
  <si>
    <t>Keluaran_Pengundi_Awal(%)</t>
  </si>
  <si>
    <t>GE14 ELECTION RESULTS</t>
  </si>
  <si>
    <t>P117</t>
  </si>
  <si>
    <t>117/00/00</t>
  </si>
  <si>
    <t>Early</t>
  </si>
  <si>
    <t>DEWAN BADMINTON PERKEP IBU PEJABAT POLIS BUKIT AMAN KUALA LUMPUR / MESS PEGAWAI IBU PEJABAT POLIS BUKTI AMAN KUALA LUMPUR</t>
  </si>
  <si>
    <t>ParlCode2</t>
  </si>
  <si>
    <t>ParlName</t>
  </si>
  <si>
    <t>VoteType</t>
  </si>
  <si>
    <t>PollingCentreName</t>
  </si>
  <si>
    <t>Stream</t>
  </si>
  <si>
    <t>TotalVotesInBox</t>
  </si>
  <si>
    <t>Pakatan Rakyat</t>
  </si>
  <si>
    <t xml:space="preserve">Barisan Nasional </t>
  </si>
  <si>
    <t>RejectedVotes</t>
  </si>
  <si>
    <t>Total Bukit Aman</t>
  </si>
  <si>
    <t>UNDI_PR(DAP) (%)</t>
  </si>
  <si>
    <t>UNDI_BN (%)</t>
  </si>
  <si>
    <t>P121</t>
  </si>
  <si>
    <t>BALAI POLIS TRAVERS KUALA LUMPUR</t>
  </si>
  <si>
    <t>BILIK KULIAH PASUKAN LATIHAN PEGAWAI SIMPANAN 9PALAPES) UNIVERSITI MALAYA KUALA LUMPUR</t>
  </si>
  <si>
    <t>Total Brickfields</t>
  </si>
  <si>
    <t>UNDI_PR(PKR) (%)</t>
  </si>
  <si>
    <t>Total Palapes</t>
  </si>
  <si>
    <t>POLICE STATIONS</t>
  </si>
  <si>
    <t>2013 PKR/DAP (%)</t>
  </si>
  <si>
    <t>2013 BN (%)</t>
  </si>
  <si>
    <t>2018 PAS (%)</t>
  </si>
  <si>
    <t>2018 BN(%)</t>
  </si>
  <si>
    <t>2018 PKR (%)</t>
  </si>
  <si>
    <t>2013_Voter_Size</t>
  </si>
  <si>
    <t>2018_Voter_Size</t>
  </si>
  <si>
    <t>UNDI AWAL PALAPES</t>
  </si>
  <si>
    <t>UNDI AWAL BUKIT AMAN</t>
  </si>
  <si>
    <t>UNDI AWAL BRICKFIELDS</t>
  </si>
  <si>
    <t>JUM UNDI YANG DITERIMA OLEH SEMUA CALON (B)</t>
  </si>
  <si>
    <t>BIL KERTAS UNDI YG DIKELUARKAN 
(SEPERTI BORANG 13) (A)</t>
  </si>
  <si>
    <t>UNDI ROSAK ©</t>
  </si>
  <si>
    <t>BIL KERTAS UNDI YG TIDAK DIKEMBALIKAN (D)</t>
  </si>
  <si>
    <t>FAUZI BIN ABU BAKAR (PAS)</t>
  </si>
  <si>
    <t>RAJA NONG CHIK (BN)</t>
  </si>
  <si>
    <t>FAHMI FADZIL (PKR)</t>
  </si>
  <si>
    <t>UNDI POS Total</t>
  </si>
  <si>
    <t>UNDI AWAL PALAPES Total</t>
  </si>
  <si>
    <t>UNDI AWAL BUKIT AMAN Total</t>
  </si>
  <si>
    <t>UNDI AWAL BRICKFIELDS Total</t>
  </si>
  <si>
    <t>TASIK PERDANA Total</t>
  </si>
  <si>
    <t>BUKIT TRAVERS Total</t>
  </si>
  <si>
    <t>JALAN MAAROF Total</t>
  </si>
  <si>
    <t>BUKIT BANGSAR Total</t>
  </si>
  <si>
    <t>BANGSAR BARU Total</t>
  </si>
  <si>
    <t>TAMAN LUCKY Total</t>
  </si>
  <si>
    <t>KAWASAN UNIVERSITI Total</t>
  </si>
  <si>
    <t>PANTAI BAHARU Total</t>
  </si>
  <si>
    <t>BUKIT KERINCHI Total</t>
  </si>
  <si>
    <t>KAMPUNG HAJI ABDULLAH HUKUM Total</t>
  </si>
  <si>
    <t>KAMPUNG PANTAI HALT Total</t>
  </si>
  <si>
    <t>TAMAN BUKIT ANGKASA Total</t>
  </si>
  <si>
    <t>PANTAI HILL PARK Total</t>
  </si>
  <si>
    <t>PANTAI DALAM Total</t>
  </si>
  <si>
    <t>KAMPUNG PASIR Total</t>
  </si>
  <si>
    <t>PETALING SELATAN Total</t>
  </si>
  <si>
    <t>TAMAN SRI SENTOSA UTARA Total</t>
  </si>
  <si>
    <t>TAMAN SRI SENTOSA SELATAN Total</t>
  </si>
  <si>
    <t>Turnout</t>
  </si>
  <si>
    <t>UNDI_PKR_%</t>
  </si>
  <si>
    <t>DEMOGRAPHIC CHARACTERISTICS</t>
  </si>
  <si>
    <t>POLICE</t>
  </si>
  <si>
    <t>RESIDENTIAL/COMMERCIAL</t>
  </si>
  <si>
    <t>RESIDENTIAL (BANGSAR)</t>
  </si>
  <si>
    <t>PPR</t>
  </si>
  <si>
    <t>UNIVERSITY</t>
  </si>
  <si>
    <t>RESIDENTIAL/PPR</t>
  </si>
  <si>
    <t>RESIDENTIAL</t>
  </si>
  <si>
    <t>RESIDENTIAL/COMMERCIAL/PPR</t>
  </si>
  <si>
    <t>GE 14 DM RESULTS</t>
  </si>
  <si>
    <t>Normal</t>
  </si>
  <si>
    <t>SEK. MEN. KEB. BANGSAR LORONG MAAROF 1 BANGSAR PARK KUALA LUMPUR</t>
  </si>
  <si>
    <t>SEK. KEB. BANGSAR JALAN PANTAI BARU KUALA LUMPUR</t>
  </si>
  <si>
    <t>2013 GE13 Results</t>
  </si>
  <si>
    <t>SEK. MEN. KEB. SERI PANTAI KAMPUNG KERINCHI KUALA LUMPUR</t>
  </si>
  <si>
    <t>SEK. REN. AGAMA SRI PANTAI KUALA LUMPUR (SEK. REN. AGAMA AL-KHAWARIZMI)</t>
  </si>
  <si>
    <t>SEK JENIS KEB. (T) SARASWATHY BATU 6 JALAN KELANG LAMA KUALA LUMPUR</t>
  </si>
  <si>
    <t>121/00/19</t>
  </si>
  <si>
    <t>121/00/06 Total</t>
  </si>
  <si>
    <t>121/00/09 Total</t>
  </si>
  <si>
    <t>121/00/10 Total</t>
  </si>
  <si>
    <t>121/00/11 Total</t>
  </si>
  <si>
    <t>121/00/12 Total</t>
  </si>
  <si>
    <t>121/00/13 Total</t>
  </si>
  <si>
    <t>121/00/14 Total</t>
  </si>
  <si>
    <t>121/00/19 Total</t>
  </si>
  <si>
    <t>Grand Total</t>
  </si>
  <si>
    <t>GE 2013 Scores</t>
  </si>
  <si>
    <t>BN (%)</t>
  </si>
  <si>
    <t>PKR (%)</t>
  </si>
  <si>
    <t>ge14&gt;ge13 Comparison</t>
  </si>
  <si>
    <t>BILANGAN KELUAR PENGUNDI 2013</t>
  </si>
  <si>
    <t>BILANGAN KELUAR PENGUNDI 2018</t>
  </si>
  <si>
    <t>LEMBAH PANTAI TOTAL</t>
  </si>
  <si>
    <t>PPR Areas (%)</t>
  </si>
  <si>
    <t>GE 14 Share of Early Voters (Police Voters)</t>
  </si>
  <si>
    <t>GE14 RESULTS</t>
  </si>
  <si>
    <t>SEK. MEN. KEB. BUKIT BANDARAYA LORONG MAAROF BANGSAR KUALA LUMPUR</t>
  </si>
  <si>
    <t>SEK. KEB. BUKIT BANDARAYA JALAN BANGKUNG KUALA LUMPUR</t>
  </si>
  <si>
    <t>SEK. KEB. BUKIT PANTAI JALAN CHENDERAI BANGSAR KUALA LUMPUR</t>
  </si>
  <si>
    <t>GE13 RESULTS</t>
  </si>
  <si>
    <t>Rejected Votes</t>
  </si>
  <si>
    <t>GE 14 Scores</t>
  </si>
  <si>
    <t>BILANGAN PENGUNDI 2013</t>
  </si>
  <si>
    <t>BILANGAN PENGUNDI 2018</t>
  </si>
  <si>
    <t>Malay Percentage</t>
  </si>
  <si>
    <t>Chinese Percentage</t>
  </si>
  <si>
    <t>Malay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</si>
</sst>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>
    <font>
      <sz val="11"/>
      <color rgb="FF000000"/>
      <name val="Calibri"/>
    </font>
    <font>
      <sz val="9"/>
      <color rgb="FF000000"/>
      <name val="Calibri"/>
    </font>
    <font>
      <b/>
      <sz val="9"/>
      <color rgb="FF000000"/>
      <name val="Calibri"/>
    </font>
    <font>
      <b/>
      <sz val="11"/>
      <name val="Calibri"/>
    </font>
    <font>
      <sz val="11"/>
      <name val="Calibri"/>
    </font>
    <font>
      <b/>
      <sz val="8"/>
      <color rgb="FF000000"/>
      <name val="Calibri"/>
    </font>
    <font>
      <b/>
      <sz val="6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9"/>
      <name val="Calibri"/>
      <family val="2"/>
    </font>
    <font>
      <b/>
      <sz val="11"/>
      <color theme="0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 Bold"/>
    </font>
    <font>
      <sz val="8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ADADA"/>
        <bgColor rgb="FFDADADA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757070"/>
      </left>
      <right/>
      <top style="thin">
        <color rgb="FF757070"/>
      </top>
      <bottom style="thin">
        <color rgb="FF75707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9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shrinkToFi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1" fillId="0" borderId="9" xfId="0" applyFont="1" applyBorder="1" applyAlignment="1">
      <alignment wrapText="1"/>
    </xf>
    <xf numFmtId="0" fontId="2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6" borderId="9" xfId="0" applyFont="1" applyFill="1" applyBorder="1"/>
    <xf numFmtId="0" fontId="1" fillId="6" borderId="9" xfId="0" applyFont="1" applyFill="1" applyBorder="1" applyAlignment="1">
      <alignment wrapText="1"/>
    </xf>
    <xf numFmtId="0" fontId="2" fillId="6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1" fillId="8" borderId="9" xfId="0" applyFont="1" applyFill="1" applyBorder="1"/>
    <xf numFmtId="0" fontId="1" fillId="8" borderId="9" xfId="0" applyFont="1" applyFill="1" applyBorder="1" applyAlignment="1">
      <alignment wrapText="1"/>
    </xf>
    <xf numFmtId="0" fontId="2" fillId="8" borderId="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1" fillId="9" borderId="9" xfId="0" applyFont="1" applyFill="1" applyBorder="1"/>
    <xf numFmtId="0" fontId="1" fillId="9" borderId="9" xfId="0" applyFont="1" applyFill="1" applyBorder="1" applyAlignment="1">
      <alignment wrapText="1"/>
    </xf>
    <xf numFmtId="0" fontId="2" fillId="9" borderId="9" xfId="0" applyFont="1" applyFill="1" applyBorder="1" applyAlignment="1">
      <alignment horizontal="center" vertical="center"/>
    </xf>
    <xf numFmtId="0" fontId="0" fillId="9" borderId="9" xfId="0" applyFont="1" applyFill="1" applyBorder="1" applyAlignment="1">
      <alignment horizontal="center" vertical="center"/>
    </xf>
    <xf numFmtId="0" fontId="1" fillId="11" borderId="9" xfId="0" applyFont="1" applyFill="1" applyBorder="1"/>
    <xf numFmtId="0" fontId="1" fillId="11" borderId="9" xfId="0" applyFont="1" applyFill="1" applyBorder="1" applyAlignment="1">
      <alignment wrapText="1"/>
    </xf>
    <xf numFmtId="0" fontId="2" fillId="11" borderId="9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1" fillId="12" borderId="9" xfId="0" applyFont="1" applyFill="1" applyBorder="1"/>
    <xf numFmtId="0" fontId="1" fillId="12" borderId="9" xfId="0" applyFont="1" applyFill="1" applyBorder="1" applyAlignment="1">
      <alignment wrapText="1"/>
    </xf>
    <xf numFmtId="0" fontId="2" fillId="12" borderId="9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1" fillId="13" borderId="9" xfId="0" applyFont="1" applyFill="1" applyBorder="1"/>
    <xf numFmtId="0" fontId="1" fillId="13" borderId="9" xfId="0" applyFont="1" applyFill="1" applyBorder="1" applyAlignment="1">
      <alignment wrapText="1"/>
    </xf>
    <xf numFmtId="0" fontId="2" fillId="13" borderId="9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1" fillId="14" borderId="9" xfId="0" applyFont="1" applyFill="1" applyBorder="1"/>
    <xf numFmtId="0" fontId="1" fillId="14" borderId="9" xfId="0" applyFont="1" applyFill="1" applyBorder="1" applyAlignment="1">
      <alignment wrapText="1"/>
    </xf>
    <xf numFmtId="0" fontId="2" fillId="14" borderId="9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0" borderId="9" xfId="0" applyFont="1" applyFill="1" applyBorder="1"/>
    <xf numFmtId="0" fontId="1" fillId="10" borderId="9" xfId="0" applyFont="1" applyFill="1" applyBorder="1" applyAlignment="1">
      <alignment wrapText="1"/>
    </xf>
    <xf numFmtId="0" fontId="2" fillId="10" borderId="9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1" fillId="7" borderId="9" xfId="0" applyFont="1" applyFill="1" applyBorder="1"/>
    <xf numFmtId="0" fontId="1" fillId="7" borderId="9" xfId="0" applyFont="1" applyFill="1" applyBorder="1" applyAlignment="1">
      <alignment wrapText="1"/>
    </xf>
    <xf numFmtId="0" fontId="2" fillId="7" borderId="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1" fillId="15" borderId="9" xfId="0" applyFont="1" applyFill="1" applyBorder="1"/>
    <xf numFmtId="0" fontId="1" fillId="15" borderId="9" xfId="0" applyFont="1" applyFill="1" applyBorder="1" applyAlignment="1">
      <alignment wrapText="1"/>
    </xf>
    <xf numFmtId="0" fontId="2" fillId="15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6" borderId="9" xfId="0" applyFont="1" applyFill="1" applyBorder="1"/>
    <xf numFmtId="0" fontId="1" fillId="16" borderId="9" xfId="0" applyFont="1" applyFill="1" applyBorder="1" applyAlignment="1">
      <alignment wrapText="1"/>
    </xf>
    <xf numFmtId="0" fontId="2" fillId="16" borderId="9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164" fontId="0" fillId="0" borderId="0" xfId="0" applyNumberFormat="1" applyFont="1" applyAlignment="1"/>
    <xf numFmtId="9" fontId="0" fillId="0" borderId="0" xfId="1" applyFont="1" applyAlignment="1"/>
    <xf numFmtId="0" fontId="10" fillId="7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7" fillId="0" borderId="10" xfId="0" applyFont="1" applyBorder="1" applyAlignment="1"/>
    <xf numFmtId="0" fontId="7" fillId="0" borderId="11" xfId="0" applyFont="1" applyBorder="1" applyAlignment="1"/>
    <xf numFmtId="0" fontId="12" fillId="0" borderId="9" xfId="0" applyFont="1" applyBorder="1" applyAlignment="1">
      <alignment wrapText="1"/>
    </xf>
    <xf numFmtId="0" fontId="14" fillId="17" borderId="9" xfId="0" applyFont="1" applyFill="1" applyBorder="1" applyAlignment="1">
      <alignment horizontal="center" vertical="center"/>
    </xf>
    <xf numFmtId="0" fontId="15" fillId="0" borderId="0" xfId="0" applyFont="1" applyAlignment="1"/>
    <xf numFmtId="0" fontId="12" fillId="0" borderId="13" xfId="0" applyFont="1" applyFill="1" applyBorder="1" applyAlignment="1">
      <alignment wrapText="1"/>
    </xf>
    <xf numFmtId="0" fontId="16" fillId="5" borderId="0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13" fillId="0" borderId="0" xfId="0" applyFont="1" applyAlignment="1"/>
    <xf numFmtId="0" fontId="17" fillId="0" borderId="0" xfId="0" applyFont="1" applyAlignment="1"/>
    <xf numFmtId="0" fontId="0" fillId="0" borderId="14" xfId="0" applyFont="1" applyBorder="1"/>
    <xf numFmtId="0" fontId="0" fillId="0" borderId="15" xfId="0" applyFont="1" applyBorder="1"/>
    <xf numFmtId="0" fontId="0" fillId="18" borderId="14" xfId="0" applyFont="1" applyFill="1" applyBorder="1"/>
    <xf numFmtId="0" fontId="0" fillId="18" borderId="15" xfId="0" applyFont="1" applyFill="1" applyBorder="1"/>
    <xf numFmtId="0" fontId="11" fillId="19" borderId="14" xfId="0" applyFont="1" applyFill="1" applyBorder="1"/>
    <xf numFmtId="0" fontId="11" fillId="19" borderId="15" xfId="0" applyFont="1" applyFill="1" applyBorder="1"/>
    <xf numFmtId="0" fontId="0" fillId="18" borderId="0" xfId="0" applyFont="1" applyFill="1" applyBorder="1" applyAlignment="1"/>
    <xf numFmtId="0" fontId="11" fillId="19" borderId="0" xfId="0" applyFont="1" applyFill="1" applyBorder="1" applyAlignment="1"/>
    <xf numFmtId="0" fontId="13" fillId="18" borderId="0" xfId="0" applyFont="1" applyFill="1" applyBorder="1" applyAlignment="1"/>
    <xf numFmtId="0" fontId="13" fillId="0" borderId="9" xfId="0" applyFont="1" applyBorder="1" applyAlignment="1"/>
    <xf numFmtId="0" fontId="11" fillId="19" borderId="9" xfId="0" applyFont="1" applyFill="1" applyBorder="1" applyAlignment="1"/>
    <xf numFmtId="0" fontId="16" fillId="5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15" fillId="0" borderId="9" xfId="0" applyFont="1" applyBorder="1" applyAlignment="1"/>
    <xf numFmtId="0" fontId="15" fillId="0" borderId="9" xfId="0" applyFont="1" applyFill="1" applyBorder="1" applyAlignment="1"/>
    <xf numFmtId="0" fontId="0" fillId="0" borderId="0" xfId="0" applyFont="1" applyBorder="1" applyAlignment="1"/>
    <xf numFmtId="0" fontId="13" fillId="0" borderId="0" xfId="0" applyFont="1" applyBorder="1" applyAlignment="1"/>
    <xf numFmtId="0" fontId="18" fillId="0" borderId="0" xfId="0" applyFont="1" applyAlignment="1"/>
    <xf numFmtId="0" fontId="11" fillId="19" borderId="9" xfId="0" applyFont="1" applyFill="1" applyBorder="1"/>
    <xf numFmtId="0" fontId="0" fillId="0" borderId="16" xfId="0" applyFont="1" applyBorder="1" applyAlignment="1"/>
    <xf numFmtId="0" fontId="13" fillId="0" borderId="16" xfId="0" applyFont="1" applyBorder="1" applyAlignment="1"/>
    <xf numFmtId="0" fontId="0" fillId="0" borderId="9" xfId="0" applyFont="1" applyFill="1" applyBorder="1" applyAlignment="1"/>
    <xf numFmtId="0" fontId="15" fillId="20" borderId="9" xfId="0" applyFont="1" applyFill="1" applyBorder="1" applyAlignment="1"/>
    <xf numFmtId="0" fontId="0" fillId="20" borderId="9" xfId="0" applyFont="1" applyFill="1" applyBorder="1" applyAlignment="1"/>
    <xf numFmtId="0" fontId="15" fillId="21" borderId="9" xfId="0" applyFont="1" applyFill="1" applyBorder="1" applyAlignment="1"/>
    <xf numFmtId="0" fontId="2" fillId="3" borderId="3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5" fillId="3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6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0" borderId="11" xfId="0" applyFont="1" applyBorder="1"/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" fillId="0" borderId="0" xfId="0" applyFont="1" applyFill="1" applyBorder="1" applyAlignment="1"/>
    <xf numFmtId="0" fontId="0" fillId="0" borderId="13" xfId="0" applyFont="1" applyFill="1" applyBorder="1" applyAlignment="1"/>
    <xf numFmtId="0" fontId="0" fillId="0" borderId="0" xfId="0" applyFont="1" applyFill="1" applyBorder="1" applyAlignment="1"/>
    <xf numFmtId="2" fontId="0" fillId="0" borderId="9" xfId="0" applyNumberFormat="1" applyFont="1" applyBorder="1" applyAlignment="1"/>
    <xf numFmtId="49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0" fillId="0" borderId="0" xfId="0"/>
    <xf numFmtId="3" fontId="21" fillId="0" borderId="0" xfId="0" applyNumberFormat="1" applyFont="1"/>
    <xf numFmtId="3" fontId="22" fillId="0" borderId="0" xfId="0" applyNumberFormat="1" applyFont="1" applyAlignment="1"/>
    <xf numFmtId="0" fontId="21" fillId="0" borderId="0" xfId="0" applyFont="1"/>
    <xf numFmtId="3" fontId="22" fillId="0" borderId="0" xfId="0" applyNumberFormat="1" applyFont="1"/>
    <xf numFmtId="1" fontId="22" fillId="0" borderId="0" xfId="0" applyNumberFormat="1" applyFont="1"/>
    <xf numFmtId="2" fontId="21" fillId="0" borderId="0" xfId="0" applyNumberFormat="1" applyFont="1"/>
    <xf numFmtId="1" fontId="22" fillId="0" borderId="0" xfId="0" applyNumberFormat="1" applyFont="1" applyAlignment="1"/>
    <xf numFmtId="0" fontId="19" fillId="0" borderId="0" xfId="0" applyFont="1" applyAlignment="1">
      <alignment wrapText="1"/>
    </xf>
    <xf numFmtId="0" fontId="15" fillId="0" borderId="13" xfId="0" applyFont="1" applyFill="1" applyBorder="1" applyAlignment="1"/>
    <xf numFmtId="0" fontId="0" fillId="0" borderId="19" xfId="0" applyFont="1" applyFill="1" applyBorder="1" applyAlignment="1"/>
    <xf numFmtId="0" fontId="19" fillId="0" borderId="9" xfId="0" applyFont="1" applyBorder="1" applyAlignment="1"/>
    <xf numFmtId="0" fontId="0" fillId="0" borderId="9" xfId="0" applyBorder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Voter</a:t>
            </a:r>
            <a:r>
              <a:rPr lang="en-MY" baseline="0"/>
              <a:t> Turnout and Support for Parties in GE14 Lembah Pantai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'Voter Turnout'!$P$159</c:f>
              <c:strCache>
                <c:ptCount val="1"/>
                <c:pt idx="0">
                  <c:v>UNDI_PAS_%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'Voter Turnout'!$O$160:$O$181</c:f>
              <c:numCache>
                <c:formatCode>General</c:formatCode>
                <c:ptCount val="22"/>
                <c:pt idx="1">
                  <c:v>95.744680851063833</c:v>
                </c:pt>
                <c:pt idx="2">
                  <c:v>78.703455665684444</c:v>
                </c:pt>
                <c:pt idx="3">
                  <c:v>83.339422725611996</c:v>
                </c:pt>
                <c:pt idx="4">
                  <c:v>65.615141955835966</c:v>
                </c:pt>
                <c:pt idx="5">
                  <c:v>76.891006551518757</c:v>
                </c:pt>
                <c:pt idx="6">
                  <c:v>76.972942502818483</c:v>
                </c:pt>
                <c:pt idx="7">
                  <c:v>80.627407815079806</c:v>
                </c:pt>
                <c:pt idx="8">
                  <c:v>77.026790404482583</c:v>
                </c:pt>
                <c:pt idx="9">
                  <c:v>78.486924034869247</c:v>
                </c:pt>
                <c:pt idx="10">
                  <c:v>68.475750577367194</c:v>
                </c:pt>
                <c:pt idx="11">
                  <c:v>77.103559870550171</c:v>
                </c:pt>
                <c:pt idx="12">
                  <c:v>80.394069449863437</c:v>
                </c:pt>
                <c:pt idx="13">
                  <c:v>83.809785596481575</c:v>
                </c:pt>
                <c:pt idx="14">
                  <c:v>83.304144775248105</c:v>
                </c:pt>
                <c:pt idx="15">
                  <c:v>82.357003107377153</c:v>
                </c:pt>
                <c:pt idx="16">
                  <c:v>83.329277196398152</c:v>
                </c:pt>
                <c:pt idx="17">
                  <c:v>82.832105158334997</c:v>
                </c:pt>
                <c:pt idx="18">
                  <c:v>82.461994809047084</c:v>
                </c:pt>
                <c:pt idx="19">
                  <c:v>82.483524106833158</c:v>
                </c:pt>
                <c:pt idx="20">
                  <c:v>85.257680872150644</c:v>
                </c:pt>
                <c:pt idx="21">
                  <c:v>85.311871227364193</c:v>
                </c:pt>
              </c:numCache>
            </c:numRef>
          </c:xVal>
          <c:yVal>
            <c:numRef>
              <c:f>'Voter Turnout'!$P$160:$P$181</c:f>
              <c:numCache>
                <c:formatCode>0.00</c:formatCode>
                <c:ptCount val="22"/>
                <c:pt idx="1">
                  <c:v>22.222222222222221</c:v>
                </c:pt>
                <c:pt idx="2">
                  <c:v>5.7503021930581939</c:v>
                </c:pt>
                <c:pt idx="3">
                  <c:v>6.9382273948075195</c:v>
                </c:pt>
                <c:pt idx="4">
                  <c:v>12.01923076923077</c:v>
                </c:pt>
                <c:pt idx="5">
                  <c:v>9.375</c:v>
                </c:pt>
                <c:pt idx="6">
                  <c:v>1.9040644452581472</c:v>
                </c:pt>
                <c:pt idx="7">
                  <c:v>10.255824577432618</c:v>
                </c:pt>
                <c:pt idx="8">
                  <c:v>2.0686519663559899</c:v>
                </c:pt>
                <c:pt idx="9">
                  <c:v>3.0665073675826364</c:v>
                </c:pt>
                <c:pt idx="10">
                  <c:v>14.795918367346939</c:v>
                </c:pt>
                <c:pt idx="11">
                  <c:v>7.109004739336493</c:v>
                </c:pt>
                <c:pt idx="12">
                  <c:v>13.427734375</c:v>
                </c:pt>
                <c:pt idx="13">
                  <c:v>6.2150608352515615</c:v>
                </c:pt>
                <c:pt idx="14">
                  <c:v>8.7491132655474111</c:v>
                </c:pt>
                <c:pt idx="15">
                  <c:v>11.799493100535061</c:v>
                </c:pt>
                <c:pt idx="16">
                  <c:v>7.8120411160058731</c:v>
                </c:pt>
                <c:pt idx="17">
                  <c:v>13.555233960443802</c:v>
                </c:pt>
                <c:pt idx="18">
                  <c:v>17.831215970961885</c:v>
                </c:pt>
                <c:pt idx="19">
                  <c:v>6.0465116279069768</c:v>
                </c:pt>
                <c:pt idx="20">
                  <c:v>3.6151603498542273</c:v>
                </c:pt>
                <c:pt idx="21">
                  <c:v>3.6701208981001732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'Voter Turnout'!$Q$159</c:f>
              <c:strCache>
                <c:ptCount val="1"/>
                <c:pt idx="0">
                  <c:v>UNDI_BN_%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'Voter Turnout'!$O$160:$O$181</c:f>
              <c:numCache>
                <c:formatCode>General</c:formatCode>
                <c:ptCount val="22"/>
                <c:pt idx="1">
                  <c:v>95.744680851063833</c:v>
                </c:pt>
                <c:pt idx="2">
                  <c:v>78.703455665684444</c:v>
                </c:pt>
                <c:pt idx="3">
                  <c:v>83.339422725611996</c:v>
                </c:pt>
                <c:pt idx="4">
                  <c:v>65.615141955835966</c:v>
                </c:pt>
                <c:pt idx="5">
                  <c:v>76.891006551518757</c:v>
                </c:pt>
                <c:pt idx="6">
                  <c:v>76.972942502818483</c:v>
                </c:pt>
                <c:pt idx="7">
                  <c:v>80.627407815079806</c:v>
                </c:pt>
                <c:pt idx="8">
                  <c:v>77.026790404482583</c:v>
                </c:pt>
                <c:pt idx="9">
                  <c:v>78.486924034869247</c:v>
                </c:pt>
                <c:pt idx="10">
                  <c:v>68.475750577367194</c:v>
                </c:pt>
                <c:pt idx="11">
                  <c:v>77.103559870550171</c:v>
                </c:pt>
                <c:pt idx="12">
                  <c:v>80.394069449863437</c:v>
                </c:pt>
                <c:pt idx="13">
                  <c:v>83.809785596481575</c:v>
                </c:pt>
                <c:pt idx="14">
                  <c:v>83.304144775248105</c:v>
                </c:pt>
                <c:pt idx="15">
                  <c:v>82.357003107377153</c:v>
                </c:pt>
                <c:pt idx="16">
                  <c:v>83.329277196398152</c:v>
                </c:pt>
                <c:pt idx="17">
                  <c:v>82.832105158334997</c:v>
                </c:pt>
                <c:pt idx="18">
                  <c:v>82.461994809047084</c:v>
                </c:pt>
                <c:pt idx="19">
                  <c:v>82.483524106833158</c:v>
                </c:pt>
                <c:pt idx="20">
                  <c:v>85.257680872150644</c:v>
                </c:pt>
                <c:pt idx="21">
                  <c:v>85.311871227364193</c:v>
                </c:pt>
              </c:numCache>
            </c:numRef>
          </c:xVal>
          <c:yVal>
            <c:numRef>
              <c:f>'Voter Turnout'!$Q$160:$Q$181</c:f>
              <c:numCache>
                <c:formatCode>0.00</c:formatCode>
                <c:ptCount val="22"/>
                <c:pt idx="1">
                  <c:v>46.666666666666664</c:v>
                </c:pt>
                <c:pt idx="2">
                  <c:v>82.662752547055774</c:v>
                </c:pt>
                <c:pt idx="3">
                  <c:v>84.377797672336612</c:v>
                </c:pt>
                <c:pt idx="4">
                  <c:v>32.692307692307693</c:v>
                </c:pt>
                <c:pt idx="5">
                  <c:v>23.515625</c:v>
                </c:pt>
                <c:pt idx="6">
                  <c:v>13.365067740754302</c:v>
                </c:pt>
                <c:pt idx="7">
                  <c:v>42.119689355870257</c:v>
                </c:pt>
                <c:pt idx="8">
                  <c:v>10.752443737213003</c:v>
                </c:pt>
                <c:pt idx="9">
                  <c:v>14.894464356829948</c:v>
                </c:pt>
                <c:pt idx="10">
                  <c:v>31.802721088435376</c:v>
                </c:pt>
                <c:pt idx="11">
                  <c:v>19.325961032122169</c:v>
                </c:pt>
                <c:pt idx="12">
                  <c:v>44.0185546875</c:v>
                </c:pt>
                <c:pt idx="13">
                  <c:v>50.411048997040439</c:v>
                </c:pt>
                <c:pt idx="14">
                  <c:v>51.714353275005905</c:v>
                </c:pt>
                <c:pt idx="15">
                  <c:v>48.915798366657285</c:v>
                </c:pt>
                <c:pt idx="16">
                  <c:v>40.264317180616736</c:v>
                </c:pt>
                <c:pt idx="17">
                  <c:v>39.363241678726482</c:v>
                </c:pt>
                <c:pt idx="18">
                  <c:v>42.468239564428309</c:v>
                </c:pt>
                <c:pt idx="19">
                  <c:v>54.080338266384778</c:v>
                </c:pt>
                <c:pt idx="20">
                  <c:v>20.11661807580175</c:v>
                </c:pt>
                <c:pt idx="21">
                  <c:v>17.076856649395509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'Voter Turnout'!$R$159</c:f>
              <c:strCache>
                <c:ptCount val="1"/>
                <c:pt idx="0">
                  <c:v>UNDI_PKR_%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'Voter Turnout'!$O$160:$O$181</c:f>
              <c:numCache>
                <c:formatCode>General</c:formatCode>
                <c:ptCount val="22"/>
                <c:pt idx="1">
                  <c:v>95.744680851063833</c:v>
                </c:pt>
                <c:pt idx="2">
                  <c:v>78.703455665684444</c:v>
                </c:pt>
                <c:pt idx="3">
                  <c:v>83.339422725611996</c:v>
                </c:pt>
                <c:pt idx="4">
                  <c:v>65.615141955835966</c:v>
                </c:pt>
                <c:pt idx="5">
                  <c:v>76.891006551518757</c:v>
                </c:pt>
                <c:pt idx="6">
                  <c:v>76.972942502818483</c:v>
                </c:pt>
                <c:pt idx="7">
                  <c:v>80.627407815079806</c:v>
                </c:pt>
                <c:pt idx="8">
                  <c:v>77.026790404482583</c:v>
                </c:pt>
                <c:pt idx="9">
                  <c:v>78.486924034869247</c:v>
                </c:pt>
                <c:pt idx="10">
                  <c:v>68.475750577367194</c:v>
                </c:pt>
                <c:pt idx="11">
                  <c:v>77.103559870550171</c:v>
                </c:pt>
                <c:pt idx="12">
                  <c:v>80.394069449863437</c:v>
                </c:pt>
                <c:pt idx="13">
                  <c:v>83.809785596481575</c:v>
                </c:pt>
                <c:pt idx="14">
                  <c:v>83.304144775248105</c:v>
                </c:pt>
                <c:pt idx="15">
                  <c:v>82.357003107377153</c:v>
                </c:pt>
                <c:pt idx="16">
                  <c:v>83.329277196398152</c:v>
                </c:pt>
                <c:pt idx="17">
                  <c:v>82.832105158334997</c:v>
                </c:pt>
                <c:pt idx="18">
                  <c:v>82.461994809047084</c:v>
                </c:pt>
                <c:pt idx="19">
                  <c:v>82.483524106833158</c:v>
                </c:pt>
                <c:pt idx="20">
                  <c:v>85.257680872150644</c:v>
                </c:pt>
                <c:pt idx="21">
                  <c:v>85.311871227364193</c:v>
                </c:pt>
              </c:numCache>
            </c:numRef>
          </c:xVal>
          <c:yVal>
            <c:numRef>
              <c:f>'Voter Turnout'!$R$160:$R$181</c:f>
              <c:numCache>
                <c:formatCode>0.00</c:formatCode>
                <c:ptCount val="22"/>
                <c:pt idx="1">
                  <c:v>31.111111111111111</c:v>
                </c:pt>
                <c:pt idx="2">
                  <c:v>11.586945259886031</c:v>
                </c:pt>
                <c:pt idx="3">
                  <c:v>8.6839749328558629</c:v>
                </c:pt>
                <c:pt idx="4">
                  <c:v>55.28846153846154</c:v>
                </c:pt>
                <c:pt idx="5">
                  <c:v>67.109375</c:v>
                </c:pt>
                <c:pt idx="6">
                  <c:v>84.730867813987558</c:v>
                </c:pt>
                <c:pt idx="7">
                  <c:v>47.624486066697116</c:v>
                </c:pt>
                <c:pt idx="8">
                  <c:v>87.178904296431</c:v>
                </c:pt>
                <c:pt idx="9">
                  <c:v>82.039028275587413</c:v>
                </c:pt>
                <c:pt idx="10">
                  <c:v>53.401360544217688</c:v>
                </c:pt>
                <c:pt idx="11">
                  <c:v>73.565034228541336</c:v>
                </c:pt>
                <c:pt idx="12">
                  <c:v>42.5537109375</c:v>
                </c:pt>
                <c:pt idx="13">
                  <c:v>43.373890167707991</c:v>
                </c:pt>
                <c:pt idx="14">
                  <c:v>39.536533459446673</c:v>
                </c:pt>
                <c:pt idx="15">
                  <c:v>39.284708532807663</c:v>
                </c:pt>
                <c:pt idx="16">
                  <c:v>50.71953010279001</c:v>
                </c:pt>
                <c:pt idx="17">
                  <c:v>47.081524360829711</c:v>
                </c:pt>
                <c:pt idx="18">
                  <c:v>39.700544464609798</c:v>
                </c:pt>
                <c:pt idx="19">
                  <c:v>39.873150105708241</c:v>
                </c:pt>
                <c:pt idx="20">
                  <c:v>76.268221574344025</c:v>
                </c:pt>
                <c:pt idx="21">
                  <c:v>79.253022452504325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09544"/>
        <c:axId val="436810328"/>
      </c:scatterChart>
      <c:valAx>
        <c:axId val="43680954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Voter</a:t>
                </a:r>
                <a:r>
                  <a:rPr lang="en-MY" baseline="0"/>
                  <a:t> Turnout (%)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0328"/>
        <c:crosses val="autoZero"/>
        <c:crossBetween val="midCat"/>
      </c:valAx>
      <c:valAx>
        <c:axId val="4368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Support</a:t>
                </a:r>
                <a:r>
                  <a:rPr lang="en-MY" baseline="0"/>
                  <a:t> for Parties (%)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0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Malay Support for BN, PH and PAS In GE14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Ethnicity!$B$27</c:f>
              <c:strCache>
                <c:ptCount val="1"/>
                <c:pt idx="0">
                  <c:v>UNDI_PAS_%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3">
                    <a:lumMod val="60000"/>
                    <a:lumOff val="4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Ethnicity!$A$28:$A$44</c:f>
              <c:numCache>
                <c:formatCode>General</c:formatCode>
                <c:ptCount val="17"/>
                <c:pt idx="0">
                  <c:v>67.52</c:v>
                </c:pt>
                <c:pt idx="1">
                  <c:v>19.66</c:v>
                </c:pt>
                <c:pt idx="2">
                  <c:v>66.64</c:v>
                </c:pt>
                <c:pt idx="3">
                  <c:v>18.059999999999999</c:v>
                </c:pt>
                <c:pt idx="4">
                  <c:v>19.37</c:v>
                </c:pt>
                <c:pt idx="5">
                  <c:v>72.38</c:v>
                </c:pt>
                <c:pt idx="6">
                  <c:v>47.5</c:v>
                </c:pt>
                <c:pt idx="7">
                  <c:v>89.93</c:v>
                </c:pt>
                <c:pt idx="8">
                  <c:v>83.47</c:v>
                </c:pt>
                <c:pt idx="9">
                  <c:v>76.900000000000006</c:v>
                </c:pt>
                <c:pt idx="10">
                  <c:v>86.61</c:v>
                </c:pt>
                <c:pt idx="11">
                  <c:v>76.13</c:v>
                </c:pt>
                <c:pt idx="12">
                  <c:v>80.790000000000006</c:v>
                </c:pt>
                <c:pt idx="13">
                  <c:v>86.43</c:v>
                </c:pt>
                <c:pt idx="14">
                  <c:v>67.87</c:v>
                </c:pt>
                <c:pt idx="15">
                  <c:v>26.01</c:v>
                </c:pt>
                <c:pt idx="16">
                  <c:v>21.07</c:v>
                </c:pt>
              </c:numCache>
            </c:numRef>
          </c:xVal>
          <c:yVal>
            <c:numRef>
              <c:f>Ethnicity!$B$28:$B$44</c:f>
              <c:numCache>
                <c:formatCode>General</c:formatCode>
                <c:ptCount val="17"/>
                <c:pt idx="0">
                  <c:v>9.375</c:v>
                </c:pt>
                <c:pt idx="1">
                  <c:v>1.9040644452581472</c:v>
                </c:pt>
                <c:pt idx="2">
                  <c:v>10.255824577432618</c:v>
                </c:pt>
                <c:pt idx="3">
                  <c:v>2.0686519663559899</c:v>
                </c:pt>
                <c:pt idx="4">
                  <c:v>3.0665073675826364</c:v>
                </c:pt>
                <c:pt idx="5">
                  <c:v>14.795918367346939</c:v>
                </c:pt>
                <c:pt idx="6">
                  <c:v>7.109004739336493</c:v>
                </c:pt>
                <c:pt idx="7">
                  <c:v>13.427734375</c:v>
                </c:pt>
                <c:pt idx="8">
                  <c:v>6.2150608352515615</c:v>
                </c:pt>
                <c:pt idx="9">
                  <c:v>8.7491132655474111</c:v>
                </c:pt>
                <c:pt idx="10">
                  <c:v>11.799493100535061</c:v>
                </c:pt>
                <c:pt idx="11">
                  <c:v>7.8120411160058731</c:v>
                </c:pt>
                <c:pt idx="12">
                  <c:v>13.555233960443802</c:v>
                </c:pt>
                <c:pt idx="13">
                  <c:v>17.831215970961885</c:v>
                </c:pt>
                <c:pt idx="14">
                  <c:v>6.0465116279069768</c:v>
                </c:pt>
                <c:pt idx="15">
                  <c:v>3.6151603498542273</c:v>
                </c:pt>
                <c:pt idx="16">
                  <c:v>3.6701208981001732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Ethnicity!$C$27</c:f>
              <c:strCache>
                <c:ptCount val="1"/>
                <c:pt idx="0">
                  <c:v>UNDI_BN_%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>
                    <a:lumMod val="40000"/>
                    <a:lumOff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Ethnicity!$A$28:$A$44</c:f>
              <c:numCache>
                <c:formatCode>General</c:formatCode>
                <c:ptCount val="17"/>
                <c:pt idx="0">
                  <c:v>67.52</c:v>
                </c:pt>
                <c:pt idx="1">
                  <c:v>19.66</c:v>
                </c:pt>
                <c:pt idx="2">
                  <c:v>66.64</c:v>
                </c:pt>
                <c:pt idx="3">
                  <c:v>18.059999999999999</c:v>
                </c:pt>
                <c:pt idx="4">
                  <c:v>19.37</c:v>
                </c:pt>
                <c:pt idx="5">
                  <c:v>72.38</c:v>
                </c:pt>
                <c:pt idx="6">
                  <c:v>47.5</c:v>
                </c:pt>
                <c:pt idx="7">
                  <c:v>89.93</c:v>
                </c:pt>
                <c:pt idx="8">
                  <c:v>83.47</c:v>
                </c:pt>
                <c:pt idx="9">
                  <c:v>76.900000000000006</c:v>
                </c:pt>
                <c:pt idx="10">
                  <c:v>86.61</c:v>
                </c:pt>
                <c:pt idx="11">
                  <c:v>76.13</c:v>
                </c:pt>
                <c:pt idx="12">
                  <c:v>80.790000000000006</c:v>
                </c:pt>
                <c:pt idx="13">
                  <c:v>86.43</c:v>
                </c:pt>
                <c:pt idx="14">
                  <c:v>67.87</c:v>
                </c:pt>
                <c:pt idx="15">
                  <c:v>26.01</c:v>
                </c:pt>
                <c:pt idx="16">
                  <c:v>21.07</c:v>
                </c:pt>
              </c:numCache>
            </c:numRef>
          </c:xVal>
          <c:yVal>
            <c:numRef>
              <c:f>Ethnicity!$C$28:$C$44</c:f>
              <c:numCache>
                <c:formatCode>General</c:formatCode>
                <c:ptCount val="17"/>
                <c:pt idx="0">
                  <c:v>23.515625</c:v>
                </c:pt>
                <c:pt idx="1">
                  <c:v>13.365067740754302</c:v>
                </c:pt>
                <c:pt idx="2">
                  <c:v>42.119689355870257</c:v>
                </c:pt>
                <c:pt idx="3">
                  <c:v>10.752443737213003</c:v>
                </c:pt>
                <c:pt idx="4">
                  <c:v>14.894464356829948</c:v>
                </c:pt>
                <c:pt idx="5">
                  <c:v>31.802721088435376</c:v>
                </c:pt>
                <c:pt idx="6">
                  <c:v>19.325961032122169</c:v>
                </c:pt>
                <c:pt idx="7">
                  <c:v>44.0185546875</c:v>
                </c:pt>
                <c:pt idx="8">
                  <c:v>50.411048997040439</c:v>
                </c:pt>
                <c:pt idx="9">
                  <c:v>51.714353275005905</c:v>
                </c:pt>
                <c:pt idx="10">
                  <c:v>48.915798366657285</c:v>
                </c:pt>
                <c:pt idx="11">
                  <c:v>40.264317180616736</c:v>
                </c:pt>
                <c:pt idx="12">
                  <c:v>39.363241678726482</c:v>
                </c:pt>
                <c:pt idx="13">
                  <c:v>42.468239564428309</c:v>
                </c:pt>
                <c:pt idx="14">
                  <c:v>54.080338266384778</c:v>
                </c:pt>
                <c:pt idx="15">
                  <c:v>20.11661807580175</c:v>
                </c:pt>
                <c:pt idx="16">
                  <c:v>17.076856649395509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Ethnicity!$D$27</c:f>
              <c:strCache>
                <c:ptCount val="1"/>
                <c:pt idx="0">
                  <c:v>UNDI_PKR_%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Ethnicity!$A$28:$A$44</c:f>
              <c:numCache>
                <c:formatCode>General</c:formatCode>
                <c:ptCount val="17"/>
                <c:pt idx="0">
                  <c:v>67.52</c:v>
                </c:pt>
                <c:pt idx="1">
                  <c:v>19.66</c:v>
                </c:pt>
                <c:pt idx="2">
                  <c:v>66.64</c:v>
                </c:pt>
                <c:pt idx="3">
                  <c:v>18.059999999999999</c:v>
                </c:pt>
                <c:pt idx="4">
                  <c:v>19.37</c:v>
                </c:pt>
                <c:pt idx="5">
                  <c:v>72.38</c:v>
                </c:pt>
                <c:pt idx="6">
                  <c:v>47.5</c:v>
                </c:pt>
                <c:pt idx="7">
                  <c:v>89.93</c:v>
                </c:pt>
                <c:pt idx="8">
                  <c:v>83.47</c:v>
                </c:pt>
                <c:pt idx="9">
                  <c:v>76.900000000000006</c:v>
                </c:pt>
                <c:pt idx="10">
                  <c:v>86.61</c:v>
                </c:pt>
                <c:pt idx="11">
                  <c:v>76.13</c:v>
                </c:pt>
                <c:pt idx="12">
                  <c:v>80.790000000000006</c:v>
                </c:pt>
                <c:pt idx="13">
                  <c:v>86.43</c:v>
                </c:pt>
                <c:pt idx="14">
                  <c:v>67.87</c:v>
                </c:pt>
                <c:pt idx="15">
                  <c:v>26.01</c:v>
                </c:pt>
                <c:pt idx="16">
                  <c:v>21.07</c:v>
                </c:pt>
              </c:numCache>
            </c:numRef>
          </c:xVal>
          <c:yVal>
            <c:numRef>
              <c:f>Ethnicity!$D$28:$D$44</c:f>
              <c:numCache>
                <c:formatCode>General</c:formatCode>
                <c:ptCount val="17"/>
                <c:pt idx="0">
                  <c:v>67.109375</c:v>
                </c:pt>
                <c:pt idx="1">
                  <c:v>84.730867813987558</c:v>
                </c:pt>
                <c:pt idx="2">
                  <c:v>47.624486066697116</c:v>
                </c:pt>
                <c:pt idx="3">
                  <c:v>87.178904296431</c:v>
                </c:pt>
                <c:pt idx="4">
                  <c:v>82.039028275587413</c:v>
                </c:pt>
                <c:pt idx="5">
                  <c:v>53.401360544217688</c:v>
                </c:pt>
                <c:pt idx="6">
                  <c:v>73.565034228541336</c:v>
                </c:pt>
                <c:pt idx="7">
                  <c:v>42.5537109375</c:v>
                </c:pt>
                <c:pt idx="8">
                  <c:v>43.373890167707991</c:v>
                </c:pt>
                <c:pt idx="9">
                  <c:v>39.536533459446673</c:v>
                </c:pt>
                <c:pt idx="10">
                  <c:v>39.284708532807663</c:v>
                </c:pt>
                <c:pt idx="11">
                  <c:v>50.71953010279001</c:v>
                </c:pt>
                <c:pt idx="12">
                  <c:v>47.081524360829711</c:v>
                </c:pt>
                <c:pt idx="13">
                  <c:v>39.700544464609798</c:v>
                </c:pt>
                <c:pt idx="14">
                  <c:v>39.873150105708241</c:v>
                </c:pt>
                <c:pt idx="15">
                  <c:v>76.268221574344025</c:v>
                </c:pt>
                <c:pt idx="16">
                  <c:v>79.253022452504325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06800"/>
        <c:axId val="603308760"/>
      </c:scatterChart>
      <c:valAx>
        <c:axId val="6033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Malay</a:t>
                </a:r>
                <a:r>
                  <a:rPr lang="en-MY" baseline="0"/>
                  <a:t> Voter (%)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08760"/>
        <c:crosses val="autoZero"/>
        <c:crossBetween val="midCat"/>
      </c:valAx>
      <c:valAx>
        <c:axId val="6033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Support for Party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0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182</xdr:row>
      <xdr:rowOff>9525</xdr:rowOff>
    </xdr:from>
    <xdr:to>
      <xdr:col>2</xdr:col>
      <xdr:colOff>3562350</xdr:colOff>
      <xdr:row>204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4762</xdr:rowOff>
    </xdr:from>
    <xdr:to>
      <xdr:col>2</xdr:col>
      <xdr:colOff>1085849</xdr:colOff>
      <xdr:row>61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xSplit="5" ySplit="4" topLeftCell="I128" activePane="bottomRight" state="frozen"/>
      <selection pane="topRight" activeCell="F1" sqref="F1"/>
      <selection pane="bottomLeft" activeCell="A5" sqref="A5"/>
      <selection pane="bottomRight" activeCell="J5" sqref="J5:J139"/>
    </sheetView>
  </sheetViews>
  <sheetFormatPr defaultColWidth="14.42578125" defaultRowHeight="15" customHeight="1"/>
  <cols>
    <col min="1" max="1" width="2.5703125" hidden="1" customWidth="1"/>
    <col min="2" max="2" width="16.7109375" customWidth="1"/>
    <col min="3" max="3" width="18.140625" customWidth="1"/>
    <col min="4" max="4" width="65.28515625" bestFit="1" customWidth="1"/>
    <col min="5" max="5" width="7.85546875" customWidth="1"/>
    <col min="6" max="6" width="7.28515625" customWidth="1"/>
    <col min="7" max="7" width="6.5703125" customWidth="1"/>
    <col min="8" max="8" width="8.7109375" customWidth="1"/>
    <col min="9" max="9" width="8.85546875" customWidth="1"/>
    <col min="10" max="27" width="8.7109375" customWidth="1"/>
  </cols>
  <sheetData>
    <row r="1" spans="1:16">
      <c r="A1" s="1"/>
      <c r="B1" s="2" t="s">
        <v>0</v>
      </c>
      <c r="C1" s="3">
        <f>F1-I1-J1+H5-35</f>
        <v>0</v>
      </c>
      <c r="D1" s="4"/>
      <c r="E1" s="5"/>
      <c r="F1" s="6">
        <v>80346</v>
      </c>
      <c r="G1" s="7"/>
      <c r="H1" s="6">
        <f t="shared" ref="H1:P1" si="0">SUM(H5:H138)</f>
        <v>82122</v>
      </c>
      <c r="I1" s="6">
        <f t="shared" si="0"/>
        <v>15168</v>
      </c>
      <c r="J1" s="6">
        <f t="shared" si="0"/>
        <v>66954</v>
      </c>
      <c r="K1" s="6">
        <f t="shared" si="0"/>
        <v>66254</v>
      </c>
      <c r="L1" s="6">
        <f t="shared" si="0"/>
        <v>481</v>
      </c>
      <c r="M1" s="6">
        <f t="shared" si="0"/>
        <v>219</v>
      </c>
      <c r="N1" s="6">
        <f t="shared" si="0"/>
        <v>5236</v>
      </c>
      <c r="O1" s="6">
        <f t="shared" si="0"/>
        <v>27603</v>
      </c>
      <c r="P1" s="6">
        <f t="shared" si="0"/>
        <v>33374</v>
      </c>
    </row>
    <row r="2" spans="1:16">
      <c r="A2" s="1"/>
      <c r="B2" s="8" t="s">
        <v>1</v>
      </c>
      <c r="C2" s="9">
        <f>J1/F1</f>
        <v>0.83332088716301989</v>
      </c>
      <c r="D2" s="10" t="s">
        <v>2</v>
      </c>
      <c r="E2" s="5" t="str">
        <f>CONCATENATE(COUNT(N5:N138),"/", "134" )</f>
        <v>133/134</v>
      </c>
      <c r="F2" s="11"/>
      <c r="G2" s="11"/>
      <c r="H2" s="11"/>
      <c r="I2" s="11"/>
      <c r="J2" s="11"/>
      <c r="K2" s="11"/>
      <c r="L2" s="11"/>
      <c r="M2" s="11"/>
      <c r="N2" s="12">
        <f t="shared" ref="N2:P2" si="1">MAX($N$1:$P$1)-N1</f>
        <v>28138</v>
      </c>
      <c r="O2" s="12">
        <f t="shared" si="1"/>
        <v>5771</v>
      </c>
      <c r="P2" s="12">
        <f t="shared" si="1"/>
        <v>0</v>
      </c>
    </row>
    <row r="3" spans="1:16" ht="49.5" customHeight="1">
      <c r="A3" s="110" t="s">
        <v>3</v>
      </c>
      <c r="B3" s="110" t="s">
        <v>4</v>
      </c>
      <c r="C3" s="110" t="s">
        <v>5</v>
      </c>
      <c r="D3" s="110" t="s">
        <v>6</v>
      </c>
      <c r="E3" s="115" t="s">
        <v>7</v>
      </c>
      <c r="F3" s="112" t="s">
        <v>8</v>
      </c>
      <c r="G3" s="112" t="s">
        <v>9</v>
      </c>
      <c r="H3" s="114" t="s">
        <v>10</v>
      </c>
      <c r="I3" s="114" t="s">
        <v>11</v>
      </c>
      <c r="J3" s="13" t="s">
        <v>12</v>
      </c>
      <c r="K3" s="14" t="s">
        <v>13</v>
      </c>
      <c r="L3" s="14" t="s">
        <v>14</v>
      </c>
      <c r="M3" s="15" t="s">
        <v>15</v>
      </c>
      <c r="N3" s="16" t="s">
        <v>16</v>
      </c>
      <c r="O3" s="16" t="s">
        <v>17</v>
      </c>
      <c r="P3" s="16" t="s">
        <v>18</v>
      </c>
    </row>
    <row r="4" spans="1:16">
      <c r="A4" s="111"/>
      <c r="B4" s="113"/>
      <c r="C4" s="113"/>
      <c r="D4" s="113"/>
      <c r="E4" s="116"/>
      <c r="F4" s="113"/>
      <c r="G4" s="113"/>
      <c r="H4" s="113"/>
      <c r="I4" s="113"/>
      <c r="J4" s="17" t="s">
        <v>19</v>
      </c>
      <c r="K4" s="18" t="s">
        <v>20</v>
      </c>
      <c r="L4" s="18" t="s">
        <v>21</v>
      </c>
      <c r="M4" s="18" t="s">
        <v>22</v>
      </c>
      <c r="N4" s="19" t="s">
        <v>23</v>
      </c>
      <c r="O4" s="19" t="s">
        <v>24</v>
      </c>
      <c r="P4" s="19" t="s">
        <v>25</v>
      </c>
    </row>
    <row r="5" spans="1:16">
      <c r="A5" s="1"/>
      <c r="B5" s="20"/>
      <c r="C5" s="20" t="s">
        <v>26</v>
      </c>
      <c r="D5" s="21" t="s">
        <v>27</v>
      </c>
      <c r="E5" s="22">
        <v>1</v>
      </c>
      <c r="F5" s="23">
        <v>1811</v>
      </c>
      <c r="G5" s="23">
        <f>SUM(G6:G138)</f>
        <v>0</v>
      </c>
      <c r="H5" s="23">
        <f>F5+G5</f>
        <v>1811</v>
      </c>
      <c r="I5" s="23">
        <f t="shared" ref="I5:I138" si="2">IF(J5&lt;&gt;0,H5-J5,0)</f>
        <v>0</v>
      </c>
      <c r="J5" s="23">
        <f t="shared" ref="J5:J138" si="3">SUM(K5:M5)</f>
        <v>1811</v>
      </c>
      <c r="K5" s="23">
        <f t="shared" ref="K5:K138" si="4">SUM(N5:P5)</f>
        <v>1540</v>
      </c>
      <c r="L5" s="23">
        <v>76</v>
      </c>
      <c r="M5" s="23">
        <v>195</v>
      </c>
      <c r="N5" s="23">
        <v>97</v>
      </c>
      <c r="O5" s="23">
        <v>1235</v>
      </c>
      <c r="P5" s="23">
        <v>208</v>
      </c>
    </row>
    <row r="6" spans="1:16" ht="24.75">
      <c r="A6" s="1">
        <v>61440</v>
      </c>
      <c r="B6" s="20" t="s">
        <v>28</v>
      </c>
      <c r="C6" s="20"/>
      <c r="D6" s="21" t="s">
        <v>29</v>
      </c>
      <c r="E6" s="22">
        <v>1</v>
      </c>
      <c r="F6" s="23">
        <v>47</v>
      </c>
      <c r="G6" s="23"/>
      <c r="H6" s="23">
        <f t="shared" ref="H6:H138" si="5">F6-G6</f>
        <v>47</v>
      </c>
      <c r="I6" s="23">
        <f t="shared" si="2"/>
        <v>2</v>
      </c>
      <c r="J6" s="23">
        <f t="shared" si="3"/>
        <v>45</v>
      </c>
      <c r="K6" s="23">
        <f t="shared" si="4"/>
        <v>45</v>
      </c>
      <c r="L6" s="23">
        <v>0</v>
      </c>
      <c r="M6" s="23">
        <v>0</v>
      </c>
      <c r="N6" s="23">
        <v>10</v>
      </c>
      <c r="O6" s="23">
        <v>21</v>
      </c>
      <c r="P6" s="23">
        <v>14</v>
      </c>
    </row>
    <row r="7" spans="1:16" ht="24.75">
      <c r="A7" s="1">
        <v>61441</v>
      </c>
      <c r="B7" s="20" t="s">
        <v>28</v>
      </c>
      <c r="C7" s="20"/>
      <c r="D7" s="21" t="s">
        <v>30</v>
      </c>
      <c r="E7" s="22">
        <v>1</v>
      </c>
      <c r="F7" s="23">
        <v>678</v>
      </c>
      <c r="G7" s="23"/>
      <c r="H7" s="23">
        <f t="shared" si="5"/>
        <v>678</v>
      </c>
      <c r="I7" s="23">
        <f t="shared" si="2"/>
        <v>144</v>
      </c>
      <c r="J7" s="23">
        <f t="shared" si="3"/>
        <v>534</v>
      </c>
      <c r="K7" s="23">
        <f t="shared" si="4"/>
        <v>532</v>
      </c>
      <c r="L7" s="23">
        <v>2</v>
      </c>
      <c r="M7" s="23">
        <v>0</v>
      </c>
      <c r="N7" s="23">
        <v>43</v>
      </c>
      <c r="O7" s="23">
        <v>433</v>
      </c>
      <c r="P7" s="23">
        <v>56</v>
      </c>
    </row>
    <row r="8" spans="1:16" ht="24.75">
      <c r="A8" s="1">
        <v>61442</v>
      </c>
      <c r="B8" s="20" t="s">
        <v>28</v>
      </c>
      <c r="C8" s="20"/>
      <c r="D8" s="21" t="s">
        <v>30</v>
      </c>
      <c r="E8" s="22">
        <v>2</v>
      </c>
      <c r="F8" s="23">
        <v>678</v>
      </c>
      <c r="G8" s="23"/>
      <c r="H8" s="23">
        <f t="shared" si="5"/>
        <v>678</v>
      </c>
      <c r="I8" s="23">
        <f t="shared" si="2"/>
        <v>164</v>
      </c>
      <c r="J8" s="23">
        <f t="shared" si="3"/>
        <v>514</v>
      </c>
      <c r="K8" s="23">
        <f t="shared" si="4"/>
        <v>509</v>
      </c>
      <c r="L8" s="23">
        <v>5</v>
      </c>
      <c r="M8" s="23">
        <v>0</v>
      </c>
      <c r="N8" s="23">
        <v>18</v>
      </c>
      <c r="O8" s="23">
        <v>427</v>
      </c>
      <c r="P8" s="23">
        <v>64</v>
      </c>
    </row>
    <row r="9" spans="1:16" ht="24.75">
      <c r="A9" s="1">
        <v>61443</v>
      </c>
      <c r="B9" s="20" t="s">
        <v>28</v>
      </c>
      <c r="C9" s="20"/>
      <c r="D9" s="21" t="s">
        <v>30</v>
      </c>
      <c r="E9" s="22">
        <v>3</v>
      </c>
      <c r="F9" s="23">
        <v>678</v>
      </c>
      <c r="G9" s="23"/>
      <c r="H9" s="23">
        <f t="shared" si="5"/>
        <v>678</v>
      </c>
      <c r="I9" s="23">
        <f t="shared" si="2"/>
        <v>141</v>
      </c>
      <c r="J9" s="23">
        <f t="shared" si="3"/>
        <v>537</v>
      </c>
      <c r="K9" s="23">
        <f t="shared" si="4"/>
        <v>534</v>
      </c>
      <c r="L9" s="23">
        <v>3</v>
      </c>
      <c r="M9" s="23">
        <v>0</v>
      </c>
      <c r="N9" s="23">
        <v>33</v>
      </c>
      <c r="O9" s="23">
        <v>430</v>
      </c>
      <c r="P9" s="23">
        <v>71</v>
      </c>
    </row>
    <row r="10" spans="1:16" ht="24.75">
      <c r="A10" s="1">
        <v>61444</v>
      </c>
      <c r="B10" s="20" t="s">
        <v>28</v>
      </c>
      <c r="C10" s="20"/>
      <c r="D10" s="21" t="s">
        <v>30</v>
      </c>
      <c r="E10" s="22">
        <v>4</v>
      </c>
      <c r="F10" s="23">
        <v>678</v>
      </c>
      <c r="G10" s="23"/>
      <c r="H10" s="23">
        <f t="shared" si="5"/>
        <v>678</v>
      </c>
      <c r="I10" s="23">
        <f t="shared" si="2"/>
        <v>149</v>
      </c>
      <c r="J10" s="23">
        <f t="shared" si="3"/>
        <v>529</v>
      </c>
      <c r="K10" s="23">
        <f t="shared" si="4"/>
        <v>523</v>
      </c>
      <c r="L10" s="23">
        <v>6</v>
      </c>
      <c r="M10" s="23">
        <v>0</v>
      </c>
      <c r="N10" s="23">
        <v>21</v>
      </c>
      <c r="O10" s="23">
        <v>421</v>
      </c>
      <c r="P10" s="23">
        <v>81</v>
      </c>
    </row>
    <row r="11" spans="1:16" ht="24.75">
      <c r="A11" s="1">
        <v>61445</v>
      </c>
      <c r="B11" s="20" t="s">
        <v>28</v>
      </c>
      <c r="C11" s="20"/>
      <c r="D11" s="21" t="s">
        <v>30</v>
      </c>
      <c r="E11" s="22">
        <v>5</v>
      </c>
      <c r="F11" s="23">
        <v>678</v>
      </c>
      <c r="G11" s="23"/>
      <c r="H11" s="23">
        <f t="shared" si="5"/>
        <v>678</v>
      </c>
      <c r="I11" s="23">
        <f t="shared" si="2"/>
        <v>156</v>
      </c>
      <c r="J11" s="23">
        <f t="shared" si="3"/>
        <v>522</v>
      </c>
      <c r="K11" s="23">
        <f t="shared" si="4"/>
        <v>519</v>
      </c>
      <c r="L11" s="23">
        <v>3</v>
      </c>
      <c r="M11" s="23">
        <v>0</v>
      </c>
      <c r="N11" s="23">
        <v>37</v>
      </c>
      <c r="O11" s="23">
        <v>421</v>
      </c>
      <c r="P11" s="23">
        <v>61</v>
      </c>
    </row>
    <row r="12" spans="1:16" ht="24.75">
      <c r="A12" s="1">
        <v>61446</v>
      </c>
      <c r="B12" s="20" t="s">
        <v>28</v>
      </c>
      <c r="C12" s="20"/>
      <c r="D12" s="21" t="s">
        <v>30</v>
      </c>
      <c r="E12" s="22">
        <v>6</v>
      </c>
      <c r="F12" s="23">
        <v>678</v>
      </c>
      <c r="G12" s="23"/>
      <c r="H12" s="23">
        <f t="shared" si="5"/>
        <v>678</v>
      </c>
      <c r="I12" s="23">
        <f t="shared" si="2"/>
        <v>143</v>
      </c>
      <c r="J12" s="23">
        <f t="shared" si="3"/>
        <v>535</v>
      </c>
      <c r="K12" s="23">
        <f t="shared" si="4"/>
        <v>528</v>
      </c>
      <c r="L12" s="23">
        <v>7</v>
      </c>
      <c r="M12" s="23">
        <v>0</v>
      </c>
      <c r="N12" s="23">
        <v>39</v>
      </c>
      <c r="O12" s="23">
        <v>436</v>
      </c>
      <c r="P12" s="23">
        <v>53</v>
      </c>
    </row>
    <row r="13" spans="1:16" ht="24.75">
      <c r="A13" s="1">
        <v>61447</v>
      </c>
      <c r="B13" s="20" t="s">
        <v>28</v>
      </c>
      <c r="C13" s="20"/>
      <c r="D13" s="21" t="s">
        <v>30</v>
      </c>
      <c r="E13" s="22">
        <v>7</v>
      </c>
      <c r="F13" s="23">
        <v>678</v>
      </c>
      <c r="G13" s="23"/>
      <c r="H13" s="23">
        <f t="shared" si="5"/>
        <v>678</v>
      </c>
      <c r="I13" s="23">
        <f t="shared" si="2"/>
        <v>139</v>
      </c>
      <c r="J13" s="23">
        <f t="shared" si="3"/>
        <v>539</v>
      </c>
      <c r="K13" s="23">
        <f t="shared" si="4"/>
        <v>524</v>
      </c>
      <c r="L13" s="23">
        <v>14</v>
      </c>
      <c r="M13" s="23">
        <v>1</v>
      </c>
      <c r="N13" s="23">
        <v>52</v>
      </c>
      <c r="O13" s="23">
        <v>426</v>
      </c>
      <c r="P13" s="23">
        <v>46</v>
      </c>
    </row>
    <row r="14" spans="1:16" ht="24.75">
      <c r="A14" s="1">
        <v>61448</v>
      </c>
      <c r="B14" s="20" t="s">
        <v>28</v>
      </c>
      <c r="C14" s="20"/>
      <c r="D14" s="21" t="s">
        <v>30</v>
      </c>
      <c r="E14" s="22">
        <v>8</v>
      </c>
      <c r="F14" s="23">
        <v>678</v>
      </c>
      <c r="G14" s="23"/>
      <c r="H14" s="23">
        <f t="shared" si="5"/>
        <v>678</v>
      </c>
      <c r="I14" s="23">
        <f t="shared" si="2"/>
        <v>145</v>
      </c>
      <c r="J14" s="23">
        <f t="shared" si="3"/>
        <v>533</v>
      </c>
      <c r="K14" s="23">
        <f t="shared" si="4"/>
        <v>529</v>
      </c>
      <c r="L14" s="23">
        <v>4</v>
      </c>
      <c r="M14" s="23">
        <v>0</v>
      </c>
      <c r="N14" s="23">
        <v>26</v>
      </c>
      <c r="O14" s="23">
        <v>456</v>
      </c>
      <c r="P14" s="23">
        <v>47</v>
      </c>
    </row>
    <row r="15" spans="1:16" ht="24.75">
      <c r="A15" s="1">
        <v>61449</v>
      </c>
      <c r="B15" s="20" t="s">
        <v>28</v>
      </c>
      <c r="C15" s="20"/>
      <c r="D15" s="21" t="s">
        <v>30</v>
      </c>
      <c r="E15" s="22">
        <v>9</v>
      </c>
      <c r="F15" s="23">
        <v>678</v>
      </c>
      <c r="G15" s="23"/>
      <c r="H15" s="23">
        <f t="shared" si="5"/>
        <v>678</v>
      </c>
      <c r="I15" s="23">
        <f t="shared" si="2"/>
        <v>128</v>
      </c>
      <c r="J15" s="23">
        <f t="shared" si="3"/>
        <v>550</v>
      </c>
      <c r="K15" s="23">
        <f t="shared" si="4"/>
        <v>540</v>
      </c>
      <c r="L15" s="23">
        <v>10</v>
      </c>
      <c r="M15" s="23">
        <v>0</v>
      </c>
      <c r="N15" s="23">
        <v>19</v>
      </c>
      <c r="O15" s="23">
        <v>459</v>
      </c>
      <c r="P15" s="23">
        <v>62</v>
      </c>
    </row>
    <row r="16" spans="1:16" ht="24.75">
      <c r="A16" s="1">
        <v>61450</v>
      </c>
      <c r="B16" s="20" t="s">
        <v>28</v>
      </c>
      <c r="C16" s="20"/>
      <c r="D16" s="21" t="s">
        <v>30</v>
      </c>
      <c r="E16" s="22">
        <v>10</v>
      </c>
      <c r="F16" s="23">
        <v>678</v>
      </c>
      <c r="G16" s="23"/>
      <c r="H16" s="23">
        <f t="shared" si="5"/>
        <v>678</v>
      </c>
      <c r="I16" s="23">
        <f t="shared" si="2"/>
        <v>133</v>
      </c>
      <c r="J16" s="23">
        <f t="shared" si="3"/>
        <v>545</v>
      </c>
      <c r="K16" s="23">
        <f t="shared" si="4"/>
        <v>519</v>
      </c>
      <c r="L16" s="23">
        <v>26</v>
      </c>
      <c r="M16" s="23">
        <v>0</v>
      </c>
      <c r="N16" s="23">
        <v>22</v>
      </c>
      <c r="O16" s="23">
        <v>432</v>
      </c>
      <c r="P16" s="23">
        <v>65</v>
      </c>
    </row>
    <row r="17" spans="1:16" ht="24.75">
      <c r="A17" s="1">
        <v>61451</v>
      </c>
      <c r="B17" s="20" t="s">
        <v>28</v>
      </c>
      <c r="C17" s="20"/>
      <c r="D17" s="21" t="s">
        <v>30</v>
      </c>
      <c r="E17" s="22">
        <v>11</v>
      </c>
      <c r="F17" s="23">
        <v>686</v>
      </c>
      <c r="G17" s="23"/>
      <c r="H17" s="23">
        <f t="shared" si="5"/>
        <v>686</v>
      </c>
      <c r="I17" s="23">
        <f t="shared" si="2"/>
        <v>148</v>
      </c>
      <c r="J17" s="23">
        <f t="shared" si="3"/>
        <v>538</v>
      </c>
      <c r="K17" s="23">
        <f t="shared" si="4"/>
        <v>534</v>
      </c>
      <c r="L17" s="23">
        <v>4</v>
      </c>
      <c r="M17" s="23">
        <v>0</v>
      </c>
      <c r="N17" s="23">
        <v>23</v>
      </c>
      <c r="O17" s="23">
        <v>446</v>
      </c>
      <c r="P17" s="23">
        <v>65</v>
      </c>
    </row>
    <row r="18" spans="1:16">
      <c r="A18" s="1">
        <v>61452</v>
      </c>
      <c r="B18" s="20" t="s">
        <v>28</v>
      </c>
      <c r="C18" s="20"/>
      <c r="D18" s="21" t="s">
        <v>31</v>
      </c>
      <c r="E18" s="22">
        <v>1</v>
      </c>
      <c r="F18" s="23">
        <v>684</v>
      </c>
      <c r="G18" s="23"/>
      <c r="H18" s="23">
        <f t="shared" si="5"/>
        <v>684</v>
      </c>
      <c r="I18" s="23">
        <f t="shared" si="2"/>
        <v>123</v>
      </c>
      <c r="J18" s="23">
        <f t="shared" si="3"/>
        <v>561</v>
      </c>
      <c r="K18" s="23">
        <f t="shared" si="4"/>
        <v>556</v>
      </c>
      <c r="L18" s="23">
        <v>5</v>
      </c>
      <c r="M18" s="23">
        <v>0</v>
      </c>
      <c r="N18" s="23">
        <v>45</v>
      </c>
      <c r="O18" s="23">
        <v>459</v>
      </c>
      <c r="P18" s="23">
        <v>52</v>
      </c>
    </row>
    <row r="19" spans="1:16">
      <c r="A19" s="1">
        <v>61453</v>
      </c>
      <c r="B19" s="20" t="s">
        <v>28</v>
      </c>
      <c r="C19" s="20"/>
      <c r="D19" s="21" t="s">
        <v>31</v>
      </c>
      <c r="E19" s="22">
        <v>2</v>
      </c>
      <c r="F19" s="23">
        <v>684</v>
      </c>
      <c r="G19" s="23"/>
      <c r="H19" s="23">
        <f t="shared" si="5"/>
        <v>684</v>
      </c>
      <c r="I19" s="23">
        <f t="shared" si="2"/>
        <v>113</v>
      </c>
      <c r="J19" s="23">
        <f t="shared" si="3"/>
        <v>571</v>
      </c>
      <c r="K19" s="23">
        <f t="shared" si="4"/>
        <v>560</v>
      </c>
      <c r="L19" s="23">
        <v>11</v>
      </c>
      <c r="M19" s="23">
        <v>0</v>
      </c>
      <c r="N19" s="23">
        <v>42</v>
      </c>
      <c r="O19" s="23">
        <v>471</v>
      </c>
      <c r="P19" s="23">
        <v>47</v>
      </c>
    </row>
    <row r="20" spans="1:16">
      <c r="A20" s="1">
        <v>61454</v>
      </c>
      <c r="B20" s="20" t="s">
        <v>28</v>
      </c>
      <c r="C20" s="20"/>
      <c r="D20" s="21" t="s">
        <v>31</v>
      </c>
      <c r="E20" s="22">
        <v>3</v>
      </c>
      <c r="F20" s="23">
        <v>684</v>
      </c>
      <c r="G20" s="23"/>
      <c r="H20" s="23">
        <f t="shared" si="5"/>
        <v>684</v>
      </c>
      <c r="I20" s="23">
        <f t="shared" si="2"/>
        <v>108</v>
      </c>
      <c r="J20" s="23">
        <f t="shared" si="3"/>
        <v>576</v>
      </c>
      <c r="K20" s="23">
        <f t="shared" si="4"/>
        <v>560</v>
      </c>
      <c r="L20" s="23">
        <v>16</v>
      </c>
      <c r="M20" s="23">
        <v>0</v>
      </c>
      <c r="N20" s="23">
        <v>45</v>
      </c>
      <c r="O20" s="23">
        <v>470</v>
      </c>
      <c r="P20" s="23">
        <v>45</v>
      </c>
    </row>
    <row r="21" spans="1:16" ht="15.75" customHeight="1">
      <c r="A21" s="1">
        <v>61455</v>
      </c>
      <c r="B21" s="20" t="s">
        <v>28</v>
      </c>
      <c r="C21" s="20"/>
      <c r="D21" s="21" t="s">
        <v>31</v>
      </c>
      <c r="E21" s="22">
        <v>4</v>
      </c>
      <c r="F21" s="23">
        <v>685</v>
      </c>
      <c r="G21" s="23"/>
      <c r="H21" s="23">
        <f t="shared" si="5"/>
        <v>685</v>
      </c>
      <c r="I21" s="23">
        <f t="shared" si="2"/>
        <v>112</v>
      </c>
      <c r="J21" s="23">
        <f t="shared" si="3"/>
        <v>573</v>
      </c>
      <c r="K21" s="23">
        <f t="shared" si="4"/>
        <v>558</v>
      </c>
      <c r="L21" s="23">
        <v>15</v>
      </c>
      <c r="M21" s="23">
        <v>0</v>
      </c>
      <c r="N21" s="23">
        <v>23</v>
      </c>
      <c r="O21" s="23">
        <v>485</v>
      </c>
      <c r="P21" s="23">
        <v>50</v>
      </c>
    </row>
    <row r="22" spans="1:16" ht="15.75" customHeight="1">
      <c r="A22" s="1">
        <v>61456</v>
      </c>
      <c r="B22" s="20" t="s">
        <v>32</v>
      </c>
      <c r="C22" s="20" t="s">
        <v>33</v>
      </c>
      <c r="D22" s="21" t="s">
        <v>34</v>
      </c>
      <c r="E22" s="22">
        <v>1</v>
      </c>
      <c r="F22" s="23">
        <v>317</v>
      </c>
      <c r="G22" s="23"/>
      <c r="H22" s="23">
        <f t="shared" si="5"/>
        <v>317</v>
      </c>
      <c r="I22" s="23">
        <f t="shared" si="2"/>
        <v>109</v>
      </c>
      <c r="J22" s="23">
        <f t="shared" si="3"/>
        <v>208</v>
      </c>
      <c r="K22" s="23">
        <f t="shared" si="4"/>
        <v>208</v>
      </c>
      <c r="L22" s="23">
        <v>0</v>
      </c>
      <c r="M22" s="23">
        <v>0</v>
      </c>
      <c r="N22" s="23">
        <v>25</v>
      </c>
      <c r="O22" s="23">
        <v>68</v>
      </c>
      <c r="P22" s="23">
        <v>115</v>
      </c>
    </row>
    <row r="23" spans="1:16" ht="15.75" customHeight="1">
      <c r="A23" s="1">
        <v>61457</v>
      </c>
      <c r="B23" s="24" t="s">
        <v>35</v>
      </c>
      <c r="C23" s="24" t="s">
        <v>36</v>
      </c>
      <c r="D23" s="25" t="s">
        <v>37</v>
      </c>
      <c r="E23" s="26">
        <v>1</v>
      </c>
      <c r="F23" s="27">
        <v>350</v>
      </c>
      <c r="G23" s="27"/>
      <c r="H23" s="27">
        <f t="shared" si="5"/>
        <v>350</v>
      </c>
      <c r="I23" s="27">
        <f t="shared" si="2"/>
        <v>143</v>
      </c>
      <c r="J23" s="27">
        <f t="shared" si="3"/>
        <v>207</v>
      </c>
      <c r="K23" s="27">
        <f t="shared" si="4"/>
        <v>204</v>
      </c>
      <c r="L23" s="27">
        <v>3</v>
      </c>
      <c r="M23" s="27">
        <v>0</v>
      </c>
      <c r="N23" s="27">
        <v>3</v>
      </c>
      <c r="O23" s="27">
        <v>70</v>
      </c>
      <c r="P23" s="27">
        <v>131</v>
      </c>
    </row>
    <row r="24" spans="1:16" ht="15.75" customHeight="1">
      <c r="A24" s="1">
        <v>61458</v>
      </c>
      <c r="B24" s="24" t="s">
        <v>35</v>
      </c>
      <c r="C24" s="24" t="s">
        <v>36</v>
      </c>
      <c r="D24" s="25" t="s">
        <v>37</v>
      </c>
      <c r="E24" s="26">
        <v>2</v>
      </c>
      <c r="F24" s="27">
        <v>664</v>
      </c>
      <c r="G24" s="27"/>
      <c r="H24" s="27">
        <f t="shared" si="5"/>
        <v>664</v>
      </c>
      <c r="I24" s="27">
        <f t="shared" si="2"/>
        <v>128</v>
      </c>
      <c r="J24" s="27">
        <f t="shared" si="3"/>
        <v>536</v>
      </c>
      <c r="K24" s="27">
        <f t="shared" si="4"/>
        <v>534</v>
      </c>
      <c r="L24" s="27">
        <v>2</v>
      </c>
      <c r="M24" s="27">
        <v>0</v>
      </c>
      <c r="N24" s="27">
        <v>43</v>
      </c>
      <c r="O24" s="27">
        <v>138</v>
      </c>
      <c r="P24" s="27">
        <v>353</v>
      </c>
    </row>
    <row r="25" spans="1:16" ht="15.75" customHeight="1">
      <c r="A25" s="1">
        <v>61459</v>
      </c>
      <c r="B25" s="24" t="s">
        <v>35</v>
      </c>
      <c r="C25" s="24" t="s">
        <v>36</v>
      </c>
      <c r="D25" s="25" t="s">
        <v>37</v>
      </c>
      <c r="E25" s="26">
        <v>3</v>
      </c>
      <c r="F25" s="27">
        <v>665</v>
      </c>
      <c r="G25" s="27"/>
      <c r="H25" s="27">
        <f t="shared" si="5"/>
        <v>665</v>
      </c>
      <c r="I25" s="27">
        <f t="shared" si="2"/>
        <v>117</v>
      </c>
      <c r="J25" s="27">
        <f t="shared" si="3"/>
        <v>548</v>
      </c>
      <c r="K25" s="27">
        <f t="shared" si="4"/>
        <v>542</v>
      </c>
      <c r="L25" s="27">
        <v>4</v>
      </c>
      <c r="M25" s="27">
        <v>2</v>
      </c>
      <c r="N25" s="27">
        <v>74</v>
      </c>
      <c r="O25" s="27">
        <v>93</v>
      </c>
      <c r="P25" s="27">
        <v>375</v>
      </c>
    </row>
    <row r="26" spans="1:16" ht="15.75" customHeight="1">
      <c r="A26" s="1">
        <v>61460</v>
      </c>
      <c r="B26" s="24" t="s">
        <v>38</v>
      </c>
      <c r="C26" s="24" t="s">
        <v>39</v>
      </c>
      <c r="D26" s="25" t="s">
        <v>40</v>
      </c>
      <c r="E26" s="26">
        <v>1</v>
      </c>
      <c r="F26" s="27">
        <v>350</v>
      </c>
      <c r="G26" s="27"/>
      <c r="H26" s="27">
        <f t="shared" si="5"/>
        <v>350</v>
      </c>
      <c r="I26" s="27">
        <f t="shared" si="2"/>
        <v>147</v>
      </c>
      <c r="J26" s="27">
        <f t="shared" si="3"/>
        <v>203</v>
      </c>
      <c r="K26" s="27">
        <f t="shared" si="4"/>
        <v>203</v>
      </c>
      <c r="L26" s="27">
        <v>0</v>
      </c>
      <c r="M26" s="27">
        <v>0</v>
      </c>
      <c r="N26" s="27">
        <v>4</v>
      </c>
      <c r="O26" s="27">
        <v>52</v>
      </c>
      <c r="P26" s="27">
        <v>147</v>
      </c>
    </row>
    <row r="27" spans="1:16" ht="15.75" customHeight="1">
      <c r="A27" s="1">
        <v>61461</v>
      </c>
      <c r="B27" s="28" t="s">
        <v>38</v>
      </c>
      <c r="C27" s="28" t="s">
        <v>39</v>
      </c>
      <c r="D27" s="29" t="s">
        <v>40</v>
      </c>
      <c r="E27" s="30">
        <v>2</v>
      </c>
      <c r="F27" s="31">
        <v>639</v>
      </c>
      <c r="G27" s="31"/>
      <c r="H27" s="31">
        <f t="shared" si="5"/>
        <v>639</v>
      </c>
      <c r="I27" s="31">
        <f t="shared" si="2"/>
        <v>168</v>
      </c>
      <c r="J27" s="31">
        <f t="shared" si="3"/>
        <v>471</v>
      </c>
      <c r="K27" s="31">
        <f t="shared" si="4"/>
        <v>471</v>
      </c>
      <c r="L27" s="31">
        <v>0</v>
      </c>
      <c r="M27" s="31">
        <v>0</v>
      </c>
      <c r="N27" s="31">
        <v>9</v>
      </c>
      <c r="O27" s="31">
        <v>66</v>
      </c>
      <c r="P27" s="31">
        <v>396</v>
      </c>
    </row>
    <row r="28" spans="1:16" ht="15.75" customHeight="1">
      <c r="A28" s="1">
        <v>61462</v>
      </c>
      <c r="B28" s="28" t="s">
        <v>38</v>
      </c>
      <c r="C28" s="28" t="s">
        <v>39</v>
      </c>
      <c r="D28" s="29" t="s">
        <v>40</v>
      </c>
      <c r="E28" s="30">
        <v>3</v>
      </c>
      <c r="F28" s="31">
        <v>639</v>
      </c>
      <c r="G28" s="31"/>
      <c r="H28" s="31">
        <f t="shared" si="5"/>
        <v>639</v>
      </c>
      <c r="I28" s="31">
        <f t="shared" si="2"/>
        <v>131</v>
      </c>
      <c r="J28" s="31">
        <f t="shared" si="3"/>
        <v>508</v>
      </c>
      <c r="K28" s="31">
        <f t="shared" si="4"/>
        <v>508</v>
      </c>
      <c r="L28" s="31">
        <v>0</v>
      </c>
      <c r="M28" s="31">
        <v>0</v>
      </c>
      <c r="N28" s="31">
        <v>5</v>
      </c>
      <c r="O28" s="31">
        <v>66</v>
      </c>
      <c r="P28" s="31">
        <v>437</v>
      </c>
    </row>
    <row r="29" spans="1:16" ht="15.75" customHeight="1">
      <c r="A29" s="1">
        <v>61463</v>
      </c>
      <c r="B29" s="28" t="s">
        <v>38</v>
      </c>
      <c r="C29" s="28" t="s">
        <v>39</v>
      </c>
      <c r="D29" s="29" t="s">
        <v>40</v>
      </c>
      <c r="E29" s="30">
        <v>4</v>
      </c>
      <c r="F29" s="31">
        <v>639</v>
      </c>
      <c r="G29" s="31"/>
      <c r="H29" s="31">
        <f t="shared" si="5"/>
        <v>639</v>
      </c>
      <c r="I29" s="31">
        <f t="shared" si="2"/>
        <v>129</v>
      </c>
      <c r="J29" s="31">
        <f t="shared" si="3"/>
        <v>510</v>
      </c>
      <c r="K29" s="31">
        <f t="shared" si="4"/>
        <v>510</v>
      </c>
      <c r="L29" s="31">
        <v>0</v>
      </c>
      <c r="M29" s="31">
        <v>0</v>
      </c>
      <c r="N29" s="31">
        <v>12</v>
      </c>
      <c r="O29" s="31">
        <v>51</v>
      </c>
      <c r="P29" s="31">
        <v>447</v>
      </c>
    </row>
    <row r="30" spans="1:16" ht="15.75" customHeight="1">
      <c r="A30" s="1">
        <v>61464</v>
      </c>
      <c r="B30" s="28" t="s">
        <v>38</v>
      </c>
      <c r="C30" s="28" t="s">
        <v>39</v>
      </c>
      <c r="D30" s="29" t="s">
        <v>40</v>
      </c>
      <c r="E30" s="30">
        <v>5</v>
      </c>
      <c r="F30" s="31">
        <v>639</v>
      </c>
      <c r="G30" s="31"/>
      <c r="H30" s="31">
        <f t="shared" si="5"/>
        <v>639</v>
      </c>
      <c r="I30" s="31">
        <f t="shared" si="2"/>
        <v>133</v>
      </c>
      <c r="J30" s="31">
        <f t="shared" si="3"/>
        <v>506</v>
      </c>
      <c r="K30" s="31">
        <f t="shared" si="4"/>
        <v>506</v>
      </c>
      <c r="L30" s="31">
        <v>0</v>
      </c>
      <c r="M30" s="31">
        <v>0</v>
      </c>
      <c r="N30" s="31">
        <v>13</v>
      </c>
      <c r="O30" s="31">
        <v>72</v>
      </c>
      <c r="P30" s="31">
        <v>421</v>
      </c>
    </row>
    <row r="31" spans="1:16" ht="15.75" customHeight="1">
      <c r="A31" s="1">
        <v>61465</v>
      </c>
      <c r="B31" s="28" t="s">
        <v>38</v>
      </c>
      <c r="C31" s="28" t="s">
        <v>39</v>
      </c>
      <c r="D31" s="29" t="s">
        <v>40</v>
      </c>
      <c r="E31" s="30">
        <v>6</v>
      </c>
      <c r="F31" s="31">
        <v>642</v>
      </c>
      <c r="G31" s="31"/>
      <c r="H31" s="31">
        <f t="shared" si="5"/>
        <v>642</v>
      </c>
      <c r="I31" s="31">
        <f t="shared" si="2"/>
        <v>109</v>
      </c>
      <c r="J31" s="31">
        <f t="shared" si="3"/>
        <v>533</v>
      </c>
      <c r="K31" s="31">
        <f t="shared" si="4"/>
        <v>533</v>
      </c>
      <c r="L31" s="31">
        <v>0</v>
      </c>
      <c r="M31" s="31">
        <v>0</v>
      </c>
      <c r="N31" s="31">
        <v>9</v>
      </c>
      <c r="O31" s="31">
        <v>58</v>
      </c>
      <c r="P31" s="31">
        <v>466</v>
      </c>
    </row>
    <row r="32" spans="1:16" ht="15.75" customHeight="1">
      <c r="A32" s="1">
        <v>61466</v>
      </c>
      <c r="B32" s="32" t="s">
        <v>41</v>
      </c>
      <c r="C32" s="32" t="s">
        <v>42</v>
      </c>
      <c r="D32" s="33" t="s">
        <v>43</v>
      </c>
      <c r="E32" s="34">
        <v>1</v>
      </c>
      <c r="F32" s="35">
        <v>350</v>
      </c>
      <c r="G32" s="35"/>
      <c r="H32" s="35">
        <f t="shared" si="5"/>
        <v>350</v>
      </c>
      <c r="I32" s="35">
        <f t="shared" si="2"/>
        <v>139</v>
      </c>
      <c r="J32" s="35">
        <f t="shared" si="3"/>
        <v>211</v>
      </c>
      <c r="K32" s="35">
        <f t="shared" si="4"/>
        <v>209</v>
      </c>
      <c r="L32" s="35">
        <v>2</v>
      </c>
      <c r="M32" s="35">
        <v>0</v>
      </c>
      <c r="N32" s="35">
        <v>13</v>
      </c>
      <c r="O32" s="35">
        <v>106</v>
      </c>
      <c r="P32" s="35">
        <v>90</v>
      </c>
    </row>
    <row r="33" spans="1:16" ht="15.75" customHeight="1">
      <c r="A33" s="1">
        <v>61467</v>
      </c>
      <c r="B33" s="32" t="s">
        <v>41</v>
      </c>
      <c r="C33" s="32" t="s">
        <v>42</v>
      </c>
      <c r="D33" s="33" t="s">
        <v>43</v>
      </c>
      <c r="E33" s="34">
        <v>2</v>
      </c>
      <c r="F33" s="35">
        <v>637</v>
      </c>
      <c r="G33" s="35"/>
      <c r="H33" s="35">
        <f t="shared" si="5"/>
        <v>637</v>
      </c>
      <c r="I33" s="35">
        <f t="shared" si="2"/>
        <v>139</v>
      </c>
      <c r="J33" s="35">
        <f t="shared" si="3"/>
        <v>498</v>
      </c>
      <c r="K33" s="35">
        <f t="shared" si="4"/>
        <v>498</v>
      </c>
      <c r="L33" s="35">
        <v>0</v>
      </c>
      <c r="M33" s="35">
        <v>0</v>
      </c>
      <c r="N33" s="35">
        <v>22</v>
      </c>
      <c r="O33" s="35">
        <v>276</v>
      </c>
      <c r="P33" s="35">
        <v>200</v>
      </c>
    </row>
    <row r="34" spans="1:16" ht="15.75" customHeight="1">
      <c r="A34" s="1">
        <v>61468</v>
      </c>
      <c r="B34" s="32" t="s">
        <v>41</v>
      </c>
      <c r="C34" s="32" t="s">
        <v>42</v>
      </c>
      <c r="D34" s="33" t="s">
        <v>43</v>
      </c>
      <c r="E34" s="34">
        <v>3</v>
      </c>
      <c r="F34" s="35">
        <v>637</v>
      </c>
      <c r="G34" s="35"/>
      <c r="H34" s="35">
        <f t="shared" si="5"/>
        <v>637</v>
      </c>
      <c r="I34" s="35">
        <f t="shared" si="2"/>
        <v>110</v>
      </c>
      <c r="J34" s="35">
        <f t="shared" si="3"/>
        <v>527</v>
      </c>
      <c r="K34" s="35">
        <f t="shared" si="4"/>
        <v>527</v>
      </c>
      <c r="L34" s="35">
        <v>0</v>
      </c>
      <c r="M34" s="35">
        <v>0</v>
      </c>
      <c r="N34" s="35">
        <v>27</v>
      </c>
      <c r="O34" s="35">
        <v>257</v>
      </c>
      <c r="P34" s="35">
        <v>243</v>
      </c>
    </row>
    <row r="35" spans="1:16" ht="15.75" customHeight="1">
      <c r="A35" s="1">
        <v>61469</v>
      </c>
      <c r="B35" s="32" t="s">
        <v>41</v>
      </c>
      <c r="C35" s="32" t="s">
        <v>42</v>
      </c>
      <c r="D35" s="33" t="s">
        <v>43</v>
      </c>
      <c r="E35" s="34">
        <v>4</v>
      </c>
      <c r="F35" s="35">
        <v>637</v>
      </c>
      <c r="G35" s="35"/>
      <c r="H35" s="35">
        <f t="shared" si="5"/>
        <v>637</v>
      </c>
      <c r="I35" s="35">
        <f t="shared" si="2"/>
        <v>100</v>
      </c>
      <c r="J35" s="35">
        <f t="shared" si="3"/>
        <v>537</v>
      </c>
      <c r="K35" s="35">
        <f t="shared" si="4"/>
        <v>537</v>
      </c>
      <c r="L35" s="35">
        <v>0</v>
      </c>
      <c r="M35" s="35">
        <v>0</v>
      </c>
      <c r="N35" s="35">
        <v>74</v>
      </c>
      <c r="O35" s="35">
        <v>238</v>
      </c>
      <c r="P35" s="35">
        <v>225</v>
      </c>
    </row>
    <row r="36" spans="1:16" ht="15.75" customHeight="1">
      <c r="A36" s="1">
        <v>61470</v>
      </c>
      <c r="B36" s="32" t="s">
        <v>41</v>
      </c>
      <c r="C36" s="32" t="s">
        <v>42</v>
      </c>
      <c r="D36" s="33" t="s">
        <v>43</v>
      </c>
      <c r="E36" s="34">
        <v>5</v>
      </c>
      <c r="F36" s="35">
        <v>637</v>
      </c>
      <c r="G36" s="35"/>
      <c r="H36" s="35">
        <f t="shared" si="5"/>
        <v>637</v>
      </c>
      <c r="I36" s="35">
        <f t="shared" si="2"/>
        <v>98</v>
      </c>
      <c r="J36" s="35">
        <f t="shared" si="3"/>
        <v>539</v>
      </c>
      <c r="K36" s="35">
        <f t="shared" si="4"/>
        <v>537</v>
      </c>
      <c r="L36" s="35">
        <v>2</v>
      </c>
      <c r="M36" s="35">
        <v>0</v>
      </c>
      <c r="N36" s="35">
        <v>65</v>
      </c>
      <c r="O36" s="35">
        <v>213</v>
      </c>
      <c r="P36" s="35">
        <v>259</v>
      </c>
    </row>
    <row r="37" spans="1:16" ht="15.75" customHeight="1">
      <c r="A37" s="1">
        <v>61471</v>
      </c>
      <c r="B37" s="32" t="s">
        <v>41</v>
      </c>
      <c r="C37" s="32" t="s">
        <v>42</v>
      </c>
      <c r="D37" s="33" t="s">
        <v>43</v>
      </c>
      <c r="E37" s="34">
        <v>6</v>
      </c>
      <c r="F37" s="35">
        <v>637</v>
      </c>
      <c r="G37" s="35"/>
      <c r="H37" s="35">
        <f t="shared" si="5"/>
        <v>637</v>
      </c>
      <c r="I37" s="35">
        <f t="shared" si="2"/>
        <v>107</v>
      </c>
      <c r="J37" s="35">
        <f t="shared" si="3"/>
        <v>530</v>
      </c>
      <c r="K37" s="35">
        <f t="shared" si="4"/>
        <v>524</v>
      </c>
      <c r="L37" s="35">
        <v>2</v>
      </c>
      <c r="M37" s="35">
        <v>4</v>
      </c>
      <c r="N37" s="35">
        <v>57</v>
      </c>
      <c r="O37" s="35">
        <v>212</v>
      </c>
      <c r="P37" s="35">
        <v>255</v>
      </c>
    </row>
    <row r="38" spans="1:16" ht="15.75" customHeight="1">
      <c r="A38" s="1">
        <v>61472</v>
      </c>
      <c r="B38" s="32" t="s">
        <v>41</v>
      </c>
      <c r="C38" s="32" t="s">
        <v>42</v>
      </c>
      <c r="D38" s="33" t="s">
        <v>43</v>
      </c>
      <c r="E38" s="34">
        <v>7</v>
      </c>
      <c r="F38" s="35">
        <v>637</v>
      </c>
      <c r="G38" s="35"/>
      <c r="H38" s="35">
        <f t="shared" si="5"/>
        <v>637</v>
      </c>
      <c r="I38" s="35">
        <f t="shared" si="2"/>
        <v>109</v>
      </c>
      <c r="J38" s="35">
        <f t="shared" si="3"/>
        <v>528</v>
      </c>
      <c r="K38" s="35">
        <f t="shared" si="4"/>
        <v>525</v>
      </c>
      <c r="L38" s="35">
        <v>3</v>
      </c>
      <c r="M38" s="35">
        <v>0</v>
      </c>
      <c r="N38" s="35">
        <v>55</v>
      </c>
      <c r="O38" s="35">
        <v>220</v>
      </c>
      <c r="P38" s="35">
        <v>250</v>
      </c>
    </row>
    <row r="39" spans="1:16" ht="15.75" customHeight="1">
      <c r="A39" s="1">
        <v>61473</v>
      </c>
      <c r="B39" s="32" t="s">
        <v>41</v>
      </c>
      <c r="C39" s="32" t="s">
        <v>42</v>
      </c>
      <c r="D39" s="33" t="s">
        <v>43</v>
      </c>
      <c r="E39" s="34">
        <v>8</v>
      </c>
      <c r="F39" s="35">
        <v>637</v>
      </c>
      <c r="G39" s="35"/>
      <c r="H39" s="35">
        <f t="shared" si="5"/>
        <v>637</v>
      </c>
      <c r="I39" s="35">
        <f t="shared" si="2"/>
        <v>138</v>
      </c>
      <c r="J39" s="35">
        <f t="shared" si="3"/>
        <v>499</v>
      </c>
      <c r="K39" s="35">
        <f t="shared" si="4"/>
        <v>496</v>
      </c>
      <c r="L39" s="35">
        <v>3</v>
      </c>
      <c r="M39" s="35">
        <v>0</v>
      </c>
      <c r="N39" s="35">
        <v>66</v>
      </c>
      <c r="O39" s="35">
        <v>165</v>
      </c>
      <c r="P39" s="35">
        <v>265</v>
      </c>
    </row>
    <row r="40" spans="1:16" ht="15.75" customHeight="1">
      <c r="A40" s="1">
        <v>61474</v>
      </c>
      <c r="B40" s="32" t="s">
        <v>41</v>
      </c>
      <c r="C40" s="32" t="s">
        <v>42</v>
      </c>
      <c r="D40" s="33" t="s">
        <v>43</v>
      </c>
      <c r="E40" s="34">
        <v>9</v>
      </c>
      <c r="F40" s="35">
        <v>642</v>
      </c>
      <c r="G40" s="35"/>
      <c r="H40" s="35">
        <f t="shared" si="5"/>
        <v>642</v>
      </c>
      <c r="I40" s="35">
        <f t="shared" si="2"/>
        <v>116</v>
      </c>
      <c r="J40" s="35">
        <f t="shared" si="3"/>
        <v>526</v>
      </c>
      <c r="K40" s="35">
        <f t="shared" si="4"/>
        <v>525</v>
      </c>
      <c r="L40" s="35">
        <v>1</v>
      </c>
      <c r="M40" s="35">
        <v>0</v>
      </c>
      <c r="N40" s="35">
        <v>70</v>
      </c>
      <c r="O40" s="35">
        <v>157</v>
      </c>
      <c r="P40" s="35">
        <v>298</v>
      </c>
    </row>
    <row r="41" spans="1:16" ht="15.75" customHeight="1">
      <c r="A41" s="1">
        <v>61475</v>
      </c>
      <c r="B41" s="36" t="s">
        <v>44</v>
      </c>
      <c r="C41" s="36" t="s">
        <v>45</v>
      </c>
      <c r="D41" s="37" t="s">
        <v>46</v>
      </c>
      <c r="E41" s="38">
        <v>1</v>
      </c>
      <c r="F41" s="39">
        <v>350</v>
      </c>
      <c r="G41" s="39"/>
      <c r="H41" s="39">
        <f t="shared" si="5"/>
        <v>350</v>
      </c>
      <c r="I41" s="39">
        <f t="shared" si="2"/>
        <v>140</v>
      </c>
      <c r="J41" s="39">
        <f t="shared" si="3"/>
        <v>210</v>
      </c>
      <c r="K41" s="39">
        <f t="shared" si="4"/>
        <v>210</v>
      </c>
      <c r="L41" s="39">
        <v>0</v>
      </c>
      <c r="M41" s="39">
        <v>0</v>
      </c>
      <c r="N41" s="39">
        <v>5</v>
      </c>
      <c r="O41" s="39">
        <v>42</v>
      </c>
      <c r="P41" s="39">
        <v>163</v>
      </c>
    </row>
    <row r="42" spans="1:16" ht="15.75" customHeight="1">
      <c r="A42" s="1">
        <v>61476</v>
      </c>
      <c r="B42" s="36" t="s">
        <v>44</v>
      </c>
      <c r="C42" s="36" t="s">
        <v>45</v>
      </c>
      <c r="D42" s="37" t="s">
        <v>46</v>
      </c>
      <c r="E42" s="38">
        <v>2</v>
      </c>
      <c r="F42" s="39">
        <v>670</v>
      </c>
      <c r="G42" s="39"/>
      <c r="H42" s="39">
        <f t="shared" si="5"/>
        <v>670</v>
      </c>
      <c r="I42" s="39">
        <f t="shared" si="2"/>
        <v>180</v>
      </c>
      <c r="J42" s="39">
        <f t="shared" si="3"/>
        <v>490</v>
      </c>
      <c r="K42" s="39">
        <f t="shared" si="4"/>
        <v>490</v>
      </c>
      <c r="L42" s="39">
        <v>0</v>
      </c>
      <c r="M42" s="39">
        <v>0</v>
      </c>
      <c r="N42" s="39">
        <v>11</v>
      </c>
      <c r="O42" s="39">
        <v>71</v>
      </c>
      <c r="P42" s="39">
        <v>408</v>
      </c>
    </row>
    <row r="43" spans="1:16" ht="15.75" customHeight="1">
      <c r="A43" s="1">
        <v>61477</v>
      </c>
      <c r="B43" s="36" t="s">
        <v>44</v>
      </c>
      <c r="C43" s="36" t="s">
        <v>45</v>
      </c>
      <c r="D43" s="37" t="s">
        <v>46</v>
      </c>
      <c r="E43" s="38">
        <v>3</v>
      </c>
      <c r="F43" s="39">
        <v>670</v>
      </c>
      <c r="G43" s="39"/>
      <c r="H43" s="39">
        <f t="shared" si="5"/>
        <v>670</v>
      </c>
      <c r="I43" s="39">
        <f t="shared" si="2"/>
        <v>156</v>
      </c>
      <c r="J43" s="39">
        <f t="shared" si="3"/>
        <v>514</v>
      </c>
      <c r="K43" s="39">
        <f t="shared" si="4"/>
        <v>514</v>
      </c>
      <c r="L43" s="39">
        <v>0</v>
      </c>
      <c r="M43" s="39">
        <v>0</v>
      </c>
      <c r="N43" s="39">
        <v>12</v>
      </c>
      <c r="O43" s="39">
        <v>54</v>
      </c>
      <c r="P43" s="39">
        <v>448</v>
      </c>
    </row>
    <row r="44" spans="1:16" ht="15.75" customHeight="1">
      <c r="A44" s="1">
        <v>61478</v>
      </c>
      <c r="B44" s="36" t="s">
        <v>44</v>
      </c>
      <c r="C44" s="36" t="s">
        <v>45</v>
      </c>
      <c r="D44" s="37" t="s">
        <v>46</v>
      </c>
      <c r="E44" s="38">
        <v>4</v>
      </c>
      <c r="F44" s="39">
        <v>670</v>
      </c>
      <c r="G44" s="39"/>
      <c r="H44" s="39">
        <f t="shared" si="5"/>
        <v>670</v>
      </c>
      <c r="I44" s="39">
        <f t="shared" si="2"/>
        <v>141</v>
      </c>
      <c r="J44" s="39">
        <f t="shared" si="3"/>
        <v>529</v>
      </c>
      <c r="K44" s="39">
        <f t="shared" si="4"/>
        <v>529</v>
      </c>
      <c r="L44" s="39">
        <v>0</v>
      </c>
      <c r="M44" s="39">
        <v>0</v>
      </c>
      <c r="N44" s="39">
        <v>6</v>
      </c>
      <c r="O44" s="39">
        <v>50</v>
      </c>
      <c r="P44" s="39">
        <v>473</v>
      </c>
    </row>
    <row r="45" spans="1:16" ht="15.75" customHeight="1">
      <c r="A45" s="1">
        <v>61479</v>
      </c>
      <c r="B45" s="36" t="s">
        <v>44</v>
      </c>
      <c r="C45" s="36" t="s">
        <v>45</v>
      </c>
      <c r="D45" s="37" t="s">
        <v>46</v>
      </c>
      <c r="E45" s="38">
        <v>5</v>
      </c>
      <c r="F45" s="39">
        <v>670</v>
      </c>
      <c r="G45" s="39"/>
      <c r="H45" s="39">
        <f t="shared" si="5"/>
        <v>670</v>
      </c>
      <c r="I45" s="39">
        <f t="shared" si="2"/>
        <v>142</v>
      </c>
      <c r="J45" s="39">
        <f t="shared" si="3"/>
        <v>528</v>
      </c>
      <c r="K45" s="39">
        <f t="shared" si="4"/>
        <v>528</v>
      </c>
      <c r="L45" s="39">
        <v>0</v>
      </c>
      <c r="M45" s="39">
        <v>0</v>
      </c>
      <c r="N45" s="39">
        <v>16</v>
      </c>
      <c r="O45" s="39">
        <v>71</v>
      </c>
      <c r="P45" s="39">
        <v>441</v>
      </c>
    </row>
    <row r="46" spans="1:16" ht="15.75" customHeight="1">
      <c r="A46" s="1">
        <v>61480</v>
      </c>
      <c r="B46" s="36" t="s">
        <v>44</v>
      </c>
      <c r="C46" s="36" t="s">
        <v>45</v>
      </c>
      <c r="D46" s="37" t="s">
        <v>46</v>
      </c>
      <c r="E46" s="38">
        <v>6</v>
      </c>
      <c r="F46" s="39">
        <v>670</v>
      </c>
      <c r="G46" s="39"/>
      <c r="H46" s="39">
        <f t="shared" si="5"/>
        <v>670</v>
      </c>
      <c r="I46" s="39">
        <f t="shared" si="2"/>
        <v>136</v>
      </c>
      <c r="J46" s="39">
        <f t="shared" si="3"/>
        <v>534</v>
      </c>
      <c r="K46" s="39">
        <f t="shared" si="4"/>
        <v>534</v>
      </c>
      <c r="L46" s="39">
        <v>0</v>
      </c>
      <c r="M46" s="39">
        <v>0</v>
      </c>
      <c r="N46" s="39">
        <v>11</v>
      </c>
      <c r="O46" s="39">
        <v>61</v>
      </c>
      <c r="P46" s="39">
        <v>462</v>
      </c>
    </row>
    <row r="47" spans="1:16" ht="15.75" customHeight="1">
      <c r="A47" s="1">
        <v>61481</v>
      </c>
      <c r="B47" s="36" t="s">
        <v>44</v>
      </c>
      <c r="C47" s="36" t="s">
        <v>45</v>
      </c>
      <c r="D47" s="37" t="s">
        <v>46</v>
      </c>
      <c r="E47" s="38">
        <v>7</v>
      </c>
      <c r="F47" s="39">
        <v>670</v>
      </c>
      <c r="G47" s="39"/>
      <c r="H47" s="39">
        <f t="shared" si="5"/>
        <v>670</v>
      </c>
      <c r="I47" s="39">
        <f t="shared" si="2"/>
        <v>143</v>
      </c>
      <c r="J47" s="39">
        <f t="shared" si="3"/>
        <v>527</v>
      </c>
      <c r="K47" s="39">
        <f t="shared" si="4"/>
        <v>527</v>
      </c>
      <c r="L47" s="39">
        <v>0</v>
      </c>
      <c r="M47" s="39">
        <v>0</v>
      </c>
      <c r="N47" s="39">
        <v>12</v>
      </c>
      <c r="O47" s="39">
        <v>58</v>
      </c>
      <c r="P47" s="39">
        <v>457</v>
      </c>
    </row>
    <row r="48" spans="1:16" ht="15.75" customHeight="1">
      <c r="A48" s="1">
        <v>61482</v>
      </c>
      <c r="B48" s="36" t="s">
        <v>44</v>
      </c>
      <c r="C48" s="36" t="s">
        <v>45</v>
      </c>
      <c r="D48" s="37" t="s">
        <v>46</v>
      </c>
      <c r="E48" s="38">
        <v>8</v>
      </c>
      <c r="F48" s="39">
        <v>670</v>
      </c>
      <c r="G48" s="39"/>
      <c r="H48" s="39">
        <f t="shared" si="5"/>
        <v>670</v>
      </c>
      <c r="I48" s="39">
        <f t="shared" si="2"/>
        <v>151</v>
      </c>
      <c r="J48" s="39">
        <f t="shared" si="3"/>
        <v>519</v>
      </c>
      <c r="K48" s="39">
        <f t="shared" si="4"/>
        <v>519</v>
      </c>
      <c r="L48" s="39">
        <v>0</v>
      </c>
      <c r="M48" s="39">
        <v>0</v>
      </c>
      <c r="N48" s="39">
        <v>6</v>
      </c>
      <c r="O48" s="39">
        <v>35</v>
      </c>
      <c r="P48" s="39">
        <v>478</v>
      </c>
    </row>
    <row r="49" spans="1:20" ht="15.75" customHeight="1">
      <c r="A49" s="1">
        <v>61483</v>
      </c>
      <c r="B49" s="36" t="s">
        <v>44</v>
      </c>
      <c r="C49" s="36" t="s">
        <v>45</v>
      </c>
      <c r="D49" s="37" t="s">
        <v>46</v>
      </c>
      <c r="E49" s="38">
        <v>9</v>
      </c>
      <c r="F49" s="39">
        <v>671</v>
      </c>
      <c r="G49" s="39"/>
      <c r="H49" s="39">
        <f t="shared" si="5"/>
        <v>671</v>
      </c>
      <c r="I49" s="39">
        <f t="shared" si="2"/>
        <v>123</v>
      </c>
      <c r="J49" s="39">
        <f t="shared" si="3"/>
        <v>548</v>
      </c>
      <c r="K49" s="39">
        <f t="shared" si="4"/>
        <v>548</v>
      </c>
      <c r="L49" s="39">
        <v>0</v>
      </c>
      <c r="M49" s="39">
        <v>0</v>
      </c>
      <c r="N49" s="39">
        <v>12</v>
      </c>
      <c r="O49" s="39">
        <v>31</v>
      </c>
      <c r="P49" s="39">
        <v>505</v>
      </c>
    </row>
    <row r="50" spans="1:20" ht="15.75" customHeight="1">
      <c r="A50" s="1">
        <v>61484</v>
      </c>
      <c r="B50" s="40" t="s">
        <v>47</v>
      </c>
      <c r="C50" s="40" t="s">
        <v>48</v>
      </c>
      <c r="D50" s="41" t="s">
        <v>49</v>
      </c>
      <c r="E50" s="42">
        <v>1</v>
      </c>
      <c r="F50" s="43">
        <v>350</v>
      </c>
      <c r="G50" s="43"/>
      <c r="H50" s="43">
        <f t="shared" si="5"/>
        <v>350</v>
      </c>
      <c r="I50" s="43">
        <f t="shared" si="2"/>
        <v>117</v>
      </c>
      <c r="J50" s="43">
        <f t="shared" si="3"/>
        <v>233</v>
      </c>
      <c r="K50" s="43">
        <f t="shared" si="4"/>
        <v>233</v>
      </c>
      <c r="L50" s="43">
        <v>0</v>
      </c>
      <c r="M50" s="43">
        <v>0</v>
      </c>
      <c r="N50" s="43">
        <v>7</v>
      </c>
      <c r="O50" s="43">
        <v>40</v>
      </c>
      <c r="P50" s="43">
        <v>186</v>
      </c>
    </row>
    <row r="51" spans="1:20" ht="15.75" customHeight="1">
      <c r="A51" s="1">
        <v>61485</v>
      </c>
      <c r="B51" s="40" t="s">
        <v>47</v>
      </c>
      <c r="C51" s="40" t="s">
        <v>48</v>
      </c>
      <c r="D51" s="41" t="s">
        <v>49</v>
      </c>
      <c r="E51" s="42">
        <v>2</v>
      </c>
      <c r="F51" s="43">
        <v>572</v>
      </c>
      <c r="G51" s="43"/>
      <c r="H51" s="43">
        <f t="shared" si="5"/>
        <v>572</v>
      </c>
      <c r="I51" s="43">
        <f t="shared" si="2"/>
        <v>127</v>
      </c>
      <c r="J51" s="43">
        <f t="shared" si="3"/>
        <v>445</v>
      </c>
      <c r="K51" s="43">
        <f t="shared" si="4"/>
        <v>443</v>
      </c>
      <c r="L51" s="43">
        <v>2</v>
      </c>
      <c r="M51" s="43">
        <v>0</v>
      </c>
      <c r="N51" s="43">
        <v>13</v>
      </c>
      <c r="O51" s="43">
        <v>93</v>
      </c>
      <c r="P51" s="43">
        <v>337</v>
      </c>
    </row>
    <row r="52" spans="1:20" ht="15.75" customHeight="1">
      <c r="A52" s="1">
        <v>61486</v>
      </c>
      <c r="B52" s="40" t="s">
        <v>47</v>
      </c>
      <c r="C52" s="40" t="s">
        <v>48</v>
      </c>
      <c r="D52" s="41" t="s">
        <v>49</v>
      </c>
      <c r="E52" s="42">
        <v>3</v>
      </c>
      <c r="F52" s="43">
        <v>572</v>
      </c>
      <c r="G52" s="43"/>
      <c r="H52" s="43">
        <f t="shared" si="5"/>
        <v>572</v>
      </c>
      <c r="I52" s="43">
        <f t="shared" si="2"/>
        <v>122</v>
      </c>
      <c r="J52" s="43">
        <f t="shared" si="3"/>
        <v>450</v>
      </c>
      <c r="K52" s="43">
        <f t="shared" si="4"/>
        <v>449</v>
      </c>
      <c r="L52" s="43">
        <v>1</v>
      </c>
      <c r="M52" s="43">
        <v>0</v>
      </c>
      <c r="N52" s="43">
        <v>10</v>
      </c>
      <c r="O52" s="43">
        <v>74</v>
      </c>
      <c r="P52" s="43">
        <v>365</v>
      </c>
    </row>
    <row r="53" spans="1:20" ht="15.75" customHeight="1">
      <c r="A53" s="1">
        <v>61487</v>
      </c>
      <c r="B53" s="40" t="s">
        <v>47</v>
      </c>
      <c r="C53" s="40" t="s">
        <v>48</v>
      </c>
      <c r="D53" s="41" t="s">
        <v>49</v>
      </c>
      <c r="E53" s="42">
        <v>4</v>
      </c>
      <c r="F53" s="43">
        <v>572</v>
      </c>
      <c r="G53" s="43"/>
      <c r="H53" s="43">
        <f t="shared" si="5"/>
        <v>572</v>
      </c>
      <c r="I53" s="43">
        <f t="shared" si="2"/>
        <v>125</v>
      </c>
      <c r="J53" s="43">
        <f t="shared" si="3"/>
        <v>447</v>
      </c>
      <c r="K53" s="43">
        <f t="shared" si="4"/>
        <v>446</v>
      </c>
      <c r="L53" s="43">
        <v>1</v>
      </c>
      <c r="M53" s="43">
        <v>0</v>
      </c>
      <c r="N53" s="43">
        <v>11</v>
      </c>
      <c r="O53" s="43">
        <v>45</v>
      </c>
      <c r="P53" s="43">
        <v>390</v>
      </c>
    </row>
    <row r="54" spans="1:20" ht="15.75" customHeight="1">
      <c r="A54" s="1">
        <v>61488</v>
      </c>
      <c r="B54" s="40" t="s">
        <v>47</v>
      </c>
      <c r="C54" s="40" t="s">
        <v>48</v>
      </c>
      <c r="D54" s="41" t="s">
        <v>49</v>
      </c>
      <c r="E54" s="42">
        <v>5</v>
      </c>
      <c r="F54" s="43">
        <v>572</v>
      </c>
      <c r="G54" s="43"/>
      <c r="H54" s="43">
        <f t="shared" si="5"/>
        <v>572</v>
      </c>
      <c r="I54" s="43">
        <f t="shared" si="2"/>
        <v>105</v>
      </c>
      <c r="J54" s="43">
        <f t="shared" si="3"/>
        <v>467</v>
      </c>
      <c r="K54" s="43">
        <f t="shared" si="4"/>
        <v>464</v>
      </c>
      <c r="L54" s="43">
        <v>1</v>
      </c>
      <c r="M54" s="43">
        <v>2</v>
      </c>
      <c r="N54" s="43">
        <v>17</v>
      </c>
      <c r="O54" s="43">
        <v>52</v>
      </c>
      <c r="P54" s="43">
        <v>395</v>
      </c>
    </row>
    <row r="55" spans="1:20" ht="15.75" customHeight="1">
      <c r="A55" s="1">
        <v>61489</v>
      </c>
      <c r="B55" s="40" t="s">
        <v>47</v>
      </c>
      <c r="C55" s="40" t="s">
        <v>48</v>
      </c>
      <c r="D55" s="41" t="s">
        <v>49</v>
      </c>
      <c r="E55" s="42">
        <v>6</v>
      </c>
      <c r="F55" s="43">
        <v>574</v>
      </c>
      <c r="G55" s="43"/>
      <c r="H55" s="43">
        <f t="shared" si="5"/>
        <v>574</v>
      </c>
      <c r="I55" s="43">
        <f t="shared" si="2"/>
        <v>95</v>
      </c>
      <c r="J55" s="43">
        <f t="shared" si="3"/>
        <v>479</v>
      </c>
      <c r="K55" s="43">
        <f t="shared" si="4"/>
        <v>476</v>
      </c>
      <c r="L55" s="43">
        <v>2</v>
      </c>
      <c r="M55" s="43">
        <v>1</v>
      </c>
      <c r="N55" s="43">
        <v>19</v>
      </c>
      <c r="O55" s="43">
        <v>70</v>
      </c>
      <c r="P55" s="43">
        <v>387</v>
      </c>
    </row>
    <row r="56" spans="1:20" ht="15.75" customHeight="1">
      <c r="A56" s="1">
        <v>61490</v>
      </c>
      <c r="B56" s="44" t="s">
        <v>50</v>
      </c>
      <c r="C56" s="44" t="s">
        <v>51</v>
      </c>
      <c r="D56" s="45" t="s">
        <v>52</v>
      </c>
      <c r="E56" s="46">
        <v>1</v>
      </c>
      <c r="F56" s="47">
        <v>350</v>
      </c>
      <c r="G56" s="47"/>
      <c r="H56" s="47">
        <f t="shared" si="5"/>
        <v>350</v>
      </c>
      <c r="I56" s="47">
        <f t="shared" si="2"/>
        <v>139</v>
      </c>
      <c r="J56" s="47">
        <f t="shared" si="3"/>
        <v>211</v>
      </c>
      <c r="K56" s="47">
        <f t="shared" si="4"/>
        <v>210</v>
      </c>
      <c r="L56" s="47">
        <v>1</v>
      </c>
      <c r="M56" s="47">
        <v>0</v>
      </c>
      <c r="N56" s="47">
        <v>17</v>
      </c>
      <c r="O56" s="47">
        <v>71</v>
      </c>
      <c r="P56" s="47">
        <v>122</v>
      </c>
      <c r="Q56">
        <v>210</v>
      </c>
    </row>
    <row r="57" spans="1:20" ht="15.75" customHeight="1">
      <c r="A57" s="1">
        <v>61491</v>
      </c>
      <c r="B57" s="44" t="s">
        <v>50</v>
      </c>
      <c r="C57" s="44" t="s">
        <v>51</v>
      </c>
      <c r="D57" s="45" t="s">
        <v>52</v>
      </c>
      <c r="E57" s="46">
        <v>2</v>
      </c>
      <c r="F57" s="47">
        <v>516</v>
      </c>
      <c r="G57" s="47"/>
      <c r="H57" s="47">
        <f t="shared" si="5"/>
        <v>516</v>
      </c>
      <c r="I57" s="47">
        <f t="shared" si="2"/>
        <v>134</v>
      </c>
      <c r="J57" s="47">
        <f t="shared" si="3"/>
        <v>382</v>
      </c>
      <c r="K57" s="47">
        <f t="shared" si="4"/>
        <v>378</v>
      </c>
      <c r="L57" s="47">
        <v>4</v>
      </c>
      <c r="M57" s="47">
        <v>0</v>
      </c>
      <c r="N57" s="47">
        <v>70</v>
      </c>
      <c r="O57" s="47">
        <v>116</v>
      </c>
      <c r="P57" s="47">
        <v>192</v>
      </c>
      <c r="Q57">
        <v>365</v>
      </c>
      <c r="R57">
        <f>+Q57+Q56</f>
        <v>575</v>
      </c>
      <c r="S57">
        <v>919</v>
      </c>
      <c r="T57" s="69">
        <f>+Q57/S57</f>
        <v>0.397170837867247</v>
      </c>
    </row>
    <row r="58" spans="1:20" ht="15.75" customHeight="1">
      <c r="A58" s="1">
        <v>61492</v>
      </c>
      <c r="B58" s="44" t="s">
        <v>53</v>
      </c>
      <c r="C58" s="44" t="s">
        <v>54</v>
      </c>
      <c r="D58" s="45" t="s">
        <v>52</v>
      </c>
      <c r="E58" s="46">
        <v>3</v>
      </c>
      <c r="F58" s="47">
        <v>350</v>
      </c>
      <c r="G58" s="47"/>
      <c r="H58" s="47">
        <f t="shared" si="5"/>
        <v>350</v>
      </c>
      <c r="I58" s="47">
        <f t="shared" si="2"/>
        <v>156</v>
      </c>
      <c r="J58" s="47">
        <f t="shared" si="3"/>
        <v>194</v>
      </c>
      <c r="K58" s="47">
        <f t="shared" si="4"/>
        <v>194</v>
      </c>
      <c r="L58" s="47">
        <v>0</v>
      </c>
      <c r="M58" s="47">
        <v>0</v>
      </c>
      <c r="N58" s="47">
        <v>7</v>
      </c>
      <c r="O58" s="47">
        <v>37</v>
      </c>
      <c r="P58" s="47">
        <v>150</v>
      </c>
      <c r="Q58">
        <v>175</v>
      </c>
      <c r="T58" s="69"/>
    </row>
    <row r="59" spans="1:20" ht="15.75" customHeight="1">
      <c r="A59" s="1">
        <v>61493</v>
      </c>
      <c r="B59" s="44" t="s">
        <v>53</v>
      </c>
      <c r="C59" s="44" t="s">
        <v>54</v>
      </c>
      <c r="D59" s="45" t="s">
        <v>52</v>
      </c>
      <c r="E59" s="46">
        <v>4</v>
      </c>
      <c r="F59" s="47">
        <v>530</v>
      </c>
      <c r="G59" s="47"/>
      <c r="H59" s="47">
        <f t="shared" si="5"/>
        <v>530</v>
      </c>
      <c r="I59" s="47">
        <f t="shared" si="2"/>
        <v>123</v>
      </c>
      <c r="J59" s="47">
        <f t="shared" si="3"/>
        <v>407</v>
      </c>
      <c r="K59" s="47">
        <f t="shared" si="4"/>
        <v>405</v>
      </c>
      <c r="L59" s="47">
        <v>2</v>
      </c>
      <c r="M59" s="47">
        <v>0</v>
      </c>
      <c r="N59" s="47">
        <v>21</v>
      </c>
      <c r="O59" s="47">
        <v>89</v>
      </c>
      <c r="P59" s="47">
        <v>295</v>
      </c>
      <c r="Q59">
        <v>402</v>
      </c>
      <c r="T59" s="69"/>
    </row>
    <row r="60" spans="1:20" ht="15.75" customHeight="1">
      <c r="A60" s="1">
        <v>61494</v>
      </c>
      <c r="B60" s="44" t="s">
        <v>53</v>
      </c>
      <c r="C60" s="44" t="s">
        <v>54</v>
      </c>
      <c r="D60" s="45" t="s">
        <v>52</v>
      </c>
      <c r="E60" s="46">
        <v>5</v>
      </c>
      <c r="F60" s="47">
        <v>530</v>
      </c>
      <c r="G60" s="47"/>
      <c r="H60" s="47">
        <f t="shared" si="5"/>
        <v>530</v>
      </c>
      <c r="I60" s="47">
        <f t="shared" si="2"/>
        <v>96</v>
      </c>
      <c r="J60" s="47">
        <f t="shared" si="3"/>
        <v>434</v>
      </c>
      <c r="K60" s="47">
        <f t="shared" si="4"/>
        <v>433</v>
      </c>
      <c r="L60" s="47">
        <v>1</v>
      </c>
      <c r="M60" s="47">
        <v>0</v>
      </c>
      <c r="N60" s="47">
        <v>33</v>
      </c>
      <c r="O60" s="47">
        <v>95</v>
      </c>
      <c r="P60" s="47">
        <v>305</v>
      </c>
      <c r="Q60">
        <v>433</v>
      </c>
      <c r="T60" s="69"/>
    </row>
    <row r="61" spans="1:20" ht="15.75" customHeight="1">
      <c r="A61" s="1">
        <v>61495</v>
      </c>
      <c r="B61" s="44" t="s">
        <v>53</v>
      </c>
      <c r="C61" s="44" t="s">
        <v>54</v>
      </c>
      <c r="D61" s="45" t="s">
        <v>52</v>
      </c>
      <c r="E61" s="46">
        <v>6</v>
      </c>
      <c r="F61" s="47">
        <v>530</v>
      </c>
      <c r="G61" s="47"/>
      <c r="H61" s="47">
        <f t="shared" si="5"/>
        <v>530</v>
      </c>
      <c r="I61" s="47">
        <f t="shared" si="2"/>
        <v>99</v>
      </c>
      <c r="J61" s="47">
        <f t="shared" si="3"/>
        <v>431</v>
      </c>
      <c r="K61" s="47">
        <f t="shared" si="4"/>
        <v>429</v>
      </c>
      <c r="L61" s="47">
        <v>2</v>
      </c>
      <c r="M61" s="47">
        <v>0</v>
      </c>
      <c r="N61" s="47">
        <v>37</v>
      </c>
      <c r="O61" s="47">
        <v>71</v>
      </c>
      <c r="P61" s="47">
        <v>321</v>
      </c>
      <c r="Q61">
        <v>413</v>
      </c>
      <c r="T61" s="69"/>
    </row>
    <row r="62" spans="1:20" ht="15.75" customHeight="1">
      <c r="A62" s="1">
        <v>61496</v>
      </c>
      <c r="B62" s="44" t="s">
        <v>53</v>
      </c>
      <c r="C62" s="44" t="s">
        <v>54</v>
      </c>
      <c r="D62" s="45" t="s">
        <v>52</v>
      </c>
      <c r="E62" s="46">
        <v>7</v>
      </c>
      <c r="F62" s="47">
        <v>532</v>
      </c>
      <c r="G62" s="47"/>
      <c r="H62" s="47">
        <f t="shared" si="5"/>
        <v>532</v>
      </c>
      <c r="I62" s="47">
        <f t="shared" si="2"/>
        <v>92</v>
      </c>
      <c r="J62" s="47">
        <f t="shared" si="3"/>
        <v>440</v>
      </c>
      <c r="K62" s="47">
        <f t="shared" si="4"/>
        <v>438</v>
      </c>
      <c r="L62" s="47">
        <v>2</v>
      </c>
      <c r="M62" s="47">
        <v>0</v>
      </c>
      <c r="N62" s="47">
        <v>37</v>
      </c>
      <c r="O62" s="47">
        <v>75</v>
      </c>
      <c r="P62" s="47">
        <v>326</v>
      </c>
      <c r="Q62">
        <v>421</v>
      </c>
      <c r="R62">
        <f>SUM(Q58:Q62)</f>
        <v>1844</v>
      </c>
      <c r="S62">
        <v>3043</v>
      </c>
      <c r="T62" s="69">
        <f>+R62/S62</f>
        <v>0.60598093986197832</v>
      </c>
    </row>
    <row r="63" spans="1:20" ht="15.75" customHeight="1">
      <c r="A63" s="1">
        <v>61497</v>
      </c>
      <c r="B63" s="32" t="s">
        <v>55</v>
      </c>
      <c r="C63" s="32" t="s">
        <v>56</v>
      </c>
      <c r="D63" s="33" t="s">
        <v>57</v>
      </c>
      <c r="E63" s="34">
        <v>1</v>
      </c>
      <c r="F63" s="35">
        <v>350</v>
      </c>
      <c r="G63" s="35"/>
      <c r="H63" s="35">
        <f t="shared" si="5"/>
        <v>350</v>
      </c>
      <c r="I63" s="35">
        <f t="shared" si="2"/>
        <v>103</v>
      </c>
      <c r="J63" s="35">
        <f t="shared" si="3"/>
        <v>247</v>
      </c>
      <c r="K63" s="35">
        <f t="shared" si="4"/>
        <v>244</v>
      </c>
      <c r="L63" s="35">
        <v>3</v>
      </c>
      <c r="M63" s="35">
        <v>0</v>
      </c>
      <c r="N63" s="35">
        <v>17</v>
      </c>
      <c r="O63" s="35">
        <v>154</v>
      </c>
      <c r="P63" s="35">
        <v>73</v>
      </c>
      <c r="Q63">
        <v>247</v>
      </c>
      <c r="T63" s="69"/>
    </row>
    <row r="64" spans="1:20" ht="15.75" customHeight="1">
      <c r="A64" s="1">
        <v>61498</v>
      </c>
      <c r="B64" s="32" t="s">
        <v>55</v>
      </c>
      <c r="C64" s="32" t="s">
        <v>56</v>
      </c>
      <c r="D64" s="33" t="s">
        <v>57</v>
      </c>
      <c r="E64" s="34">
        <v>2</v>
      </c>
      <c r="F64" s="35">
        <v>682</v>
      </c>
      <c r="G64" s="35"/>
      <c r="H64" s="35">
        <f t="shared" si="5"/>
        <v>682</v>
      </c>
      <c r="I64" s="35">
        <f t="shared" si="2"/>
        <v>139</v>
      </c>
      <c r="J64" s="35">
        <f t="shared" si="3"/>
        <v>543</v>
      </c>
      <c r="K64" s="35">
        <f t="shared" si="4"/>
        <v>537</v>
      </c>
      <c r="L64" s="35">
        <v>6</v>
      </c>
      <c r="M64" s="35">
        <v>0</v>
      </c>
      <c r="N64" s="35">
        <v>54</v>
      </c>
      <c r="O64" s="35">
        <v>317</v>
      </c>
      <c r="P64" s="35">
        <v>166</v>
      </c>
      <c r="Q64">
        <v>543</v>
      </c>
      <c r="T64" s="69"/>
    </row>
    <row r="65" spans="1:20" ht="15.75" customHeight="1">
      <c r="A65" s="1">
        <v>61499</v>
      </c>
      <c r="B65" s="32" t="s">
        <v>55</v>
      </c>
      <c r="C65" s="32" t="s">
        <v>56</v>
      </c>
      <c r="D65" s="33" t="s">
        <v>57</v>
      </c>
      <c r="E65" s="34">
        <v>3</v>
      </c>
      <c r="F65" s="35">
        <v>682</v>
      </c>
      <c r="G65" s="35"/>
      <c r="H65" s="35">
        <f t="shared" si="5"/>
        <v>682</v>
      </c>
      <c r="I65" s="35">
        <f t="shared" si="2"/>
        <v>124</v>
      </c>
      <c r="J65" s="35">
        <f t="shared" si="3"/>
        <v>558</v>
      </c>
      <c r="K65" s="35">
        <f t="shared" si="4"/>
        <v>555</v>
      </c>
      <c r="L65" s="35">
        <v>3</v>
      </c>
      <c r="M65" s="35">
        <v>0</v>
      </c>
      <c r="N65" s="35">
        <v>86</v>
      </c>
      <c r="O65" s="35">
        <v>268</v>
      </c>
      <c r="P65" s="35">
        <v>201</v>
      </c>
      <c r="Q65">
        <v>555</v>
      </c>
      <c r="T65" s="69"/>
    </row>
    <row r="66" spans="1:20" ht="15.75" customHeight="1">
      <c r="A66" s="1">
        <v>61500</v>
      </c>
      <c r="B66" s="32" t="s">
        <v>55</v>
      </c>
      <c r="C66" s="32" t="s">
        <v>56</v>
      </c>
      <c r="D66" s="33" t="s">
        <v>57</v>
      </c>
      <c r="E66" s="34">
        <v>4</v>
      </c>
      <c r="F66" s="35">
        <v>682</v>
      </c>
      <c r="G66" s="35"/>
      <c r="H66" s="35">
        <f t="shared" si="5"/>
        <v>682</v>
      </c>
      <c r="I66" s="35">
        <f t="shared" si="2"/>
        <v>105</v>
      </c>
      <c r="J66" s="35">
        <f t="shared" si="3"/>
        <v>577</v>
      </c>
      <c r="K66" s="35">
        <f t="shared" si="4"/>
        <v>573</v>
      </c>
      <c r="L66" s="35">
        <v>4</v>
      </c>
      <c r="M66" s="35">
        <v>0</v>
      </c>
      <c r="N66" s="35">
        <v>69</v>
      </c>
      <c r="O66" s="35">
        <v>263</v>
      </c>
      <c r="P66" s="35">
        <v>241</v>
      </c>
      <c r="Q66">
        <v>577</v>
      </c>
      <c r="T66" s="69"/>
    </row>
    <row r="67" spans="1:20" ht="15.75" customHeight="1">
      <c r="A67" s="1">
        <v>61501</v>
      </c>
      <c r="B67" s="32" t="s">
        <v>55</v>
      </c>
      <c r="C67" s="32" t="s">
        <v>56</v>
      </c>
      <c r="D67" s="33" t="s">
        <v>57</v>
      </c>
      <c r="E67" s="34">
        <v>5</v>
      </c>
      <c r="F67" s="35">
        <v>682</v>
      </c>
      <c r="G67" s="35"/>
      <c r="H67" s="35">
        <f t="shared" si="5"/>
        <v>682</v>
      </c>
      <c r="I67" s="35">
        <f t="shared" si="2"/>
        <v>115</v>
      </c>
      <c r="J67" s="35">
        <f t="shared" si="3"/>
        <v>567</v>
      </c>
      <c r="K67" s="35">
        <f t="shared" si="4"/>
        <v>566</v>
      </c>
      <c r="L67" s="35">
        <v>1</v>
      </c>
      <c r="M67" s="35">
        <v>0</v>
      </c>
      <c r="N67" s="35">
        <v>65</v>
      </c>
      <c r="O67" s="35">
        <v>193</v>
      </c>
      <c r="P67" s="35">
        <v>308</v>
      </c>
      <c r="Q67">
        <v>566</v>
      </c>
      <c r="T67" s="69"/>
    </row>
    <row r="68" spans="1:20" ht="15.75" customHeight="1">
      <c r="A68" s="1">
        <v>61502</v>
      </c>
      <c r="B68" s="32" t="s">
        <v>55</v>
      </c>
      <c r="C68" s="32" t="s">
        <v>56</v>
      </c>
      <c r="D68" s="33" t="s">
        <v>57</v>
      </c>
      <c r="E68" s="34">
        <v>6</v>
      </c>
      <c r="F68" s="35">
        <v>682</v>
      </c>
      <c r="G68" s="35"/>
      <c r="H68" s="35">
        <f t="shared" si="5"/>
        <v>682</v>
      </c>
      <c r="I68" s="35">
        <f t="shared" si="2"/>
        <v>131</v>
      </c>
      <c r="J68" s="35">
        <f t="shared" si="3"/>
        <v>551</v>
      </c>
      <c r="K68" s="35">
        <f t="shared" si="4"/>
        <v>551</v>
      </c>
      <c r="L68" s="35">
        <v>0</v>
      </c>
      <c r="M68" s="35">
        <v>0</v>
      </c>
      <c r="N68" s="35">
        <v>103</v>
      </c>
      <c r="O68" s="35">
        <v>181</v>
      </c>
      <c r="P68" s="35">
        <v>267</v>
      </c>
      <c r="Q68">
        <v>545</v>
      </c>
      <c r="T68" s="69"/>
    </row>
    <row r="69" spans="1:20" ht="15.75" customHeight="1">
      <c r="A69" s="1">
        <v>61503</v>
      </c>
      <c r="B69" s="32" t="s">
        <v>55</v>
      </c>
      <c r="C69" s="32" t="s">
        <v>56</v>
      </c>
      <c r="D69" s="33" t="s">
        <v>57</v>
      </c>
      <c r="E69" s="34">
        <v>7</v>
      </c>
      <c r="F69" s="35">
        <v>682</v>
      </c>
      <c r="G69" s="35"/>
      <c r="H69" s="35">
        <f t="shared" si="5"/>
        <v>682</v>
      </c>
      <c r="I69" s="35">
        <f t="shared" si="2"/>
        <v>138</v>
      </c>
      <c r="J69" s="35">
        <f t="shared" si="3"/>
        <v>544</v>
      </c>
      <c r="K69" s="35">
        <f t="shared" si="4"/>
        <v>540</v>
      </c>
      <c r="L69" s="35">
        <v>3</v>
      </c>
      <c r="M69" s="35">
        <v>1</v>
      </c>
      <c r="N69" s="35">
        <v>78</v>
      </c>
      <c r="O69" s="35">
        <v>211</v>
      </c>
      <c r="P69" s="35">
        <v>251</v>
      </c>
      <c r="Q69">
        <v>545</v>
      </c>
      <c r="T69" s="69"/>
    </row>
    <row r="70" spans="1:20" ht="15.75" customHeight="1">
      <c r="A70" s="1">
        <v>61504</v>
      </c>
      <c r="B70" s="32" t="s">
        <v>55</v>
      </c>
      <c r="C70" s="32" t="s">
        <v>56</v>
      </c>
      <c r="D70" s="33" t="s">
        <v>57</v>
      </c>
      <c r="E70" s="34">
        <v>8</v>
      </c>
      <c r="F70" s="35">
        <v>684</v>
      </c>
      <c r="G70" s="35"/>
      <c r="H70" s="35">
        <f t="shared" si="5"/>
        <v>684</v>
      </c>
      <c r="I70" s="35">
        <f t="shared" si="2"/>
        <v>150</v>
      </c>
      <c r="J70" s="35">
        <f t="shared" si="3"/>
        <v>534</v>
      </c>
      <c r="K70" s="35">
        <f t="shared" si="4"/>
        <v>530</v>
      </c>
      <c r="L70" s="35">
        <v>4</v>
      </c>
      <c r="M70" s="35">
        <v>0</v>
      </c>
      <c r="N70" s="35">
        <v>78</v>
      </c>
      <c r="O70" s="35">
        <v>216</v>
      </c>
      <c r="P70" s="35">
        <v>236</v>
      </c>
      <c r="Q70">
        <v>514</v>
      </c>
      <c r="R70">
        <f>SUM(Q63:Q70)</f>
        <v>4092</v>
      </c>
      <c r="S70">
        <v>5073</v>
      </c>
      <c r="T70" s="69">
        <f>+R70/S70</f>
        <v>0.80662329982259018</v>
      </c>
    </row>
    <row r="71" spans="1:20" ht="15.75" customHeight="1">
      <c r="A71" s="1">
        <v>61505</v>
      </c>
      <c r="B71" s="48" t="s">
        <v>58</v>
      </c>
      <c r="C71" s="48" t="s">
        <v>59</v>
      </c>
      <c r="D71" s="49" t="s">
        <v>60</v>
      </c>
      <c r="E71" s="50">
        <v>1</v>
      </c>
      <c r="F71" s="51">
        <v>350</v>
      </c>
      <c r="G71" s="51"/>
      <c r="H71" s="51">
        <f t="shared" si="5"/>
        <v>350</v>
      </c>
      <c r="I71" s="51">
        <f t="shared" si="2"/>
        <v>81</v>
      </c>
      <c r="J71" s="51">
        <f t="shared" si="3"/>
        <v>269</v>
      </c>
      <c r="K71" s="51">
        <f t="shared" si="4"/>
        <v>268</v>
      </c>
      <c r="L71" s="51">
        <v>1</v>
      </c>
      <c r="M71" s="51">
        <v>0</v>
      </c>
      <c r="N71" s="51">
        <v>8</v>
      </c>
      <c r="O71" s="51">
        <v>196</v>
      </c>
      <c r="P71" s="51">
        <v>64</v>
      </c>
      <c r="T71" s="68"/>
    </row>
    <row r="72" spans="1:20" ht="15.75" customHeight="1">
      <c r="A72" s="1">
        <v>61506</v>
      </c>
      <c r="B72" s="48" t="s">
        <v>58</v>
      </c>
      <c r="C72" s="48" t="s">
        <v>59</v>
      </c>
      <c r="D72" s="49" t="s">
        <v>60</v>
      </c>
      <c r="E72" s="50">
        <v>2</v>
      </c>
      <c r="F72" s="51">
        <v>657</v>
      </c>
      <c r="G72" s="51"/>
      <c r="H72" s="51">
        <f t="shared" si="5"/>
        <v>657</v>
      </c>
      <c r="I72" s="51">
        <f t="shared" si="2"/>
        <v>97</v>
      </c>
      <c r="J72" s="51">
        <f t="shared" si="3"/>
        <v>560</v>
      </c>
      <c r="K72" s="51">
        <f t="shared" si="4"/>
        <v>560</v>
      </c>
      <c r="L72" s="51">
        <v>0</v>
      </c>
      <c r="M72" s="51">
        <v>0</v>
      </c>
      <c r="N72" s="51">
        <v>24</v>
      </c>
      <c r="O72" s="51">
        <v>340</v>
      </c>
      <c r="P72" s="51">
        <v>196</v>
      </c>
    </row>
    <row r="73" spans="1:20" ht="15.75" customHeight="1">
      <c r="A73" s="1">
        <v>61507</v>
      </c>
      <c r="B73" s="48" t="s">
        <v>58</v>
      </c>
      <c r="C73" s="48" t="s">
        <v>59</v>
      </c>
      <c r="D73" s="49" t="s">
        <v>60</v>
      </c>
      <c r="E73" s="50">
        <v>3</v>
      </c>
      <c r="F73" s="51">
        <v>657</v>
      </c>
      <c r="G73" s="51"/>
      <c r="H73" s="51">
        <f t="shared" si="5"/>
        <v>657</v>
      </c>
      <c r="I73" s="51">
        <f t="shared" si="2"/>
        <v>92</v>
      </c>
      <c r="J73" s="51">
        <f t="shared" si="3"/>
        <v>565</v>
      </c>
      <c r="K73" s="51">
        <f t="shared" si="4"/>
        <v>563</v>
      </c>
      <c r="L73" s="51">
        <v>2</v>
      </c>
      <c r="M73" s="51">
        <v>0</v>
      </c>
      <c r="N73" s="51">
        <v>40</v>
      </c>
      <c r="O73" s="51">
        <v>264</v>
      </c>
      <c r="P73" s="51">
        <v>259</v>
      </c>
    </row>
    <row r="74" spans="1:20" ht="15.75" customHeight="1">
      <c r="A74" s="1">
        <v>61508</v>
      </c>
      <c r="B74" s="48" t="s">
        <v>58</v>
      </c>
      <c r="C74" s="48" t="s">
        <v>59</v>
      </c>
      <c r="D74" s="49" t="s">
        <v>60</v>
      </c>
      <c r="E74" s="50">
        <v>4</v>
      </c>
      <c r="F74" s="51">
        <v>657</v>
      </c>
      <c r="G74" s="51"/>
      <c r="H74" s="51">
        <f t="shared" si="5"/>
        <v>657</v>
      </c>
      <c r="I74" s="51">
        <f t="shared" si="2"/>
        <v>98</v>
      </c>
      <c r="J74" s="51">
        <f t="shared" si="3"/>
        <v>559</v>
      </c>
      <c r="K74" s="51">
        <f t="shared" si="4"/>
        <v>557</v>
      </c>
      <c r="L74" s="51">
        <v>2</v>
      </c>
      <c r="M74" s="51">
        <v>0</v>
      </c>
      <c r="N74" s="51">
        <v>49</v>
      </c>
      <c r="O74" s="51">
        <v>258</v>
      </c>
      <c r="P74" s="51">
        <v>250</v>
      </c>
    </row>
    <row r="75" spans="1:20" ht="15.75" customHeight="1">
      <c r="A75" s="1">
        <v>61509</v>
      </c>
      <c r="B75" s="48" t="s">
        <v>58</v>
      </c>
      <c r="C75" s="48" t="s">
        <v>59</v>
      </c>
      <c r="D75" s="49" t="s">
        <v>60</v>
      </c>
      <c r="E75" s="50">
        <v>5</v>
      </c>
      <c r="F75" s="51">
        <v>657</v>
      </c>
      <c r="G75" s="51"/>
      <c r="H75" s="51">
        <f t="shared" si="5"/>
        <v>657</v>
      </c>
      <c r="I75" s="51">
        <f t="shared" si="2"/>
        <v>119</v>
      </c>
      <c r="J75" s="51">
        <f t="shared" si="3"/>
        <v>538</v>
      </c>
      <c r="K75" s="51">
        <f t="shared" si="4"/>
        <v>537</v>
      </c>
      <c r="L75" s="51">
        <v>1</v>
      </c>
      <c r="M75" s="51">
        <v>0</v>
      </c>
      <c r="N75" s="51">
        <v>30</v>
      </c>
      <c r="O75" s="51">
        <v>250</v>
      </c>
      <c r="P75" s="51">
        <v>257</v>
      </c>
    </row>
    <row r="76" spans="1:20" ht="15.75" customHeight="1">
      <c r="A76" s="1">
        <v>61510</v>
      </c>
      <c r="B76" s="48" t="s">
        <v>58</v>
      </c>
      <c r="C76" s="48" t="s">
        <v>59</v>
      </c>
      <c r="D76" s="49" t="s">
        <v>60</v>
      </c>
      <c r="E76" s="50">
        <v>6</v>
      </c>
      <c r="F76" s="51">
        <v>660</v>
      </c>
      <c r="G76" s="51"/>
      <c r="H76" s="51">
        <f t="shared" si="5"/>
        <v>660</v>
      </c>
      <c r="I76" s="51">
        <f t="shared" si="2"/>
        <v>102</v>
      </c>
      <c r="J76" s="51">
        <f t="shared" si="3"/>
        <v>558</v>
      </c>
      <c r="K76" s="51">
        <f t="shared" si="4"/>
        <v>556</v>
      </c>
      <c r="L76" s="51">
        <v>2</v>
      </c>
      <c r="M76" s="51">
        <v>0</v>
      </c>
      <c r="N76" s="51">
        <v>38</v>
      </c>
      <c r="O76" s="51">
        <v>225</v>
      </c>
      <c r="P76" s="51">
        <v>293</v>
      </c>
    </row>
    <row r="77" spans="1:20" ht="15.75" customHeight="1">
      <c r="A77" s="1">
        <v>61511</v>
      </c>
      <c r="B77" s="24" t="s">
        <v>61</v>
      </c>
      <c r="C77" s="24" t="s">
        <v>62</v>
      </c>
      <c r="D77" s="25" t="s">
        <v>63</v>
      </c>
      <c r="E77" s="26">
        <v>1</v>
      </c>
      <c r="F77" s="27">
        <v>350</v>
      </c>
      <c r="G77" s="27"/>
      <c r="H77" s="27">
        <f t="shared" si="5"/>
        <v>350</v>
      </c>
      <c r="I77" s="27">
        <f t="shared" si="2"/>
        <v>95</v>
      </c>
      <c r="J77" s="27">
        <f t="shared" si="3"/>
        <v>255</v>
      </c>
      <c r="K77" s="27">
        <f t="shared" si="4"/>
        <v>247</v>
      </c>
      <c r="L77" s="27">
        <v>7</v>
      </c>
      <c r="M77" s="27">
        <v>1</v>
      </c>
      <c r="N77" s="27">
        <v>16</v>
      </c>
      <c r="O77" s="27">
        <v>154</v>
      </c>
      <c r="P77" s="27">
        <v>77</v>
      </c>
    </row>
    <row r="78" spans="1:20" ht="15.75" customHeight="1">
      <c r="A78" s="1">
        <v>61512</v>
      </c>
      <c r="B78" s="24" t="s">
        <v>61</v>
      </c>
      <c r="C78" s="24" t="s">
        <v>62</v>
      </c>
      <c r="D78" s="25" t="s">
        <v>63</v>
      </c>
      <c r="E78" s="26">
        <v>2</v>
      </c>
      <c r="F78" s="27">
        <v>684</v>
      </c>
      <c r="G78" s="27"/>
      <c r="H78" s="27">
        <f t="shared" si="5"/>
        <v>684</v>
      </c>
      <c r="I78" s="27">
        <f t="shared" si="2"/>
        <v>112</v>
      </c>
      <c r="J78" s="27">
        <f t="shared" si="3"/>
        <v>572</v>
      </c>
      <c r="K78" s="27">
        <f t="shared" si="4"/>
        <v>562</v>
      </c>
      <c r="L78" s="27">
        <v>7</v>
      </c>
      <c r="M78" s="27">
        <v>3</v>
      </c>
      <c r="N78" s="27">
        <v>38</v>
      </c>
      <c r="O78" s="27">
        <v>345</v>
      </c>
      <c r="P78" s="27">
        <v>179</v>
      </c>
    </row>
    <row r="79" spans="1:20" ht="15.75" customHeight="1">
      <c r="A79" s="1">
        <v>61513</v>
      </c>
      <c r="B79" s="24" t="s">
        <v>61</v>
      </c>
      <c r="C79" s="24" t="s">
        <v>62</v>
      </c>
      <c r="D79" s="25" t="s">
        <v>63</v>
      </c>
      <c r="E79" s="26">
        <v>3</v>
      </c>
      <c r="F79" s="27">
        <v>684</v>
      </c>
      <c r="G79" s="27"/>
      <c r="H79" s="27">
        <f t="shared" si="5"/>
        <v>684</v>
      </c>
      <c r="I79" s="27">
        <f t="shared" si="2"/>
        <v>73</v>
      </c>
      <c r="J79" s="27">
        <f t="shared" si="3"/>
        <v>611</v>
      </c>
      <c r="K79" s="27">
        <f t="shared" si="4"/>
        <v>603</v>
      </c>
      <c r="L79" s="27">
        <v>7</v>
      </c>
      <c r="M79" s="27">
        <v>1</v>
      </c>
      <c r="N79" s="27">
        <v>39</v>
      </c>
      <c r="O79" s="27">
        <v>348</v>
      </c>
      <c r="P79" s="27">
        <v>216</v>
      </c>
    </row>
    <row r="80" spans="1:20" ht="15.75" customHeight="1">
      <c r="A80" s="1">
        <v>61514</v>
      </c>
      <c r="B80" s="24" t="s">
        <v>61</v>
      </c>
      <c r="C80" s="24" t="s">
        <v>62</v>
      </c>
      <c r="D80" s="25" t="s">
        <v>63</v>
      </c>
      <c r="E80" s="26">
        <v>4</v>
      </c>
      <c r="F80" s="27">
        <v>684</v>
      </c>
      <c r="G80" s="27"/>
      <c r="H80" s="27">
        <f t="shared" si="5"/>
        <v>684</v>
      </c>
      <c r="I80" s="27">
        <f t="shared" si="2"/>
        <v>89</v>
      </c>
      <c r="J80" s="27">
        <f t="shared" si="3"/>
        <v>595</v>
      </c>
      <c r="K80" s="27">
        <f t="shared" si="4"/>
        <v>588</v>
      </c>
      <c r="L80" s="27">
        <v>7</v>
      </c>
      <c r="M80" s="27">
        <v>0</v>
      </c>
      <c r="N80" s="27">
        <v>47</v>
      </c>
      <c r="O80" s="27">
        <v>320</v>
      </c>
      <c r="P80" s="27">
        <v>221</v>
      </c>
    </row>
    <row r="81" spans="1:16" ht="15.75" customHeight="1">
      <c r="A81" s="1">
        <v>61515</v>
      </c>
      <c r="B81" s="24" t="s">
        <v>61</v>
      </c>
      <c r="C81" s="24" t="s">
        <v>62</v>
      </c>
      <c r="D81" s="25" t="s">
        <v>63</v>
      </c>
      <c r="E81" s="26">
        <v>5</v>
      </c>
      <c r="F81" s="27">
        <v>684</v>
      </c>
      <c r="G81" s="27"/>
      <c r="H81" s="27">
        <f t="shared" si="5"/>
        <v>684</v>
      </c>
      <c r="I81" s="27">
        <f t="shared" si="2"/>
        <v>100</v>
      </c>
      <c r="J81" s="27">
        <f t="shared" si="3"/>
        <v>584</v>
      </c>
      <c r="K81" s="27">
        <f t="shared" si="4"/>
        <v>581</v>
      </c>
      <c r="L81" s="27">
        <v>3</v>
      </c>
      <c r="M81" s="27">
        <v>0</v>
      </c>
      <c r="N81" s="27">
        <v>56</v>
      </c>
      <c r="O81" s="27">
        <v>292</v>
      </c>
      <c r="P81" s="27">
        <v>233</v>
      </c>
    </row>
    <row r="82" spans="1:16" ht="15.75" customHeight="1">
      <c r="A82" s="1">
        <v>61516</v>
      </c>
      <c r="B82" s="24" t="s">
        <v>61</v>
      </c>
      <c r="C82" s="24" t="s">
        <v>62</v>
      </c>
      <c r="D82" s="25" t="s">
        <v>63</v>
      </c>
      <c r="E82" s="26">
        <v>6</v>
      </c>
      <c r="F82" s="27">
        <v>684</v>
      </c>
      <c r="G82" s="27"/>
      <c r="H82" s="27">
        <f t="shared" si="5"/>
        <v>684</v>
      </c>
      <c r="I82" s="27">
        <f t="shared" si="2"/>
        <v>119</v>
      </c>
      <c r="J82" s="27">
        <f t="shared" si="3"/>
        <v>565</v>
      </c>
      <c r="K82" s="27">
        <f t="shared" si="4"/>
        <v>558</v>
      </c>
      <c r="L82" s="27">
        <v>7</v>
      </c>
      <c r="M82" s="27">
        <v>0</v>
      </c>
      <c r="N82" s="27">
        <v>50</v>
      </c>
      <c r="O82" s="27">
        <v>268</v>
      </c>
      <c r="P82" s="27">
        <v>240</v>
      </c>
    </row>
    <row r="83" spans="1:16" ht="15.75" customHeight="1">
      <c r="A83" s="1">
        <v>61517</v>
      </c>
      <c r="B83" s="24" t="s">
        <v>61</v>
      </c>
      <c r="C83" s="24" t="s">
        <v>62</v>
      </c>
      <c r="D83" s="25" t="s">
        <v>63</v>
      </c>
      <c r="E83" s="26">
        <v>7</v>
      </c>
      <c r="F83" s="27">
        <v>684</v>
      </c>
      <c r="G83" s="27"/>
      <c r="H83" s="27">
        <f t="shared" si="5"/>
        <v>684</v>
      </c>
      <c r="I83" s="27">
        <f t="shared" si="2"/>
        <v>147</v>
      </c>
      <c r="J83" s="27">
        <f t="shared" si="3"/>
        <v>537</v>
      </c>
      <c r="K83" s="27">
        <f t="shared" si="4"/>
        <v>534</v>
      </c>
      <c r="L83" s="27">
        <v>2</v>
      </c>
      <c r="M83" s="27">
        <v>1</v>
      </c>
      <c r="N83" s="27">
        <v>57</v>
      </c>
      <c r="O83" s="27">
        <v>211</v>
      </c>
      <c r="P83" s="27">
        <v>266</v>
      </c>
    </row>
    <row r="84" spans="1:16" ht="15.75" customHeight="1">
      <c r="A84" s="1">
        <v>61518</v>
      </c>
      <c r="B84" s="24" t="s">
        <v>61</v>
      </c>
      <c r="C84" s="24" t="s">
        <v>62</v>
      </c>
      <c r="D84" s="25" t="s">
        <v>63</v>
      </c>
      <c r="E84" s="26">
        <v>8</v>
      </c>
      <c r="F84" s="27">
        <v>685</v>
      </c>
      <c r="G84" s="27"/>
      <c r="H84" s="27">
        <f t="shared" si="5"/>
        <v>685</v>
      </c>
      <c r="I84" s="27">
        <f t="shared" si="2"/>
        <v>123</v>
      </c>
      <c r="J84" s="27">
        <f t="shared" si="3"/>
        <v>562</v>
      </c>
      <c r="K84" s="27">
        <f t="shared" si="4"/>
        <v>556</v>
      </c>
      <c r="L84" s="27">
        <v>6</v>
      </c>
      <c r="M84" s="27">
        <v>0</v>
      </c>
      <c r="N84" s="27">
        <v>67</v>
      </c>
      <c r="O84" s="27">
        <v>249</v>
      </c>
      <c r="P84" s="27">
        <v>240</v>
      </c>
    </row>
    <row r="85" spans="1:16" ht="15.75" customHeight="1">
      <c r="A85" s="1">
        <v>61519</v>
      </c>
      <c r="B85" s="52" t="s">
        <v>64</v>
      </c>
      <c r="C85" s="52" t="s">
        <v>65</v>
      </c>
      <c r="D85" s="53" t="s">
        <v>66</v>
      </c>
      <c r="E85" s="54">
        <v>1</v>
      </c>
      <c r="F85" s="55">
        <v>350</v>
      </c>
      <c r="G85" s="55"/>
      <c r="H85" s="55">
        <f t="shared" si="5"/>
        <v>350</v>
      </c>
      <c r="I85" s="55">
        <f t="shared" si="2"/>
        <v>144</v>
      </c>
      <c r="J85" s="55">
        <f t="shared" si="3"/>
        <v>206</v>
      </c>
      <c r="K85" s="55">
        <f t="shared" si="4"/>
        <v>202</v>
      </c>
      <c r="L85" s="55">
        <v>4</v>
      </c>
      <c r="M85" s="55">
        <v>0</v>
      </c>
      <c r="N85" s="55">
        <v>15</v>
      </c>
      <c r="O85" s="55">
        <v>134</v>
      </c>
      <c r="P85" s="55">
        <v>53</v>
      </c>
    </row>
    <row r="86" spans="1:16" ht="15.75" customHeight="1">
      <c r="A86" s="1">
        <v>61520</v>
      </c>
      <c r="B86" s="52" t="s">
        <v>64</v>
      </c>
      <c r="C86" s="52" t="s">
        <v>65</v>
      </c>
      <c r="D86" s="53" t="s">
        <v>66</v>
      </c>
      <c r="E86" s="54">
        <v>2</v>
      </c>
      <c r="F86" s="55">
        <v>694</v>
      </c>
      <c r="G86" s="55"/>
      <c r="H86" s="55">
        <f t="shared" si="5"/>
        <v>694</v>
      </c>
      <c r="I86" s="55">
        <f t="shared" si="2"/>
        <v>86</v>
      </c>
      <c r="J86" s="55">
        <f t="shared" si="3"/>
        <v>608</v>
      </c>
      <c r="K86" s="55">
        <f t="shared" si="4"/>
        <v>580</v>
      </c>
      <c r="L86" s="55">
        <v>28</v>
      </c>
      <c r="M86" s="55">
        <v>0</v>
      </c>
      <c r="N86" s="55">
        <v>38</v>
      </c>
      <c r="O86" s="55">
        <v>391</v>
      </c>
      <c r="P86" s="55">
        <v>151</v>
      </c>
    </row>
    <row r="87" spans="1:16" ht="15.75" customHeight="1">
      <c r="A87" s="1">
        <v>61521</v>
      </c>
      <c r="B87" s="52" t="s">
        <v>64</v>
      </c>
      <c r="C87" s="52" t="s">
        <v>65</v>
      </c>
      <c r="D87" s="53" t="s">
        <v>66</v>
      </c>
      <c r="E87" s="54">
        <v>3</v>
      </c>
      <c r="F87" s="55">
        <v>694</v>
      </c>
      <c r="G87" s="55"/>
      <c r="H87" s="55">
        <f t="shared" si="5"/>
        <v>694</v>
      </c>
      <c r="I87" s="55">
        <f t="shared" si="2"/>
        <v>81</v>
      </c>
      <c r="J87" s="55">
        <f t="shared" si="3"/>
        <v>613</v>
      </c>
      <c r="K87" s="55">
        <f t="shared" si="4"/>
        <v>605</v>
      </c>
      <c r="L87" s="55">
        <v>8</v>
      </c>
      <c r="M87" s="55">
        <v>0</v>
      </c>
      <c r="N87" s="55">
        <v>57</v>
      </c>
      <c r="O87" s="55">
        <v>339</v>
      </c>
      <c r="P87" s="55">
        <v>209</v>
      </c>
    </row>
    <row r="88" spans="1:16" ht="15.75" customHeight="1">
      <c r="A88" s="1">
        <v>61522</v>
      </c>
      <c r="B88" s="52" t="s">
        <v>64</v>
      </c>
      <c r="C88" s="52" t="s">
        <v>65</v>
      </c>
      <c r="D88" s="53" t="s">
        <v>66</v>
      </c>
      <c r="E88" s="54">
        <v>4</v>
      </c>
      <c r="F88" s="55">
        <v>694</v>
      </c>
      <c r="G88" s="55"/>
      <c r="H88" s="55">
        <f t="shared" si="5"/>
        <v>694</v>
      </c>
      <c r="I88" s="55">
        <f t="shared" si="2"/>
        <v>91</v>
      </c>
      <c r="J88" s="55">
        <f t="shared" si="3"/>
        <v>603</v>
      </c>
      <c r="K88" s="55">
        <f t="shared" si="4"/>
        <v>601</v>
      </c>
      <c r="L88" s="55">
        <v>2</v>
      </c>
      <c r="M88" s="55">
        <v>0</v>
      </c>
      <c r="N88" s="55">
        <v>54</v>
      </c>
      <c r="O88" s="55">
        <v>337</v>
      </c>
      <c r="P88" s="55">
        <v>210</v>
      </c>
    </row>
    <row r="89" spans="1:16" ht="15.75" customHeight="1">
      <c r="A89" s="1">
        <v>61523</v>
      </c>
      <c r="B89" s="52" t="s">
        <v>64</v>
      </c>
      <c r="C89" s="52" t="s">
        <v>65</v>
      </c>
      <c r="D89" s="53" t="s">
        <v>66</v>
      </c>
      <c r="E89" s="54">
        <v>5</v>
      </c>
      <c r="F89" s="55">
        <v>694</v>
      </c>
      <c r="G89" s="55"/>
      <c r="H89" s="55">
        <f t="shared" si="5"/>
        <v>694</v>
      </c>
      <c r="I89" s="55">
        <f t="shared" si="2"/>
        <v>113</v>
      </c>
      <c r="J89" s="55">
        <f t="shared" si="3"/>
        <v>581</v>
      </c>
      <c r="K89" s="55">
        <f t="shared" si="4"/>
        <v>580</v>
      </c>
      <c r="L89" s="55">
        <v>1</v>
      </c>
      <c r="M89" s="55">
        <v>0</v>
      </c>
      <c r="N89" s="55">
        <v>68</v>
      </c>
      <c r="O89" s="55">
        <v>278</v>
      </c>
      <c r="P89" s="55">
        <v>234</v>
      </c>
    </row>
    <row r="90" spans="1:16" ht="15.75" customHeight="1">
      <c r="A90" s="1">
        <v>61524</v>
      </c>
      <c r="B90" s="52" t="s">
        <v>64</v>
      </c>
      <c r="C90" s="52" t="s">
        <v>65</v>
      </c>
      <c r="D90" s="53" t="s">
        <v>66</v>
      </c>
      <c r="E90" s="54">
        <v>6</v>
      </c>
      <c r="F90" s="55">
        <v>694</v>
      </c>
      <c r="G90" s="55"/>
      <c r="H90" s="55">
        <f t="shared" si="5"/>
        <v>694</v>
      </c>
      <c r="I90" s="55">
        <f t="shared" si="2"/>
        <v>107</v>
      </c>
      <c r="J90" s="55">
        <f t="shared" si="3"/>
        <v>587</v>
      </c>
      <c r="K90" s="55">
        <f t="shared" si="4"/>
        <v>586</v>
      </c>
      <c r="L90" s="55">
        <v>1</v>
      </c>
      <c r="M90" s="55">
        <v>0</v>
      </c>
      <c r="N90" s="55">
        <v>69</v>
      </c>
      <c r="O90" s="55">
        <v>274</v>
      </c>
      <c r="P90" s="55">
        <v>243</v>
      </c>
    </row>
    <row r="91" spans="1:16" ht="15.75" customHeight="1">
      <c r="A91" s="1">
        <v>61525</v>
      </c>
      <c r="B91" s="52" t="s">
        <v>64</v>
      </c>
      <c r="C91" s="52" t="s">
        <v>65</v>
      </c>
      <c r="D91" s="53" t="s">
        <v>66</v>
      </c>
      <c r="E91" s="54">
        <v>7</v>
      </c>
      <c r="F91" s="55">
        <v>694</v>
      </c>
      <c r="G91" s="55"/>
      <c r="H91" s="55">
        <f t="shared" si="5"/>
        <v>694</v>
      </c>
      <c r="I91" s="55">
        <f t="shared" si="2"/>
        <v>136</v>
      </c>
      <c r="J91" s="55">
        <f t="shared" si="3"/>
        <v>558</v>
      </c>
      <c r="K91" s="55">
        <f t="shared" si="4"/>
        <v>557</v>
      </c>
      <c r="L91" s="55">
        <v>1</v>
      </c>
      <c r="M91" s="55">
        <v>0</v>
      </c>
      <c r="N91" s="55">
        <v>65</v>
      </c>
      <c r="O91" s="55">
        <v>280</v>
      </c>
      <c r="P91" s="55">
        <v>212</v>
      </c>
    </row>
    <row r="92" spans="1:16" ht="15.75" customHeight="1">
      <c r="A92" s="1">
        <v>61526</v>
      </c>
      <c r="B92" s="52" t="s">
        <v>64</v>
      </c>
      <c r="C92" s="52" t="s">
        <v>65</v>
      </c>
      <c r="D92" s="53" t="s">
        <v>66</v>
      </c>
      <c r="E92" s="54">
        <v>8</v>
      </c>
      <c r="F92" s="55">
        <v>694</v>
      </c>
      <c r="G92" s="55"/>
      <c r="H92" s="55">
        <f t="shared" si="5"/>
        <v>694</v>
      </c>
      <c r="I92" s="55">
        <f t="shared" si="2"/>
        <v>117</v>
      </c>
      <c r="J92" s="55">
        <f t="shared" si="3"/>
        <v>577</v>
      </c>
      <c r="K92" s="55">
        <f t="shared" si="4"/>
        <v>577</v>
      </c>
      <c r="L92" s="55">
        <v>0</v>
      </c>
      <c r="M92" s="55">
        <v>0</v>
      </c>
      <c r="N92" s="55">
        <v>65</v>
      </c>
      <c r="O92" s="55">
        <v>262</v>
      </c>
      <c r="P92" s="55">
        <v>250</v>
      </c>
    </row>
    <row r="93" spans="1:16" ht="15.75" customHeight="1">
      <c r="A93" s="1">
        <v>61527</v>
      </c>
      <c r="B93" s="52" t="s">
        <v>64</v>
      </c>
      <c r="C93" s="52" t="s">
        <v>65</v>
      </c>
      <c r="D93" s="53" t="s">
        <v>66</v>
      </c>
      <c r="E93" s="54">
        <v>9</v>
      </c>
      <c r="F93" s="55">
        <v>694</v>
      </c>
      <c r="G93" s="55"/>
      <c r="H93" s="55">
        <f t="shared" si="5"/>
        <v>694</v>
      </c>
      <c r="I93" s="55">
        <f t="shared" si="2"/>
        <v>140</v>
      </c>
      <c r="J93" s="55">
        <f t="shared" si="3"/>
        <v>554</v>
      </c>
      <c r="K93" s="55">
        <f t="shared" si="4"/>
        <v>553</v>
      </c>
      <c r="L93" s="55">
        <v>1</v>
      </c>
      <c r="M93" s="55">
        <v>0</v>
      </c>
      <c r="N93" s="55">
        <v>95</v>
      </c>
      <c r="O93" s="55">
        <v>256</v>
      </c>
      <c r="P93" s="55">
        <v>202</v>
      </c>
    </row>
    <row r="94" spans="1:16" ht="15.75" customHeight="1">
      <c r="A94" s="1">
        <v>61528</v>
      </c>
      <c r="B94" s="52" t="s">
        <v>64</v>
      </c>
      <c r="C94" s="52" t="s">
        <v>65</v>
      </c>
      <c r="D94" s="53" t="s">
        <v>66</v>
      </c>
      <c r="E94" s="54">
        <v>10</v>
      </c>
      <c r="F94" s="55">
        <v>694</v>
      </c>
      <c r="G94" s="55"/>
      <c r="H94" s="55">
        <f t="shared" si="5"/>
        <v>694</v>
      </c>
      <c r="I94" s="55">
        <f t="shared" si="2"/>
        <v>134</v>
      </c>
      <c r="J94" s="55">
        <f t="shared" si="3"/>
        <v>560</v>
      </c>
      <c r="K94" s="55">
        <f t="shared" si="4"/>
        <v>560</v>
      </c>
      <c r="L94" s="55">
        <v>0</v>
      </c>
      <c r="M94" s="55">
        <v>0</v>
      </c>
      <c r="N94" s="55">
        <v>81</v>
      </c>
      <c r="O94" s="55">
        <v>252</v>
      </c>
      <c r="P94" s="55">
        <v>227</v>
      </c>
    </row>
    <row r="95" spans="1:16" ht="15.75" customHeight="1">
      <c r="A95" s="1">
        <v>61529</v>
      </c>
      <c r="B95" s="52" t="s">
        <v>64</v>
      </c>
      <c r="C95" s="52" t="s">
        <v>65</v>
      </c>
      <c r="D95" s="53" t="s">
        <v>66</v>
      </c>
      <c r="E95" s="54">
        <v>11</v>
      </c>
      <c r="F95" s="55">
        <v>694</v>
      </c>
      <c r="G95" s="55"/>
      <c r="H95" s="55">
        <f t="shared" si="5"/>
        <v>694</v>
      </c>
      <c r="I95" s="55">
        <f t="shared" si="2"/>
        <v>142</v>
      </c>
      <c r="J95" s="55">
        <f t="shared" si="3"/>
        <v>552</v>
      </c>
      <c r="K95" s="55">
        <f t="shared" si="4"/>
        <v>550</v>
      </c>
      <c r="L95" s="55">
        <v>2</v>
      </c>
      <c r="M95" s="55">
        <v>0</v>
      </c>
      <c r="N95" s="55">
        <v>74</v>
      </c>
      <c r="O95" s="55">
        <v>230</v>
      </c>
      <c r="P95" s="55">
        <v>246</v>
      </c>
    </row>
    <row r="96" spans="1:16" ht="15.75" customHeight="1">
      <c r="A96" s="1">
        <v>61530</v>
      </c>
      <c r="B96" s="52" t="s">
        <v>64</v>
      </c>
      <c r="C96" s="52" t="s">
        <v>65</v>
      </c>
      <c r="D96" s="53" t="s">
        <v>66</v>
      </c>
      <c r="E96" s="54">
        <v>12</v>
      </c>
      <c r="F96" s="55">
        <v>694</v>
      </c>
      <c r="G96" s="55"/>
      <c r="H96" s="55">
        <f t="shared" si="5"/>
        <v>694</v>
      </c>
      <c r="I96" s="55">
        <f t="shared" si="2"/>
        <v>135</v>
      </c>
      <c r="J96" s="55">
        <f t="shared" si="3"/>
        <v>559</v>
      </c>
      <c r="K96" s="55">
        <f t="shared" si="4"/>
        <v>558</v>
      </c>
      <c r="L96" s="55">
        <v>1</v>
      </c>
      <c r="M96" s="55">
        <v>0</v>
      </c>
      <c r="N96" s="55">
        <v>70</v>
      </c>
      <c r="O96" s="55">
        <v>227</v>
      </c>
      <c r="P96" s="55">
        <v>261</v>
      </c>
    </row>
    <row r="97" spans="1:16" ht="15.75" customHeight="1">
      <c r="A97" s="1">
        <v>61531</v>
      </c>
      <c r="B97" s="52" t="s">
        <v>64</v>
      </c>
      <c r="C97" s="52" t="s">
        <v>65</v>
      </c>
      <c r="D97" s="53" t="s">
        <v>66</v>
      </c>
      <c r="E97" s="54">
        <v>13</v>
      </c>
      <c r="F97" s="55">
        <v>705</v>
      </c>
      <c r="G97" s="55"/>
      <c r="H97" s="55">
        <f t="shared" si="5"/>
        <v>705</v>
      </c>
      <c r="I97" s="55">
        <f t="shared" si="2"/>
        <v>107</v>
      </c>
      <c r="J97" s="55">
        <f t="shared" si="3"/>
        <v>598</v>
      </c>
      <c r="K97" s="55">
        <f t="shared" si="4"/>
        <v>593</v>
      </c>
      <c r="L97" s="55">
        <v>5</v>
      </c>
      <c r="M97" s="55">
        <v>0</v>
      </c>
      <c r="N97" s="55">
        <v>87</v>
      </c>
      <c r="O97" s="55">
        <v>214</v>
      </c>
      <c r="P97" s="55">
        <v>292</v>
      </c>
    </row>
    <row r="98" spans="1:16" ht="15.75" customHeight="1">
      <c r="A98" s="1">
        <v>61532</v>
      </c>
      <c r="B98" s="56" t="s">
        <v>67</v>
      </c>
      <c r="C98" s="56" t="s">
        <v>68</v>
      </c>
      <c r="D98" s="57" t="s">
        <v>69</v>
      </c>
      <c r="E98" s="58">
        <v>1</v>
      </c>
      <c r="F98" s="59">
        <v>350</v>
      </c>
      <c r="G98" s="59"/>
      <c r="H98" s="59">
        <f t="shared" si="5"/>
        <v>350</v>
      </c>
      <c r="I98" s="59">
        <f t="shared" si="2"/>
        <v>56</v>
      </c>
      <c r="J98" s="59">
        <f t="shared" si="3"/>
        <v>294</v>
      </c>
      <c r="K98" s="59">
        <f t="shared" si="4"/>
        <v>290</v>
      </c>
      <c r="L98" s="59">
        <v>4</v>
      </c>
      <c r="M98" s="59">
        <v>0</v>
      </c>
      <c r="N98" s="59">
        <v>20</v>
      </c>
      <c r="O98" s="59">
        <v>141</v>
      </c>
      <c r="P98" s="59">
        <v>129</v>
      </c>
    </row>
    <row r="99" spans="1:16" ht="15.75" customHeight="1">
      <c r="A99" s="1">
        <v>61533</v>
      </c>
      <c r="B99" s="56" t="s">
        <v>67</v>
      </c>
      <c r="C99" s="56" t="s">
        <v>68</v>
      </c>
      <c r="D99" s="57" t="s">
        <v>69</v>
      </c>
      <c r="E99" s="58">
        <v>2</v>
      </c>
      <c r="F99" s="59">
        <v>626</v>
      </c>
      <c r="G99" s="59"/>
      <c r="H99" s="59">
        <f t="shared" si="5"/>
        <v>626</v>
      </c>
      <c r="I99" s="59">
        <f t="shared" si="2"/>
        <v>73</v>
      </c>
      <c r="J99" s="59">
        <f t="shared" si="3"/>
        <v>553</v>
      </c>
      <c r="K99" s="59">
        <f t="shared" si="4"/>
        <v>553</v>
      </c>
      <c r="L99" s="59">
        <v>0</v>
      </c>
      <c r="M99" s="59">
        <v>0</v>
      </c>
      <c r="N99" s="59">
        <v>32</v>
      </c>
      <c r="O99" s="59">
        <v>231</v>
      </c>
      <c r="P99" s="59">
        <v>290</v>
      </c>
    </row>
    <row r="100" spans="1:16" ht="15.75" customHeight="1">
      <c r="A100" s="1">
        <v>61534</v>
      </c>
      <c r="B100" s="56" t="s">
        <v>67</v>
      </c>
      <c r="C100" s="56" t="s">
        <v>68</v>
      </c>
      <c r="D100" s="57" t="s">
        <v>69</v>
      </c>
      <c r="E100" s="58">
        <v>3</v>
      </c>
      <c r="F100" s="59">
        <v>626</v>
      </c>
      <c r="G100" s="59"/>
      <c r="H100" s="59">
        <f t="shared" si="5"/>
        <v>626</v>
      </c>
      <c r="I100" s="59">
        <f t="shared" si="2"/>
        <v>93</v>
      </c>
      <c r="J100" s="59">
        <v>533</v>
      </c>
      <c r="K100" s="59">
        <v>531</v>
      </c>
      <c r="L100" s="59">
        <v>2</v>
      </c>
      <c r="M100" s="59">
        <v>0</v>
      </c>
      <c r="N100" s="59" t="s">
        <v>84</v>
      </c>
      <c r="O100" s="59">
        <v>196</v>
      </c>
      <c r="P100" s="59">
        <v>294</v>
      </c>
    </row>
    <row r="101" spans="1:16" ht="15.75" customHeight="1">
      <c r="A101" s="1">
        <v>61535</v>
      </c>
      <c r="B101" s="56" t="s">
        <v>67</v>
      </c>
      <c r="C101" s="56" t="s">
        <v>68</v>
      </c>
      <c r="D101" s="57" t="s">
        <v>69</v>
      </c>
      <c r="E101" s="58">
        <v>4</v>
      </c>
      <c r="F101" s="59">
        <v>626</v>
      </c>
      <c r="G101" s="59"/>
      <c r="H101" s="59">
        <f t="shared" si="5"/>
        <v>626</v>
      </c>
      <c r="I101" s="59">
        <f t="shared" si="2"/>
        <v>107</v>
      </c>
      <c r="J101" s="59">
        <f t="shared" si="3"/>
        <v>519</v>
      </c>
      <c r="K101" s="59">
        <f t="shared" si="4"/>
        <v>519</v>
      </c>
      <c r="L101" s="59">
        <v>0</v>
      </c>
      <c r="M101" s="59">
        <v>0</v>
      </c>
      <c r="N101" s="59">
        <v>55</v>
      </c>
      <c r="O101" s="59">
        <v>216</v>
      </c>
      <c r="P101" s="59">
        <v>248</v>
      </c>
    </row>
    <row r="102" spans="1:16" ht="15.75" customHeight="1">
      <c r="A102" s="1">
        <v>61536</v>
      </c>
      <c r="B102" s="56" t="s">
        <v>67</v>
      </c>
      <c r="C102" s="56" t="s">
        <v>68</v>
      </c>
      <c r="D102" s="57" t="s">
        <v>69</v>
      </c>
      <c r="E102" s="58">
        <v>5</v>
      </c>
      <c r="F102" s="59">
        <v>626</v>
      </c>
      <c r="G102" s="59"/>
      <c r="H102" s="59">
        <f t="shared" si="5"/>
        <v>626</v>
      </c>
      <c r="I102" s="59">
        <f t="shared" si="2"/>
        <v>135</v>
      </c>
      <c r="J102" s="59">
        <f t="shared" si="3"/>
        <v>491</v>
      </c>
      <c r="K102" s="59">
        <f t="shared" si="4"/>
        <v>485</v>
      </c>
      <c r="L102" s="59">
        <v>6</v>
      </c>
      <c r="M102" s="59">
        <v>0</v>
      </c>
      <c r="N102" s="59">
        <v>47</v>
      </c>
      <c r="O102" s="59">
        <v>200</v>
      </c>
      <c r="P102" s="59">
        <v>238</v>
      </c>
    </row>
    <row r="103" spans="1:16" ht="15.75" customHeight="1">
      <c r="A103" s="1">
        <v>61537</v>
      </c>
      <c r="B103" s="56" t="s">
        <v>67</v>
      </c>
      <c r="C103" s="56" t="s">
        <v>68</v>
      </c>
      <c r="D103" s="57" t="s">
        <v>69</v>
      </c>
      <c r="E103" s="58">
        <v>6</v>
      </c>
      <c r="F103" s="59">
        <v>626</v>
      </c>
      <c r="G103" s="59"/>
      <c r="H103" s="59">
        <f t="shared" si="5"/>
        <v>626</v>
      </c>
      <c r="I103" s="59">
        <f t="shared" si="2"/>
        <v>132</v>
      </c>
      <c r="J103" s="59">
        <f t="shared" si="3"/>
        <v>494</v>
      </c>
      <c r="K103" s="59">
        <f t="shared" si="4"/>
        <v>490</v>
      </c>
      <c r="L103" s="59">
        <v>4</v>
      </c>
      <c r="M103" s="59">
        <v>0</v>
      </c>
      <c r="N103" s="59">
        <v>46</v>
      </c>
      <c r="O103" s="59">
        <v>169</v>
      </c>
      <c r="P103" s="59">
        <v>275</v>
      </c>
    </row>
    <row r="104" spans="1:16" ht="15.75" customHeight="1">
      <c r="A104" s="1">
        <v>61538</v>
      </c>
      <c r="B104" s="56" t="s">
        <v>67</v>
      </c>
      <c r="C104" s="56" t="s">
        <v>68</v>
      </c>
      <c r="D104" s="57" t="s">
        <v>69</v>
      </c>
      <c r="E104" s="58">
        <v>7</v>
      </c>
      <c r="F104" s="59">
        <v>629</v>
      </c>
      <c r="G104" s="59"/>
      <c r="H104" s="59">
        <f t="shared" si="5"/>
        <v>629</v>
      </c>
      <c r="I104" s="59">
        <f t="shared" si="2"/>
        <v>89</v>
      </c>
      <c r="J104" s="59">
        <f t="shared" si="3"/>
        <v>540</v>
      </c>
      <c r="K104" s="59">
        <f t="shared" si="4"/>
        <v>537</v>
      </c>
      <c r="L104" s="59">
        <v>3</v>
      </c>
      <c r="M104" s="59">
        <v>0</v>
      </c>
      <c r="N104" s="59">
        <v>66</v>
      </c>
      <c r="O104" s="59">
        <v>218</v>
      </c>
      <c r="P104" s="59">
        <v>253</v>
      </c>
    </row>
    <row r="105" spans="1:16" ht="15.75" customHeight="1">
      <c r="A105" s="1">
        <v>61539</v>
      </c>
      <c r="B105" s="56" t="s">
        <v>70</v>
      </c>
      <c r="C105" s="56" t="s">
        <v>71</v>
      </c>
      <c r="D105" s="57" t="s">
        <v>69</v>
      </c>
      <c r="E105" s="58">
        <v>8</v>
      </c>
      <c r="F105" s="59">
        <v>350</v>
      </c>
      <c r="G105" s="59"/>
      <c r="H105" s="59">
        <f t="shared" si="5"/>
        <v>350</v>
      </c>
      <c r="I105" s="59">
        <f t="shared" si="2"/>
        <v>80</v>
      </c>
      <c r="J105" s="59">
        <f t="shared" si="3"/>
        <v>270</v>
      </c>
      <c r="K105" s="59">
        <f t="shared" si="4"/>
        <v>267</v>
      </c>
      <c r="L105" s="59">
        <v>2</v>
      </c>
      <c r="M105" s="59">
        <v>1</v>
      </c>
      <c r="N105" s="59">
        <v>32</v>
      </c>
      <c r="O105" s="59">
        <v>155</v>
      </c>
      <c r="P105" s="59">
        <v>80</v>
      </c>
    </row>
    <row r="106" spans="1:16" ht="15.75" customHeight="1">
      <c r="A106" s="1">
        <v>61540</v>
      </c>
      <c r="B106" s="56" t="s">
        <v>70</v>
      </c>
      <c r="C106" s="56" t="s">
        <v>71</v>
      </c>
      <c r="D106" s="57" t="s">
        <v>69</v>
      </c>
      <c r="E106" s="58">
        <v>9</v>
      </c>
      <c r="F106" s="59">
        <v>667</v>
      </c>
      <c r="G106" s="59"/>
      <c r="H106" s="59">
        <f t="shared" si="5"/>
        <v>667</v>
      </c>
      <c r="I106" s="59">
        <f t="shared" si="2"/>
        <v>107</v>
      </c>
      <c r="J106" s="59">
        <f t="shared" si="3"/>
        <v>560</v>
      </c>
      <c r="K106" s="59">
        <f t="shared" si="4"/>
        <v>558</v>
      </c>
      <c r="L106" s="59">
        <v>2</v>
      </c>
      <c r="M106" s="59">
        <v>0</v>
      </c>
      <c r="N106" s="59">
        <v>71</v>
      </c>
      <c r="O106" s="59">
        <v>300</v>
      </c>
      <c r="P106" s="59">
        <v>187</v>
      </c>
    </row>
    <row r="107" spans="1:16" ht="15.75" customHeight="1">
      <c r="A107" s="1">
        <v>61541</v>
      </c>
      <c r="B107" s="56" t="s">
        <v>70</v>
      </c>
      <c r="C107" s="56" t="s">
        <v>71</v>
      </c>
      <c r="D107" s="57" t="s">
        <v>69</v>
      </c>
      <c r="E107" s="58">
        <v>10</v>
      </c>
      <c r="F107" s="59">
        <v>667</v>
      </c>
      <c r="G107" s="59"/>
      <c r="H107" s="59">
        <f t="shared" si="5"/>
        <v>667</v>
      </c>
      <c r="I107" s="59">
        <f t="shared" si="2"/>
        <v>98</v>
      </c>
      <c r="J107" s="59">
        <f t="shared" si="3"/>
        <v>569</v>
      </c>
      <c r="K107" s="59">
        <f t="shared" si="4"/>
        <v>563</v>
      </c>
      <c r="L107" s="59">
        <v>6</v>
      </c>
      <c r="M107" s="59">
        <v>0</v>
      </c>
      <c r="N107" s="59">
        <v>69</v>
      </c>
      <c r="O107" s="59">
        <v>238</v>
      </c>
      <c r="P107" s="59">
        <v>256</v>
      </c>
    </row>
    <row r="108" spans="1:16" ht="15.75" customHeight="1">
      <c r="A108" s="1">
        <v>61542</v>
      </c>
      <c r="B108" s="56" t="s">
        <v>70</v>
      </c>
      <c r="C108" s="56" t="s">
        <v>71</v>
      </c>
      <c r="D108" s="57" t="s">
        <v>69</v>
      </c>
      <c r="E108" s="70">
        <v>11</v>
      </c>
      <c r="F108" s="59">
        <v>667</v>
      </c>
      <c r="G108" s="59"/>
      <c r="H108" s="59">
        <f t="shared" si="5"/>
        <v>667</v>
      </c>
      <c r="I108" s="59">
        <f t="shared" si="2"/>
        <v>122</v>
      </c>
      <c r="J108" s="59">
        <f t="shared" si="3"/>
        <v>545</v>
      </c>
      <c r="K108" s="59">
        <f t="shared" si="4"/>
        <v>545</v>
      </c>
      <c r="L108" s="59">
        <v>0</v>
      </c>
      <c r="M108" s="59">
        <v>0</v>
      </c>
      <c r="N108" s="59">
        <v>82</v>
      </c>
      <c r="O108" s="59">
        <v>188</v>
      </c>
      <c r="P108" s="59">
        <v>275</v>
      </c>
    </row>
    <row r="109" spans="1:16" ht="15.75" customHeight="1">
      <c r="A109" s="1">
        <v>61543</v>
      </c>
      <c r="B109" s="56" t="s">
        <v>70</v>
      </c>
      <c r="C109" s="56" t="s">
        <v>71</v>
      </c>
      <c r="D109" s="57" t="s">
        <v>69</v>
      </c>
      <c r="E109" s="58">
        <v>12</v>
      </c>
      <c r="F109" s="59">
        <v>667</v>
      </c>
      <c r="G109" s="59"/>
      <c r="H109" s="59">
        <f t="shared" si="5"/>
        <v>667</v>
      </c>
      <c r="I109" s="59">
        <f t="shared" si="2"/>
        <v>110</v>
      </c>
      <c r="J109" s="59">
        <v>557</v>
      </c>
      <c r="K109" s="59">
        <v>557</v>
      </c>
      <c r="L109" s="59">
        <v>0</v>
      </c>
      <c r="M109" s="59">
        <v>0</v>
      </c>
      <c r="N109" s="59">
        <v>102</v>
      </c>
      <c r="O109" s="59">
        <v>156</v>
      </c>
      <c r="P109" s="59">
        <v>299</v>
      </c>
    </row>
    <row r="110" spans="1:16" ht="15.75" customHeight="1">
      <c r="A110" s="1">
        <v>61544</v>
      </c>
      <c r="B110" s="56" t="s">
        <v>70</v>
      </c>
      <c r="C110" s="56" t="s">
        <v>71</v>
      </c>
      <c r="D110" s="57" t="s">
        <v>69</v>
      </c>
      <c r="E110" s="58">
        <v>13</v>
      </c>
      <c r="F110" s="59">
        <v>667</v>
      </c>
      <c r="G110" s="59"/>
      <c r="H110" s="59">
        <f t="shared" si="5"/>
        <v>667</v>
      </c>
      <c r="I110" s="59">
        <f t="shared" si="2"/>
        <v>118</v>
      </c>
      <c r="J110" s="59">
        <f t="shared" si="3"/>
        <v>549</v>
      </c>
      <c r="K110" s="59">
        <f t="shared" si="4"/>
        <v>547</v>
      </c>
      <c r="L110" s="59">
        <v>2</v>
      </c>
      <c r="M110" s="59">
        <v>0</v>
      </c>
      <c r="N110" s="59">
        <v>67</v>
      </c>
      <c r="O110" s="59">
        <v>190</v>
      </c>
      <c r="P110" s="59">
        <v>290</v>
      </c>
    </row>
    <row r="111" spans="1:16" ht="15.75" customHeight="1">
      <c r="A111" s="1">
        <v>61545</v>
      </c>
      <c r="B111" s="56" t="s">
        <v>70</v>
      </c>
      <c r="C111" s="56" t="s">
        <v>71</v>
      </c>
      <c r="D111" s="57" t="s">
        <v>69</v>
      </c>
      <c r="E111" s="58">
        <v>14</v>
      </c>
      <c r="F111" s="59">
        <v>667</v>
      </c>
      <c r="G111" s="59"/>
      <c r="H111" s="59">
        <f t="shared" si="5"/>
        <v>667</v>
      </c>
      <c r="I111" s="59">
        <f t="shared" si="2"/>
        <v>106</v>
      </c>
      <c r="J111" s="59">
        <v>561</v>
      </c>
      <c r="K111" s="59">
        <v>561</v>
      </c>
      <c r="L111" s="59">
        <v>0</v>
      </c>
      <c r="M111" s="59">
        <v>0</v>
      </c>
      <c r="N111" s="59">
        <v>74</v>
      </c>
      <c r="O111" s="59">
        <v>221</v>
      </c>
      <c r="P111" s="59">
        <v>266</v>
      </c>
    </row>
    <row r="112" spans="1:16" ht="15.75" customHeight="1">
      <c r="A112" s="1">
        <v>61546</v>
      </c>
      <c r="B112" s="56" t="s">
        <v>70</v>
      </c>
      <c r="C112" s="56" t="s">
        <v>71</v>
      </c>
      <c r="D112" s="57" t="s">
        <v>69</v>
      </c>
      <c r="E112" s="58">
        <v>15</v>
      </c>
      <c r="F112" s="59">
        <v>669</v>
      </c>
      <c r="G112" s="59"/>
      <c r="H112" s="59">
        <f t="shared" si="5"/>
        <v>669</v>
      </c>
      <c r="I112" s="59">
        <f t="shared" si="2"/>
        <v>121</v>
      </c>
      <c r="J112" s="59">
        <f t="shared" si="3"/>
        <v>548</v>
      </c>
      <c r="K112" s="59">
        <f t="shared" si="4"/>
        <v>548</v>
      </c>
      <c r="L112" s="59">
        <v>0</v>
      </c>
      <c r="M112" s="59">
        <v>0</v>
      </c>
      <c r="N112" s="59">
        <v>65</v>
      </c>
      <c r="O112" s="59">
        <v>184</v>
      </c>
      <c r="P112" s="59">
        <v>299</v>
      </c>
    </row>
    <row r="113" spans="1:16" ht="15.75" customHeight="1">
      <c r="A113" s="1">
        <v>61547</v>
      </c>
      <c r="B113" s="60" t="s">
        <v>72</v>
      </c>
      <c r="C113" s="60" t="s">
        <v>73</v>
      </c>
      <c r="D113" s="61" t="s">
        <v>74</v>
      </c>
      <c r="E113" s="62">
        <v>1</v>
      </c>
      <c r="F113" s="63">
        <v>350</v>
      </c>
      <c r="G113" s="63"/>
      <c r="H113" s="63">
        <f t="shared" si="5"/>
        <v>350</v>
      </c>
      <c r="I113" s="63">
        <f t="shared" si="2"/>
        <v>100</v>
      </c>
      <c r="J113" s="63">
        <f t="shared" si="3"/>
        <v>250</v>
      </c>
      <c r="K113" s="63">
        <f t="shared" si="4"/>
        <v>246</v>
      </c>
      <c r="L113" s="63">
        <v>4</v>
      </c>
      <c r="M113" s="63">
        <v>0</v>
      </c>
      <c r="N113" s="63">
        <v>36</v>
      </c>
      <c r="O113" s="63">
        <v>143</v>
      </c>
      <c r="P113" s="63">
        <v>67</v>
      </c>
    </row>
    <row r="114" spans="1:16" ht="15.75" customHeight="1">
      <c r="A114" s="1">
        <v>61548</v>
      </c>
      <c r="B114" s="60" t="s">
        <v>72</v>
      </c>
      <c r="C114" s="60" t="s">
        <v>73</v>
      </c>
      <c r="D114" s="61" t="s">
        <v>74</v>
      </c>
      <c r="E114" s="62">
        <v>2</v>
      </c>
      <c r="F114" s="63">
        <v>586</v>
      </c>
      <c r="G114" s="63"/>
      <c r="H114" s="63">
        <f t="shared" si="5"/>
        <v>586</v>
      </c>
      <c r="I114" s="63">
        <f t="shared" si="2"/>
        <v>105</v>
      </c>
      <c r="J114" s="63">
        <f t="shared" si="3"/>
        <v>481</v>
      </c>
      <c r="K114" s="63">
        <f t="shared" si="4"/>
        <v>474</v>
      </c>
      <c r="L114" s="63">
        <v>7</v>
      </c>
      <c r="M114" s="63">
        <v>0</v>
      </c>
      <c r="N114" s="63">
        <v>78</v>
      </c>
      <c r="O114" s="63">
        <v>237</v>
      </c>
      <c r="P114" s="63">
        <v>159</v>
      </c>
    </row>
    <row r="115" spans="1:16" ht="15.75" customHeight="1">
      <c r="A115" s="1">
        <v>61549</v>
      </c>
      <c r="B115" s="60" t="s">
        <v>72</v>
      </c>
      <c r="C115" s="60" t="s">
        <v>73</v>
      </c>
      <c r="D115" s="61" t="s">
        <v>74</v>
      </c>
      <c r="E115" s="62">
        <v>3</v>
      </c>
      <c r="F115" s="63">
        <v>586</v>
      </c>
      <c r="G115" s="63"/>
      <c r="H115" s="63">
        <f t="shared" si="5"/>
        <v>586</v>
      </c>
      <c r="I115" s="63">
        <f t="shared" si="2"/>
        <v>86</v>
      </c>
      <c r="J115" s="63">
        <f t="shared" si="3"/>
        <v>500</v>
      </c>
      <c r="K115" s="63">
        <f t="shared" si="4"/>
        <v>494</v>
      </c>
      <c r="L115" s="63">
        <v>6</v>
      </c>
      <c r="M115" s="63">
        <v>0</v>
      </c>
      <c r="N115" s="63">
        <v>83</v>
      </c>
      <c r="O115" s="63">
        <v>208</v>
      </c>
      <c r="P115" s="63">
        <v>203</v>
      </c>
    </row>
    <row r="116" spans="1:16" ht="15.75" customHeight="1">
      <c r="A116" s="1">
        <v>61550</v>
      </c>
      <c r="B116" s="60" t="s">
        <v>72</v>
      </c>
      <c r="C116" s="60" t="s">
        <v>73</v>
      </c>
      <c r="D116" s="61" t="s">
        <v>74</v>
      </c>
      <c r="E116" s="62">
        <v>4</v>
      </c>
      <c r="F116" s="63">
        <v>586</v>
      </c>
      <c r="G116" s="63"/>
      <c r="H116" s="63">
        <f t="shared" si="5"/>
        <v>586</v>
      </c>
      <c r="I116" s="63">
        <f t="shared" si="2"/>
        <v>88</v>
      </c>
      <c r="J116" s="63">
        <f t="shared" si="3"/>
        <v>498</v>
      </c>
      <c r="K116" s="63">
        <f t="shared" si="4"/>
        <v>496</v>
      </c>
      <c r="L116" s="63">
        <v>2</v>
      </c>
      <c r="M116" s="63">
        <v>0</v>
      </c>
      <c r="N116" s="63">
        <v>112</v>
      </c>
      <c r="O116" s="63">
        <v>177</v>
      </c>
      <c r="P116" s="63">
        <v>207</v>
      </c>
    </row>
    <row r="117" spans="1:16" ht="15.75" customHeight="1">
      <c r="A117" s="1">
        <v>61551</v>
      </c>
      <c r="B117" s="60" t="s">
        <v>72</v>
      </c>
      <c r="C117" s="60" t="s">
        <v>73</v>
      </c>
      <c r="D117" s="61" t="s">
        <v>74</v>
      </c>
      <c r="E117" s="62">
        <v>5</v>
      </c>
      <c r="F117" s="63">
        <v>589</v>
      </c>
      <c r="G117" s="63"/>
      <c r="H117" s="63">
        <f t="shared" si="5"/>
        <v>589</v>
      </c>
      <c r="I117" s="63">
        <f t="shared" si="2"/>
        <v>94</v>
      </c>
      <c r="J117" s="63">
        <f t="shared" si="3"/>
        <v>495</v>
      </c>
      <c r="K117" s="63">
        <f t="shared" si="4"/>
        <v>494</v>
      </c>
      <c r="L117" s="63">
        <v>1</v>
      </c>
      <c r="M117" s="63">
        <v>0</v>
      </c>
      <c r="N117" s="63">
        <v>84</v>
      </c>
      <c r="O117" s="63">
        <v>171</v>
      </c>
      <c r="P117" s="63">
        <v>239</v>
      </c>
    </row>
    <row r="118" spans="1:16" ht="15.75" customHeight="1">
      <c r="A118" s="1">
        <v>61552</v>
      </c>
      <c r="B118" s="36" t="s">
        <v>75</v>
      </c>
      <c r="C118" s="36" t="s">
        <v>76</v>
      </c>
      <c r="D118" s="37" t="s">
        <v>77</v>
      </c>
      <c r="E118" s="38">
        <v>1</v>
      </c>
      <c r="F118" s="39">
        <v>350</v>
      </c>
      <c r="G118" s="39"/>
      <c r="H118" s="39">
        <f t="shared" si="5"/>
        <v>350</v>
      </c>
      <c r="I118" s="39">
        <f t="shared" si="2"/>
        <v>100</v>
      </c>
      <c r="J118" s="39">
        <f t="shared" si="3"/>
        <v>250</v>
      </c>
      <c r="K118" s="39">
        <f t="shared" si="4"/>
        <v>250</v>
      </c>
      <c r="L118" s="39">
        <v>0</v>
      </c>
      <c r="M118" s="39">
        <v>0</v>
      </c>
      <c r="N118" s="39">
        <v>7</v>
      </c>
      <c r="O118" s="39">
        <v>129</v>
      </c>
      <c r="P118" s="39">
        <v>114</v>
      </c>
    </row>
    <row r="119" spans="1:16" ht="15.75" customHeight="1">
      <c r="A119" s="1">
        <v>61553</v>
      </c>
      <c r="B119" s="36" t="s">
        <v>75</v>
      </c>
      <c r="C119" s="36" t="s">
        <v>76</v>
      </c>
      <c r="D119" s="37" t="s">
        <v>77</v>
      </c>
      <c r="E119" s="38">
        <v>2</v>
      </c>
      <c r="F119" s="39">
        <v>633</v>
      </c>
      <c r="G119" s="39"/>
      <c r="H119" s="39">
        <f t="shared" si="5"/>
        <v>633</v>
      </c>
      <c r="I119" s="39">
        <f t="shared" si="2"/>
        <v>86</v>
      </c>
      <c r="J119" s="39">
        <f t="shared" si="3"/>
        <v>547</v>
      </c>
      <c r="K119" s="39">
        <f t="shared" si="4"/>
        <v>541</v>
      </c>
      <c r="L119" s="39">
        <v>6</v>
      </c>
      <c r="M119" s="39">
        <v>0</v>
      </c>
      <c r="N119" s="39">
        <v>15</v>
      </c>
      <c r="O119" s="39">
        <v>268</v>
      </c>
      <c r="P119" s="39">
        <v>258</v>
      </c>
    </row>
    <row r="120" spans="1:16" ht="15.75" customHeight="1">
      <c r="A120" s="1">
        <v>61554</v>
      </c>
      <c r="B120" s="36" t="s">
        <v>75</v>
      </c>
      <c r="C120" s="36" t="s">
        <v>76</v>
      </c>
      <c r="D120" s="37" t="s">
        <v>77</v>
      </c>
      <c r="E120" s="38">
        <v>3</v>
      </c>
      <c r="F120" s="39">
        <v>633</v>
      </c>
      <c r="G120" s="39"/>
      <c r="H120" s="39">
        <f t="shared" si="5"/>
        <v>633</v>
      </c>
      <c r="I120" s="39">
        <f t="shared" si="2"/>
        <v>77</v>
      </c>
      <c r="J120" s="39">
        <f t="shared" si="3"/>
        <v>556</v>
      </c>
      <c r="K120" s="39">
        <f t="shared" si="4"/>
        <v>556</v>
      </c>
      <c r="L120" s="39">
        <v>0</v>
      </c>
      <c r="M120" s="39">
        <v>0</v>
      </c>
      <c r="N120" s="39">
        <v>38</v>
      </c>
      <c r="O120" s="39">
        <v>301</v>
      </c>
      <c r="P120" s="39">
        <v>217</v>
      </c>
    </row>
    <row r="121" spans="1:16" ht="15.75" customHeight="1">
      <c r="A121" s="1">
        <v>61555</v>
      </c>
      <c r="B121" s="36" t="s">
        <v>75</v>
      </c>
      <c r="C121" s="36" t="s">
        <v>76</v>
      </c>
      <c r="D121" s="37" t="s">
        <v>77</v>
      </c>
      <c r="E121" s="38">
        <v>4</v>
      </c>
      <c r="F121" s="39">
        <v>633</v>
      </c>
      <c r="G121" s="39"/>
      <c r="H121" s="39">
        <f t="shared" si="5"/>
        <v>633</v>
      </c>
      <c r="I121" s="39">
        <f t="shared" si="2"/>
        <v>114</v>
      </c>
      <c r="J121" s="39">
        <f t="shared" si="3"/>
        <v>519</v>
      </c>
      <c r="K121" s="39">
        <f t="shared" si="4"/>
        <v>517</v>
      </c>
      <c r="L121" s="39">
        <v>2</v>
      </c>
      <c r="M121" s="39">
        <v>0</v>
      </c>
      <c r="N121" s="39">
        <v>46</v>
      </c>
      <c r="O121" s="39">
        <v>271</v>
      </c>
      <c r="P121" s="39">
        <v>200</v>
      </c>
    </row>
    <row r="122" spans="1:16" ht="15.75" customHeight="1">
      <c r="A122" s="1">
        <v>61556</v>
      </c>
      <c r="B122" s="36" t="s">
        <v>75</v>
      </c>
      <c r="C122" s="36" t="s">
        <v>76</v>
      </c>
      <c r="D122" s="37" t="s">
        <v>77</v>
      </c>
      <c r="E122" s="38">
        <v>5</v>
      </c>
      <c r="F122" s="39">
        <v>634</v>
      </c>
      <c r="G122" s="39"/>
      <c r="H122" s="39">
        <f t="shared" si="5"/>
        <v>634</v>
      </c>
      <c r="I122" s="39">
        <f t="shared" si="2"/>
        <v>128</v>
      </c>
      <c r="J122" s="39">
        <f t="shared" si="3"/>
        <v>506</v>
      </c>
      <c r="K122" s="39">
        <f t="shared" si="4"/>
        <v>501</v>
      </c>
      <c r="L122" s="39">
        <v>5</v>
      </c>
      <c r="M122" s="39">
        <v>0</v>
      </c>
      <c r="N122" s="39">
        <v>37</v>
      </c>
      <c r="O122" s="39">
        <v>310</v>
      </c>
      <c r="P122" s="39">
        <v>154</v>
      </c>
    </row>
    <row r="123" spans="1:16" ht="15.75" customHeight="1">
      <c r="A123" s="1">
        <v>61557</v>
      </c>
      <c r="B123" s="64" t="s">
        <v>78</v>
      </c>
      <c r="C123" s="64" t="s">
        <v>79</v>
      </c>
      <c r="D123" s="65" t="s">
        <v>80</v>
      </c>
      <c r="E123" s="66">
        <v>1</v>
      </c>
      <c r="F123" s="67">
        <v>350</v>
      </c>
      <c r="G123" s="67"/>
      <c r="H123" s="67">
        <f t="shared" si="5"/>
        <v>350</v>
      </c>
      <c r="I123" s="67">
        <f t="shared" si="2"/>
        <v>88</v>
      </c>
      <c r="J123" s="67">
        <f t="shared" si="3"/>
        <v>262</v>
      </c>
      <c r="K123" s="67">
        <f t="shared" si="4"/>
        <v>260</v>
      </c>
      <c r="L123" s="67">
        <v>2</v>
      </c>
      <c r="M123" s="67">
        <v>0</v>
      </c>
      <c r="N123" s="67">
        <v>6</v>
      </c>
      <c r="O123" s="67">
        <v>96</v>
      </c>
      <c r="P123" s="67">
        <v>158</v>
      </c>
    </row>
    <row r="124" spans="1:16" ht="15.75" customHeight="1">
      <c r="A124" s="1">
        <v>61558</v>
      </c>
      <c r="B124" s="64" t="s">
        <v>78</v>
      </c>
      <c r="C124" s="64" t="s">
        <v>79</v>
      </c>
      <c r="D124" s="65" t="s">
        <v>80</v>
      </c>
      <c r="E124" s="66">
        <v>2</v>
      </c>
      <c r="F124" s="67">
        <v>614</v>
      </c>
      <c r="G124" s="67"/>
      <c r="H124" s="67">
        <f t="shared" si="5"/>
        <v>614</v>
      </c>
      <c r="I124" s="67">
        <f t="shared" si="2"/>
        <v>96</v>
      </c>
      <c r="J124" s="67">
        <f t="shared" si="3"/>
        <v>518</v>
      </c>
      <c r="K124" s="67">
        <f t="shared" si="4"/>
        <v>518</v>
      </c>
      <c r="L124" s="67">
        <v>0</v>
      </c>
      <c r="M124" s="67">
        <v>0</v>
      </c>
      <c r="N124" s="67">
        <v>18</v>
      </c>
      <c r="O124" s="67">
        <v>140</v>
      </c>
      <c r="P124" s="67">
        <v>360</v>
      </c>
    </row>
    <row r="125" spans="1:16" ht="15.75" customHeight="1">
      <c r="A125" s="1">
        <v>61559</v>
      </c>
      <c r="B125" s="64" t="s">
        <v>78</v>
      </c>
      <c r="C125" s="64" t="s">
        <v>79</v>
      </c>
      <c r="D125" s="65" t="s">
        <v>80</v>
      </c>
      <c r="E125" s="66">
        <v>3</v>
      </c>
      <c r="F125" s="67">
        <v>614</v>
      </c>
      <c r="G125" s="67"/>
      <c r="H125" s="67">
        <f t="shared" si="5"/>
        <v>614</v>
      </c>
      <c r="I125" s="67">
        <f t="shared" si="2"/>
        <v>75</v>
      </c>
      <c r="J125" s="67">
        <f t="shared" si="3"/>
        <v>539</v>
      </c>
      <c r="K125" s="67">
        <f t="shared" si="4"/>
        <v>539</v>
      </c>
      <c r="L125" s="67">
        <v>0</v>
      </c>
      <c r="M125" s="67">
        <v>0</v>
      </c>
      <c r="N125" s="67">
        <v>22</v>
      </c>
      <c r="O125" s="67">
        <v>128</v>
      </c>
      <c r="P125" s="67">
        <v>389</v>
      </c>
    </row>
    <row r="126" spans="1:16" ht="15.75" customHeight="1">
      <c r="A126" s="1">
        <v>61560</v>
      </c>
      <c r="B126" s="64" t="s">
        <v>78</v>
      </c>
      <c r="C126" s="64" t="s">
        <v>79</v>
      </c>
      <c r="D126" s="65" t="s">
        <v>80</v>
      </c>
      <c r="E126" s="66">
        <v>4</v>
      </c>
      <c r="F126" s="67">
        <v>614</v>
      </c>
      <c r="G126" s="67"/>
      <c r="H126" s="67">
        <f t="shared" si="5"/>
        <v>614</v>
      </c>
      <c r="I126" s="67">
        <f t="shared" si="2"/>
        <v>79</v>
      </c>
      <c r="J126" s="67">
        <f t="shared" si="3"/>
        <v>535</v>
      </c>
      <c r="K126" s="67">
        <f t="shared" si="4"/>
        <v>531</v>
      </c>
      <c r="L126" s="67">
        <v>4</v>
      </c>
      <c r="M126" s="67">
        <v>0</v>
      </c>
      <c r="N126" s="67">
        <v>25</v>
      </c>
      <c r="O126" s="67">
        <v>105</v>
      </c>
      <c r="P126" s="67">
        <v>401</v>
      </c>
    </row>
    <row r="127" spans="1:16" ht="15.75" customHeight="1">
      <c r="A127" s="1">
        <v>61561</v>
      </c>
      <c r="B127" s="64" t="s">
        <v>78</v>
      </c>
      <c r="C127" s="64" t="s">
        <v>79</v>
      </c>
      <c r="D127" s="65" t="s">
        <v>80</v>
      </c>
      <c r="E127" s="66">
        <v>5</v>
      </c>
      <c r="F127" s="67">
        <v>614</v>
      </c>
      <c r="G127" s="67"/>
      <c r="H127" s="67">
        <f t="shared" si="5"/>
        <v>614</v>
      </c>
      <c r="I127" s="67">
        <f t="shared" si="2"/>
        <v>96</v>
      </c>
      <c r="J127" s="67">
        <f t="shared" si="3"/>
        <v>518</v>
      </c>
      <c r="K127" s="67">
        <f t="shared" si="4"/>
        <v>513</v>
      </c>
      <c r="L127" s="67">
        <v>5</v>
      </c>
      <c r="M127" s="67">
        <v>0</v>
      </c>
      <c r="N127" s="67">
        <v>16</v>
      </c>
      <c r="O127" s="67">
        <v>89</v>
      </c>
      <c r="P127" s="67">
        <v>408</v>
      </c>
    </row>
    <row r="128" spans="1:16" ht="15.75" customHeight="1">
      <c r="A128" s="1">
        <v>61562</v>
      </c>
      <c r="B128" s="64" t="s">
        <v>78</v>
      </c>
      <c r="C128" s="64" t="s">
        <v>79</v>
      </c>
      <c r="D128" s="65" t="s">
        <v>80</v>
      </c>
      <c r="E128" s="66">
        <v>6</v>
      </c>
      <c r="F128" s="67">
        <v>614</v>
      </c>
      <c r="G128" s="67"/>
      <c r="H128" s="67">
        <f t="shared" si="5"/>
        <v>614</v>
      </c>
      <c r="I128" s="67">
        <f t="shared" si="2"/>
        <v>88</v>
      </c>
      <c r="J128" s="67">
        <f t="shared" si="3"/>
        <v>526</v>
      </c>
      <c r="K128" s="67">
        <f t="shared" si="4"/>
        <v>526</v>
      </c>
      <c r="L128" s="67">
        <v>0</v>
      </c>
      <c r="M128" s="67">
        <v>0</v>
      </c>
      <c r="N128" s="67">
        <v>14</v>
      </c>
      <c r="O128" s="67">
        <v>69</v>
      </c>
      <c r="P128" s="67">
        <v>443</v>
      </c>
    </row>
    <row r="129" spans="1:16" ht="15.75" customHeight="1">
      <c r="A129" s="1">
        <v>61563</v>
      </c>
      <c r="B129" s="64" t="s">
        <v>78</v>
      </c>
      <c r="C129" s="64" t="s">
        <v>79</v>
      </c>
      <c r="D129" s="65" t="s">
        <v>80</v>
      </c>
      <c r="E129" s="66">
        <v>7</v>
      </c>
      <c r="F129" s="67">
        <v>616</v>
      </c>
      <c r="G129" s="67"/>
      <c r="H129" s="67">
        <f t="shared" si="5"/>
        <v>616</v>
      </c>
      <c r="I129" s="67">
        <f t="shared" si="2"/>
        <v>73</v>
      </c>
      <c r="J129" s="67">
        <f t="shared" si="3"/>
        <v>543</v>
      </c>
      <c r="K129" s="67">
        <f t="shared" si="4"/>
        <v>543</v>
      </c>
      <c r="L129" s="67">
        <v>0</v>
      </c>
      <c r="M129" s="67">
        <v>0</v>
      </c>
      <c r="N129" s="67">
        <v>23</v>
      </c>
      <c r="O129" s="67">
        <v>63</v>
      </c>
      <c r="P129" s="67">
        <v>457</v>
      </c>
    </row>
    <row r="130" spans="1:16" ht="15.75" customHeight="1">
      <c r="A130" s="1">
        <v>61564</v>
      </c>
      <c r="B130" s="56" t="s">
        <v>81</v>
      </c>
      <c r="C130" s="56" t="s">
        <v>82</v>
      </c>
      <c r="D130" s="57" t="s">
        <v>83</v>
      </c>
      <c r="E130" s="58">
        <v>1</v>
      </c>
      <c r="F130" s="59">
        <v>350</v>
      </c>
      <c r="G130" s="59"/>
      <c r="H130" s="59">
        <f t="shared" si="5"/>
        <v>350</v>
      </c>
      <c r="I130" s="59">
        <f t="shared" si="2"/>
        <v>104</v>
      </c>
      <c r="J130" s="59">
        <f t="shared" si="3"/>
        <v>246</v>
      </c>
      <c r="K130" s="59">
        <f t="shared" si="4"/>
        <v>240</v>
      </c>
      <c r="L130" s="59">
        <v>6</v>
      </c>
      <c r="M130" s="59">
        <v>0</v>
      </c>
      <c r="N130" s="59">
        <v>4</v>
      </c>
      <c r="O130" s="59">
        <v>60</v>
      </c>
      <c r="P130" s="59">
        <v>176</v>
      </c>
    </row>
    <row r="131" spans="1:16" ht="15.75" customHeight="1">
      <c r="A131" s="1">
        <v>61565</v>
      </c>
      <c r="B131" s="56" t="s">
        <v>81</v>
      </c>
      <c r="C131" s="56" t="s">
        <v>82</v>
      </c>
      <c r="D131" s="57" t="s">
        <v>83</v>
      </c>
      <c r="E131" s="58">
        <v>2</v>
      </c>
      <c r="F131" s="59">
        <v>639</v>
      </c>
      <c r="G131" s="59"/>
      <c r="H131" s="59">
        <f t="shared" si="5"/>
        <v>639</v>
      </c>
      <c r="I131" s="59">
        <f t="shared" si="2"/>
        <v>79</v>
      </c>
      <c r="J131" s="59">
        <f t="shared" si="3"/>
        <v>560</v>
      </c>
      <c r="K131" s="59">
        <f t="shared" si="4"/>
        <v>554</v>
      </c>
      <c r="L131" s="59">
        <v>6</v>
      </c>
      <c r="M131" s="59">
        <v>0</v>
      </c>
      <c r="N131" s="59">
        <v>12</v>
      </c>
      <c r="O131" s="59">
        <v>128</v>
      </c>
      <c r="P131" s="59">
        <v>414</v>
      </c>
    </row>
    <row r="132" spans="1:16" ht="15.75" customHeight="1">
      <c r="A132" s="1">
        <v>61566</v>
      </c>
      <c r="B132" s="56" t="s">
        <v>81</v>
      </c>
      <c r="C132" s="56" t="s">
        <v>82</v>
      </c>
      <c r="D132" s="57" t="s">
        <v>83</v>
      </c>
      <c r="E132" s="58">
        <v>3</v>
      </c>
      <c r="F132" s="59">
        <v>639</v>
      </c>
      <c r="G132" s="59"/>
      <c r="H132" s="59">
        <f t="shared" si="5"/>
        <v>639</v>
      </c>
      <c r="I132" s="59">
        <f t="shared" si="2"/>
        <v>69</v>
      </c>
      <c r="J132" s="59">
        <f t="shared" si="3"/>
        <v>570</v>
      </c>
      <c r="K132" s="59">
        <f t="shared" si="4"/>
        <v>566</v>
      </c>
      <c r="L132" s="59">
        <v>4</v>
      </c>
      <c r="M132" s="59">
        <v>0</v>
      </c>
      <c r="N132" s="59">
        <v>9</v>
      </c>
      <c r="O132" s="59">
        <v>108</v>
      </c>
      <c r="P132" s="59">
        <v>449</v>
      </c>
    </row>
    <row r="133" spans="1:16" ht="15.75" customHeight="1">
      <c r="A133" s="1">
        <v>61567</v>
      </c>
      <c r="B133" s="56" t="s">
        <v>81</v>
      </c>
      <c r="C133" s="56" t="s">
        <v>82</v>
      </c>
      <c r="D133" s="57" t="s">
        <v>83</v>
      </c>
      <c r="E133" s="58">
        <v>4</v>
      </c>
      <c r="F133" s="59">
        <v>639</v>
      </c>
      <c r="G133" s="59"/>
      <c r="H133" s="59">
        <f t="shared" si="5"/>
        <v>639</v>
      </c>
      <c r="I133" s="59">
        <f t="shared" si="2"/>
        <v>89</v>
      </c>
      <c r="J133" s="59">
        <f t="shared" si="3"/>
        <v>550</v>
      </c>
      <c r="K133" s="59">
        <f t="shared" si="4"/>
        <v>550</v>
      </c>
      <c r="L133" s="59">
        <v>0</v>
      </c>
      <c r="M133" s="59">
        <v>0</v>
      </c>
      <c r="N133" s="59">
        <v>18</v>
      </c>
      <c r="O133" s="59">
        <v>89</v>
      </c>
      <c r="P133" s="59">
        <v>443</v>
      </c>
    </row>
    <row r="134" spans="1:16" ht="15.75" customHeight="1">
      <c r="A134" s="1">
        <v>61568</v>
      </c>
      <c r="B134" s="56" t="s">
        <v>81</v>
      </c>
      <c r="C134" s="56" t="s">
        <v>82</v>
      </c>
      <c r="D134" s="57" t="s">
        <v>83</v>
      </c>
      <c r="E134" s="58">
        <v>5</v>
      </c>
      <c r="F134" s="59">
        <v>639</v>
      </c>
      <c r="G134" s="59"/>
      <c r="H134" s="59">
        <f t="shared" si="5"/>
        <v>639</v>
      </c>
      <c r="I134" s="59">
        <f t="shared" si="2"/>
        <v>107</v>
      </c>
      <c r="J134" s="59">
        <f t="shared" si="3"/>
        <v>532</v>
      </c>
      <c r="K134" s="59">
        <f t="shared" si="4"/>
        <v>531</v>
      </c>
      <c r="L134" s="59">
        <v>1</v>
      </c>
      <c r="M134" s="59">
        <v>0</v>
      </c>
      <c r="N134" s="59">
        <v>15</v>
      </c>
      <c r="O134" s="59">
        <v>74</v>
      </c>
      <c r="P134" s="59">
        <v>442</v>
      </c>
    </row>
    <row r="135" spans="1:16" ht="15.75" customHeight="1">
      <c r="A135" s="1">
        <v>61569</v>
      </c>
      <c r="B135" s="56" t="s">
        <v>81</v>
      </c>
      <c r="C135" s="56" t="s">
        <v>82</v>
      </c>
      <c r="D135" s="57" t="s">
        <v>83</v>
      </c>
      <c r="E135" s="58">
        <v>6</v>
      </c>
      <c r="F135" s="59">
        <v>639</v>
      </c>
      <c r="G135" s="59"/>
      <c r="H135" s="59">
        <f t="shared" si="5"/>
        <v>639</v>
      </c>
      <c r="I135" s="59">
        <f t="shared" si="2"/>
        <v>87</v>
      </c>
      <c r="J135" s="59">
        <f t="shared" si="3"/>
        <v>552</v>
      </c>
      <c r="K135" s="59">
        <f t="shared" si="4"/>
        <v>551</v>
      </c>
      <c r="L135" s="59">
        <v>1</v>
      </c>
      <c r="M135" s="59">
        <v>0</v>
      </c>
      <c r="N135" s="59">
        <v>25</v>
      </c>
      <c r="O135" s="59">
        <v>71</v>
      </c>
      <c r="P135" s="59">
        <v>455</v>
      </c>
    </row>
    <row r="136" spans="1:16" ht="15.75" customHeight="1">
      <c r="A136" s="1">
        <v>61570</v>
      </c>
      <c r="B136" s="56" t="s">
        <v>81</v>
      </c>
      <c r="C136" s="56" t="s">
        <v>82</v>
      </c>
      <c r="D136" s="57" t="s">
        <v>83</v>
      </c>
      <c r="E136" s="58">
        <v>7</v>
      </c>
      <c r="F136" s="59">
        <v>639</v>
      </c>
      <c r="G136" s="59"/>
      <c r="H136" s="59">
        <f t="shared" si="5"/>
        <v>639</v>
      </c>
      <c r="I136" s="59">
        <f t="shared" si="2"/>
        <v>91</v>
      </c>
      <c r="J136" s="59">
        <f t="shared" si="3"/>
        <v>548</v>
      </c>
      <c r="K136" s="59">
        <f t="shared" si="4"/>
        <v>539</v>
      </c>
      <c r="L136" s="59">
        <v>5</v>
      </c>
      <c r="M136" s="59">
        <v>4</v>
      </c>
      <c r="N136" s="59">
        <v>21</v>
      </c>
      <c r="O136" s="59">
        <v>65</v>
      </c>
      <c r="P136" s="59">
        <v>453</v>
      </c>
    </row>
    <row r="137" spans="1:16" ht="15.75" customHeight="1">
      <c r="A137" s="1">
        <v>61571</v>
      </c>
      <c r="B137" s="56" t="s">
        <v>81</v>
      </c>
      <c r="C137" s="56" t="s">
        <v>82</v>
      </c>
      <c r="D137" s="57" t="s">
        <v>83</v>
      </c>
      <c r="E137" s="58">
        <v>8</v>
      </c>
      <c r="F137" s="59">
        <v>639</v>
      </c>
      <c r="G137" s="59"/>
      <c r="H137" s="59">
        <f t="shared" si="5"/>
        <v>639</v>
      </c>
      <c r="I137" s="59">
        <f t="shared" si="2"/>
        <v>97</v>
      </c>
      <c r="J137" s="59">
        <f t="shared" si="3"/>
        <v>542</v>
      </c>
      <c r="K137" s="59">
        <f t="shared" si="4"/>
        <v>540</v>
      </c>
      <c r="L137" s="59">
        <v>2</v>
      </c>
      <c r="M137" s="59">
        <v>0</v>
      </c>
      <c r="N137" s="59">
        <v>37</v>
      </c>
      <c r="O137" s="59">
        <v>102</v>
      </c>
      <c r="P137" s="59">
        <v>401</v>
      </c>
    </row>
    <row r="138" spans="1:16" ht="15.75" customHeight="1">
      <c r="A138" s="1">
        <v>61572</v>
      </c>
      <c r="B138" s="56" t="s">
        <v>81</v>
      </c>
      <c r="C138" s="56" t="s">
        <v>82</v>
      </c>
      <c r="D138" s="57" t="s">
        <v>83</v>
      </c>
      <c r="E138" s="58">
        <v>9</v>
      </c>
      <c r="F138" s="59">
        <v>644</v>
      </c>
      <c r="G138" s="59"/>
      <c r="H138" s="59">
        <f t="shared" si="5"/>
        <v>644</v>
      </c>
      <c r="I138" s="59">
        <f t="shared" si="2"/>
        <v>80</v>
      </c>
      <c r="J138" s="59">
        <f t="shared" si="3"/>
        <v>564</v>
      </c>
      <c r="K138" s="59">
        <f t="shared" si="4"/>
        <v>561</v>
      </c>
      <c r="L138" s="59">
        <v>1</v>
      </c>
      <c r="M138" s="59">
        <v>2</v>
      </c>
      <c r="N138" s="59">
        <v>29</v>
      </c>
      <c r="O138" s="59">
        <v>94</v>
      </c>
      <c r="P138" s="59">
        <v>438</v>
      </c>
    </row>
    <row r="139" spans="1:16" ht="15.75" customHeight="1">
      <c r="A139" s="1"/>
      <c r="B139" s="20"/>
      <c r="C139" s="20"/>
      <c r="D139" s="21"/>
      <c r="E139" s="22"/>
      <c r="F139" s="23">
        <f>SUM(F5:F138)</f>
        <v>82122</v>
      </c>
      <c r="G139" s="23">
        <f t="shared" ref="G139:P139" si="6">SUM(G5:G138)</f>
        <v>0</v>
      </c>
      <c r="H139" s="23">
        <f t="shared" si="6"/>
        <v>82122</v>
      </c>
      <c r="I139" s="23">
        <f t="shared" si="6"/>
        <v>15168</v>
      </c>
      <c r="J139" s="23">
        <f t="shared" si="6"/>
        <v>66954</v>
      </c>
      <c r="K139" s="23">
        <f t="shared" si="6"/>
        <v>66254</v>
      </c>
      <c r="L139" s="23">
        <f t="shared" si="6"/>
        <v>481</v>
      </c>
      <c r="M139" s="23">
        <f t="shared" si="6"/>
        <v>219</v>
      </c>
      <c r="N139" s="23">
        <f t="shared" si="6"/>
        <v>5236</v>
      </c>
      <c r="O139" s="23">
        <f t="shared" si="6"/>
        <v>27603</v>
      </c>
      <c r="P139" s="23">
        <f t="shared" si="6"/>
        <v>33374</v>
      </c>
    </row>
    <row r="140" spans="1:16" ht="15.75" customHeight="1">
      <c r="A140" s="1"/>
      <c r="B140" s="1"/>
      <c r="C140" s="1"/>
      <c r="D140" s="4"/>
      <c r="E140" s="5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ht="15.75" customHeight="1">
      <c r="A141" s="1"/>
      <c r="B141" s="1"/>
      <c r="C141" s="1"/>
      <c r="D141" s="4"/>
      <c r="E141" s="5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ht="15.75" customHeight="1">
      <c r="A142" s="1"/>
      <c r="B142" s="1"/>
      <c r="C142" s="1"/>
      <c r="D142" s="4"/>
      <c r="E142" s="5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ht="15.75" customHeight="1">
      <c r="A143" s="1"/>
      <c r="B143" s="1"/>
      <c r="C143" s="1"/>
      <c r="D143" s="4"/>
      <c r="E143" s="5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ht="15.75" customHeight="1">
      <c r="A144" s="1"/>
      <c r="B144" s="1"/>
      <c r="C144" s="1"/>
      <c r="D144" s="4"/>
      <c r="E144" s="5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ht="15.75" customHeight="1">
      <c r="A145" s="1"/>
      <c r="B145" s="1"/>
      <c r="C145" s="1"/>
      <c r="D145" s="4"/>
      <c r="E145" s="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ht="15.75" customHeight="1">
      <c r="A146" s="1"/>
      <c r="B146" s="1"/>
      <c r="C146" s="1"/>
      <c r="D146" s="4"/>
      <c r="E146" s="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ht="15.75" customHeight="1">
      <c r="A147" s="1"/>
      <c r="B147" s="1"/>
      <c r="C147" s="1"/>
      <c r="D147" s="4"/>
      <c r="E147" s="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ht="15.75" customHeight="1">
      <c r="A148" s="1"/>
      <c r="B148" s="1"/>
      <c r="C148" s="1"/>
      <c r="D148" s="4"/>
      <c r="E148" s="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ht="15.75" customHeight="1">
      <c r="A149" s="1"/>
      <c r="B149" s="1"/>
      <c r="C149" s="1"/>
      <c r="D149" s="4"/>
      <c r="E149" s="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ht="15.75" customHeight="1">
      <c r="A150" s="1"/>
      <c r="B150" s="1"/>
      <c r="C150" s="1"/>
      <c r="D150" s="4"/>
      <c r="E150" s="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ht="15.75" customHeight="1">
      <c r="A151" s="1"/>
      <c r="B151" s="1"/>
      <c r="C151" s="1"/>
      <c r="D151" s="4"/>
      <c r="E151" s="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ht="15.75" customHeight="1">
      <c r="A152" s="1"/>
      <c r="B152" s="1"/>
      <c r="C152" s="1"/>
      <c r="D152" s="4"/>
      <c r="E152" s="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ht="15.75" customHeight="1">
      <c r="A153" s="1"/>
      <c r="B153" s="1"/>
      <c r="C153" s="1"/>
      <c r="D153" s="4"/>
      <c r="E153" s="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ht="15.75" customHeight="1">
      <c r="A154" s="1"/>
      <c r="B154" s="1"/>
      <c r="C154" s="1"/>
      <c r="D154" s="4"/>
      <c r="E154" s="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ht="15.75" customHeight="1">
      <c r="A155" s="1"/>
      <c r="B155" s="1"/>
      <c r="C155" s="1"/>
      <c r="D155" s="4"/>
      <c r="E155" s="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ht="15.75" customHeight="1">
      <c r="A156" s="1"/>
      <c r="B156" s="1"/>
      <c r="C156" s="1"/>
      <c r="D156" s="4"/>
      <c r="E156" s="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ht="15.75" customHeight="1">
      <c r="A157" s="1"/>
      <c r="B157" s="1"/>
      <c r="C157" s="1"/>
      <c r="D157" s="4"/>
      <c r="E157" s="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ht="15.75" customHeight="1">
      <c r="A158" s="1"/>
      <c r="B158" s="1"/>
      <c r="C158" s="1"/>
      <c r="D158" s="4"/>
      <c r="E158" s="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ht="15.75" customHeight="1">
      <c r="A159" s="1"/>
      <c r="B159" s="1"/>
      <c r="C159" s="1"/>
      <c r="D159" s="4"/>
      <c r="E159" s="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ht="15.75" customHeight="1">
      <c r="A160" s="1"/>
      <c r="B160" s="1"/>
      <c r="C160" s="1"/>
      <c r="D160" s="4"/>
      <c r="E160" s="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ht="15.75" customHeight="1">
      <c r="A161" s="1"/>
      <c r="B161" s="1"/>
      <c r="C161" s="1"/>
      <c r="D161" s="4"/>
      <c r="E161" s="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ht="15.75" customHeight="1">
      <c r="A162" s="1"/>
      <c r="B162" s="1"/>
      <c r="C162" s="1"/>
      <c r="D162" s="4"/>
      <c r="E162" s="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ht="15.75" customHeight="1">
      <c r="A163" s="1"/>
      <c r="B163" s="1"/>
      <c r="C163" s="1"/>
      <c r="D163" s="4"/>
      <c r="E163" s="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ht="15.75" customHeight="1">
      <c r="A164" s="1"/>
      <c r="B164" s="1"/>
      <c r="C164" s="1"/>
      <c r="D164" s="4"/>
      <c r="E164" s="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ht="15.75" customHeight="1">
      <c r="A165" s="1"/>
      <c r="B165" s="1"/>
      <c r="C165" s="1"/>
      <c r="D165" s="4"/>
      <c r="E165" s="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ht="15.75" customHeight="1">
      <c r="A166" s="1"/>
      <c r="B166" s="1"/>
      <c r="C166" s="1"/>
      <c r="D166" s="4"/>
      <c r="E166" s="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ht="15.75" customHeight="1">
      <c r="A167" s="1"/>
      <c r="B167" s="1"/>
      <c r="C167" s="1"/>
      <c r="D167" s="4"/>
      <c r="E167" s="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ht="15.75" customHeight="1">
      <c r="A168" s="1"/>
      <c r="B168" s="1"/>
      <c r="C168" s="1"/>
      <c r="D168" s="4"/>
      <c r="E168" s="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ht="15.75" customHeight="1">
      <c r="A169" s="1"/>
      <c r="B169" s="1"/>
      <c r="C169" s="1"/>
      <c r="D169" s="4"/>
      <c r="E169" s="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ht="15.75" customHeight="1">
      <c r="A170" s="1"/>
      <c r="B170" s="1"/>
      <c r="C170" s="1"/>
      <c r="D170" s="4"/>
      <c r="E170" s="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ht="15.75" customHeight="1">
      <c r="A171" s="1"/>
      <c r="B171" s="1"/>
      <c r="C171" s="1"/>
      <c r="D171" s="4"/>
      <c r="E171" s="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ht="15.75" customHeight="1">
      <c r="A172" s="1"/>
      <c r="B172" s="1"/>
      <c r="C172" s="1"/>
      <c r="D172" s="4"/>
      <c r="E172" s="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ht="15.75" customHeight="1">
      <c r="A173" s="1"/>
      <c r="B173" s="1"/>
      <c r="C173" s="1"/>
      <c r="D173" s="4"/>
      <c r="E173" s="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ht="15.75" customHeight="1">
      <c r="A174" s="1"/>
      <c r="B174" s="1"/>
      <c r="C174" s="1"/>
      <c r="D174" s="4"/>
      <c r="E174" s="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ht="15.75" customHeight="1">
      <c r="A175" s="1"/>
      <c r="B175" s="1"/>
      <c r="C175" s="1"/>
      <c r="D175" s="4"/>
      <c r="E175" s="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ht="15.75" customHeight="1">
      <c r="A176" s="1"/>
      <c r="B176" s="1"/>
      <c r="C176" s="1"/>
      <c r="D176" s="4"/>
      <c r="E176" s="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ht="15.75" customHeight="1">
      <c r="A177" s="1"/>
      <c r="B177" s="1"/>
      <c r="C177" s="1"/>
      <c r="D177" s="4"/>
      <c r="E177" s="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ht="15.75" customHeight="1">
      <c r="A178" s="1"/>
      <c r="B178" s="1"/>
      <c r="C178" s="1"/>
      <c r="D178" s="4"/>
      <c r="E178" s="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ht="15.75" customHeight="1">
      <c r="A179" s="1"/>
      <c r="B179" s="1"/>
      <c r="C179" s="1"/>
      <c r="D179" s="4"/>
      <c r="E179" s="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ht="15.75" customHeight="1">
      <c r="A180" s="1"/>
      <c r="B180" s="1"/>
      <c r="C180" s="1"/>
      <c r="D180" s="4"/>
      <c r="E180" s="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ht="15.75" customHeight="1">
      <c r="A181" s="1"/>
      <c r="B181" s="1"/>
      <c r="C181" s="1"/>
      <c r="D181" s="4"/>
      <c r="E181" s="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ht="15.75" customHeight="1">
      <c r="A182" s="1"/>
      <c r="B182" s="1"/>
      <c r="C182" s="1"/>
      <c r="D182" s="4"/>
      <c r="E182" s="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ht="15.75" customHeight="1">
      <c r="A183" s="1"/>
      <c r="B183" s="1"/>
      <c r="C183" s="1"/>
      <c r="D183" s="4"/>
      <c r="E183" s="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ht="15.75" customHeight="1">
      <c r="A184" s="1"/>
      <c r="B184" s="1"/>
      <c r="C184" s="1"/>
      <c r="D184" s="4"/>
      <c r="E184" s="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ht="15.75" customHeight="1">
      <c r="A185" s="1"/>
      <c r="B185" s="1"/>
      <c r="C185" s="1"/>
      <c r="D185" s="4"/>
      <c r="E185" s="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ht="15.75" customHeight="1">
      <c r="A186" s="1"/>
      <c r="B186" s="1"/>
      <c r="C186" s="1"/>
      <c r="D186" s="4"/>
      <c r="E186" s="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ht="15.75" customHeight="1">
      <c r="A187" s="1"/>
      <c r="B187" s="1"/>
      <c r="C187" s="1"/>
      <c r="D187" s="4"/>
      <c r="E187" s="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ht="15.75" customHeight="1">
      <c r="A188" s="1"/>
      <c r="B188" s="1"/>
      <c r="C188" s="1"/>
      <c r="D188" s="4"/>
      <c r="E188" s="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ht="15.75" customHeight="1">
      <c r="A189" s="1"/>
      <c r="B189" s="1"/>
      <c r="C189" s="1"/>
      <c r="D189" s="4"/>
      <c r="E189" s="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ht="15.75" customHeight="1">
      <c r="A190" s="1"/>
      <c r="B190" s="1"/>
      <c r="C190" s="1"/>
      <c r="D190" s="4"/>
      <c r="E190" s="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ht="15.75" customHeight="1">
      <c r="A191" s="1"/>
      <c r="B191" s="1"/>
      <c r="C191" s="1"/>
      <c r="D191" s="4"/>
      <c r="E191" s="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ht="15.75" customHeight="1">
      <c r="A192" s="1"/>
      <c r="B192" s="1"/>
      <c r="C192" s="1"/>
      <c r="D192" s="4"/>
      <c r="E192" s="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ht="15.75" customHeight="1">
      <c r="A193" s="1"/>
      <c r="B193" s="1"/>
      <c r="C193" s="1"/>
      <c r="D193" s="4"/>
      <c r="E193" s="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ht="15.75" customHeight="1">
      <c r="A194" s="1"/>
      <c r="B194" s="1"/>
      <c r="C194" s="1"/>
      <c r="D194" s="4"/>
      <c r="E194" s="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ht="15.75" customHeight="1">
      <c r="A195" s="1"/>
      <c r="B195" s="1"/>
      <c r="C195" s="1"/>
      <c r="D195" s="4"/>
      <c r="E195" s="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ht="15.75" customHeight="1">
      <c r="A196" s="1"/>
      <c r="B196" s="1"/>
      <c r="C196" s="1"/>
      <c r="D196" s="4"/>
      <c r="E196" s="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ht="15.75" customHeight="1">
      <c r="A197" s="1"/>
      <c r="B197" s="1"/>
      <c r="C197" s="1"/>
      <c r="D197" s="4"/>
      <c r="E197" s="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ht="15.75" customHeight="1">
      <c r="A198" s="1"/>
      <c r="B198" s="1"/>
      <c r="C198" s="1"/>
      <c r="D198" s="4"/>
      <c r="E198" s="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ht="15.75" customHeight="1">
      <c r="A199" s="1"/>
      <c r="B199" s="1"/>
      <c r="C199" s="1"/>
      <c r="D199" s="4"/>
      <c r="E199" s="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ht="15.75" customHeight="1">
      <c r="A200" s="1"/>
      <c r="B200" s="1"/>
      <c r="C200" s="1"/>
      <c r="D200" s="4"/>
      <c r="E200" s="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ht="15.75" customHeight="1">
      <c r="A201" s="1"/>
      <c r="B201" s="1"/>
      <c r="C201" s="1"/>
      <c r="D201" s="4"/>
      <c r="E201" s="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ht="15.75" customHeight="1">
      <c r="A202" s="1"/>
      <c r="B202" s="1"/>
      <c r="C202" s="1"/>
      <c r="D202" s="4"/>
      <c r="E202" s="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ht="15.75" customHeight="1">
      <c r="A203" s="1"/>
      <c r="B203" s="1"/>
      <c r="C203" s="1"/>
      <c r="D203" s="4"/>
      <c r="E203" s="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ht="15.75" customHeight="1">
      <c r="A204" s="1"/>
      <c r="B204" s="1"/>
      <c r="C204" s="1"/>
      <c r="D204" s="4"/>
      <c r="E204" s="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ht="15.75" customHeight="1">
      <c r="A205" s="1"/>
      <c r="B205" s="1"/>
      <c r="C205" s="1"/>
      <c r="D205" s="4"/>
      <c r="E205" s="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ht="15.75" customHeight="1">
      <c r="A206" s="1"/>
      <c r="B206" s="1"/>
      <c r="C206" s="1"/>
      <c r="D206" s="4"/>
      <c r="E206" s="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ht="15.75" customHeight="1">
      <c r="A207" s="1"/>
      <c r="B207" s="1"/>
      <c r="C207" s="1"/>
      <c r="D207" s="4"/>
      <c r="E207" s="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ht="15.75" customHeight="1">
      <c r="A208" s="1"/>
      <c r="B208" s="1"/>
      <c r="C208" s="1"/>
      <c r="D208" s="4"/>
      <c r="E208" s="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ht="15.75" customHeight="1">
      <c r="A209" s="1"/>
      <c r="B209" s="1"/>
      <c r="C209" s="1"/>
      <c r="D209" s="4"/>
      <c r="E209" s="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ht="15.75" customHeight="1">
      <c r="A210" s="1"/>
      <c r="B210" s="1"/>
      <c r="C210" s="1"/>
      <c r="D210" s="4"/>
      <c r="E210" s="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ht="15.75" customHeight="1">
      <c r="A211" s="1"/>
      <c r="B211" s="1"/>
      <c r="C211" s="1"/>
      <c r="D211" s="4"/>
      <c r="E211" s="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ht="15.75" customHeight="1">
      <c r="A212" s="1"/>
      <c r="B212" s="1"/>
      <c r="C212" s="1"/>
      <c r="D212" s="4"/>
      <c r="E212" s="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spans="1:16" ht="15.75" customHeight="1">
      <c r="A213" s="1"/>
      <c r="B213" s="1"/>
      <c r="C213" s="1"/>
      <c r="D213" s="4"/>
      <c r="E213" s="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 ht="15.75" customHeight="1">
      <c r="A214" s="1"/>
      <c r="B214" s="1"/>
      <c r="C214" s="1"/>
      <c r="D214" s="4"/>
      <c r="E214" s="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 ht="15.75" customHeight="1">
      <c r="A215" s="1"/>
      <c r="B215" s="1"/>
      <c r="C215" s="1"/>
      <c r="D215" s="4"/>
      <c r="E215" s="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 ht="15.75" customHeight="1">
      <c r="A216" s="1"/>
      <c r="B216" s="1"/>
      <c r="C216" s="1"/>
      <c r="D216" s="4"/>
      <c r="E216" s="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ht="15.75" customHeight="1">
      <c r="A217" s="1"/>
      <c r="B217" s="1"/>
      <c r="C217" s="1"/>
      <c r="D217" s="4"/>
      <c r="E217" s="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spans="1:16" ht="15.75" customHeight="1">
      <c r="A218" s="1"/>
      <c r="B218" s="1"/>
      <c r="C218" s="1"/>
      <c r="D218" s="4"/>
      <c r="E218" s="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 ht="15.75" customHeight="1">
      <c r="A219" s="1"/>
      <c r="B219" s="1"/>
      <c r="C219" s="1"/>
      <c r="D219" s="4"/>
      <c r="E219" s="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 ht="15.75" customHeight="1">
      <c r="A220" s="1"/>
      <c r="B220" s="1"/>
      <c r="C220" s="1"/>
      <c r="D220" s="4"/>
      <c r="E220" s="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 ht="15.75" customHeight="1">
      <c r="A221" s="1"/>
      <c r="B221" s="1"/>
      <c r="C221" s="1"/>
      <c r="D221" s="4"/>
      <c r="E221" s="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 ht="15.75" customHeight="1">
      <c r="A222" s="1"/>
      <c r="B222" s="1"/>
      <c r="C222" s="1"/>
      <c r="D222" s="4"/>
      <c r="E222" s="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 ht="15.75" customHeight="1">
      <c r="A223" s="1"/>
      <c r="B223" s="1"/>
      <c r="C223" s="1"/>
      <c r="D223" s="4"/>
      <c r="E223" s="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 ht="15.75" customHeight="1">
      <c r="A224" s="1"/>
      <c r="B224" s="1"/>
      <c r="C224" s="1"/>
      <c r="D224" s="4"/>
      <c r="E224" s="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 ht="15.75" customHeight="1">
      <c r="A225" s="1"/>
      <c r="B225" s="1"/>
      <c r="C225" s="1"/>
      <c r="D225" s="4"/>
      <c r="E225" s="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 ht="15.75" customHeight="1">
      <c r="A226" s="1"/>
      <c r="B226" s="1"/>
      <c r="C226" s="1"/>
      <c r="D226" s="4"/>
      <c r="E226" s="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 spans="1:16" ht="15.75" customHeight="1">
      <c r="A227" s="1"/>
      <c r="B227" s="1"/>
      <c r="C227" s="1"/>
      <c r="D227" s="4"/>
      <c r="E227" s="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 spans="1:16" ht="15.75" customHeight="1">
      <c r="A228" s="1"/>
      <c r="B228" s="1"/>
      <c r="C228" s="1"/>
      <c r="D228" s="4"/>
      <c r="E228" s="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 spans="1:16" ht="15.75" customHeight="1">
      <c r="A229" s="1"/>
      <c r="B229" s="1"/>
      <c r="C229" s="1"/>
      <c r="D229" s="4"/>
      <c r="E229" s="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 spans="1:16" ht="15.75" customHeight="1">
      <c r="A230" s="1"/>
      <c r="B230" s="1"/>
      <c r="C230" s="1"/>
      <c r="D230" s="4"/>
      <c r="E230" s="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 spans="1:16" ht="15.75" customHeight="1">
      <c r="A231" s="1"/>
      <c r="B231" s="1"/>
      <c r="C231" s="1"/>
      <c r="D231" s="4"/>
      <c r="E231" s="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 spans="1:16" ht="15.75" customHeight="1">
      <c r="A232" s="1"/>
      <c r="B232" s="1"/>
      <c r="C232" s="1"/>
      <c r="D232" s="4"/>
      <c r="E232" s="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 spans="1:16" ht="15.75" customHeight="1">
      <c r="A233" s="1"/>
      <c r="B233" s="1"/>
      <c r="C233" s="1"/>
      <c r="D233" s="4"/>
      <c r="E233" s="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 spans="1:16" ht="15.75" customHeight="1">
      <c r="A234" s="1"/>
      <c r="B234" s="1"/>
      <c r="C234" s="1"/>
      <c r="D234" s="4"/>
      <c r="E234" s="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 spans="1:16" ht="15.75" customHeight="1">
      <c r="A235" s="1"/>
      <c r="B235" s="1"/>
      <c r="C235" s="1"/>
      <c r="D235" s="4"/>
      <c r="E235" s="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 spans="1:16" ht="15.75" customHeight="1">
      <c r="A236" s="1"/>
      <c r="B236" s="1"/>
      <c r="C236" s="1"/>
      <c r="D236" s="4"/>
      <c r="E236" s="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 spans="1:16" ht="15.75" customHeight="1">
      <c r="A237" s="1"/>
      <c r="B237" s="1"/>
      <c r="C237" s="1"/>
      <c r="D237" s="4"/>
      <c r="E237" s="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 spans="1:16" ht="15.75" customHeight="1">
      <c r="A238" s="1"/>
      <c r="B238" s="1"/>
      <c r="C238" s="1"/>
      <c r="D238" s="4"/>
      <c r="E238" s="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 spans="1:16" ht="15.75" customHeight="1">
      <c r="A239" s="1"/>
      <c r="B239" s="1"/>
      <c r="C239" s="1"/>
      <c r="D239" s="4"/>
      <c r="E239" s="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</row>
    <row r="240" spans="1:16" ht="15.75" customHeight="1">
      <c r="A240" s="1"/>
      <c r="B240" s="1"/>
      <c r="C240" s="1"/>
      <c r="D240" s="4"/>
      <c r="E240" s="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</row>
    <row r="241" spans="1:16" ht="15.75" customHeight="1">
      <c r="A241" s="1"/>
      <c r="B241" s="1"/>
      <c r="C241" s="1"/>
      <c r="D241" s="4"/>
      <c r="E241" s="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 ht="15.75" customHeight="1">
      <c r="A242" s="1"/>
      <c r="B242" s="1"/>
      <c r="C242" s="1"/>
      <c r="D242" s="4"/>
      <c r="E242" s="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 ht="15.75" customHeight="1">
      <c r="A243" s="1"/>
      <c r="B243" s="1"/>
      <c r="C243" s="1"/>
      <c r="D243" s="4"/>
      <c r="E243" s="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</row>
    <row r="244" spans="1:16" ht="15.75" customHeight="1">
      <c r="A244" s="1"/>
      <c r="B244" s="1"/>
      <c r="C244" s="1"/>
      <c r="D244" s="4"/>
      <c r="E244" s="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</row>
    <row r="245" spans="1:16" ht="15.75" customHeight="1">
      <c r="A245" s="1"/>
      <c r="B245" s="1"/>
      <c r="C245" s="1"/>
      <c r="D245" s="4"/>
      <c r="E245" s="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</row>
    <row r="246" spans="1:16" ht="15.75" customHeight="1">
      <c r="A246" s="1"/>
      <c r="B246" s="1"/>
      <c r="C246" s="1"/>
      <c r="D246" s="4"/>
      <c r="E246" s="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</row>
    <row r="247" spans="1:16" ht="15.75" customHeight="1">
      <c r="A247" s="1"/>
      <c r="B247" s="1"/>
      <c r="C247" s="1"/>
      <c r="D247" s="4"/>
      <c r="E247" s="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</row>
    <row r="248" spans="1:16" ht="15.75" customHeight="1">
      <c r="A248" s="1"/>
      <c r="B248" s="1"/>
      <c r="C248" s="1"/>
      <c r="D248" s="4"/>
      <c r="E248" s="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</row>
    <row r="249" spans="1:16" ht="15.75" customHeight="1">
      <c r="A249" s="1"/>
      <c r="B249" s="1"/>
      <c r="C249" s="1"/>
      <c r="D249" s="4"/>
      <c r="E249" s="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</row>
    <row r="250" spans="1:16" ht="15.75" customHeight="1">
      <c r="A250" s="1"/>
      <c r="B250" s="1"/>
      <c r="C250" s="1"/>
      <c r="D250" s="4"/>
      <c r="E250" s="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</row>
    <row r="251" spans="1:16" ht="15.75" customHeight="1">
      <c r="A251" s="1"/>
      <c r="B251" s="1"/>
      <c r="C251" s="1"/>
      <c r="D251" s="4"/>
      <c r="E251" s="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</row>
    <row r="252" spans="1:16" ht="15.75" customHeight="1">
      <c r="A252" s="1"/>
      <c r="B252" s="1"/>
      <c r="C252" s="1"/>
      <c r="D252" s="4"/>
      <c r="E252" s="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</row>
    <row r="253" spans="1:16" ht="15.75" customHeight="1">
      <c r="A253" s="1"/>
      <c r="B253" s="1"/>
      <c r="C253" s="1"/>
      <c r="D253" s="4"/>
      <c r="E253" s="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</row>
    <row r="254" spans="1:16" ht="15.75" customHeight="1">
      <c r="A254" s="1"/>
      <c r="B254" s="1"/>
      <c r="C254" s="1"/>
      <c r="D254" s="4"/>
      <c r="E254" s="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</row>
    <row r="255" spans="1:16" ht="15.75" customHeight="1">
      <c r="A255" s="1"/>
      <c r="B255" s="1"/>
      <c r="C255" s="1"/>
      <c r="D255" s="4"/>
      <c r="E255" s="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</row>
    <row r="256" spans="1:16" ht="15.75" customHeight="1">
      <c r="A256" s="1"/>
      <c r="B256" s="1"/>
      <c r="C256" s="1"/>
      <c r="D256" s="4"/>
      <c r="E256" s="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</row>
    <row r="257" spans="1:16" ht="15.75" customHeight="1">
      <c r="A257" s="1"/>
      <c r="B257" s="1"/>
      <c r="C257" s="1"/>
      <c r="D257" s="4"/>
      <c r="E257" s="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</row>
    <row r="258" spans="1:16" ht="15.75" customHeight="1">
      <c r="A258" s="1"/>
      <c r="B258" s="1"/>
      <c r="C258" s="1"/>
      <c r="D258" s="4"/>
      <c r="E258" s="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</row>
    <row r="259" spans="1:16" ht="15.75" customHeight="1">
      <c r="A259" s="1"/>
      <c r="B259" s="1"/>
      <c r="C259" s="1"/>
      <c r="D259" s="4"/>
      <c r="E259" s="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</row>
    <row r="260" spans="1:16" ht="15.75" customHeight="1">
      <c r="A260" s="1"/>
      <c r="B260" s="1"/>
      <c r="C260" s="1"/>
      <c r="D260" s="4"/>
      <c r="E260" s="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</row>
    <row r="261" spans="1:16" ht="15.75" customHeight="1">
      <c r="A261" s="1"/>
      <c r="B261" s="1"/>
      <c r="C261" s="1"/>
      <c r="D261" s="4"/>
      <c r="E261" s="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</row>
    <row r="262" spans="1:16" ht="15.75" customHeight="1">
      <c r="A262" s="1"/>
      <c r="B262" s="1"/>
      <c r="C262" s="1"/>
      <c r="D262" s="4"/>
      <c r="E262" s="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</row>
    <row r="263" spans="1:16" ht="15.75" customHeight="1">
      <c r="A263" s="1"/>
      <c r="B263" s="1"/>
      <c r="C263" s="1"/>
      <c r="D263" s="4"/>
      <c r="E263" s="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</row>
    <row r="264" spans="1:16" ht="15.75" customHeight="1">
      <c r="A264" s="1"/>
      <c r="B264" s="1"/>
      <c r="C264" s="1"/>
      <c r="D264" s="4"/>
      <c r="E264" s="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</row>
    <row r="265" spans="1:16" ht="15.75" customHeight="1">
      <c r="A265" s="1"/>
      <c r="B265" s="1"/>
      <c r="C265" s="1"/>
      <c r="D265" s="4"/>
      <c r="E265" s="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</row>
    <row r="266" spans="1:16" ht="15.75" customHeight="1">
      <c r="A266" s="1"/>
      <c r="B266" s="1"/>
      <c r="C266" s="1"/>
      <c r="D266" s="4"/>
      <c r="E266" s="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</row>
    <row r="267" spans="1:16" ht="15.75" customHeight="1">
      <c r="A267" s="1"/>
      <c r="B267" s="1"/>
      <c r="C267" s="1"/>
      <c r="D267" s="4"/>
      <c r="E267" s="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</row>
    <row r="268" spans="1:16" ht="15.75" customHeight="1">
      <c r="A268" s="1"/>
      <c r="B268" s="1"/>
      <c r="C268" s="1"/>
      <c r="D268" s="4"/>
      <c r="E268" s="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</row>
    <row r="269" spans="1:16" ht="15.75" customHeight="1">
      <c r="A269" s="1"/>
      <c r="B269" s="1"/>
      <c r="C269" s="1"/>
      <c r="D269" s="4"/>
      <c r="E269" s="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</row>
    <row r="270" spans="1:16" ht="15.75" customHeight="1">
      <c r="A270" s="1"/>
      <c r="B270" s="1"/>
      <c r="C270" s="1"/>
      <c r="D270" s="4"/>
      <c r="E270" s="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</row>
    <row r="271" spans="1:16" ht="15.75" customHeight="1">
      <c r="A271" s="1"/>
      <c r="B271" s="1"/>
      <c r="C271" s="1"/>
      <c r="D271" s="4"/>
      <c r="E271" s="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</row>
    <row r="272" spans="1:16" ht="15.75" customHeight="1">
      <c r="A272" s="1"/>
      <c r="B272" s="1"/>
      <c r="C272" s="1"/>
      <c r="D272" s="4"/>
      <c r="E272" s="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</row>
    <row r="273" spans="1:16" ht="15.75" customHeight="1">
      <c r="A273" s="1"/>
      <c r="B273" s="1"/>
      <c r="C273" s="1"/>
      <c r="D273" s="4"/>
      <c r="E273" s="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</row>
    <row r="274" spans="1:16" ht="15.75" customHeight="1">
      <c r="A274" s="1"/>
      <c r="B274" s="1"/>
      <c r="C274" s="1"/>
      <c r="D274" s="4"/>
      <c r="E274" s="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</row>
    <row r="275" spans="1:16" ht="15.75" customHeight="1">
      <c r="A275" s="1"/>
      <c r="B275" s="1"/>
      <c r="C275" s="1"/>
      <c r="D275" s="4"/>
      <c r="E275" s="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</row>
    <row r="276" spans="1:16" ht="15.75" customHeight="1">
      <c r="A276" s="1"/>
      <c r="B276" s="1"/>
      <c r="C276" s="1"/>
      <c r="D276" s="4"/>
      <c r="E276" s="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</row>
    <row r="277" spans="1:16" ht="15.75" customHeight="1">
      <c r="A277" s="1"/>
      <c r="B277" s="1"/>
      <c r="C277" s="1"/>
      <c r="D277" s="4"/>
      <c r="E277" s="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</row>
    <row r="278" spans="1:16" ht="15.75" customHeight="1">
      <c r="A278" s="1"/>
      <c r="B278" s="1"/>
      <c r="C278" s="1"/>
      <c r="D278" s="4"/>
      <c r="E278" s="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</row>
    <row r="279" spans="1:16" ht="15.75" customHeight="1">
      <c r="A279" s="1"/>
      <c r="B279" s="1"/>
      <c r="C279" s="1"/>
      <c r="D279" s="4"/>
      <c r="E279" s="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</row>
    <row r="280" spans="1:16" ht="15.75" customHeight="1">
      <c r="A280" s="1"/>
      <c r="B280" s="1"/>
      <c r="C280" s="1"/>
      <c r="D280" s="4"/>
      <c r="E280" s="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</row>
    <row r="281" spans="1:16" ht="15.75" customHeight="1">
      <c r="A281" s="1"/>
      <c r="B281" s="1"/>
      <c r="C281" s="1"/>
      <c r="D281" s="4"/>
      <c r="E281" s="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</row>
    <row r="282" spans="1:16" ht="15.75" customHeight="1">
      <c r="A282" s="1"/>
      <c r="B282" s="1"/>
      <c r="C282" s="1"/>
      <c r="D282" s="4"/>
      <c r="E282" s="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</row>
    <row r="283" spans="1:16" ht="15.75" customHeight="1">
      <c r="A283" s="1"/>
      <c r="B283" s="1"/>
      <c r="C283" s="1"/>
      <c r="D283" s="4"/>
      <c r="E283" s="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</row>
    <row r="284" spans="1:16" ht="15.75" customHeight="1">
      <c r="A284" s="1"/>
      <c r="B284" s="1"/>
      <c r="C284" s="1"/>
      <c r="D284" s="4"/>
      <c r="E284" s="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</row>
    <row r="285" spans="1:16" ht="15.75" customHeight="1">
      <c r="A285" s="1"/>
      <c r="B285" s="1"/>
      <c r="C285" s="1"/>
      <c r="D285" s="4"/>
      <c r="E285" s="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</row>
    <row r="286" spans="1:16" ht="15.75" customHeight="1">
      <c r="A286" s="1"/>
      <c r="B286" s="1"/>
      <c r="C286" s="1"/>
      <c r="D286" s="4"/>
      <c r="E286" s="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</row>
    <row r="287" spans="1:16" ht="15.75" customHeight="1">
      <c r="A287" s="1"/>
      <c r="B287" s="1"/>
      <c r="C287" s="1"/>
      <c r="D287" s="4"/>
      <c r="E287" s="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</row>
    <row r="288" spans="1:16" ht="15.75" customHeight="1">
      <c r="A288" s="1"/>
      <c r="B288" s="1"/>
      <c r="C288" s="1"/>
      <c r="D288" s="4"/>
      <c r="E288" s="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</row>
    <row r="289" spans="1:16" ht="15.75" customHeight="1">
      <c r="A289" s="1"/>
      <c r="B289" s="1"/>
      <c r="C289" s="1"/>
      <c r="D289" s="4"/>
      <c r="E289" s="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</row>
    <row r="290" spans="1:16" ht="15.75" customHeight="1">
      <c r="A290" s="1"/>
      <c r="B290" s="1"/>
      <c r="C290" s="1"/>
      <c r="D290" s="4"/>
      <c r="E290" s="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</row>
    <row r="291" spans="1:16" ht="15.75" customHeight="1">
      <c r="A291" s="1"/>
      <c r="B291" s="1"/>
      <c r="C291" s="1"/>
      <c r="D291" s="4"/>
      <c r="E291" s="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</row>
    <row r="292" spans="1:16" ht="15.75" customHeight="1">
      <c r="A292" s="1"/>
      <c r="B292" s="1"/>
      <c r="C292" s="1"/>
      <c r="D292" s="4"/>
      <c r="E292" s="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</row>
    <row r="293" spans="1:16" ht="15.75" customHeight="1">
      <c r="A293" s="1"/>
      <c r="B293" s="1"/>
      <c r="C293" s="1"/>
      <c r="D293" s="4"/>
      <c r="E293" s="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</row>
    <row r="294" spans="1:16" ht="15.75" customHeight="1">
      <c r="A294" s="1"/>
      <c r="B294" s="1"/>
      <c r="C294" s="1"/>
      <c r="D294" s="4"/>
      <c r="E294" s="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</row>
    <row r="295" spans="1:16" ht="15.75" customHeight="1">
      <c r="A295" s="1"/>
      <c r="B295" s="1"/>
      <c r="C295" s="1"/>
      <c r="D295" s="4"/>
      <c r="E295" s="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</row>
    <row r="296" spans="1:16" ht="15.75" customHeight="1">
      <c r="A296" s="1"/>
      <c r="B296" s="1"/>
      <c r="C296" s="1"/>
      <c r="D296" s="4"/>
      <c r="E296" s="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</row>
    <row r="297" spans="1:16" ht="15.75" customHeight="1">
      <c r="A297" s="1"/>
      <c r="B297" s="1"/>
      <c r="C297" s="1"/>
      <c r="D297" s="4"/>
      <c r="E297" s="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</row>
    <row r="298" spans="1:16" ht="15.75" customHeight="1">
      <c r="A298" s="1"/>
      <c r="B298" s="1"/>
      <c r="C298" s="1"/>
      <c r="D298" s="4"/>
      <c r="E298" s="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</row>
    <row r="299" spans="1:16" ht="15.75" customHeight="1">
      <c r="A299" s="1"/>
      <c r="B299" s="1"/>
      <c r="C299" s="1"/>
      <c r="D299" s="4"/>
      <c r="E299" s="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</row>
    <row r="300" spans="1:16" ht="15.75" customHeight="1">
      <c r="A300" s="1"/>
      <c r="B300" s="1"/>
      <c r="C300" s="1"/>
      <c r="D300" s="4"/>
      <c r="E300" s="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</row>
    <row r="301" spans="1:16" ht="15.75" customHeight="1">
      <c r="A301" s="1"/>
      <c r="B301" s="1"/>
      <c r="C301" s="1"/>
      <c r="D301" s="4"/>
      <c r="E301" s="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</row>
    <row r="302" spans="1:16" ht="15.75" customHeight="1">
      <c r="A302" s="1"/>
      <c r="B302" s="1"/>
      <c r="C302" s="1"/>
      <c r="D302" s="4"/>
      <c r="E302" s="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</row>
    <row r="303" spans="1:16" ht="15.75" customHeight="1">
      <c r="A303" s="1"/>
      <c r="B303" s="1"/>
      <c r="C303" s="1"/>
      <c r="D303" s="4"/>
      <c r="E303" s="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</row>
    <row r="304" spans="1:16" ht="15.75" customHeight="1">
      <c r="A304" s="1"/>
      <c r="B304" s="1"/>
      <c r="C304" s="1"/>
      <c r="D304" s="4"/>
      <c r="E304" s="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</row>
    <row r="305" spans="1:16" ht="15.75" customHeight="1">
      <c r="A305" s="1"/>
      <c r="B305" s="1"/>
      <c r="C305" s="1"/>
      <c r="D305" s="4"/>
      <c r="E305" s="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</row>
    <row r="306" spans="1:16" ht="15.75" customHeight="1">
      <c r="A306" s="1"/>
      <c r="B306" s="1"/>
      <c r="C306" s="1"/>
      <c r="D306" s="4"/>
      <c r="E306" s="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</row>
    <row r="307" spans="1:16" ht="15.75" customHeight="1">
      <c r="A307" s="1"/>
      <c r="B307" s="1"/>
      <c r="C307" s="1"/>
      <c r="D307" s="4"/>
      <c r="E307" s="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</row>
    <row r="308" spans="1:16" ht="15.75" customHeight="1">
      <c r="A308" s="1"/>
      <c r="B308" s="1"/>
      <c r="C308" s="1"/>
      <c r="D308" s="4"/>
      <c r="E308" s="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</row>
    <row r="309" spans="1:16" ht="15.75" customHeight="1">
      <c r="A309" s="1"/>
      <c r="B309" s="1"/>
      <c r="C309" s="1"/>
      <c r="D309" s="4"/>
      <c r="E309" s="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</row>
    <row r="310" spans="1:16" ht="15.75" customHeight="1">
      <c r="A310" s="1"/>
      <c r="B310" s="1"/>
      <c r="C310" s="1"/>
      <c r="D310" s="4"/>
      <c r="E310" s="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</row>
    <row r="311" spans="1:16" ht="15.75" customHeight="1">
      <c r="A311" s="1"/>
      <c r="B311" s="1"/>
      <c r="C311" s="1"/>
      <c r="D311" s="4"/>
      <c r="E311" s="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</row>
    <row r="312" spans="1:16" ht="15.75" customHeight="1">
      <c r="A312" s="1"/>
      <c r="B312" s="1"/>
      <c r="C312" s="1"/>
      <c r="D312" s="4"/>
      <c r="E312" s="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</row>
    <row r="313" spans="1:16" ht="15.75" customHeight="1">
      <c r="A313" s="1"/>
      <c r="B313" s="1"/>
      <c r="C313" s="1"/>
      <c r="D313" s="4"/>
      <c r="E313" s="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 spans="1:16" ht="15.75" customHeight="1">
      <c r="A314" s="1"/>
      <c r="B314" s="1"/>
      <c r="C314" s="1"/>
      <c r="D314" s="4"/>
      <c r="E314" s="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</row>
    <row r="315" spans="1:16" ht="15.75" customHeight="1">
      <c r="A315" s="1"/>
      <c r="B315" s="1"/>
      <c r="C315" s="1"/>
      <c r="D315" s="4"/>
      <c r="E315" s="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</row>
    <row r="316" spans="1:16" ht="15.75" customHeight="1">
      <c r="A316" s="1"/>
      <c r="B316" s="1"/>
      <c r="C316" s="1"/>
      <c r="D316" s="4"/>
      <c r="E316" s="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</row>
    <row r="317" spans="1:16" ht="15.75" customHeight="1">
      <c r="A317" s="1"/>
      <c r="B317" s="1"/>
      <c r="C317" s="1"/>
      <c r="D317" s="4"/>
      <c r="E317" s="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</row>
    <row r="318" spans="1:16" ht="15.75" customHeight="1">
      <c r="A318" s="1"/>
      <c r="B318" s="1"/>
      <c r="C318" s="1"/>
      <c r="D318" s="4"/>
      <c r="E318" s="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</row>
    <row r="319" spans="1:16" ht="15.75" customHeight="1">
      <c r="A319" s="1"/>
      <c r="B319" s="1"/>
      <c r="C319" s="1"/>
      <c r="D319" s="4"/>
      <c r="E319" s="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</row>
    <row r="320" spans="1:16" ht="15.75" customHeight="1">
      <c r="A320" s="1"/>
      <c r="B320" s="1"/>
      <c r="C320" s="1"/>
      <c r="D320" s="4"/>
      <c r="E320" s="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</row>
    <row r="321" spans="1:16" ht="15.75" customHeight="1">
      <c r="A321" s="1"/>
      <c r="B321" s="1"/>
      <c r="C321" s="1"/>
      <c r="D321" s="4"/>
      <c r="E321" s="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</row>
    <row r="322" spans="1:16" ht="15.75" customHeight="1">
      <c r="A322" s="1"/>
      <c r="B322" s="1"/>
      <c r="C322" s="1"/>
      <c r="D322" s="4"/>
      <c r="E322" s="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</row>
    <row r="323" spans="1:16" ht="15.75" customHeight="1">
      <c r="A323" s="1"/>
      <c r="B323" s="1"/>
      <c r="C323" s="1"/>
      <c r="D323" s="4"/>
      <c r="E323" s="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</row>
    <row r="324" spans="1:16" ht="15.75" customHeight="1">
      <c r="A324" s="1"/>
      <c r="B324" s="1"/>
      <c r="C324" s="1"/>
      <c r="D324" s="4"/>
      <c r="E324" s="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</row>
    <row r="325" spans="1:16" ht="15.75" customHeight="1">
      <c r="A325" s="1"/>
      <c r="B325" s="1"/>
      <c r="C325" s="1"/>
      <c r="D325" s="4"/>
      <c r="E325" s="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</row>
    <row r="326" spans="1:16" ht="15.75" customHeight="1">
      <c r="A326" s="1"/>
      <c r="B326" s="1"/>
      <c r="C326" s="1"/>
      <c r="D326" s="4"/>
      <c r="E326" s="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</row>
    <row r="327" spans="1:16" ht="15.75" customHeight="1">
      <c r="A327" s="1"/>
      <c r="B327" s="1"/>
      <c r="C327" s="1"/>
      <c r="D327" s="4"/>
      <c r="E327" s="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</row>
    <row r="328" spans="1:16" ht="15.75" customHeight="1">
      <c r="A328" s="1"/>
      <c r="B328" s="1"/>
      <c r="C328" s="1"/>
      <c r="D328" s="4"/>
      <c r="E328" s="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</row>
    <row r="329" spans="1:16" ht="15.75" customHeight="1">
      <c r="A329" s="1"/>
      <c r="B329" s="1"/>
      <c r="C329" s="1"/>
      <c r="D329" s="4"/>
      <c r="E329" s="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</row>
    <row r="330" spans="1:16" ht="15.75" customHeight="1">
      <c r="A330" s="1"/>
      <c r="B330" s="1"/>
      <c r="C330" s="1"/>
      <c r="D330" s="4"/>
      <c r="E330" s="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</row>
    <row r="331" spans="1:16" ht="15.75" customHeight="1">
      <c r="A331" s="1"/>
      <c r="B331" s="1"/>
      <c r="C331" s="1"/>
      <c r="D331" s="4"/>
      <c r="E331" s="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</row>
    <row r="332" spans="1:16" ht="15.75" customHeight="1">
      <c r="A332" s="1"/>
      <c r="B332" s="1"/>
      <c r="C332" s="1"/>
      <c r="D332" s="4"/>
      <c r="E332" s="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</row>
    <row r="333" spans="1:16" ht="15.75" customHeight="1">
      <c r="A333" s="1"/>
      <c r="B333" s="1"/>
      <c r="C333" s="1"/>
      <c r="D333" s="4"/>
      <c r="E333" s="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</row>
    <row r="334" spans="1:16" ht="15.75" customHeight="1">
      <c r="A334" s="1"/>
      <c r="B334" s="1"/>
      <c r="C334" s="1"/>
      <c r="D334" s="4"/>
      <c r="E334" s="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</row>
    <row r="335" spans="1:16" ht="15.75" customHeight="1">
      <c r="A335" s="1"/>
      <c r="B335" s="1"/>
      <c r="C335" s="1"/>
      <c r="D335" s="4"/>
      <c r="E335" s="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</row>
    <row r="336" spans="1:16" ht="15.75" customHeight="1">
      <c r="A336" s="1"/>
      <c r="B336" s="1"/>
      <c r="C336" s="1"/>
      <c r="D336" s="4"/>
      <c r="E336" s="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</row>
    <row r="337" spans="1:16" ht="15.75" customHeight="1">
      <c r="A337" s="1"/>
      <c r="B337" s="1"/>
      <c r="C337" s="1"/>
      <c r="D337" s="4"/>
      <c r="E337" s="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</row>
    <row r="338" spans="1:16" ht="15.75" customHeight="1">
      <c r="A338" s="1"/>
      <c r="B338" s="1"/>
      <c r="C338" s="1"/>
      <c r="D338" s="4"/>
      <c r="E338" s="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</row>
    <row r="339" spans="1:16" ht="15.75" customHeight="1">
      <c r="A339" s="1"/>
      <c r="B339" s="1"/>
      <c r="C339" s="1"/>
      <c r="D339" s="4"/>
      <c r="E339" s="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</row>
    <row r="340" spans="1:16" ht="15.75" customHeight="1">
      <c r="A340" s="1"/>
      <c r="B340" s="1"/>
      <c r="C340" s="1"/>
      <c r="D340" s="4"/>
      <c r="E340" s="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</row>
    <row r="341" spans="1:16" ht="15.75" customHeight="1">
      <c r="A341" s="1"/>
      <c r="B341" s="1"/>
      <c r="C341" s="1"/>
      <c r="D341" s="4"/>
      <c r="E341" s="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</row>
    <row r="342" spans="1:16" ht="15.75" customHeight="1">
      <c r="A342" s="1"/>
      <c r="B342" s="1"/>
      <c r="C342" s="1"/>
      <c r="D342" s="4"/>
      <c r="E342" s="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</row>
    <row r="343" spans="1:16" ht="15.75" customHeight="1">
      <c r="A343" s="1"/>
      <c r="B343" s="1"/>
      <c r="C343" s="1"/>
      <c r="D343" s="4"/>
      <c r="E343" s="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</row>
    <row r="344" spans="1:16" ht="15.75" customHeight="1">
      <c r="A344" s="1"/>
      <c r="B344" s="1"/>
      <c r="C344" s="1"/>
      <c r="D344" s="4"/>
      <c r="E344" s="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</row>
    <row r="345" spans="1:16" ht="15.75" customHeight="1">
      <c r="A345" s="1"/>
      <c r="B345" s="1"/>
      <c r="C345" s="1"/>
      <c r="D345" s="4"/>
      <c r="E345" s="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</row>
    <row r="346" spans="1:16" ht="15.75" customHeight="1">
      <c r="A346" s="1"/>
      <c r="B346" s="1"/>
      <c r="C346" s="1"/>
      <c r="D346" s="4"/>
      <c r="E346" s="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</row>
    <row r="347" spans="1:16" ht="15.75" customHeight="1">
      <c r="A347" s="1"/>
      <c r="B347" s="1"/>
      <c r="C347" s="1"/>
      <c r="D347" s="4"/>
      <c r="E347" s="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</row>
    <row r="348" spans="1:16" ht="15.75" customHeight="1">
      <c r="A348" s="1"/>
      <c r="B348" s="1"/>
      <c r="C348" s="1"/>
      <c r="D348" s="4"/>
      <c r="E348" s="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</row>
    <row r="349" spans="1:16" ht="15.75" customHeight="1">
      <c r="A349" s="1"/>
      <c r="B349" s="1"/>
      <c r="C349" s="1"/>
      <c r="D349" s="4"/>
      <c r="E349" s="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</row>
    <row r="350" spans="1:16" ht="15.75" customHeight="1">
      <c r="A350" s="1"/>
      <c r="B350" s="1"/>
      <c r="C350" s="1"/>
      <c r="D350" s="4"/>
      <c r="E350" s="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</row>
    <row r="351" spans="1:16" ht="15.75" customHeight="1">
      <c r="A351" s="1"/>
      <c r="B351" s="1"/>
      <c r="C351" s="1"/>
      <c r="D351" s="4"/>
      <c r="E351" s="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</row>
    <row r="352" spans="1:16" ht="15.75" customHeight="1">
      <c r="A352" s="1"/>
      <c r="B352" s="1"/>
      <c r="C352" s="1"/>
      <c r="D352" s="4"/>
      <c r="E352" s="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</row>
    <row r="353" spans="1:16" ht="15.75" customHeight="1">
      <c r="A353" s="1"/>
      <c r="B353" s="1"/>
      <c r="C353" s="1"/>
      <c r="D353" s="4"/>
      <c r="E353" s="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</row>
    <row r="354" spans="1:16" ht="15.75" customHeight="1">
      <c r="A354" s="1"/>
      <c r="B354" s="1"/>
      <c r="C354" s="1"/>
      <c r="D354" s="4"/>
      <c r="E354" s="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</row>
    <row r="355" spans="1:16" ht="15.75" customHeight="1">
      <c r="A355" s="1"/>
      <c r="B355" s="1"/>
      <c r="C355" s="1"/>
      <c r="D355" s="4"/>
      <c r="E355" s="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</row>
    <row r="356" spans="1:16" ht="15.75" customHeight="1">
      <c r="A356" s="1"/>
      <c r="B356" s="1"/>
      <c r="C356" s="1"/>
      <c r="D356" s="4"/>
      <c r="E356" s="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</row>
    <row r="357" spans="1:16" ht="15.75" customHeight="1">
      <c r="A357" s="1"/>
      <c r="B357" s="1"/>
      <c r="C357" s="1"/>
      <c r="D357" s="4"/>
      <c r="E357" s="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 spans="1:16" ht="15.75" customHeight="1">
      <c r="A358" s="1"/>
      <c r="B358" s="1"/>
      <c r="C358" s="1"/>
      <c r="D358" s="4"/>
      <c r="E358" s="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</row>
    <row r="359" spans="1:16" ht="15.75" customHeight="1">
      <c r="A359" s="1"/>
      <c r="B359" s="1"/>
      <c r="C359" s="1"/>
      <c r="D359" s="4"/>
      <c r="E359" s="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</row>
    <row r="360" spans="1:16" ht="15.75" customHeight="1">
      <c r="A360" s="1"/>
      <c r="B360" s="1"/>
      <c r="C360" s="1"/>
      <c r="D360" s="4"/>
      <c r="E360" s="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</row>
    <row r="361" spans="1:16" ht="15.75" customHeight="1">
      <c r="A361" s="1"/>
      <c r="B361" s="1"/>
      <c r="C361" s="1"/>
      <c r="D361" s="4"/>
      <c r="E361" s="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</row>
    <row r="362" spans="1:16" ht="15.75" customHeight="1">
      <c r="A362" s="1"/>
      <c r="B362" s="1"/>
      <c r="C362" s="1"/>
      <c r="D362" s="4"/>
      <c r="E362" s="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</row>
    <row r="363" spans="1:16" ht="15.75" customHeight="1">
      <c r="A363" s="1"/>
      <c r="B363" s="1"/>
      <c r="C363" s="1"/>
      <c r="D363" s="4"/>
      <c r="E363" s="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</row>
    <row r="364" spans="1:16" ht="15.75" customHeight="1">
      <c r="A364" s="1"/>
      <c r="B364" s="1"/>
      <c r="C364" s="1"/>
      <c r="D364" s="4"/>
      <c r="E364" s="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</row>
    <row r="365" spans="1:16" ht="15.75" customHeight="1">
      <c r="A365" s="1"/>
      <c r="B365" s="1"/>
      <c r="C365" s="1"/>
      <c r="D365" s="4"/>
      <c r="E365" s="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</row>
    <row r="366" spans="1:16" ht="15.75" customHeight="1">
      <c r="A366" s="1"/>
      <c r="B366" s="1"/>
      <c r="C366" s="1"/>
      <c r="D366" s="4"/>
      <c r="E366" s="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</row>
    <row r="367" spans="1:16" ht="15.75" customHeight="1">
      <c r="A367" s="1"/>
      <c r="B367" s="1"/>
      <c r="C367" s="1"/>
      <c r="D367" s="4"/>
      <c r="E367" s="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</row>
    <row r="368" spans="1:16" ht="15.75" customHeight="1">
      <c r="A368" s="1"/>
      <c r="B368" s="1"/>
      <c r="C368" s="1"/>
      <c r="D368" s="4"/>
      <c r="E368" s="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</row>
    <row r="369" spans="1:16" ht="15.75" customHeight="1">
      <c r="A369" s="1"/>
      <c r="B369" s="1"/>
      <c r="C369" s="1"/>
      <c r="D369" s="4"/>
      <c r="E369" s="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</row>
    <row r="370" spans="1:16" ht="15.75" customHeight="1">
      <c r="A370" s="1"/>
      <c r="B370" s="1"/>
      <c r="C370" s="1"/>
      <c r="D370" s="4"/>
      <c r="E370" s="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</row>
    <row r="371" spans="1:16" ht="15.75" customHeight="1">
      <c r="A371" s="1"/>
      <c r="B371" s="1"/>
      <c r="C371" s="1"/>
      <c r="D371" s="4"/>
      <c r="E371" s="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</row>
    <row r="372" spans="1:16" ht="15.75" customHeight="1">
      <c r="A372" s="1"/>
      <c r="B372" s="1"/>
      <c r="C372" s="1"/>
      <c r="D372" s="4"/>
      <c r="E372" s="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</row>
    <row r="373" spans="1:16" ht="15.75" customHeight="1">
      <c r="A373" s="1"/>
      <c r="B373" s="1"/>
      <c r="C373" s="1"/>
      <c r="D373" s="4"/>
      <c r="E373" s="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</row>
    <row r="374" spans="1:16" ht="15.75" customHeight="1">
      <c r="A374" s="1"/>
      <c r="B374" s="1"/>
      <c r="C374" s="1"/>
      <c r="D374" s="4"/>
      <c r="E374" s="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</row>
    <row r="375" spans="1:16" ht="15.75" customHeight="1">
      <c r="A375" s="1"/>
      <c r="B375" s="1"/>
      <c r="C375" s="1"/>
      <c r="D375" s="4"/>
      <c r="E375" s="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</row>
    <row r="376" spans="1:16" ht="15.75" customHeight="1">
      <c r="A376" s="1"/>
      <c r="B376" s="1"/>
      <c r="C376" s="1"/>
      <c r="D376" s="4"/>
      <c r="E376" s="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</row>
    <row r="377" spans="1:16" ht="15.75" customHeight="1">
      <c r="A377" s="1"/>
      <c r="B377" s="1"/>
      <c r="C377" s="1"/>
      <c r="D377" s="4"/>
      <c r="E377" s="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</row>
    <row r="378" spans="1:16" ht="15.75" customHeight="1">
      <c r="A378" s="1"/>
      <c r="B378" s="1"/>
      <c r="C378" s="1"/>
      <c r="D378" s="4"/>
      <c r="E378" s="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</row>
    <row r="379" spans="1:16" ht="15.75" customHeight="1">
      <c r="A379" s="1"/>
      <c r="B379" s="1"/>
      <c r="C379" s="1"/>
      <c r="D379" s="4"/>
      <c r="E379" s="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 spans="1:16" ht="15.75" customHeight="1">
      <c r="A380" s="1"/>
      <c r="B380" s="1"/>
      <c r="C380" s="1"/>
      <c r="D380" s="4"/>
      <c r="E380" s="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</row>
    <row r="381" spans="1:16" ht="15.75" customHeight="1">
      <c r="A381" s="1"/>
      <c r="B381" s="1"/>
      <c r="C381" s="1"/>
      <c r="D381" s="4"/>
      <c r="E381" s="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</row>
    <row r="382" spans="1:16" ht="15.75" customHeight="1">
      <c r="A382" s="1"/>
      <c r="B382" s="1"/>
      <c r="C382" s="1"/>
      <c r="D382" s="4"/>
      <c r="E382" s="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</row>
    <row r="383" spans="1:16" ht="15.75" customHeight="1">
      <c r="A383" s="1"/>
      <c r="B383" s="1"/>
      <c r="C383" s="1"/>
      <c r="D383" s="4"/>
      <c r="E383" s="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</row>
    <row r="384" spans="1:16" ht="15.75" customHeight="1">
      <c r="A384" s="1"/>
      <c r="B384" s="1"/>
      <c r="C384" s="1"/>
      <c r="D384" s="4"/>
      <c r="E384" s="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</row>
    <row r="385" spans="1:16" ht="15.75" customHeight="1">
      <c r="A385" s="1"/>
      <c r="B385" s="1"/>
      <c r="C385" s="1"/>
      <c r="D385" s="4"/>
      <c r="E385" s="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</row>
    <row r="386" spans="1:16" ht="15.75" customHeight="1">
      <c r="A386" s="1"/>
      <c r="B386" s="1"/>
      <c r="C386" s="1"/>
      <c r="D386" s="4"/>
      <c r="E386" s="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</row>
    <row r="387" spans="1:16" ht="15.75" customHeight="1">
      <c r="A387" s="1"/>
      <c r="B387" s="1"/>
      <c r="C387" s="1"/>
      <c r="D387" s="4"/>
      <c r="E387" s="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</row>
    <row r="388" spans="1:16" ht="15.75" customHeight="1">
      <c r="A388" s="1"/>
      <c r="B388" s="1"/>
      <c r="C388" s="1"/>
      <c r="D388" s="4"/>
      <c r="E388" s="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</row>
    <row r="389" spans="1:16" ht="15.75" customHeight="1">
      <c r="A389" s="1"/>
      <c r="B389" s="1"/>
      <c r="C389" s="1"/>
      <c r="D389" s="4"/>
      <c r="E389" s="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</row>
    <row r="390" spans="1:16" ht="15.75" customHeight="1">
      <c r="A390" s="1"/>
      <c r="B390" s="1"/>
      <c r="C390" s="1"/>
      <c r="D390" s="4"/>
      <c r="E390" s="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</row>
    <row r="391" spans="1:16" ht="15.75" customHeight="1">
      <c r="A391" s="1"/>
      <c r="B391" s="1"/>
      <c r="C391" s="1"/>
      <c r="D391" s="4"/>
      <c r="E391" s="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</row>
    <row r="392" spans="1:16" ht="15.75" customHeight="1">
      <c r="A392" s="1"/>
      <c r="B392" s="1"/>
      <c r="C392" s="1"/>
      <c r="D392" s="4"/>
      <c r="E392" s="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</row>
    <row r="393" spans="1:16" ht="15.75" customHeight="1">
      <c r="A393" s="1"/>
      <c r="B393" s="1"/>
      <c r="C393" s="1"/>
      <c r="D393" s="4"/>
      <c r="E393" s="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</row>
    <row r="394" spans="1:16" ht="15.75" customHeight="1">
      <c r="A394" s="1"/>
      <c r="B394" s="1"/>
      <c r="C394" s="1"/>
      <c r="D394" s="4"/>
      <c r="E394" s="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</row>
    <row r="395" spans="1:16" ht="15.75" customHeight="1">
      <c r="A395" s="1"/>
      <c r="B395" s="1"/>
      <c r="C395" s="1"/>
      <c r="D395" s="4"/>
      <c r="E395" s="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</row>
    <row r="396" spans="1:16" ht="15.75" customHeight="1">
      <c r="A396" s="1"/>
      <c r="B396" s="1"/>
      <c r="C396" s="1"/>
      <c r="D396" s="4"/>
      <c r="E396" s="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</row>
    <row r="397" spans="1:16" ht="15.75" customHeight="1">
      <c r="A397" s="1"/>
      <c r="B397" s="1"/>
      <c r="C397" s="1"/>
      <c r="D397" s="4"/>
      <c r="E397" s="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</row>
    <row r="398" spans="1:16" ht="15.75" customHeight="1">
      <c r="A398" s="1"/>
      <c r="B398" s="1"/>
      <c r="C398" s="1"/>
      <c r="D398" s="4"/>
      <c r="E398" s="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</row>
    <row r="399" spans="1:16" ht="15.75" customHeight="1">
      <c r="A399" s="1"/>
      <c r="B399" s="1"/>
      <c r="C399" s="1"/>
      <c r="D399" s="4"/>
      <c r="E399" s="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</row>
    <row r="400" spans="1:16" ht="15.75" customHeight="1">
      <c r="A400" s="1"/>
      <c r="B400" s="1"/>
      <c r="C400" s="1"/>
      <c r="D400" s="4"/>
      <c r="E400" s="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</row>
    <row r="401" spans="1:16" ht="15.75" customHeight="1">
      <c r="A401" s="1"/>
      <c r="B401" s="1"/>
      <c r="C401" s="1"/>
      <c r="D401" s="4"/>
      <c r="E401" s="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</row>
    <row r="402" spans="1:16" ht="15.75" customHeight="1">
      <c r="A402" s="1"/>
      <c r="B402" s="1"/>
      <c r="C402" s="1"/>
      <c r="D402" s="4"/>
      <c r="E402" s="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</row>
    <row r="403" spans="1:16" ht="15.75" customHeight="1">
      <c r="A403" s="1"/>
      <c r="B403" s="1"/>
      <c r="C403" s="1"/>
      <c r="D403" s="4"/>
      <c r="E403" s="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</row>
    <row r="404" spans="1:16" ht="15.75" customHeight="1">
      <c r="A404" s="1"/>
      <c r="B404" s="1"/>
      <c r="C404" s="1"/>
      <c r="D404" s="4"/>
      <c r="E404" s="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</row>
    <row r="405" spans="1:16" ht="15.75" customHeight="1">
      <c r="A405" s="1"/>
      <c r="B405" s="1"/>
      <c r="C405" s="1"/>
      <c r="D405" s="4"/>
      <c r="E405" s="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</row>
    <row r="406" spans="1:16" ht="15.75" customHeight="1">
      <c r="A406" s="1"/>
      <c r="B406" s="1"/>
      <c r="C406" s="1"/>
      <c r="D406" s="4"/>
      <c r="E406" s="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</row>
    <row r="407" spans="1:16" ht="15.75" customHeight="1">
      <c r="A407" s="1"/>
      <c r="B407" s="1"/>
      <c r="C407" s="1"/>
      <c r="D407" s="4"/>
      <c r="E407" s="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</row>
    <row r="408" spans="1:16" ht="15.75" customHeight="1">
      <c r="A408" s="1"/>
      <c r="B408" s="1"/>
      <c r="C408" s="1"/>
      <c r="D408" s="4"/>
      <c r="E408" s="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</row>
    <row r="409" spans="1:16" ht="15.75" customHeight="1">
      <c r="A409" s="1"/>
      <c r="B409" s="1"/>
      <c r="C409" s="1"/>
      <c r="D409" s="4"/>
      <c r="E409" s="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</row>
    <row r="410" spans="1:16" ht="15.75" customHeight="1">
      <c r="A410" s="1"/>
      <c r="B410" s="1"/>
      <c r="C410" s="1"/>
      <c r="D410" s="4"/>
      <c r="E410" s="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</row>
    <row r="411" spans="1:16" ht="15.75" customHeight="1">
      <c r="A411" s="1"/>
      <c r="B411" s="1"/>
      <c r="C411" s="1"/>
      <c r="D411" s="4"/>
      <c r="E411" s="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</row>
    <row r="412" spans="1:16" ht="15.75" customHeight="1">
      <c r="A412" s="1"/>
      <c r="B412" s="1"/>
      <c r="C412" s="1"/>
      <c r="D412" s="4"/>
      <c r="E412" s="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</row>
    <row r="413" spans="1:16" ht="15.75" customHeight="1">
      <c r="A413" s="1"/>
      <c r="B413" s="1"/>
      <c r="C413" s="1"/>
      <c r="D413" s="4"/>
      <c r="E413" s="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</row>
    <row r="414" spans="1:16" ht="15.75" customHeight="1">
      <c r="A414" s="1"/>
      <c r="B414" s="1"/>
      <c r="C414" s="1"/>
      <c r="D414" s="4"/>
      <c r="E414" s="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</row>
    <row r="415" spans="1:16" ht="15.75" customHeight="1">
      <c r="A415" s="1"/>
      <c r="B415" s="1"/>
      <c r="C415" s="1"/>
      <c r="D415" s="4"/>
      <c r="E415" s="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</row>
    <row r="416" spans="1:16" ht="15.75" customHeight="1">
      <c r="A416" s="1"/>
      <c r="B416" s="1"/>
      <c r="C416" s="1"/>
      <c r="D416" s="4"/>
      <c r="E416" s="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</row>
    <row r="417" spans="1:16" ht="15.75" customHeight="1">
      <c r="A417" s="1"/>
      <c r="B417" s="1"/>
      <c r="C417" s="1"/>
      <c r="D417" s="4"/>
      <c r="E417" s="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</row>
    <row r="418" spans="1:16" ht="15.75" customHeight="1">
      <c r="A418" s="1"/>
      <c r="B418" s="1"/>
      <c r="C418" s="1"/>
      <c r="D418" s="4"/>
      <c r="E418" s="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</row>
    <row r="419" spans="1:16" ht="15.75" customHeight="1">
      <c r="A419" s="1"/>
      <c r="B419" s="1"/>
      <c r="C419" s="1"/>
      <c r="D419" s="4"/>
      <c r="E419" s="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</row>
    <row r="420" spans="1:16" ht="15.75" customHeight="1">
      <c r="A420" s="1"/>
      <c r="B420" s="1"/>
      <c r="C420" s="1"/>
      <c r="D420" s="4"/>
      <c r="E420" s="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</row>
    <row r="421" spans="1:16" ht="15.75" customHeight="1">
      <c r="A421" s="1"/>
      <c r="B421" s="1"/>
      <c r="C421" s="1"/>
      <c r="D421" s="4"/>
      <c r="E421" s="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</row>
    <row r="422" spans="1:16" ht="15.75" customHeight="1">
      <c r="A422" s="1"/>
      <c r="B422" s="1"/>
      <c r="C422" s="1"/>
      <c r="D422" s="4"/>
      <c r="E422" s="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</row>
    <row r="423" spans="1:16" ht="15.75" customHeight="1">
      <c r="A423" s="1"/>
      <c r="B423" s="1"/>
      <c r="C423" s="1"/>
      <c r="D423" s="4"/>
      <c r="E423" s="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</row>
    <row r="424" spans="1:16" ht="15.75" customHeight="1">
      <c r="A424" s="1"/>
      <c r="B424" s="1"/>
      <c r="C424" s="1"/>
      <c r="D424" s="4"/>
      <c r="E424" s="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</row>
    <row r="425" spans="1:16" ht="15.75" customHeight="1">
      <c r="A425" s="1"/>
      <c r="B425" s="1"/>
      <c r="C425" s="1"/>
      <c r="D425" s="4"/>
      <c r="E425" s="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</row>
    <row r="426" spans="1:16" ht="15.75" customHeight="1">
      <c r="A426" s="1"/>
      <c r="B426" s="1"/>
      <c r="C426" s="1"/>
      <c r="D426" s="4"/>
      <c r="E426" s="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</row>
    <row r="427" spans="1:16" ht="15.75" customHeight="1">
      <c r="A427" s="1"/>
      <c r="B427" s="1"/>
      <c r="C427" s="1"/>
      <c r="D427" s="4"/>
      <c r="E427" s="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</row>
    <row r="428" spans="1:16" ht="15.75" customHeight="1">
      <c r="A428" s="1"/>
      <c r="B428" s="1"/>
      <c r="C428" s="1"/>
      <c r="D428" s="4"/>
      <c r="E428" s="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</row>
    <row r="429" spans="1:16" ht="15.75" customHeight="1">
      <c r="A429" s="1"/>
      <c r="B429" s="1"/>
      <c r="C429" s="1"/>
      <c r="D429" s="4"/>
      <c r="E429" s="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</row>
    <row r="430" spans="1:16" ht="15.75" customHeight="1">
      <c r="A430" s="1"/>
      <c r="B430" s="1"/>
      <c r="C430" s="1"/>
      <c r="D430" s="4"/>
      <c r="E430" s="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</row>
    <row r="431" spans="1:16" ht="15.75" customHeight="1">
      <c r="A431" s="1"/>
      <c r="B431" s="1"/>
      <c r="C431" s="1"/>
      <c r="D431" s="4"/>
      <c r="E431" s="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</row>
    <row r="432" spans="1:16" ht="15.75" customHeight="1">
      <c r="A432" s="1"/>
      <c r="B432" s="1"/>
      <c r="C432" s="1"/>
      <c r="D432" s="4"/>
      <c r="E432" s="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</row>
    <row r="433" spans="1:16" ht="15.75" customHeight="1">
      <c r="A433" s="1"/>
      <c r="B433" s="1"/>
      <c r="C433" s="1"/>
      <c r="D433" s="4"/>
      <c r="E433" s="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</row>
    <row r="434" spans="1:16" ht="15.75" customHeight="1">
      <c r="A434" s="1"/>
      <c r="B434" s="1"/>
      <c r="C434" s="1"/>
      <c r="D434" s="4"/>
      <c r="E434" s="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</row>
    <row r="435" spans="1:16" ht="15.75" customHeight="1">
      <c r="A435" s="1"/>
      <c r="B435" s="1"/>
      <c r="C435" s="1"/>
      <c r="D435" s="4"/>
      <c r="E435" s="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</row>
    <row r="436" spans="1:16" ht="15.75" customHeight="1">
      <c r="A436" s="1"/>
      <c r="B436" s="1"/>
      <c r="C436" s="1"/>
      <c r="D436" s="4"/>
      <c r="E436" s="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</row>
    <row r="437" spans="1:16" ht="15.75" customHeight="1">
      <c r="A437" s="1"/>
      <c r="B437" s="1"/>
      <c r="C437" s="1"/>
      <c r="D437" s="4"/>
      <c r="E437" s="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</row>
    <row r="438" spans="1:16" ht="15.75" customHeight="1">
      <c r="A438" s="1"/>
      <c r="B438" s="1"/>
      <c r="C438" s="1"/>
      <c r="D438" s="4"/>
      <c r="E438" s="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</row>
    <row r="439" spans="1:16" ht="15.75" customHeight="1">
      <c r="A439" s="1"/>
      <c r="B439" s="1"/>
      <c r="C439" s="1"/>
      <c r="D439" s="4"/>
      <c r="E439" s="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</row>
    <row r="440" spans="1:16" ht="15.75" customHeight="1">
      <c r="A440" s="1"/>
      <c r="B440" s="1"/>
      <c r="C440" s="1"/>
      <c r="D440" s="4"/>
      <c r="E440" s="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</row>
    <row r="441" spans="1:16" ht="15.75" customHeight="1">
      <c r="A441" s="1"/>
      <c r="B441" s="1"/>
      <c r="C441" s="1"/>
      <c r="D441" s="4"/>
      <c r="E441" s="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</row>
    <row r="442" spans="1:16" ht="15.75" customHeight="1">
      <c r="A442" s="1"/>
      <c r="B442" s="1"/>
      <c r="C442" s="1"/>
      <c r="D442" s="4"/>
      <c r="E442" s="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</row>
    <row r="443" spans="1:16" ht="15.75" customHeight="1">
      <c r="A443" s="1"/>
      <c r="B443" s="1"/>
      <c r="C443" s="1"/>
      <c r="D443" s="4"/>
      <c r="E443" s="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</row>
    <row r="444" spans="1:16" ht="15.75" customHeight="1">
      <c r="A444" s="1"/>
      <c r="B444" s="1"/>
      <c r="C444" s="1"/>
      <c r="D444" s="4"/>
      <c r="E444" s="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</row>
    <row r="445" spans="1:16" ht="15.75" customHeight="1">
      <c r="A445" s="1"/>
      <c r="B445" s="1"/>
      <c r="C445" s="1"/>
      <c r="D445" s="4"/>
      <c r="E445" s="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</row>
    <row r="446" spans="1:16" ht="15.75" customHeight="1">
      <c r="A446" s="1"/>
      <c r="B446" s="1"/>
      <c r="C446" s="1"/>
      <c r="D446" s="4"/>
      <c r="E446" s="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</row>
    <row r="447" spans="1:16" ht="15.75" customHeight="1">
      <c r="A447" s="1"/>
      <c r="B447" s="1"/>
      <c r="C447" s="1"/>
      <c r="D447" s="4"/>
      <c r="E447" s="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</row>
    <row r="448" spans="1:16" ht="15.75" customHeight="1">
      <c r="A448" s="1"/>
      <c r="B448" s="1"/>
      <c r="C448" s="1"/>
      <c r="D448" s="4"/>
      <c r="E448" s="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</row>
    <row r="449" spans="1:16" ht="15.75" customHeight="1">
      <c r="A449" s="1"/>
      <c r="B449" s="1"/>
      <c r="C449" s="1"/>
      <c r="D449" s="4"/>
      <c r="E449" s="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</row>
    <row r="450" spans="1:16" ht="15.75" customHeight="1">
      <c r="A450" s="1"/>
      <c r="B450" s="1"/>
      <c r="C450" s="1"/>
      <c r="D450" s="4"/>
      <c r="E450" s="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</row>
    <row r="451" spans="1:16" ht="15.75" customHeight="1">
      <c r="A451" s="1"/>
      <c r="B451" s="1"/>
      <c r="C451" s="1"/>
      <c r="D451" s="4"/>
      <c r="E451" s="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</row>
    <row r="452" spans="1:16" ht="15.75" customHeight="1">
      <c r="A452" s="1"/>
      <c r="B452" s="1"/>
      <c r="C452" s="1"/>
      <c r="D452" s="4"/>
      <c r="E452" s="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</row>
    <row r="453" spans="1:16" ht="15.75" customHeight="1">
      <c r="A453" s="1"/>
      <c r="B453" s="1"/>
      <c r="C453" s="1"/>
      <c r="D453" s="4"/>
      <c r="E453" s="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</row>
    <row r="454" spans="1:16" ht="15.75" customHeight="1">
      <c r="A454" s="1"/>
      <c r="B454" s="1"/>
      <c r="C454" s="1"/>
      <c r="D454" s="4"/>
      <c r="E454" s="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</row>
    <row r="455" spans="1:16" ht="15.75" customHeight="1">
      <c r="A455" s="1"/>
      <c r="B455" s="1"/>
      <c r="C455" s="1"/>
      <c r="D455" s="4"/>
      <c r="E455" s="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</row>
    <row r="456" spans="1:16" ht="15.75" customHeight="1">
      <c r="A456" s="1"/>
      <c r="B456" s="1"/>
      <c r="C456" s="1"/>
      <c r="D456" s="4"/>
      <c r="E456" s="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</row>
    <row r="457" spans="1:16" ht="15.75" customHeight="1">
      <c r="A457" s="1"/>
      <c r="B457" s="1"/>
      <c r="C457" s="1"/>
      <c r="D457" s="4"/>
      <c r="E457" s="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</row>
    <row r="458" spans="1:16" ht="15.75" customHeight="1">
      <c r="A458" s="1"/>
      <c r="B458" s="1"/>
      <c r="C458" s="1"/>
      <c r="D458" s="4"/>
      <c r="E458" s="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</row>
    <row r="459" spans="1:16" ht="15.75" customHeight="1">
      <c r="A459" s="1"/>
      <c r="B459" s="1"/>
      <c r="C459" s="1"/>
      <c r="D459" s="4"/>
      <c r="E459" s="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</row>
    <row r="460" spans="1:16" ht="15.75" customHeight="1">
      <c r="A460" s="1"/>
      <c r="B460" s="1"/>
      <c r="C460" s="1"/>
      <c r="D460" s="4"/>
      <c r="E460" s="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</row>
    <row r="461" spans="1:16" ht="15.75" customHeight="1">
      <c r="A461" s="1"/>
      <c r="B461" s="1"/>
      <c r="C461" s="1"/>
      <c r="D461" s="4"/>
      <c r="E461" s="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</row>
    <row r="462" spans="1:16" ht="15.75" customHeight="1">
      <c r="A462" s="1"/>
      <c r="B462" s="1"/>
      <c r="C462" s="1"/>
      <c r="D462" s="4"/>
      <c r="E462" s="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</row>
    <row r="463" spans="1:16" ht="15.75" customHeight="1">
      <c r="A463" s="1"/>
      <c r="B463" s="1"/>
      <c r="C463" s="1"/>
      <c r="D463" s="4"/>
      <c r="E463" s="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</row>
    <row r="464" spans="1:16" ht="15.75" customHeight="1">
      <c r="A464" s="1"/>
      <c r="B464" s="1"/>
      <c r="C464" s="1"/>
      <c r="D464" s="4"/>
      <c r="E464" s="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</row>
    <row r="465" spans="1:16" ht="15.75" customHeight="1">
      <c r="A465" s="1"/>
      <c r="B465" s="1"/>
      <c r="C465" s="1"/>
      <c r="D465" s="4"/>
      <c r="E465" s="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</row>
    <row r="466" spans="1:16" ht="15.75" customHeight="1">
      <c r="A466" s="1"/>
      <c r="B466" s="1"/>
      <c r="C466" s="1"/>
      <c r="D466" s="4"/>
      <c r="E466" s="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</row>
    <row r="467" spans="1:16" ht="15.75" customHeight="1">
      <c r="A467" s="1"/>
      <c r="B467" s="1"/>
      <c r="C467" s="1"/>
      <c r="D467" s="4"/>
      <c r="E467" s="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</row>
    <row r="468" spans="1:16" ht="15.75" customHeight="1">
      <c r="A468" s="1"/>
      <c r="B468" s="1"/>
      <c r="C468" s="1"/>
      <c r="D468" s="4"/>
      <c r="E468" s="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</row>
    <row r="469" spans="1:16" ht="15.75" customHeight="1">
      <c r="A469" s="1"/>
      <c r="B469" s="1"/>
      <c r="C469" s="1"/>
      <c r="D469" s="4"/>
      <c r="E469" s="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</row>
    <row r="470" spans="1:16" ht="15.75" customHeight="1">
      <c r="A470" s="1"/>
      <c r="B470" s="1"/>
      <c r="C470" s="1"/>
      <c r="D470" s="4"/>
      <c r="E470" s="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</row>
    <row r="471" spans="1:16" ht="15.75" customHeight="1">
      <c r="A471" s="1"/>
      <c r="B471" s="1"/>
      <c r="C471" s="1"/>
      <c r="D471" s="4"/>
      <c r="E471" s="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</row>
    <row r="472" spans="1:16" ht="15.75" customHeight="1">
      <c r="A472" s="1"/>
      <c r="B472" s="1"/>
      <c r="C472" s="1"/>
      <c r="D472" s="4"/>
      <c r="E472" s="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</row>
    <row r="473" spans="1:16" ht="15.75" customHeight="1">
      <c r="A473" s="1"/>
      <c r="B473" s="1"/>
      <c r="C473" s="1"/>
      <c r="D473" s="4"/>
      <c r="E473" s="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</row>
    <row r="474" spans="1:16" ht="15.75" customHeight="1">
      <c r="A474" s="1"/>
      <c r="B474" s="1"/>
      <c r="C474" s="1"/>
      <c r="D474" s="4"/>
      <c r="E474" s="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</row>
    <row r="475" spans="1:16" ht="15.75" customHeight="1">
      <c r="A475" s="1"/>
      <c r="B475" s="1"/>
      <c r="C475" s="1"/>
      <c r="D475" s="4"/>
      <c r="E475" s="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</row>
    <row r="476" spans="1:16" ht="15.75" customHeight="1">
      <c r="A476" s="1"/>
      <c r="B476" s="1"/>
      <c r="C476" s="1"/>
      <c r="D476" s="4"/>
      <c r="E476" s="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</row>
    <row r="477" spans="1:16" ht="15.75" customHeight="1">
      <c r="A477" s="1"/>
      <c r="B477" s="1"/>
      <c r="C477" s="1"/>
      <c r="D477" s="4"/>
      <c r="E477" s="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</row>
    <row r="478" spans="1:16" ht="15.75" customHeight="1">
      <c r="A478" s="1"/>
      <c r="B478" s="1"/>
      <c r="C478" s="1"/>
      <c r="D478" s="4"/>
      <c r="E478" s="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</row>
    <row r="479" spans="1:16" ht="15.75" customHeight="1">
      <c r="A479" s="1"/>
      <c r="B479" s="1"/>
      <c r="C479" s="1"/>
      <c r="D479" s="4"/>
      <c r="E479" s="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</row>
    <row r="480" spans="1:16" ht="15.75" customHeight="1">
      <c r="A480" s="1"/>
      <c r="B480" s="1"/>
      <c r="C480" s="1"/>
      <c r="D480" s="4"/>
      <c r="E480" s="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</row>
    <row r="481" spans="1:16" ht="15.75" customHeight="1">
      <c r="A481" s="1"/>
      <c r="B481" s="1"/>
      <c r="C481" s="1"/>
      <c r="D481" s="4"/>
      <c r="E481" s="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</row>
    <row r="482" spans="1:16" ht="15.75" customHeight="1">
      <c r="A482" s="1"/>
      <c r="B482" s="1"/>
      <c r="C482" s="1"/>
      <c r="D482" s="4"/>
      <c r="E482" s="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</row>
    <row r="483" spans="1:16" ht="15.75" customHeight="1">
      <c r="A483" s="1"/>
      <c r="B483" s="1"/>
      <c r="C483" s="1"/>
      <c r="D483" s="4"/>
      <c r="E483" s="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</row>
    <row r="484" spans="1:16" ht="15.75" customHeight="1">
      <c r="A484" s="1"/>
      <c r="B484" s="1"/>
      <c r="C484" s="1"/>
      <c r="D484" s="4"/>
      <c r="E484" s="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</row>
    <row r="485" spans="1:16" ht="15.75" customHeight="1">
      <c r="A485" s="1"/>
      <c r="B485" s="1"/>
      <c r="C485" s="1"/>
      <c r="D485" s="4"/>
      <c r="E485" s="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</row>
    <row r="486" spans="1:16" ht="15.75" customHeight="1">
      <c r="A486" s="1"/>
      <c r="B486" s="1"/>
      <c r="C486" s="1"/>
      <c r="D486" s="4"/>
      <c r="E486" s="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</row>
    <row r="487" spans="1:16" ht="15.75" customHeight="1">
      <c r="A487" s="1"/>
      <c r="B487" s="1"/>
      <c r="C487" s="1"/>
      <c r="D487" s="4"/>
      <c r="E487" s="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</row>
    <row r="488" spans="1:16" ht="15.75" customHeight="1">
      <c r="A488" s="1"/>
      <c r="B488" s="1"/>
      <c r="C488" s="1"/>
      <c r="D488" s="4"/>
      <c r="E488" s="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</row>
    <row r="489" spans="1:16" ht="15.75" customHeight="1">
      <c r="A489" s="1"/>
      <c r="B489" s="1"/>
      <c r="C489" s="1"/>
      <c r="D489" s="4"/>
      <c r="E489" s="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</row>
    <row r="490" spans="1:16" ht="15.75" customHeight="1">
      <c r="A490" s="1"/>
      <c r="B490" s="1"/>
      <c r="C490" s="1"/>
      <c r="D490" s="4"/>
      <c r="E490" s="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</row>
    <row r="491" spans="1:16" ht="15.75" customHeight="1">
      <c r="A491" s="1"/>
      <c r="B491" s="1"/>
      <c r="C491" s="1"/>
      <c r="D491" s="4"/>
      <c r="E491" s="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</row>
    <row r="492" spans="1:16" ht="15.75" customHeight="1">
      <c r="A492" s="1"/>
      <c r="B492" s="1"/>
      <c r="C492" s="1"/>
      <c r="D492" s="4"/>
      <c r="E492" s="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</row>
    <row r="493" spans="1:16" ht="15.75" customHeight="1">
      <c r="A493" s="1"/>
      <c r="B493" s="1"/>
      <c r="C493" s="1"/>
      <c r="D493" s="4"/>
      <c r="E493" s="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</row>
    <row r="494" spans="1:16" ht="15.75" customHeight="1">
      <c r="A494" s="1"/>
      <c r="B494" s="1"/>
      <c r="C494" s="1"/>
      <c r="D494" s="4"/>
      <c r="E494" s="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</row>
    <row r="495" spans="1:16" ht="15.75" customHeight="1">
      <c r="A495" s="1"/>
      <c r="B495" s="1"/>
      <c r="C495" s="1"/>
      <c r="D495" s="4"/>
      <c r="E495" s="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</row>
    <row r="496" spans="1:16" ht="15.75" customHeight="1">
      <c r="A496" s="1"/>
      <c r="B496" s="1"/>
      <c r="C496" s="1"/>
      <c r="D496" s="4"/>
      <c r="E496" s="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</row>
    <row r="497" spans="1:16" ht="15.75" customHeight="1">
      <c r="A497" s="1"/>
      <c r="B497" s="1"/>
      <c r="C497" s="1"/>
      <c r="D497" s="4"/>
      <c r="E497" s="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</row>
    <row r="498" spans="1:16" ht="15.75" customHeight="1">
      <c r="A498" s="1"/>
      <c r="B498" s="1"/>
      <c r="C498" s="1"/>
      <c r="D498" s="4"/>
      <c r="E498" s="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</row>
    <row r="499" spans="1:16" ht="15.75" customHeight="1">
      <c r="A499" s="1"/>
      <c r="B499" s="1"/>
      <c r="C499" s="1"/>
      <c r="D499" s="4"/>
      <c r="E499" s="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</row>
    <row r="500" spans="1:16" ht="15.75" customHeight="1">
      <c r="A500" s="1"/>
      <c r="B500" s="1"/>
      <c r="C500" s="1"/>
      <c r="D500" s="4"/>
      <c r="E500" s="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</row>
    <row r="501" spans="1:16" ht="15.75" customHeight="1">
      <c r="A501" s="1"/>
      <c r="B501" s="1"/>
      <c r="C501" s="1"/>
      <c r="D501" s="4"/>
      <c r="E501" s="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</row>
    <row r="502" spans="1:16" ht="15.75" customHeight="1">
      <c r="A502" s="1"/>
      <c r="B502" s="1"/>
      <c r="C502" s="1"/>
      <c r="D502" s="4"/>
      <c r="E502" s="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</row>
    <row r="503" spans="1:16" ht="15.75" customHeight="1">
      <c r="A503" s="1"/>
      <c r="B503" s="1"/>
      <c r="C503" s="1"/>
      <c r="D503" s="4"/>
      <c r="E503" s="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</row>
    <row r="504" spans="1:16" ht="15.75" customHeight="1">
      <c r="A504" s="1"/>
      <c r="B504" s="1"/>
      <c r="C504" s="1"/>
      <c r="D504" s="4"/>
      <c r="E504" s="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</row>
    <row r="505" spans="1:16" ht="15.75" customHeight="1">
      <c r="A505" s="1"/>
      <c r="B505" s="1"/>
      <c r="C505" s="1"/>
      <c r="D505" s="4"/>
      <c r="E505" s="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</row>
    <row r="506" spans="1:16" ht="15.75" customHeight="1">
      <c r="A506" s="1"/>
      <c r="B506" s="1"/>
      <c r="C506" s="1"/>
      <c r="D506" s="4"/>
      <c r="E506" s="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</row>
    <row r="507" spans="1:16" ht="15.75" customHeight="1">
      <c r="A507" s="1"/>
      <c r="B507" s="1"/>
      <c r="C507" s="1"/>
      <c r="D507" s="4"/>
      <c r="E507" s="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</row>
    <row r="508" spans="1:16" ht="15.75" customHeight="1">
      <c r="A508" s="1"/>
      <c r="B508" s="1"/>
      <c r="C508" s="1"/>
      <c r="D508" s="4"/>
      <c r="E508" s="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</row>
    <row r="509" spans="1:16" ht="15.75" customHeight="1">
      <c r="A509" s="1"/>
      <c r="B509" s="1"/>
      <c r="C509" s="1"/>
      <c r="D509" s="4"/>
      <c r="E509" s="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</row>
    <row r="510" spans="1:16" ht="15.75" customHeight="1">
      <c r="A510" s="1"/>
      <c r="B510" s="1"/>
      <c r="C510" s="1"/>
      <c r="D510" s="4"/>
      <c r="E510" s="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</row>
    <row r="511" spans="1:16" ht="15.75" customHeight="1">
      <c r="A511" s="1"/>
      <c r="B511" s="1"/>
      <c r="C511" s="1"/>
      <c r="D511" s="4"/>
      <c r="E511" s="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</row>
    <row r="512" spans="1:16" ht="15.75" customHeight="1">
      <c r="A512" s="1"/>
      <c r="B512" s="1"/>
      <c r="C512" s="1"/>
      <c r="D512" s="4"/>
      <c r="E512" s="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</row>
    <row r="513" spans="1:16" ht="15.75" customHeight="1">
      <c r="A513" s="1"/>
      <c r="B513" s="1"/>
      <c r="C513" s="1"/>
      <c r="D513" s="4"/>
      <c r="E513" s="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</row>
    <row r="514" spans="1:16" ht="15.75" customHeight="1">
      <c r="A514" s="1"/>
      <c r="B514" s="1"/>
      <c r="C514" s="1"/>
      <c r="D514" s="4"/>
      <c r="E514" s="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</row>
    <row r="515" spans="1:16" ht="15.75" customHeight="1">
      <c r="A515" s="1"/>
      <c r="B515" s="1"/>
      <c r="C515" s="1"/>
      <c r="D515" s="4"/>
      <c r="E515" s="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</row>
    <row r="516" spans="1:16" ht="15.75" customHeight="1">
      <c r="A516" s="1"/>
      <c r="B516" s="1"/>
      <c r="C516" s="1"/>
      <c r="D516" s="4"/>
      <c r="E516" s="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</row>
    <row r="517" spans="1:16" ht="15.75" customHeight="1">
      <c r="A517" s="1"/>
      <c r="B517" s="1"/>
      <c r="C517" s="1"/>
      <c r="D517" s="4"/>
      <c r="E517" s="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</row>
    <row r="518" spans="1:16" ht="15.75" customHeight="1">
      <c r="A518" s="1"/>
      <c r="B518" s="1"/>
      <c r="C518" s="1"/>
      <c r="D518" s="4"/>
      <c r="E518" s="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</row>
    <row r="519" spans="1:16" ht="15.75" customHeight="1">
      <c r="A519" s="1"/>
      <c r="B519" s="1"/>
      <c r="C519" s="1"/>
      <c r="D519" s="4"/>
      <c r="E519" s="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</row>
    <row r="520" spans="1:16" ht="15.75" customHeight="1">
      <c r="A520" s="1"/>
      <c r="B520" s="1"/>
      <c r="C520" s="1"/>
      <c r="D520" s="4"/>
      <c r="E520" s="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</row>
    <row r="521" spans="1:16" ht="15.75" customHeight="1">
      <c r="A521" s="1"/>
      <c r="B521" s="1"/>
      <c r="C521" s="1"/>
      <c r="D521" s="4"/>
      <c r="E521" s="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</row>
    <row r="522" spans="1:16" ht="15.75" customHeight="1">
      <c r="A522" s="1"/>
      <c r="B522" s="1"/>
      <c r="C522" s="1"/>
      <c r="D522" s="4"/>
      <c r="E522" s="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</row>
    <row r="523" spans="1:16" ht="15.75" customHeight="1">
      <c r="A523" s="1"/>
      <c r="B523" s="1"/>
      <c r="C523" s="1"/>
      <c r="D523" s="4"/>
      <c r="E523" s="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</row>
    <row r="524" spans="1:16" ht="15.75" customHeight="1">
      <c r="A524" s="1"/>
      <c r="B524" s="1"/>
      <c r="C524" s="1"/>
      <c r="D524" s="4"/>
      <c r="E524" s="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</row>
    <row r="525" spans="1:16" ht="15.75" customHeight="1">
      <c r="A525" s="1"/>
      <c r="B525" s="1"/>
      <c r="C525" s="1"/>
      <c r="D525" s="4"/>
      <c r="E525" s="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</row>
    <row r="526" spans="1:16" ht="15.75" customHeight="1">
      <c r="A526" s="1"/>
      <c r="B526" s="1"/>
      <c r="C526" s="1"/>
      <c r="D526" s="4"/>
      <c r="E526" s="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</row>
    <row r="527" spans="1:16" ht="15.75" customHeight="1">
      <c r="A527" s="1"/>
      <c r="B527" s="1"/>
      <c r="C527" s="1"/>
      <c r="D527" s="4"/>
      <c r="E527" s="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</row>
    <row r="528" spans="1:16" ht="15.75" customHeight="1">
      <c r="A528" s="1"/>
      <c r="B528" s="1"/>
      <c r="C528" s="1"/>
      <c r="D528" s="4"/>
      <c r="E528" s="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</row>
    <row r="529" spans="1:16" ht="15.75" customHeight="1">
      <c r="A529" s="1"/>
      <c r="B529" s="1"/>
      <c r="C529" s="1"/>
      <c r="D529" s="4"/>
      <c r="E529" s="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</row>
    <row r="530" spans="1:16" ht="15.75" customHeight="1">
      <c r="A530" s="1"/>
      <c r="B530" s="1"/>
      <c r="C530" s="1"/>
      <c r="D530" s="4"/>
      <c r="E530" s="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</row>
    <row r="531" spans="1:16" ht="15.75" customHeight="1">
      <c r="A531" s="1"/>
      <c r="B531" s="1"/>
      <c r="C531" s="1"/>
      <c r="D531" s="4"/>
      <c r="E531" s="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</row>
    <row r="532" spans="1:16" ht="15.75" customHeight="1">
      <c r="A532" s="1"/>
      <c r="B532" s="1"/>
      <c r="C532" s="1"/>
      <c r="D532" s="4"/>
      <c r="E532" s="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</row>
    <row r="533" spans="1:16" ht="15.75" customHeight="1">
      <c r="A533" s="1"/>
      <c r="B533" s="1"/>
      <c r="C533" s="1"/>
      <c r="D533" s="4"/>
      <c r="E533" s="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</row>
    <row r="534" spans="1:16" ht="15.75" customHeight="1">
      <c r="A534" s="1"/>
      <c r="B534" s="1"/>
      <c r="C534" s="1"/>
      <c r="D534" s="4"/>
      <c r="E534" s="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</row>
    <row r="535" spans="1:16" ht="15.75" customHeight="1">
      <c r="A535" s="1"/>
      <c r="B535" s="1"/>
      <c r="C535" s="1"/>
      <c r="D535" s="4"/>
      <c r="E535" s="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</row>
    <row r="536" spans="1:16" ht="15.75" customHeight="1">
      <c r="A536" s="1"/>
      <c r="B536" s="1"/>
      <c r="C536" s="1"/>
      <c r="D536" s="4"/>
      <c r="E536" s="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</row>
    <row r="537" spans="1:16" ht="15.75" customHeight="1">
      <c r="A537" s="1"/>
      <c r="B537" s="1"/>
      <c r="C537" s="1"/>
      <c r="D537" s="4"/>
      <c r="E537" s="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</row>
    <row r="538" spans="1:16" ht="15.75" customHeight="1">
      <c r="A538" s="1"/>
      <c r="B538" s="1"/>
      <c r="C538" s="1"/>
      <c r="D538" s="4"/>
      <c r="E538" s="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</row>
    <row r="539" spans="1:16" ht="15.75" customHeight="1">
      <c r="A539" s="1"/>
      <c r="B539" s="1"/>
      <c r="C539" s="1"/>
      <c r="D539" s="4"/>
      <c r="E539" s="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</row>
    <row r="540" spans="1:16" ht="15.75" customHeight="1">
      <c r="A540" s="1"/>
      <c r="B540" s="1"/>
      <c r="C540" s="1"/>
      <c r="D540" s="4"/>
      <c r="E540" s="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</row>
    <row r="541" spans="1:16" ht="15.75" customHeight="1">
      <c r="A541" s="1"/>
      <c r="B541" s="1"/>
      <c r="C541" s="1"/>
      <c r="D541" s="4"/>
      <c r="E541" s="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</row>
    <row r="542" spans="1:16" ht="15.75" customHeight="1">
      <c r="A542" s="1"/>
      <c r="B542" s="1"/>
      <c r="C542" s="1"/>
      <c r="D542" s="4"/>
      <c r="E542" s="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</row>
    <row r="543" spans="1:16" ht="15.75" customHeight="1">
      <c r="A543" s="1"/>
      <c r="B543" s="1"/>
      <c r="C543" s="1"/>
      <c r="D543" s="4"/>
      <c r="E543" s="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</row>
    <row r="544" spans="1:16" ht="15.75" customHeight="1">
      <c r="A544" s="1"/>
      <c r="B544" s="1"/>
      <c r="C544" s="1"/>
      <c r="D544" s="4"/>
      <c r="E544" s="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</row>
    <row r="545" spans="1:16" ht="15.75" customHeight="1">
      <c r="A545" s="1"/>
      <c r="B545" s="1"/>
      <c r="C545" s="1"/>
      <c r="D545" s="4"/>
      <c r="E545" s="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</row>
    <row r="546" spans="1:16" ht="15.75" customHeight="1">
      <c r="A546" s="1"/>
      <c r="B546" s="1"/>
      <c r="C546" s="1"/>
      <c r="D546" s="4"/>
      <c r="E546" s="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</row>
    <row r="547" spans="1:16" ht="15.75" customHeight="1">
      <c r="A547" s="1"/>
      <c r="B547" s="1"/>
      <c r="C547" s="1"/>
      <c r="D547" s="4"/>
      <c r="E547" s="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</row>
    <row r="548" spans="1:16" ht="15.75" customHeight="1">
      <c r="A548" s="1"/>
      <c r="B548" s="1"/>
      <c r="C548" s="1"/>
      <c r="D548" s="4"/>
      <c r="E548" s="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</row>
    <row r="549" spans="1:16" ht="15.75" customHeight="1">
      <c r="A549" s="1"/>
      <c r="B549" s="1"/>
      <c r="C549" s="1"/>
      <c r="D549" s="4"/>
      <c r="E549" s="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</row>
    <row r="550" spans="1:16" ht="15.75" customHeight="1">
      <c r="A550" s="1"/>
      <c r="B550" s="1"/>
      <c r="C550" s="1"/>
      <c r="D550" s="4"/>
      <c r="E550" s="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</row>
    <row r="551" spans="1:16" ht="15.75" customHeight="1">
      <c r="A551" s="1"/>
      <c r="B551" s="1"/>
      <c r="C551" s="1"/>
      <c r="D551" s="4"/>
      <c r="E551" s="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</row>
    <row r="552" spans="1:16" ht="15.75" customHeight="1">
      <c r="A552" s="1"/>
      <c r="B552" s="1"/>
      <c r="C552" s="1"/>
      <c r="D552" s="4"/>
      <c r="E552" s="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</row>
    <row r="553" spans="1:16" ht="15.75" customHeight="1">
      <c r="A553" s="1"/>
      <c r="B553" s="1"/>
      <c r="C553" s="1"/>
      <c r="D553" s="4"/>
      <c r="E553" s="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</row>
    <row r="554" spans="1:16" ht="15.75" customHeight="1">
      <c r="A554" s="1"/>
      <c r="B554" s="1"/>
      <c r="C554" s="1"/>
      <c r="D554" s="4"/>
      <c r="E554" s="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</row>
    <row r="555" spans="1:16" ht="15.75" customHeight="1">
      <c r="A555" s="1"/>
      <c r="B555" s="1"/>
      <c r="C555" s="1"/>
      <c r="D555" s="4"/>
      <c r="E555" s="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</row>
    <row r="556" spans="1:16" ht="15.75" customHeight="1">
      <c r="A556" s="1"/>
      <c r="B556" s="1"/>
      <c r="C556" s="1"/>
      <c r="D556" s="4"/>
      <c r="E556" s="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</row>
    <row r="557" spans="1:16" ht="15.75" customHeight="1">
      <c r="A557" s="1"/>
      <c r="B557" s="1"/>
      <c r="C557" s="1"/>
      <c r="D557" s="4"/>
      <c r="E557" s="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</row>
    <row r="558" spans="1:16" ht="15.75" customHeight="1">
      <c r="A558" s="1"/>
      <c r="B558" s="1"/>
      <c r="C558" s="1"/>
      <c r="D558" s="4"/>
      <c r="E558" s="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</row>
    <row r="559" spans="1:16" ht="15.75" customHeight="1">
      <c r="A559" s="1"/>
      <c r="B559" s="1"/>
      <c r="C559" s="1"/>
      <c r="D559" s="4"/>
      <c r="E559" s="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</row>
    <row r="560" spans="1:16" ht="15.75" customHeight="1">
      <c r="A560" s="1"/>
      <c r="B560" s="1"/>
      <c r="C560" s="1"/>
      <c r="D560" s="4"/>
      <c r="E560" s="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</row>
    <row r="561" spans="1:16" ht="15.75" customHeight="1">
      <c r="A561" s="1"/>
      <c r="B561" s="1"/>
      <c r="C561" s="1"/>
      <c r="D561" s="4"/>
      <c r="E561" s="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</row>
    <row r="562" spans="1:16" ht="15.75" customHeight="1">
      <c r="A562" s="1"/>
      <c r="B562" s="1"/>
      <c r="C562" s="1"/>
      <c r="D562" s="4"/>
      <c r="E562" s="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</row>
    <row r="563" spans="1:16" ht="15.75" customHeight="1">
      <c r="A563" s="1"/>
      <c r="B563" s="1"/>
      <c r="C563" s="1"/>
      <c r="D563" s="4"/>
      <c r="E563" s="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</row>
    <row r="564" spans="1:16" ht="15.75" customHeight="1">
      <c r="A564" s="1"/>
      <c r="B564" s="1"/>
      <c r="C564" s="1"/>
      <c r="D564" s="4"/>
      <c r="E564" s="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</row>
    <row r="565" spans="1:16" ht="15.75" customHeight="1">
      <c r="A565" s="1"/>
      <c r="B565" s="1"/>
      <c r="C565" s="1"/>
      <c r="D565" s="4"/>
      <c r="E565" s="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</row>
    <row r="566" spans="1:16" ht="15.75" customHeight="1">
      <c r="A566" s="1"/>
      <c r="B566" s="1"/>
      <c r="C566" s="1"/>
      <c r="D566" s="4"/>
      <c r="E566" s="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</row>
    <row r="567" spans="1:16" ht="15.75" customHeight="1">
      <c r="A567" s="1"/>
      <c r="B567" s="1"/>
      <c r="C567" s="1"/>
      <c r="D567" s="4"/>
      <c r="E567" s="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</row>
    <row r="568" spans="1:16" ht="15.75" customHeight="1">
      <c r="A568" s="1"/>
      <c r="B568" s="1"/>
      <c r="C568" s="1"/>
      <c r="D568" s="4"/>
      <c r="E568" s="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</row>
    <row r="569" spans="1:16" ht="15.75" customHeight="1">
      <c r="A569" s="1"/>
      <c r="B569" s="1"/>
      <c r="C569" s="1"/>
      <c r="D569" s="4"/>
      <c r="E569" s="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</row>
    <row r="570" spans="1:16" ht="15.75" customHeight="1">
      <c r="A570" s="1"/>
      <c r="B570" s="1"/>
      <c r="C570" s="1"/>
      <c r="D570" s="4"/>
      <c r="E570" s="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</row>
    <row r="571" spans="1:16" ht="15.75" customHeight="1">
      <c r="A571" s="1"/>
      <c r="B571" s="1"/>
      <c r="C571" s="1"/>
      <c r="D571" s="4"/>
      <c r="E571" s="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</row>
    <row r="572" spans="1:16" ht="15.75" customHeight="1">
      <c r="A572" s="1"/>
      <c r="B572" s="1"/>
      <c r="C572" s="1"/>
      <c r="D572" s="4"/>
      <c r="E572" s="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</row>
    <row r="573" spans="1:16" ht="15.75" customHeight="1">
      <c r="A573" s="1"/>
      <c r="B573" s="1"/>
      <c r="C573" s="1"/>
      <c r="D573" s="4"/>
      <c r="E573" s="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</row>
    <row r="574" spans="1:16" ht="15.75" customHeight="1">
      <c r="A574" s="1"/>
      <c r="B574" s="1"/>
      <c r="C574" s="1"/>
      <c r="D574" s="4"/>
      <c r="E574" s="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</row>
    <row r="575" spans="1:16" ht="15.75" customHeight="1">
      <c r="A575" s="1"/>
      <c r="B575" s="1"/>
      <c r="C575" s="1"/>
      <c r="D575" s="4"/>
      <c r="E575" s="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</row>
    <row r="576" spans="1:16" ht="15.75" customHeight="1">
      <c r="A576" s="1"/>
      <c r="B576" s="1"/>
      <c r="C576" s="1"/>
      <c r="D576" s="4"/>
      <c r="E576" s="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</row>
    <row r="577" spans="1:16" ht="15.75" customHeight="1">
      <c r="A577" s="1"/>
      <c r="B577" s="1"/>
      <c r="C577" s="1"/>
      <c r="D577" s="4"/>
      <c r="E577" s="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</row>
    <row r="578" spans="1:16" ht="15.75" customHeight="1">
      <c r="A578" s="1"/>
      <c r="B578" s="1"/>
      <c r="C578" s="1"/>
      <c r="D578" s="4"/>
      <c r="E578" s="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</row>
    <row r="579" spans="1:16" ht="15.75" customHeight="1">
      <c r="A579" s="1"/>
      <c r="B579" s="1"/>
      <c r="C579" s="1"/>
      <c r="D579" s="4"/>
      <c r="E579" s="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</row>
    <row r="580" spans="1:16" ht="15.75" customHeight="1">
      <c r="A580" s="1"/>
      <c r="B580" s="1"/>
      <c r="C580" s="1"/>
      <c r="D580" s="4"/>
      <c r="E580" s="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</row>
    <row r="581" spans="1:16" ht="15.75" customHeight="1">
      <c r="A581" s="1"/>
      <c r="B581" s="1"/>
      <c r="C581" s="1"/>
      <c r="D581" s="4"/>
      <c r="E581" s="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</row>
    <row r="582" spans="1:16" ht="15.75" customHeight="1">
      <c r="A582" s="1"/>
      <c r="B582" s="1"/>
      <c r="C582" s="1"/>
      <c r="D582" s="4"/>
      <c r="E582" s="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</row>
    <row r="583" spans="1:16" ht="15.75" customHeight="1">
      <c r="A583" s="1"/>
      <c r="B583" s="1"/>
      <c r="C583" s="1"/>
      <c r="D583" s="4"/>
      <c r="E583" s="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</row>
    <row r="584" spans="1:16" ht="15.75" customHeight="1">
      <c r="A584" s="1"/>
      <c r="B584" s="1"/>
      <c r="C584" s="1"/>
      <c r="D584" s="4"/>
      <c r="E584" s="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</row>
    <row r="585" spans="1:16" ht="15.75" customHeight="1">
      <c r="A585" s="1"/>
      <c r="B585" s="1"/>
      <c r="C585" s="1"/>
      <c r="D585" s="4"/>
      <c r="E585" s="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</row>
    <row r="586" spans="1:16" ht="15.75" customHeight="1">
      <c r="A586" s="1"/>
      <c r="B586" s="1"/>
      <c r="C586" s="1"/>
      <c r="D586" s="4"/>
      <c r="E586" s="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</row>
    <row r="587" spans="1:16" ht="15.75" customHeight="1">
      <c r="A587" s="1"/>
      <c r="B587" s="1"/>
      <c r="C587" s="1"/>
      <c r="D587" s="4"/>
      <c r="E587" s="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</row>
    <row r="588" spans="1:16" ht="15.75" customHeight="1">
      <c r="A588" s="1"/>
      <c r="B588" s="1"/>
      <c r="C588" s="1"/>
      <c r="D588" s="4"/>
      <c r="E588" s="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</row>
    <row r="589" spans="1:16" ht="15.75" customHeight="1">
      <c r="A589" s="1"/>
      <c r="B589" s="1"/>
      <c r="C589" s="1"/>
      <c r="D589" s="4"/>
      <c r="E589" s="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</row>
    <row r="590" spans="1:16" ht="15.75" customHeight="1">
      <c r="A590" s="1"/>
      <c r="B590" s="1"/>
      <c r="C590" s="1"/>
      <c r="D590" s="4"/>
      <c r="E590" s="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</row>
    <row r="591" spans="1:16" ht="15.75" customHeight="1">
      <c r="A591" s="1"/>
      <c r="B591" s="1"/>
      <c r="C591" s="1"/>
      <c r="D591" s="4"/>
      <c r="E591" s="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</row>
    <row r="592" spans="1:16" ht="15.75" customHeight="1">
      <c r="A592" s="1"/>
      <c r="B592" s="1"/>
      <c r="C592" s="1"/>
      <c r="D592" s="4"/>
      <c r="E592" s="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 ht="15.75" customHeight="1">
      <c r="A593" s="1"/>
      <c r="B593" s="1"/>
      <c r="C593" s="1"/>
      <c r="D593" s="4"/>
      <c r="E593" s="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 ht="15.75" customHeight="1">
      <c r="A594" s="1"/>
      <c r="B594" s="1"/>
      <c r="C594" s="1"/>
      <c r="D594" s="4"/>
      <c r="E594" s="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 ht="15.75" customHeight="1">
      <c r="A595" s="1"/>
      <c r="B595" s="1"/>
      <c r="C595" s="1"/>
      <c r="D595" s="4"/>
      <c r="E595" s="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</row>
    <row r="596" spans="1:16" ht="15.75" customHeight="1">
      <c r="A596" s="1"/>
      <c r="B596" s="1"/>
      <c r="C596" s="1"/>
      <c r="D596" s="4"/>
      <c r="E596" s="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</row>
    <row r="597" spans="1:16" ht="15.75" customHeight="1">
      <c r="A597" s="1"/>
      <c r="B597" s="1"/>
      <c r="C597" s="1"/>
      <c r="D597" s="4"/>
      <c r="E597" s="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</row>
    <row r="598" spans="1:16" ht="15.75" customHeight="1">
      <c r="A598" s="1"/>
      <c r="B598" s="1"/>
      <c r="C598" s="1"/>
      <c r="D598" s="4"/>
      <c r="E598" s="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</row>
    <row r="599" spans="1:16" ht="15.75" customHeight="1">
      <c r="A599" s="1"/>
      <c r="B599" s="1"/>
      <c r="C599" s="1"/>
      <c r="D599" s="4"/>
      <c r="E599" s="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</row>
    <row r="600" spans="1:16" ht="15.75" customHeight="1">
      <c r="A600" s="1"/>
      <c r="B600" s="1"/>
      <c r="C600" s="1"/>
      <c r="D600" s="4"/>
      <c r="E600" s="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 spans="1:16" ht="15.75" customHeight="1">
      <c r="A601" s="1"/>
      <c r="B601" s="1"/>
      <c r="C601" s="1"/>
      <c r="D601" s="4"/>
      <c r="E601" s="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</row>
    <row r="602" spans="1:16" ht="15.75" customHeight="1">
      <c r="A602" s="1"/>
      <c r="B602" s="1"/>
      <c r="C602" s="1"/>
      <c r="D602" s="4"/>
      <c r="E602" s="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</row>
    <row r="603" spans="1:16" ht="15.75" customHeight="1">
      <c r="A603" s="1"/>
      <c r="B603" s="1"/>
      <c r="C603" s="1"/>
      <c r="D603" s="4"/>
      <c r="E603" s="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</row>
    <row r="604" spans="1:16" ht="15.75" customHeight="1">
      <c r="A604" s="1"/>
      <c r="B604" s="1"/>
      <c r="C604" s="1"/>
      <c r="D604" s="4"/>
      <c r="E604" s="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</row>
    <row r="605" spans="1:16" ht="15.75" customHeight="1">
      <c r="A605" s="1"/>
      <c r="B605" s="1"/>
      <c r="C605" s="1"/>
      <c r="D605" s="4"/>
      <c r="E605" s="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</row>
    <row r="606" spans="1:16" ht="15.75" customHeight="1">
      <c r="A606" s="1"/>
      <c r="B606" s="1"/>
      <c r="C606" s="1"/>
      <c r="D606" s="4"/>
      <c r="E606" s="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</row>
    <row r="607" spans="1:16" ht="15.75" customHeight="1">
      <c r="A607" s="1"/>
      <c r="B607" s="1"/>
      <c r="C607" s="1"/>
      <c r="D607" s="4"/>
      <c r="E607" s="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</row>
    <row r="608" spans="1:16" ht="15.75" customHeight="1">
      <c r="A608" s="1"/>
      <c r="B608" s="1"/>
      <c r="C608" s="1"/>
      <c r="D608" s="4"/>
      <c r="E608" s="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</row>
    <row r="609" spans="1:16" ht="15.75" customHeight="1">
      <c r="A609" s="1"/>
      <c r="B609" s="1"/>
      <c r="C609" s="1"/>
      <c r="D609" s="4"/>
      <c r="E609" s="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 ht="15.75" customHeight="1">
      <c r="A610" s="1"/>
      <c r="B610" s="1"/>
      <c r="C610" s="1"/>
      <c r="D610" s="4"/>
      <c r="E610" s="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 ht="15.75" customHeight="1">
      <c r="A611" s="1"/>
      <c r="B611" s="1"/>
      <c r="C611" s="1"/>
      <c r="D611" s="4"/>
      <c r="E611" s="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 ht="15.75" customHeight="1">
      <c r="A612" s="1"/>
      <c r="B612" s="1"/>
      <c r="C612" s="1"/>
      <c r="D612" s="4"/>
      <c r="E612" s="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</row>
    <row r="613" spans="1:16" ht="15.75" customHeight="1">
      <c r="A613" s="1"/>
      <c r="B613" s="1"/>
      <c r="C613" s="1"/>
      <c r="D613" s="4"/>
      <c r="E613" s="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</row>
    <row r="614" spans="1:16" ht="15.75" customHeight="1">
      <c r="A614" s="1"/>
      <c r="B614" s="1"/>
      <c r="C614" s="1"/>
      <c r="D614" s="4"/>
      <c r="E614" s="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</row>
    <row r="615" spans="1:16" ht="15.75" customHeight="1">
      <c r="A615" s="1"/>
      <c r="B615" s="1"/>
      <c r="C615" s="1"/>
      <c r="D615" s="4"/>
      <c r="E615" s="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</row>
    <row r="616" spans="1:16" ht="15.75" customHeight="1">
      <c r="A616" s="1"/>
      <c r="B616" s="1"/>
      <c r="C616" s="1"/>
      <c r="D616" s="4"/>
      <c r="E616" s="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</row>
    <row r="617" spans="1:16" ht="15.75" customHeight="1">
      <c r="A617" s="1"/>
      <c r="B617" s="1"/>
      <c r="C617" s="1"/>
      <c r="D617" s="4"/>
      <c r="E617" s="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</row>
    <row r="618" spans="1:16" ht="15.75" customHeight="1">
      <c r="A618" s="1"/>
      <c r="B618" s="1"/>
      <c r="C618" s="1"/>
      <c r="D618" s="4"/>
      <c r="E618" s="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</row>
    <row r="619" spans="1:16" ht="15.75" customHeight="1">
      <c r="A619" s="1"/>
      <c r="B619" s="1"/>
      <c r="C619" s="1"/>
      <c r="D619" s="4"/>
      <c r="E619" s="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</row>
    <row r="620" spans="1:16" ht="15.75" customHeight="1">
      <c r="A620" s="1"/>
      <c r="B620" s="1"/>
      <c r="C620" s="1"/>
      <c r="D620" s="4"/>
      <c r="E620" s="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</row>
    <row r="621" spans="1:16" ht="15.75" customHeight="1">
      <c r="A621" s="1"/>
      <c r="B621" s="1"/>
      <c r="C621" s="1"/>
      <c r="D621" s="4"/>
      <c r="E621" s="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</row>
    <row r="622" spans="1:16" ht="15.75" customHeight="1">
      <c r="A622" s="1"/>
      <c r="B622" s="1"/>
      <c r="C622" s="1"/>
      <c r="D622" s="4"/>
      <c r="E622" s="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</row>
    <row r="623" spans="1:16" ht="15.75" customHeight="1">
      <c r="A623" s="1"/>
      <c r="B623" s="1"/>
      <c r="C623" s="1"/>
      <c r="D623" s="4"/>
      <c r="E623" s="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</row>
    <row r="624" spans="1:16" ht="15.75" customHeight="1">
      <c r="A624" s="1"/>
      <c r="B624" s="1"/>
      <c r="C624" s="1"/>
      <c r="D624" s="4"/>
      <c r="E624" s="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</row>
    <row r="625" spans="1:16" ht="15.75" customHeight="1">
      <c r="A625" s="1"/>
      <c r="B625" s="1"/>
      <c r="C625" s="1"/>
      <c r="D625" s="4"/>
      <c r="E625" s="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</row>
    <row r="626" spans="1:16" ht="15.75" customHeight="1">
      <c r="A626" s="1"/>
      <c r="B626" s="1"/>
      <c r="C626" s="1"/>
      <c r="D626" s="4"/>
      <c r="E626" s="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</row>
    <row r="627" spans="1:16" ht="15.75" customHeight="1">
      <c r="A627" s="1"/>
      <c r="B627" s="1"/>
      <c r="C627" s="1"/>
      <c r="D627" s="4"/>
      <c r="E627" s="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</row>
    <row r="628" spans="1:16" ht="15.75" customHeight="1">
      <c r="A628" s="1"/>
      <c r="B628" s="1"/>
      <c r="C628" s="1"/>
      <c r="D628" s="4"/>
      <c r="E628" s="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</row>
    <row r="629" spans="1:16" ht="15.75" customHeight="1">
      <c r="A629" s="1"/>
      <c r="B629" s="1"/>
      <c r="C629" s="1"/>
      <c r="D629" s="4"/>
      <c r="E629" s="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</row>
    <row r="630" spans="1:16" ht="15.75" customHeight="1">
      <c r="A630" s="1"/>
      <c r="B630" s="1"/>
      <c r="C630" s="1"/>
      <c r="D630" s="4"/>
      <c r="E630" s="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</row>
    <row r="631" spans="1:16" ht="15.75" customHeight="1">
      <c r="A631" s="1"/>
      <c r="B631" s="1"/>
      <c r="C631" s="1"/>
      <c r="D631" s="4"/>
      <c r="E631" s="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</row>
    <row r="632" spans="1:16" ht="15.75" customHeight="1">
      <c r="A632" s="1"/>
      <c r="B632" s="1"/>
      <c r="C632" s="1"/>
      <c r="D632" s="4"/>
      <c r="E632" s="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</row>
    <row r="633" spans="1:16" ht="15.75" customHeight="1">
      <c r="A633" s="1"/>
      <c r="B633" s="1"/>
      <c r="C633" s="1"/>
      <c r="D633" s="4"/>
      <c r="E633" s="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</row>
    <row r="634" spans="1:16" ht="15.75" customHeight="1">
      <c r="A634" s="1"/>
      <c r="B634" s="1"/>
      <c r="C634" s="1"/>
      <c r="D634" s="4"/>
      <c r="E634" s="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</row>
    <row r="635" spans="1:16" ht="15.75" customHeight="1">
      <c r="A635" s="1"/>
      <c r="B635" s="1"/>
      <c r="C635" s="1"/>
      <c r="D635" s="4"/>
      <c r="E635" s="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</row>
    <row r="636" spans="1:16" ht="15.75" customHeight="1">
      <c r="A636" s="1"/>
      <c r="B636" s="1"/>
      <c r="C636" s="1"/>
      <c r="D636" s="4"/>
      <c r="E636" s="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</row>
    <row r="637" spans="1:16" ht="15.75" customHeight="1">
      <c r="A637" s="1"/>
      <c r="B637" s="1"/>
      <c r="C637" s="1"/>
      <c r="D637" s="4"/>
      <c r="E637" s="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</row>
    <row r="638" spans="1:16" ht="15.75" customHeight="1">
      <c r="A638" s="1"/>
      <c r="B638" s="1"/>
      <c r="C638" s="1"/>
      <c r="D638" s="4"/>
      <c r="E638" s="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</row>
    <row r="639" spans="1:16" ht="15.75" customHeight="1">
      <c r="A639" s="1"/>
      <c r="B639" s="1"/>
      <c r="C639" s="1"/>
      <c r="D639" s="4"/>
      <c r="E639" s="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</row>
    <row r="640" spans="1:16" ht="15.75" customHeight="1">
      <c r="A640" s="1"/>
      <c r="B640" s="1"/>
      <c r="C640" s="1"/>
      <c r="D640" s="4"/>
      <c r="E640" s="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</row>
    <row r="641" spans="1:16" ht="15.75" customHeight="1">
      <c r="A641" s="1"/>
      <c r="B641" s="1"/>
      <c r="C641" s="1"/>
      <c r="D641" s="4"/>
      <c r="E641" s="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</row>
    <row r="642" spans="1:16" ht="15.75" customHeight="1">
      <c r="A642" s="1"/>
      <c r="B642" s="1"/>
      <c r="C642" s="1"/>
      <c r="D642" s="4"/>
      <c r="E642" s="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</row>
    <row r="643" spans="1:16" ht="15.75" customHeight="1">
      <c r="A643" s="1"/>
      <c r="B643" s="1"/>
      <c r="C643" s="1"/>
      <c r="D643" s="4"/>
      <c r="E643" s="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</row>
    <row r="644" spans="1:16" ht="15.75" customHeight="1">
      <c r="A644" s="1"/>
      <c r="B644" s="1"/>
      <c r="C644" s="1"/>
      <c r="D644" s="4"/>
      <c r="E644" s="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</row>
    <row r="645" spans="1:16" ht="15.75" customHeight="1">
      <c r="A645" s="1"/>
      <c r="B645" s="1"/>
      <c r="C645" s="1"/>
      <c r="D645" s="4"/>
      <c r="E645" s="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</row>
    <row r="646" spans="1:16" ht="15.75" customHeight="1">
      <c r="A646" s="1"/>
      <c r="B646" s="1"/>
      <c r="C646" s="1"/>
      <c r="D646" s="4"/>
      <c r="E646" s="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</row>
    <row r="647" spans="1:16" ht="15.75" customHeight="1">
      <c r="A647" s="1"/>
      <c r="B647" s="1"/>
      <c r="C647" s="1"/>
      <c r="D647" s="4"/>
      <c r="E647" s="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</row>
    <row r="648" spans="1:16" ht="15.75" customHeight="1">
      <c r="A648" s="1"/>
      <c r="B648" s="1"/>
      <c r="C648" s="1"/>
      <c r="D648" s="4"/>
      <c r="E648" s="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</row>
    <row r="649" spans="1:16" ht="15.75" customHeight="1">
      <c r="A649" s="1"/>
      <c r="B649" s="1"/>
      <c r="C649" s="1"/>
      <c r="D649" s="4"/>
      <c r="E649" s="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</row>
    <row r="650" spans="1:16" ht="15.75" customHeight="1">
      <c r="A650" s="1"/>
      <c r="B650" s="1"/>
      <c r="C650" s="1"/>
      <c r="D650" s="4"/>
      <c r="E650" s="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</row>
    <row r="651" spans="1:16" ht="15.75" customHeight="1">
      <c r="A651" s="1"/>
      <c r="B651" s="1"/>
      <c r="C651" s="1"/>
      <c r="D651" s="4"/>
      <c r="E651" s="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</row>
    <row r="652" spans="1:16" ht="15.75" customHeight="1">
      <c r="A652" s="1"/>
      <c r="B652" s="1"/>
      <c r="C652" s="1"/>
      <c r="D652" s="4"/>
      <c r="E652" s="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</row>
    <row r="653" spans="1:16" ht="15.75" customHeight="1">
      <c r="A653" s="1"/>
      <c r="B653" s="1"/>
      <c r="C653" s="1"/>
      <c r="D653" s="4"/>
      <c r="E653" s="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</row>
    <row r="654" spans="1:16" ht="15.75" customHeight="1">
      <c r="A654" s="1"/>
      <c r="B654" s="1"/>
      <c r="C654" s="1"/>
      <c r="D654" s="4"/>
      <c r="E654" s="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</row>
    <row r="655" spans="1:16" ht="15.75" customHeight="1">
      <c r="A655" s="1"/>
      <c r="B655" s="1"/>
      <c r="C655" s="1"/>
      <c r="D655" s="4"/>
      <c r="E655" s="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</row>
    <row r="656" spans="1:16" ht="15.75" customHeight="1">
      <c r="A656" s="1"/>
      <c r="B656" s="1"/>
      <c r="C656" s="1"/>
      <c r="D656" s="4"/>
      <c r="E656" s="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</row>
    <row r="657" spans="1:16" ht="15.75" customHeight="1">
      <c r="A657" s="1"/>
      <c r="B657" s="1"/>
      <c r="C657" s="1"/>
      <c r="D657" s="4"/>
      <c r="E657" s="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</row>
    <row r="658" spans="1:16" ht="15.75" customHeight="1">
      <c r="A658" s="1"/>
      <c r="B658" s="1"/>
      <c r="C658" s="1"/>
      <c r="D658" s="4"/>
      <c r="E658" s="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</row>
    <row r="659" spans="1:16" ht="15.75" customHeight="1">
      <c r="A659" s="1"/>
      <c r="B659" s="1"/>
      <c r="C659" s="1"/>
      <c r="D659" s="4"/>
      <c r="E659" s="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</row>
    <row r="660" spans="1:16" ht="15.75" customHeight="1">
      <c r="A660" s="1"/>
      <c r="B660" s="1"/>
      <c r="C660" s="1"/>
      <c r="D660" s="4"/>
      <c r="E660" s="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</row>
    <row r="661" spans="1:16" ht="15.75" customHeight="1">
      <c r="A661" s="1"/>
      <c r="B661" s="1"/>
      <c r="C661" s="1"/>
      <c r="D661" s="4"/>
      <c r="E661" s="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</row>
    <row r="662" spans="1:16" ht="15.75" customHeight="1">
      <c r="A662" s="1"/>
      <c r="B662" s="1"/>
      <c r="C662" s="1"/>
      <c r="D662" s="4"/>
      <c r="E662" s="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</row>
    <row r="663" spans="1:16" ht="15.75" customHeight="1">
      <c r="A663" s="1"/>
      <c r="B663" s="1"/>
      <c r="C663" s="1"/>
      <c r="D663" s="4"/>
      <c r="E663" s="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</row>
    <row r="664" spans="1:16" ht="15.75" customHeight="1">
      <c r="A664" s="1"/>
      <c r="B664" s="1"/>
      <c r="C664" s="1"/>
      <c r="D664" s="4"/>
      <c r="E664" s="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</row>
    <row r="665" spans="1:16" ht="15.75" customHeight="1">
      <c r="A665" s="1"/>
      <c r="B665" s="1"/>
      <c r="C665" s="1"/>
      <c r="D665" s="4"/>
      <c r="E665" s="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</row>
    <row r="666" spans="1:16" ht="15.75" customHeight="1">
      <c r="A666" s="1"/>
      <c r="B666" s="1"/>
      <c r="C666" s="1"/>
      <c r="D666" s="4"/>
      <c r="E666" s="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</row>
    <row r="667" spans="1:16" ht="15.75" customHeight="1">
      <c r="A667" s="1"/>
      <c r="B667" s="1"/>
      <c r="C667" s="1"/>
      <c r="D667" s="4"/>
      <c r="E667" s="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</row>
    <row r="668" spans="1:16" ht="15.75" customHeight="1">
      <c r="A668" s="1"/>
      <c r="B668" s="1"/>
      <c r="C668" s="1"/>
      <c r="D668" s="4"/>
      <c r="E668" s="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</row>
    <row r="669" spans="1:16" ht="15.75" customHeight="1">
      <c r="A669" s="1"/>
      <c r="B669" s="1"/>
      <c r="C669" s="1"/>
      <c r="D669" s="4"/>
      <c r="E669" s="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</row>
    <row r="670" spans="1:16" ht="15.75" customHeight="1">
      <c r="A670" s="1"/>
      <c r="B670" s="1"/>
      <c r="C670" s="1"/>
      <c r="D670" s="4"/>
      <c r="E670" s="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</row>
    <row r="671" spans="1:16" ht="15.75" customHeight="1">
      <c r="A671" s="1"/>
      <c r="B671" s="1"/>
      <c r="C671" s="1"/>
      <c r="D671" s="4"/>
      <c r="E671" s="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</row>
    <row r="672" spans="1:16" ht="15.75" customHeight="1">
      <c r="A672" s="1"/>
      <c r="B672" s="1"/>
      <c r="C672" s="1"/>
      <c r="D672" s="4"/>
      <c r="E672" s="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 ht="15.75" customHeight="1">
      <c r="A673" s="1"/>
      <c r="B673" s="1"/>
      <c r="C673" s="1"/>
      <c r="D673" s="4"/>
      <c r="E673" s="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</row>
    <row r="674" spans="1:16" ht="15.75" customHeight="1">
      <c r="A674" s="1"/>
      <c r="B674" s="1"/>
      <c r="C674" s="1"/>
      <c r="D674" s="4"/>
      <c r="E674" s="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</row>
    <row r="675" spans="1:16" ht="15.75" customHeight="1">
      <c r="A675" s="1"/>
      <c r="B675" s="1"/>
      <c r="C675" s="1"/>
      <c r="D675" s="4"/>
      <c r="E675" s="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</row>
    <row r="676" spans="1:16" ht="15.75" customHeight="1">
      <c r="A676" s="1"/>
      <c r="B676" s="1"/>
      <c r="C676" s="1"/>
      <c r="D676" s="4"/>
      <c r="E676" s="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 ht="15.75" customHeight="1">
      <c r="A677" s="1"/>
      <c r="B677" s="1"/>
      <c r="C677" s="1"/>
      <c r="D677" s="4"/>
      <c r="E677" s="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 ht="15.75" customHeight="1">
      <c r="A678" s="1"/>
      <c r="B678" s="1"/>
      <c r="C678" s="1"/>
      <c r="D678" s="4"/>
      <c r="E678" s="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</row>
    <row r="679" spans="1:16" ht="15.75" customHeight="1">
      <c r="A679" s="1"/>
      <c r="B679" s="1"/>
      <c r="C679" s="1"/>
      <c r="D679" s="4"/>
      <c r="E679" s="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 ht="15.75" customHeight="1">
      <c r="A680" s="1"/>
      <c r="B680" s="1"/>
      <c r="C680" s="1"/>
      <c r="D680" s="4"/>
      <c r="E680" s="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</row>
    <row r="681" spans="1:16" ht="15.75" customHeight="1">
      <c r="A681" s="1"/>
      <c r="B681" s="1"/>
      <c r="C681" s="1"/>
      <c r="D681" s="4"/>
      <c r="E681" s="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</row>
    <row r="682" spans="1:16" ht="15.75" customHeight="1">
      <c r="A682" s="1"/>
      <c r="B682" s="1"/>
      <c r="C682" s="1"/>
      <c r="D682" s="4"/>
      <c r="E682" s="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</row>
    <row r="683" spans="1:16" ht="15.75" customHeight="1">
      <c r="A683" s="1"/>
      <c r="B683" s="1"/>
      <c r="C683" s="1"/>
      <c r="D683" s="4"/>
      <c r="E683" s="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</row>
    <row r="684" spans="1:16" ht="15.75" customHeight="1">
      <c r="A684" s="1"/>
      <c r="B684" s="1"/>
      <c r="C684" s="1"/>
      <c r="D684" s="4"/>
      <c r="E684" s="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</row>
    <row r="685" spans="1:16" ht="15.75" customHeight="1">
      <c r="A685" s="1"/>
      <c r="B685" s="1"/>
      <c r="C685" s="1"/>
      <c r="D685" s="4"/>
      <c r="E685" s="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</row>
    <row r="686" spans="1:16" ht="15.75" customHeight="1">
      <c r="A686" s="1"/>
      <c r="B686" s="1"/>
      <c r="C686" s="1"/>
      <c r="D686" s="4"/>
      <c r="E686" s="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</row>
    <row r="687" spans="1:16" ht="15.75" customHeight="1">
      <c r="A687" s="1"/>
      <c r="B687" s="1"/>
      <c r="C687" s="1"/>
      <c r="D687" s="4"/>
      <c r="E687" s="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</row>
    <row r="688" spans="1:16" ht="15.75" customHeight="1">
      <c r="A688" s="1"/>
      <c r="B688" s="1"/>
      <c r="C688" s="1"/>
      <c r="D688" s="4"/>
      <c r="E688" s="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</row>
    <row r="689" spans="1:16" ht="15.75" customHeight="1">
      <c r="A689" s="1"/>
      <c r="B689" s="1"/>
      <c r="C689" s="1"/>
      <c r="D689" s="4"/>
      <c r="E689" s="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</row>
    <row r="690" spans="1:16" ht="15.75" customHeight="1">
      <c r="A690" s="1"/>
      <c r="B690" s="1"/>
      <c r="C690" s="1"/>
      <c r="D690" s="4"/>
      <c r="E690" s="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</row>
    <row r="691" spans="1:16" ht="15.75" customHeight="1">
      <c r="A691" s="1"/>
      <c r="B691" s="1"/>
      <c r="C691" s="1"/>
      <c r="D691" s="4"/>
      <c r="E691" s="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</row>
    <row r="692" spans="1:16" ht="15.75" customHeight="1">
      <c r="A692" s="1"/>
      <c r="B692" s="1"/>
      <c r="C692" s="1"/>
      <c r="D692" s="4"/>
      <c r="E692" s="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 ht="15.75" customHeight="1">
      <c r="A693" s="1"/>
      <c r="B693" s="1"/>
      <c r="C693" s="1"/>
      <c r="D693" s="4"/>
      <c r="E693" s="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</row>
    <row r="694" spans="1:16" ht="15.75" customHeight="1">
      <c r="A694" s="1"/>
      <c r="B694" s="1"/>
      <c r="C694" s="1"/>
      <c r="D694" s="4"/>
      <c r="E694" s="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</row>
    <row r="695" spans="1:16" ht="15.75" customHeight="1">
      <c r="A695" s="1"/>
      <c r="B695" s="1"/>
      <c r="C695" s="1"/>
      <c r="D695" s="4"/>
      <c r="E695" s="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</row>
    <row r="696" spans="1:16" ht="15.75" customHeight="1">
      <c r="A696" s="1"/>
      <c r="B696" s="1"/>
      <c r="C696" s="1"/>
      <c r="D696" s="4"/>
      <c r="E696" s="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</row>
    <row r="697" spans="1:16" ht="15.75" customHeight="1">
      <c r="A697" s="1"/>
      <c r="B697" s="1"/>
      <c r="C697" s="1"/>
      <c r="D697" s="4"/>
      <c r="E697" s="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</row>
    <row r="698" spans="1:16" ht="15.75" customHeight="1">
      <c r="A698" s="1"/>
      <c r="B698" s="1"/>
      <c r="C698" s="1"/>
      <c r="D698" s="4"/>
      <c r="E698" s="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</row>
    <row r="699" spans="1:16" ht="15.75" customHeight="1">
      <c r="A699" s="1"/>
      <c r="B699" s="1"/>
      <c r="C699" s="1"/>
      <c r="D699" s="4"/>
      <c r="E699" s="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</row>
    <row r="700" spans="1:16" ht="15.75" customHeight="1">
      <c r="A700" s="1"/>
      <c r="B700" s="1"/>
      <c r="C700" s="1"/>
      <c r="D700" s="4"/>
      <c r="E700" s="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</row>
    <row r="701" spans="1:16" ht="15.75" customHeight="1">
      <c r="A701" s="1"/>
      <c r="B701" s="1"/>
      <c r="C701" s="1"/>
      <c r="D701" s="4"/>
      <c r="E701" s="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</row>
    <row r="702" spans="1:16" ht="15.75" customHeight="1">
      <c r="A702" s="1"/>
      <c r="B702" s="1"/>
      <c r="C702" s="1"/>
      <c r="D702" s="4"/>
      <c r="E702" s="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</row>
    <row r="703" spans="1:16" ht="15.75" customHeight="1">
      <c r="A703" s="1"/>
      <c r="B703" s="1"/>
      <c r="C703" s="1"/>
      <c r="D703" s="4"/>
      <c r="E703" s="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</row>
    <row r="704" spans="1:16" ht="15.75" customHeight="1">
      <c r="A704" s="1"/>
      <c r="B704" s="1"/>
      <c r="C704" s="1"/>
      <c r="D704" s="4"/>
      <c r="E704" s="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</row>
    <row r="705" spans="1:16" ht="15.75" customHeight="1">
      <c r="A705" s="1"/>
      <c r="B705" s="1"/>
      <c r="C705" s="1"/>
      <c r="D705" s="4"/>
      <c r="E705" s="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</row>
    <row r="706" spans="1:16" ht="15.75" customHeight="1">
      <c r="A706" s="1"/>
      <c r="B706" s="1"/>
      <c r="C706" s="1"/>
      <c r="D706" s="4"/>
      <c r="E706" s="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</row>
    <row r="707" spans="1:16" ht="15.75" customHeight="1">
      <c r="A707" s="1"/>
      <c r="B707" s="1"/>
      <c r="C707" s="1"/>
      <c r="D707" s="4"/>
      <c r="E707" s="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</row>
    <row r="708" spans="1:16" ht="15.75" customHeight="1">
      <c r="A708" s="1"/>
      <c r="B708" s="1"/>
      <c r="C708" s="1"/>
      <c r="D708" s="4"/>
      <c r="E708" s="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 ht="15.75" customHeight="1">
      <c r="A709" s="1"/>
      <c r="B709" s="1"/>
      <c r="C709" s="1"/>
      <c r="D709" s="4"/>
      <c r="E709" s="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 ht="15.75" customHeight="1">
      <c r="A710" s="1"/>
      <c r="B710" s="1"/>
      <c r="C710" s="1"/>
      <c r="D710" s="4"/>
      <c r="E710" s="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</row>
    <row r="711" spans="1:16" ht="15.75" customHeight="1">
      <c r="A711" s="1"/>
      <c r="B711" s="1"/>
      <c r="C711" s="1"/>
      <c r="D711" s="4"/>
      <c r="E711" s="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</row>
    <row r="712" spans="1:16" ht="15.75" customHeight="1">
      <c r="A712" s="1"/>
      <c r="B712" s="1"/>
      <c r="C712" s="1"/>
      <c r="D712" s="4"/>
      <c r="E712" s="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 ht="15.75" customHeight="1">
      <c r="A713" s="1"/>
      <c r="B713" s="1"/>
      <c r="C713" s="1"/>
      <c r="D713" s="4"/>
      <c r="E713" s="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 ht="15.75" customHeight="1">
      <c r="A714" s="1"/>
      <c r="B714" s="1"/>
      <c r="C714" s="1"/>
      <c r="D714" s="4"/>
      <c r="E714" s="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 ht="15.75" customHeight="1">
      <c r="A715" s="1"/>
      <c r="B715" s="1"/>
      <c r="C715" s="1"/>
      <c r="D715" s="4"/>
      <c r="E715" s="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 ht="15.75" customHeight="1">
      <c r="A716" s="1"/>
      <c r="B716" s="1"/>
      <c r="C716" s="1"/>
      <c r="D716" s="4"/>
      <c r="E716" s="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 ht="15.75" customHeight="1">
      <c r="A717" s="1"/>
      <c r="B717" s="1"/>
      <c r="C717" s="1"/>
      <c r="D717" s="4"/>
      <c r="E717" s="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 ht="15.75" customHeight="1">
      <c r="A718" s="1"/>
      <c r="B718" s="1"/>
      <c r="C718" s="1"/>
      <c r="D718" s="4"/>
      <c r="E718" s="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 ht="15.75" customHeight="1">
      <c r="A719" s="1"/>
      <c r="B719" s="1"/>
      <c r="C719" s="1"/>
      <c r="D719" s="4"/>
      <c r="E719" s="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 ht="15.75" customHeight="1">
      <c r="A720" s="1"/>
      <c r="B720" s="1"/>
      <c r="C720" s="1"/>
      <c r="D720" s="4"/>
      <c r="E720" s="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 ht="15.75" customHeight="1">
      <c r="A721" s="1"/>
      <c r="B721" s="1"/>
      <c r="C721" s="1"/>
      <c r="D721" s="4"/>
      <c r="E721" s="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</row>
    <row r="722" spans="1:16" ht="15.75" customHeight="1">
      <c r="A722" s="1"/>
      <c r="B722" s="1"/>
      <c r="C722" s="1"/>
      <c r="D722" s="4"/>
      <c r="E722" s="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</row>
    <row r="723" spans="1:16" ht="15.75" customHeight="1">
      <c r="A723" s="1"/>
      <c r="B723" s="1"/>
      <c r="C723" s="1"/>
      <c r="D723" s="4"/>
      <c r="E723" s="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</row>
    <row r="724" spans="1:16" ht="15.75" customHeight="1">
      <c r="A724" s="1"/>
      <c r="B724" s="1"/>
      <c r="C724" s="1"/>
      <c r="D724" s="4"/>
      <c r="E724" s="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</row>
    <row r="725" spans="1:16" ht="15.75" customHeight="1">
      <c r="A725" s="1"/>
      <c r="B725" s="1"/>
      <c r="C725" s="1"/>
      <c r="D725" s="4"/>
      <c r="E725" s="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</row>
    <row r="726" spans="1:16" ht="15.75" customHeight="1">
      <c r="A726" s="1"/>
      <c r="B726" s="1"/>
      <c r="C726" s="1"/>
      <c r="D726" s="4"/>
      <c r="E726" s="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</row>
    <row r="727" spans="1:16" ht="15.75" customHeight="1">
      <c r="A727" s="1"/>
      <c r="B727" s="1"/>
      <c r="C727" s="1"/>
      <c r="D727" s="4"/>
      <c r="E727" s="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</row>
    <row r="728" spans="1:16" ht="15.75" customHeight="1">
      <c r="A728" s="1"/>
      <c r="B728" s="1"/>
      <c r="C728" s="1"/>
      <c r="D728" s="4"/>
      <c r="E728" s="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</row>
    <row r="729" spans="1:16" ht="15.75" customHeight="1">
      <c r="A729" s="1"/>
      <c r="B729" s="1"/>
      <c r="C729" s="1"/>
      <c r="D729" s="4"/>
      <c r="E729" s="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</row>
    <row r="730" spans="1:16" ht="15.75" customHeight="1">
      <c r="A730" s="1"/>
      <c r="B730" s="1"/>
      <c r="C730" s="1"/>
      <c r="D730" s="4"/>
      <c r="E730" s="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</row>
    <row r="731" spans="1:16" ht="15.75" customHeight="1">
      <c r="A731" s="1"/>
      <c r="B731" s="1"/>
      <c r="C731" s="1"/>
      <c r="D731" s="4"/>
      <c r="E731" s="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</row>
    <row r="732" spans="1:16" ht="15.75" customHeight="1">
      <c r="A732" s="1"/>
      <c r="B732" s="1"/>
      <c r="C732" s="1"/>
      <c r="D732" s="4"/>
      <c r="E732" s="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</row>
    <row r="733" spans="1:16" ht="15.75" customHeight="1">
      <c r="A733" s="1"/>
      <c r="B733" s="1"/>
      <c r="C733" s="1"/>
      <c r="D733" s="4"/>
      <c r="E733" s="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</row>
    <row r="734" spans="1:16" ht="15.75" customHeight="1">
      <c r="A734" s="1"/>
      <c r="B734" s="1"/>
      <c r="C734" s="1"/>
      <c r="D734" s="4"/>
      <c r="E734" s="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</row>
    <row r="735" spans="1:16" ht="15.75" customHeight="1">
      <c r="A735" s="1"/>
      <c r="B735" s="1"/>
      <c r="C735" s="1"/>
      <c r="D735" s="4"/>
      <c r="E735" s="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</row>
    <row r="736" spans="1:16" ht="15.75" customHeight="1">
      <c r="A736" s="1"/>
      <c r="B736" s="1"/>
      <c r="C736" s="1"/>
      <c r="D736" s="4"/>
      <c r="E736" s="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</row>
    <row r="737" spans="1:16" ht="15.75" customHeight="1">
      <c r="A737" s="1"/>
      <c r="B737" s="1"/>
      <c r="C737" s="1"/>
      <c r="D737" s="4"/>
      <c r="E737" s="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</row>
    <row r="738" spans="1:16" ht="15.75" customHeight="1">
      <c r="A738" s="1"/>
      <c r="B738" s="1"/>
      <c r="C738" s="1"/>
      <c r="D738" s="4"/>
      <c r="E738" s="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</row>
    <row r="739" spans="1:16" ht="15.75" customHeight="1">
      <c r="A739" s="1"/>
      <c r="B739" s="1"/>
      <c r="C739" s="1"/>
      <c r="D739" s="4"/>
      <c r="E739" s="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</row>
    <row r="740" spans="1:16" ht="15.75" customHeight="1">
      <c r="A740" s="1"/>
      <c r="B740" s="1"/>
      <c r="C740" s="1"/>
      <c r="D740" s="4"/>
      <c r="E740" s="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</row>
    <row r="741" spans="1:16" ht="15.75" customHeight="1">
      <c r="A741" s="1"/>
      <c r="B741" s="1"/>
      <c r="C741" s="1"/>
      <c r="D741" s="4"/>
      <c r="E741" s="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</row>
    <row r="742" spans="1:16" ht="15.75" customHeight="1">
      <c r="A742" s="1"/>
      <c r="B742" s="1"/>
      <c r="C742" s="1"/>
      <c r="D742" s="4"/>
      <c r="E742" s="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</row>
    <row r="743" spans="1:16" ht="15.75" customHeight="1">
      <c r="A743" s="1"/>
      <c r="B743" s="1"/>
      <c r="C743" s="1"/>
      <c r="D743" s="4"/>
      <c r="E743" s="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</row>
    <row r="744" spans="1:16" ht="15.75" customHeight="1">
      <c r="A744" s="1"/>
      <c r="B744" s="1"/>
      <c r="C744" s="1"/>
      <c r="D744" s="4"/>
      <c r="E744" s="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</row>
    <row r="745" spans="1:16" ht="15.75" customHeight="1">
      <c r="A745" s="1"/>
      <c r="B745" s="1"/>
      <c r="C745" s="1"/>
      <c r="D745" s="4"/>
      <c r="E745" s="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</row>
    <row r="746" spans="1:16" ht="15.75" customHeight="1">
      <c r="A746" s="1"/>
      <c r="B746" s="1"/>
      <c r="C746" s="1"/>
      <c r="D746" s="4"/>
      <c r="E746" s="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</row>
    <row r="747" spans="1:16" ht="15.75" customHeight="1">
      <c r="A747" s="1"/>
      <c r="B747" s="1"/>
      <c r="C747" s="1"/>
      <c r="D747" s="4"/>
      <c r="E747" s="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</row>
    <row r="748" spans="1:16" ht="15.75" customHeight="1">
      <c r="A748" s="1"/>
      <c r="B748" s="1"/>
      <c r="C748" s="1"/>
      <c r="D748" s="4"/>
      <c r="E748" s="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</row>
    <row r="749" spans="1:16" ht="15.75" customHeight="1">
      <c r="A749" s="1"/>
      <c r="B749" s="1"/>
      <c r="C749" s="1"/>
      <c r="D749" s="4"/>
      <c r="E749" s="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 ht="15.75" customHeight="1">
      <c r="A750" s="1"/>
      <c r="B750" s="1"/>
      <c r="C750" s="1"/>
      <c r="D750" s="4"/>
      <c r="E750" s="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 ht="15.75" customHeight="1">
      <c r="A751" s="1"/>
      <c r="B751" s="1"/>
      <c r="C751" s="1"/>
      <c r="D751" s="4"/>
      <c r="E751" s="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</row>
    <row r="752" spans="1:16" ht="15.75" customHeight="1">
      <c r="A752" s="1"/>
      <c r="B752" s="1"/>
      <c r="C752" s="1"/>
      <c r="D752" s="4"/>
      <c r="E752" s="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</row>
    <row r="753" spans="1:16" ht="15.75" customHeight="1">
      <c r="A753" s="1"/>
      <c r="B753" s="1"/>
      <c r="C753" s="1"/>
      <c r="D753" s="4"/>
      <c r="E753" s="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</row>
    <row r="754" spans="1:16" ht="15.75" customHeight="1">
      <c r="A754" s="1"/>
      <c r="B754" s="1"/>
      <c r="C754" s="1"/>
      <c r="D754" s="4"/>
      <c r="E754" s="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</row>
    <row r="755" spans="1:16" ht="15.75" customHeight="1">
      <c r="A755" s="1"/>
      <c r="B755" s="1"/>
      <c r="C755" s="1"/>
      <c r="D755" s="4"/>
      <c r="E755" s="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</row>
    <row r="756" spans="1:16" ht="15.75" customHeight="1">
      <c r="A756" s="1"/>
      <c r="B756" s="1"/>
      <c r="C756" s="1"/>
      <c r="D756" s="4"/>
      <c r="E756" s="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</row>
    <row r="757" spans="1:16" ht="15.75" customHeight="1">
      <c r="A757" s="1"/>
      <c r="B757" s="1"/>
      <c r="C757" s="1"/>
      <c r="D757" s="4"/>
      <c r="E757" s="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</row>
    <row r="758" spans="1:16" ht="15.75" customHeight="1">
      <c r="A758" s="1"/>
      <c r="B758" s="1"/>
      <c r="C758" s="1"/>
      <c r="D758" s="4"/>
      <c r="E758" s="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</row>
    <row r="759" spans="1:16" ht="15.75" customHeight="1">
      <c r="A759" s="1"/>
      <c r="B759" s="1"/>
      <c r="C759" s="1"/>
      <c r="D759" s="4"/>
      <c r="E759" s="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</row>
    <row r="760" spans="1:16" ht="15.75" customHeight="1">
      <c r="A760" s="1"/>
      <c r="B760" s="1"/>
      <c r="C760" s="1"/>
      <c r="D760" s="4"/>
      <c r="E760" s="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</row>
    <row r="761" spans="1:16" ht="15.75" customHeight="1">
      <c r="A761" s="1"/>
      <c r="B761" s="1"/>
      <c r="C761" s="1"/>
      <c r="D761" s="4"/>
      <c r="E761" s="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</row>
    <row r="762" spans="1:16" ht="15.75" customHeight="1">
      <c r="A762" s="1"/>
      <c r="B762" s="1"/>
      <c r="C762" s="1"/>
      <c r="D762" s="4"/>
      <c r="E762" s="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</row>
    <row r="763" spans="1:16" ht="15.75" customHeight="1">
      <c r="A763" s="1"/>
      <c r="B763" s="1"/>
      <c r="C763" s="1"/>
      <c r="D763" s="4"/>
      <c r="E763" s="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</row>
    <row r="764" spans="1:16" ht="15.75" customHeight="1">
      <c r="A764" s="1"/>
      <c r="B764" s="1"/>
      <c r="C764" s="1"/>
      <c r="D764" s="4"/>
      <c r="E764" s="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</row>
    <row r="765" spans="1:16" ht="15.75" customHeight="1">
      <c r="A765" s="1"/>
      <c r="B765" s="1"/>
      <c r="C765" s="1"/>
      <c r="D765" s="4"/>
      <c r="E765" s="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</row>
    <row r="766" spans="1:16" ht="15.75" customHeight="1">
      <c r="A766" s="1"/>
      <c r="B766" s="1"/>
      <c r="C766" s="1"/>
      <c r="D766" s="4"/>
      <c r="E766" s="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</row>
    <row r="767" spans="1:16" ht="15.75" customHeight="1">
      <c r="A767" s="1"/>
      <c r="B767" s="1"/>
      <c r="C767" s="1"/>
      <c r="D767" s="4"/>
      <c r="E767" s="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</row>
    <row r="768" spans="1:16" ht="15.75" customHeight="1">
      <c r="A768" s="1"/>
      <c r="B768" s="1"/>
      <c r="C768" s="1"/>
      <c r="D768" s="4"/>
      <c r="E768" s="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</row>
    <row r="769" spans="1:16" ht="15.75" customHeight="1">
      <c r="A769" s="1"/>
      <c r="B769" s="1"/>
      <c r="C769" s="1"/>
      <c r="D769" s="4"/>
      <c r="E769" s="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</row>
    <row r="770" spans="1:16" ht="15.75" customHeight="1">
      <c r="A770" s="1"/>
      <c r="B770" s="1"/>
      <c r="C770" s="1"/>
      <c r="D770" s="4"/>
      <c r="E770" s="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</row>
    <row r="771" spans="1:16" ht="15.75" customHeight="1">
      <c r="A771" s="1"/>
      <c r="B771" s="1"/>
      <c r="C771" s="1"/>
      <c r="D771" s="4"/>
      <c r="E771" s="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</row>
    <row r="772" spans="1:16" ht="15.75" customHeight="1">
      <c r="A772" s="1"/>
      <c r="B772" s="1"/>
      <c r="C772" s="1"/>
      <c r="D772" s="4"/>
      <c r="E772" s="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</row>
    <row r="773" spans="1:16" ht="15.75" customHeight="1">
      <c r="A773" s="1"/>
      <c r="B773" s="1"/>
      <c r="C773" s="1"/>
      <c r="D773" s="4"/>
      <c r="E773" s="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</row>
    <row r="774" spans="1:16" ht="15.75" customHeight="1">
      <c r="A774" s="1"/>
      <c r="B774" s="1"/>
      <c r="C774" s="1"/>
      <c r="D774" s="4"/>
      <c r="E774" s="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</row>
    <row r="775" spans="1:16" ht="15.75" customHeight="1">
      <c r="A775" s="1"/>
      <c r="B775" s="1"/>
      <c r="C775" s="1"/>
      <c r="D775" s="4"/>
      <c r="E775" s="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</row>
    <row r="776" spans="1:16" ht="15.75" customHeight="1">
      <c r="A776" s="1"/>
      <c r="B776" s="1"/>
      <c r="C776" s="1"/>
      <c r="D776" s="4"/>
      <c r="E776" s="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</row>
    <row r="777" spans="1:16" ht="15.75" customHeight="1">
      <c r="A777" s="1"/>
      <c r="B777" s="1"/>
      <c r="C777" s="1"/>
      <c r="D777" s="4"/>
      <c r="E777" s="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</row>
    <row r="778" spans="1:16" ht="15.75" customHeight="1">
      <c r="A778" s="1"/>
      <c r="B778" s="1"/>
      <c r="C778" s="1"/>
      <c r="D778" s="4"/>
      <c r="E778" s="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</row>
    <row r="779" spans="1:16" ht="15.75" customHeight="1">
      <c r="A779" s="1"/>
      <c r="B779" s="1"/>
      <c r="C779" s="1"/>
      <c r="D779" s="4"/>
      <c r="E779" s="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</row>
    <row r="780" spans="1:16" ht="15.75" customHeight="1">
      <c r="A780" s="1"/>
      <c r="B780" s="1"/>
      <c r="C780" s="1"/>
      <c r="D780" s="4"/>
      <c r="E780" s="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</row>
    <row r="781" spans="1:16" ht="15.75" customHeight="1">
      <c r="A781" s="1"/>
      <c r="B781" s="1"/>
      <c r="C781" s="1"/>
      <c r="D781" s="4"/>
      <c r="E781" s="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</row>
    <row r="782" spans="1:16" ht="15.75" customHeight="1">
      <c r="A782" s="1"/>
      <c r="B782" s="1"/>
      <c r="C782" s="1"/>
      <c r="D782" s="4"/>
      <c r="E782" s="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</row>
    <row r="783" spans="1:16" ht="15.75" customHeight="1">
      <c r="A783" s="1"/>
      <c r="B783" s="1"/>
      <c r="C783" s="1"/>
      <c r="D783" s="4"/>
      <c r="E783" s="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</row>
    <row r="784" spans="1:16" ht="15.75" customHeight="1">
      <c r="A784" s="1"/>
      <c r="B784" s="1"/>
      <c r="C784" s="1"/>
      <c r="D784" s="4"/>
      <c r="E784" s="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</row>
    <row r="785" spans="1:16" ht="15.75" customHeight="1">
      <c r="A785" s="1"/>
      <c r="B785" s="1"/>
      <c r="C785" s="1"/>
      <c r="D785" s="4"/>
      <c r="E785" s="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</row>
    <row r="786" spans="1:16" ht="15.75" customHeight="1">
      <c r="A786" s="1"/>
      <c r="B786" s="1"/>
      <c r="C786" s="1"/>
      <c r="D786" s="4"/>
      <c r="E786" s="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</row>
    <row r="787" spans="1:16" ht="15.75" customHeight="1">
      <c r="A787" s="1"/>
      <c r="B787" s="1"/>
      <c r="C787" s="1"/>
      <c r="D787" s="4"/>
      <c r="E787" s="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</row>
    <row r="788" spans="1:16" ht="15.75" customHeight="1">
      <c r="A788" s="1"/>
      <c r="B788" s="1"/>
      <c r="C788" s="1"/>
      <c r="D788" s="4"/>
      <c r="E788" s="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</row>
    <row r="789" spans="1:16" ht="15.75" customHeight="1">
      <c r="A789" s="1"/>
      <c r="B789" s="1"/>
      <c r="C789" s="1"/>
      <c r="D789" s="4"/>
      <c r="E789" s="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</row>
    <row r="790" spans="1:16" ht="15.75" customHeight="1">
      <c r="A790" s="1"/>
      <c r="B790" s="1"/>
      <c r="C790" s="1"/>
      <c r="D790" s="4"/>
      <c r="E790" s="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</row>
    <row r="791" spans="1:16" ht="15.75" customHeight="1">
      <c r="A791" s="1"/>
      <c r="B791" s="1"/>
      <c r="C791" s="1"/>
      <c r="D791" s="4"/>
      <c r="E791" s="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</row>
    <row r="792" spans="1:16" ht="15.75" customHeight="1">
      <c r="A792" s="1"/>
      <c r="B792" s="1"/>
      <c r="C792" s="1"/>
      <c r="D792" s="4"/>
      <c r="E792" s="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</row>
    <row r="793" spans="1:16" ht="15.75" customHeight="1">
      <c r="A793" s="1"/>
      <c r="B793" s="1"/>
      <c r="C793" s="1"/>
      <c r="D793" s="4"/>
      <c r="E793" s="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</row>
    <row r="794" spans="1:16" ht="15.75" customHeight="1">
      <c r="A794" s="1"/>
      <c r="B794" s="1"/>
      <c r="C794" s="1"/>
      <c r="D794" s="4"/>
      <c r="E794" s="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</row>
    <row r="795" spans="1:16" ht="15.75" customHeight="1">
      <c r="A795" s="1"/>
      <c r="B795" s="1"/>
      <c r="C795" s="1"/>
      <c r="D795" s="4"/>
      <c r="E795" s="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</row>
    <row r="796" spans="1:16" ht="15.75" customHeight="1">
      <c r="A796" s="1"/>
      <c r="B796" s="1"/>
      <c r="C796" s="1"/>
      <c r="D796" s="4"/>
      <c r="E796" s="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</row>
    <row r="797" spans="1:16" ht="15.75" customHeight="1">
      <c r="A797" s="1"/>
      <c r="B797" s="1"/>
      <c r="C797" s="1"/>
      <c r="D797" s="4"/>
      <c r="E797" s="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</row>
    <row r="798" spans="1:16" ht="15.75" customHeight="1">
      <c r="A798" s="1"/>
      <c r="B798" s="1"/>
      <c r="C798" s="1"/>
      <c r="D798" s="4"/>
      <c r="E798" s="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</row>
    <row r="799" spans="1:16" ht="15.75" customHeight="1">
      <c r="A799" s="1"/>
      <c r="B799" s="1"/>
      <c r="C799" s="1"/>
      <c r="D799" s="4"/>
      <c r="E799" s="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</row>
    <row r="800" spans="1:16" ht="15.75" customHeight="1">
      <c r="A800" s="1"/>
      <c r="B800" s="1"/>
      <c r="C800" s="1"/>
      <c r="D800" s="4"/>
      <c r="E800" s="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</row>
    <row r="801" spans="1:16" ht="15.75" customHeight="1">
      <c r="A801" s="1"/>
      <c r="B801" s="1"/>
      <c r="C801" s="1"/>
      <c r="D801" s="4"/>
      <c r="E801" s="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</row>
    <row r="802" spans="1:16" ht="15.75" customHeight="1">
      <c r="A802" s="1"/>
      <c r="B802" s="1"/>
      <c r="C802" s="1"/>
      <c r="D802" s="4"/>
      <c r="E802" s="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</row>
    <row r="803" spans="1:16" ht="15.75" customHeight="1">
      <c r="A803" s="1"/>
      <c r="B803" s="1"/>
      <c r="C803" s="1"/>
      <c r="D803" s="4"/>
      <c r="E803" s="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</row>
    <row r="804" spans="1:16" ht="15.75" customHeight="1">
      <c r="A804" s="1"/>
      <c r="B804" s="1"/>
      <c r="C804" s="1"/>
      <c r="D804" s="4"/>
      <c r="E804" s="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</row>
    <row r="805" spans="1:16" ht="15.75" customHeight="1">
      <c r="A805" s="1"/>
      <c r="B805" s="1"/>
      <c r="C805" s="1"/>
      <c r="D805" s="4"/>
      <c r="E805" s="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</row>
    <row r="806" spans="1:16" ht="15.75" customHeight="1">
      <c r="A806" s="1"/>
      <c r="B806" s="1"/>
      <c r="C806" s="1"/>
      <c r="D806" s="4"/>
      <c r="E806" s="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</row>
    <row r="807" spans="1:16" ht="15.75" customHeight="1">
      <c r="A807" s="1"/>
      <c r="B807" s="1"/>
      <c r="C807" s="1"/>
      <c r="D807" s="4"/>
      <c r="E807" s="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</row>
    <row r="808" spans="1:16" ht="15.75" customHeight="1">
      <c r="A808" s="1"/>
      <c r="B808" s="1"/>
      <c r="C808" s="1"/>
      <c r="D808" s="4"/>
      <c r="E808" s="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</row>
    <row r="809" spans="1:16" ht="15.75" customHeight="1">
      <c r="A809" s="1"/>
      <c r="B809" s="1"/>
      <c r="C809" s="1"/>
      <c r="D809" s="4"/>
      <c r="E809" s="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</row>
    <row r="810" spans="1:16" ht="15.75" customHeight="1">
      <c r="A810" s="1"/>
      <c r="B810" s="1"/>
      <c r="C810" s="1"/>
      <c r="D810" s="4"/>
      <c r="E810" s="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</row>
    <row r="811" spans="1:16" ht="15.75" customHeight="1">
      <c r="A811" s="1"/>
      <c r="B811" s="1"/>
      <c r="C811" s="1"/>
      <c r="D811" s="4"/>
      <c r="E811" s="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</row>
    <row r="812" spans="1:16" ht="15.75" customHeight="1">
      <c r="A812" s="1"/>
      <c r="B812" s="1"/>
      <c r="C812" s="1"/>
      <c r="D812" s="4"/>
      <c r="E812" s="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</row>
    <row r="813" spans="1:16" ht="15.75" customHeight="1">
      <c r="A813" s="1"/>
      <c r="B813" s="1"/>
      <c r="C813" s="1"/>
      <c r="D813" s="4"/>
      <c r="E813" s="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</row>
    <row r="814" spans="1:16" ht="15.75" customHeight="1">
      <c r="A814" s="1"/>
      <c r="B814" s="1"/>
      <c r="C814" s="1"/>
      <c r="D814" s="4"/>
      <c r="E814" s="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</row>
    <row r="815" spans="1:16" ht="15.75" customHeight="1">
      <c r="A815" s="1"/>
      <c r="B815" s="1"/>
      <c r="C815" s="1"/>
      <c r="D815" s="4"/>
      <c r="E815" s="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</row>
    <row r="816" spans="1:16" ht="15.75" customHeight="1">
      <c r="A816" s="1"/>
      <c r="B816" s="1"/>
      <c r="C816" s="1"/>
      <c r="D816" s="4"/>
      <c r="E816" s="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</row>
    <row r="817" spans="1:16" ht="15.75" customHeight="1">
      <c r="A817" s="1"/>
      <c r="B817" s="1"/>
      <c r="C817" s="1"/>
      <c r="D817" s="4"/>
      <c r="E817" s="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</row>
    <row r="818" spans="1:16" ht="15.75" customHeight="1">
      <c r="A818" s="1"/>
      <c r="B818" s="1"/>
      <c r="C818" s="1"/>
      <c r="D818" s="4"/>
      <c r="E818" s="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</row>
    <row r="819" spans="1:16" ht="15.75" customHeight="1">
      <c r="A819" s="1"/>
      <c r="B819" s="1"/>
      <c r="C819" s="1"/>
      <c r="D819" s="4"/>
      <c r="E819" s="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</row>
    <row r="820" spans="1:16" ht="15.75" customHeight="1">
      <c r="A820" s="1"/>
      <c r="B820" s="1"/>
      <c r="C820" s="1"/>
      <c r="D820" s="4"/>
      <c r="E820" s="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</row>
    <row r="821" spans="1:16" ht="15.75" customHeight="1">
      <c r="A821" s="1"/>
      <c r="B821" s="1"/>
      <c r="C821" s="1"/>
      <c r="D821" s="4"/>
      <c r="E821" s="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</row>
    <row r="822" spans="1:16" ht="15.75" customHeight="1">
      <c r="A822" s="1"/>
      <c r="B822" s="1"/>
      <c r="C822" s="1"/>
      <c r="D822" s="4"/>
      <c r="E822" s="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</row>
    <row r="823" spans="1:16" ht="15.75" customHeight="1">
      <c r="A823" s="1"/>
      <c r="B823" s="1"/>
      <c r="C823" s="1"/>
      <c r="D823" s="4"/>
      <c r="E823" s="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</row>
    <row r="824" spans="1:16" ht="15.75" customHeight="1">
      <c r="A824" s="1"/>
      <c r="B824" s="1"/>
      <c r="C824" s="1"/>
      <c r="D824" s="4"/>
      <c r="E824" s="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</row>
    <row r="825" spans="1:16" ht="15.75" customHeight="1">
      <c r="A825" s="1"/>
      <c r="B825" s="1"/>
      <c r="C825" s="1"/>
      <c r="D825" s="4"/>
      <c r="E825" s="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</row>
    <row r="826" spans="1:16" ht="15.75" customHeight="1">
      <c r="A826" s="1"/>
      <c r="B826" s="1"/>
      <c r="C826" s="1"/>
      <c r="D826" s="4"/>
      <c r="E826" s="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</row>
    <row r="827" spans="1:16" ht="15.75" customHeight="1">
      <c r="A827" s="1"/>
      <c r="B827" s="1"/>
      <c r="C827" s="1"/>
      <c r="D827" s="4"/>
      <c r="E827" s="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</row>
    <row r="828" spans="1:16" ht="15.75" customHeight="1">
      <c r="A828" s="1"/>
      <c r="B828" s="1"/>
      <c r="C828" s="1"/>
      <c r="D828" s="4"/>
      <c r="E828" s="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</row>
    <row r="829" spans="1:16" ht="15.75" customHeight="1">
      <c r="A829" s="1"/>
      <c r="B829" s="1"/>
      <c r="C829" s="1"/>
      <c r="D829" s="4"/>
      <c r="E829" s="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</row>
    <row r="830" spans="1:16" ht="15.75" customHeight="1">
      <c r="A830" s="1"/>
      <c r="B830" s="1"/>
      <c r="C830" s="1"/>
      <c r="D830" s="4"/>
      <c r="E830" s="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</row>
    <row r="831" spans="1:16" ht="15.75" customHeight="1">
      <c r="A831" s="1"/>
      <c r="B831" s="1"/>
      <c r="C831" s="1"/>
      <c r="D831" s="4"/>
      <c r="E831" s="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</row>
    <row r="832" spans="1:16" ht="15.75" customHeight="1">
      <c r="A832" s="1"/>
      <c r="B832" s="1"/>
      <c r="C832" s="1"/>
      <c r="D832" s="4"/>
      <c r="E832" s="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</row>
    <row r="833" spans="1:16" ht="15.75" customHeight="1">
      <c r="A833" s="1"/>
      <c r="B833" s="1"/>
      <c r="C833" s="1"/>
      <c r="D833" s="4"/>
      <c r="E833" s="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</row>
    <row r="834" spans="1:16" ht="15.75" customHeight="1">
      <c r="A834" s="1"/>
      <c r="B834" s="1"/>
      <c r="C834" s="1"/>
      <c r="D834" s="4"/>
      <c r="E834" s="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</row>
    <row r="835" spans="1:16" ht="15.75" customHeight="1">
      <c r="A835" s="1"/>
      <c r="B835" s="1"/>
      <c r="C835" s="1"/>
      <c r="D835" s="4"/>
      <c r="E835" s="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</row>
    <row r="836" spans="1:16" ht="15.75" customHeight="1">
      <c r="A836" s="1"/>
      <c r="B836" s="1"/>
      <c r="C836" s="1"/>
      <c r="D836" s="4"/>
      <c r="E836" s="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</row>
    <row r="837" spans="1:16" ht="15.75" customHeight="1">
      <c r="A837" s="1"/>
      <c r="B837" s="1"/>
      <c r="C837" s="1"/>
      <c r="D837" s="4"/>
      <c r="E837" s="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</row>
    <row r="838" spans="1:16" ht="15.75" customHeight="1">
      <c r="A838" s="1"/>
      <c r="B838" s="1"/>
      <c r="C838" s="1"/>
      <c r="D838" s="4"/>
      <c r="E838" s="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</row>
    <row r="839" spans="1:16" ht="15.75" customHeight="1">
      <c r="A839" s="1"/>
      <c r="B839" s="1"/>
      <c r="C839" s="1"/>
      <c r="D839" s="4"/>
      <c r="E839" s="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</row>
    <row r="840" spans="1:16" ht="15.75" customHeight="1">
      <c r="A840" s="1"/>
      <c r="B840" s="1"/>
      <c r="C840" s="1"/>
      <c r="D840" s="4"/>
      <c r="E840" s="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</row>
    <row r="841" spans="1:16" ht="15.75" customHeight="1">
      <c r="A841" s="1"/>
      <c r="B841" s="1"/>
      <c r="C841" s="1"/>
      <c r="D841" s="4"/>
      <c r="E841" s="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</row>
    <row r="842" spans="1:16" ht="15.75" customHeight="1">
      <c r="A842" s="1"/>
      <c r="B842" s="1"/>
      <c r="C842" s="1"/>
      <c r="D842" s="4"/>
      <c r="E842" s="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</row>
    <row r="843" spans="1:16" ht="15.75" customHeight="1">
      <c r="A843" s="1"/>
      <c r="B843" s="1"/>
      <c r="C843" s="1"/>
      <c r="D843" s="4"/>
      <c r="E843" s="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</row>
    <row r="844" spans="1:16" ht="15.75" customHeight="1">
      <c r="A844" s="1"/>
      <c r="B844" s="1"/>
      <c r="C844" s="1"/>
      <c r="D844" s="4"/>
      <c r="E844" s="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</row>
    <row r="845" spans="1:16" ht="15.75" customHeight="1">
      <c r="A845" s="1"/>
      <c r="B845" s="1"/>
      <c r="C845" s="1"/>
      <c r="D845" s="4"/>
      <c r="E845" s="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</row>
    <row r="846" spans="1:16" ht="15.75" customHeight="1">
      <c r="A846" s="1"/>
      <c r="B846" s="1"/>
      <c r="C846" s="1"/>
      <c r="D846" s="4"/>
      <c r="E846" s="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</row>
    <row r="847" spans="1:16" ht="15.75" customHeight="1">
      <c r="A847" s="1"/>
      <c r="B847" s="1"/>
      <c r="C847" s="1"/>
      <c r="D847" s="4"/>
      <c r="E847" s="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</row>
    <row r="848" spans="1:16" ht="15.75" customHeight="1">
      <c r="A848" s="1"/>
      <c r="B848" s="1"/>
      <c r="C848" s="1"/>
      <c r="D848" s="4"/>
      <c r="E848" s="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</row>
    <row r="849" spans="1:16" ht="15.75" customHeight="1">
      <c r="A849" s="1"/>
      <c r="B849" s="1"/>
      <c r="C849" s="1"/>
      <c r="D849" s="4"/>
      <c r="E849" s="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</row>
    <row r="850" spans="1:16" ht="15.75" customHeight="1">
      <c r="A850" s="1"/>
      <c r="B850" s="1"/>
      <c r="C850" s="1"/>
      <c r="D850" s="4"/>
      <c r="E850" s="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</row>
    <row r="851" spans="1:16" ht="15.75" customHeight="1">
      <c r="A851" s="1"/>
      <c r="B851" s="1"/>
      <c r="C851" s="1"/>
      <c r="D851" s="4"/>
      <c r="E851" s="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</row>
    <row r="852" spans="1:16" ht="15.75" customHeight="1">
      <c r="A852" s="1"/>
      <c r="B852" s="1"/>
      <c r="C852" s="1"/>
      <c r="D852" s="4"/>
      <c r="E852" s="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</row>
    <row r="853" spans="1:16" ht="15.75" customHeight="1">
      <c r="A853" s="1"/>
      <c r="B853" s="1"/>
      <c r="C853" s="1"/>
      <c r="D853" s="4"/>
      <c r="E853" s="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</row>
    <row r="854" spans="1:16" ht="15.75" customHeight="1">
      <c r="A854" s="1"/>
      <c r="B854" s="1"/>
      <c r="C854" s="1"/>
      <c r="D854" s="4"/>
      <c r="E854" s="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</row>
    <row r="855" spans="1:16" ht="15.75" customHeight="1">
      <c r="A855" s="1"/>
      <c r="B855" s="1"/>
      <c r="C855" s="1"/>
      <c r="D855" s="4"/>
      <c r="E855" s="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</row>
    <row r="856" spans="1:16" ht="15.75" customHeight="1">
      <c r="A856" s="1"/>
      <c r="B856" s="1"/>
      <c r="C856" s="1"/>
      <c r="D856" s="4"/>
      <c r="E856" s="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</row>
    <row r="857" spans="1:16" ht="15.75" customHeight="1">
      <c r="A857" s="1"/>
      <c r="B857" s="1"/>
      <c r="C857" s="1"/>
      <c r="D857" s="4"/>
      <c r="E857" s="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</row>
    <row r="858" spans="1:16" ht="15.75" customHeight="1">
      <c r="A858" s="1"/>
      <c r="B858" s="1"/>
      <c r="C858" s="1"/>
      <c r="D858" s="4"/>
      <c r="E858" s="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</row>
    <row r="859" spans="1:16" ht="15.75" customHeight="1">
      <c r="A859" s="1"/>
      <c r="B859" s="1"/>
      <c r="C859" s="1"/>
      <c r="D859" s="4"/>
      <c r="E859" s="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</row>
    <row r="860" spans="1:16" ht="15.75" customHeight="1">
      <c r="A860" s="1"/>
      <c r="B860" s="1"/>
      <c r="C860" s="1"/>
      <c r="D860" s="4"/>
      <c r="E860" s="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</row>
    <row r="861" spans="1:16" ht="15.75" customHeight="1">
      <c r="A861" s="1"/>
      <c r="B861" s="1"/>
      <c r="C861" s="1"/>
      <c r="D861" s="4"/>
      <c r="E861" s="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</row>
    <row r="862" spans="1:16" ht="15.75" customHeight="1">
      <c r="A862" s="1"/>
      <c r="B862" s="1"/>
      <c r="C862" s="1"/>
      <c r="D862" s="4"/>
      <c r="E862" s="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</row>
    <row r="863" spans="1:16" ht="15.75" customHeight="1">
      <c r="A863" s="1"/>
      <c r="B863" s="1"/>
      <c r="C863" s="1"/>
      <c r="D863" s="4"/>
      <c r="E863" s="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</row>
    <row r="864" spans="1:16" ht="15.75" customHeight="1">
      <c r="A864" s="1"/>
      <c r="B864" s="1"/>
      <c r="C864" s="1"/>
      <c r="D864" s="4"/>
      <c r="E864" s="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</row>
    <row r="865" spans="1:16" ht="15.75" customHeight="1">
      <c r="A865" s="1"/>
      <c r="B865" s="1"/>
      <c r="C865" s="1"/>
      <c r="D865" s="4"/>
      <c r="E865" s="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</row>
    <row r="866" spans="1:16" ht="15.75" customHeight="1">
      <c r="A866" s="1"/>
      <c r="B866" s="1"/>
      <c r="C866" s="1"/>
      <c r="D866" s="4"/>
      <c r="E866" s="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</row>
    <row r="867" spans="1:16" ht="15.75" customHeight="1">
      <c r="A867" s="1"/>
      <c r="B867" s="1"/>
      <c r="C867" s="1"/>
      <c r="D867" s="4"/>
      <c r="E867" s="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</row>
    <row r="868" spans="1:16" ht="15.75" customHeight="1">
      <c r="A868" s="1"/>
      <c r="B868" s="1"/>
      <c r="C868" s="1"/>
      <c r="D868" s="4"/>
      <c r="E868" s="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</row>
    <row r="869" spans="1:16" ht="15.75" customHeight="1">
      <c r="A869" s="1"/>
      <c r="B869" s="1"/>
      <c r="C869" s="1"/>
      <c r="D869" s="4"/>
      <c r="E869" s="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</row>
    <row r="870" spans="1:16" ht="15.75" customHeight="1">
      <c r="A870" s="1"/>
      <c r="B870" s="1"/>
      <c r="C870" s="1"/>
      <c r="D870" s="4"/>
      <c r="E870" s="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</row>
    <row r="871" spans="1:16" ht="15.75" customHeight="1">
      <c r="A871" s="1"/>
      <c r="B871" s="1"/>
      <c r="C871" s="1"/>
      <c r="D871" s="4"/>
      <c r="E871" s="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</row>
    <row r="872" spans="1:16" ht="15.75" customHeight="1">
      <c r="A872" s="1"/>
      <c r="B872" s="1"/>
      <c r="C872" s="1"/>
      <c r="D872" s="4"/>
      <c r="E872" s="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</row>
    <row r="873" spans="1:16" ht="15.75" customHeight="1">
      <c r="A873" s="1"/>
      <c r="B873" s="1"/>
      <c r="C873" s="1"/>
      <c r="D873" s="4"/>
      <c r="E873" s="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</row>
    <row r="874" spans="1:16" ht="15.75" customHeight="1">
      <c r="A874" s="1"/>
      <c r="B874" s="1"/>
      <c r="C874" s="1"/>
      <c r="D874" s="4"/>
      <c r="E874" s="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</row>
    <row r="875" spans="1:16" ht="15.75" customHeight="1">
      <c r="A875" s="1"/>
      <c r="B875" s="1"/>
      <c r="C875" s="1"/>
      <c r="D875" s="4"/>
      <c r="E875" s="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</row>
    <row r="876" spans="1:16" ht="15.75" customHeight="1">
      <c r="A876" s="1"/>
      <c r="B876" s="1"/>
      <c r="C876" s="1"/>
      <c r="D876" s="4"/>
      <c r="E876" s="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</row>
    <row r="877" spans="1:16" ht="15.75" customHeight="1">
      <c r="A877" s="1"/>
      <c r="B877" s="1"/>
      <c r="C877" s="1"/>
      <c r="D877" s="4"/>
      <c r="E877" s="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</row>
    <row r="878" spans="1:16" ht="15.75" customHeight="1">
      <c r="A878" s="1"/>
      <c r="B878" s="1"/>
      <c r="C878" s="1"/>
      <c r="D878" s="4"/>
      <c r="E878" s="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</row>
    <row r="879" spans="1:16" ht="15.75" customHeight="1">
      <c r="A879" s="1"/>
      <c r="B879" s="1"/>
      <c r="C879" s="1"/>
      <c r="D879" s="4"/>
      <c r="E879" s="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</row>
    <row r="880" spans="1:16" ht="15.75" customHeight="1">
      <c r="A880" s="1"/>
      <c r="B880" s="1"/>
      <c r="C880" s="1"/>
      <c r="D880" s="4"/>
      <c r="E880" s="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</row>
    <row r="881" spans="1:16" ht="15.75" customHeight="1">
      <c r="A881" s="1"/>
      <c r="B881" s="1"/>
      <c r="C881" s="1"/>
      <c r="D881" s="4"/>
      <c r="E881" s="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</row>
    <row r="882" spans="1:16" ht="15.75" customHeight="1">
      <c r="A882" s="1"/>
      <c r="B882" s="1"/>
      <c r="C882" s="1"/>
      <c r="D882" s="4"/>
      <c r="E882" s="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</row>
    <row r="883" spans="1:16" ht="15.75" customHeight="1">
      <c r="A883" s="1"/>
      <c r="B883" s="1"/>
      <c r="C883" s="1"/>
      <c r="D883" s="4"/>
      <c r="E883" s="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</row>
    <row r="884" spans="1:16" ht="15.75" customHeight="1">
      <c r="A884" s="1"/>
      <c r="B884" s="1"/>
      <c r="C884" s="1"/>
      <c r="D884" s="4"/>
      <c r="E884" s="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</row>
    <row r="885" spans="1:16" ht="15.75" customHeight="1">
      <c r="A885" s="1"/>
      <c r="B885" s="1"/>
      <c r="C885" s="1"/>
      <c r="D885" s="4"/>
      <c r="E885" s="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</row>
    <row r="886" spans="1:16" ht="15.75" customHeight="1">
      <c r="A886" s="1"/>
      <c r="B886" s="1"/>
      <c r="C886" s="1"/>
      <c r="D886" s="4"/>
      <c r="E886" s="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</row>
    <row r="887" spans="1:16" ht="15.75" customHeight="1">
      <c r="A887" s="1"/>
      <c r="B887" s="1"/>
      <c r="C887" s="1"/>
      <c r="D887" s="4"/>
      <c r="E887" s="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</row>
    <row r="888" spans="1:16" ht="15.75" customHeight="1">
      <c r="A888" s="1"/>
      <c r="B888" s="1"/>
      <c r="C888" s="1"/>
      <c r="D888" s="4"/>
      <c r="E888" s="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</row>
    <row r="889" spans="1:16" ht="15.75" customHeight="1">
      <c r="A889" s="1"/>
      <c r="B889" s="1"/>
      <c r="C889" s="1"/>
      <c r="D889" s="4"/>
      <c r="E889" s="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</row>
    <row r="890" spans="1:16" ht="15.75" customHeight="1">
      <c r="A890" s="1"/>
      <c r="B890" s="1"/>
      <c r="C890" s="1"/>
      <c r="D890" s="4"/>
      <c r="E890" s="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</row>
    <row r="891" spans="1:16" ht="15.75" customHeight="1">
      <c r="A891" s="1"/>
      <c r="B891" s="1"/>
      <c r="C891" s="1"/>
      <c r="D891" s="4"/>
      <c r="E891" s="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</row>
    <row r="892" spans="1:16" ht="15.75" customHeight="1">
      <c r="A892" s="1"/>
      <c r="B892" s="1"/>
      <c r="C892" s="1"/>
      <c r="D892" s="4"/>
      <c r="E892" s="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</row>
    <row r="893" spans="1:16" ht="15.75" customHeight="1">
      <c r="A893" s="1"/>
      <c r="B893" s="1"/>
      <c r="C893" s="1"/>
      <c r="D893" s="4"/>
      <c r="E893" s="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</row>
    <row r="894" spans="1:16" ht="15.75" customHeight="1">
      <c r="A894" s="1"/>
      <c r="B894" s="1"/>
      <c r="C894" s="1"/>
      <c r="D894" s="4"/>
      <c r="E894" s="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</row>
    <row r="895" spans="1:16" ht="15.75" customHeight="1">
      <c r="A895" s="1"/>
      <c r="B895" s="1"/>
      <c r="C895" s="1"/>
      <c r="D895" s="4"/>
      <c r="E895" s="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</row>
    <row r="896" spans="1:16" ht="15.75" customHeight="1">
      <c r="A896" s="1"/>
      <c r="B896" s="1"/>
      <c r="C896" s="1"/>
      <c r="D896" s="4"/>
      <c r="E896" s="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</row>
    <row r="897" spans="1:16" ht="15.75" customHeight="1">
      <c r="A897" s="1"/>
      <c r="B897" s="1"/>
      <c r="C897" s="1"/>
      <c r="D897" s="4"/>
      <c r="E897" s="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</row>
    <row r="898" spans="1:16" ht="15.75" customHeight="1">
      <c r="A898" s="1"/>
      <c r="B898" s="1"/>
      <c r="C898" s="1"/>
      <c r="D898" s="4"/>
      <c r="E898" s="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</row>
    <row r="899" spans="1:16" ht="15.75" customHeight="1">
      <c r="A899" s="1"/>
      <c r="B899" s="1"/>
      <c r="C899" s="1"/>
      <c r="D899" s="4"/>
      <c r="E899" s="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</row>
    <row r="900" spans="1:16" ht="15.75" customHeight="1">
      <c r="A900" s="1"/>
      <c r="B900" s="1"/>
      <c r="C900" s="1"/>
      <c r="D900" s="4"/>
      <c r="E900" s="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</row>
    <row r="901" spans="1:16" ht="15.75" customHeight="1">
      <c r="A901" s="1"/>
      <c r="B901" s="1"/>
      <c r="C901" s="1"/>
      <c r="D901" s="4"/>
      <c r="E901" s="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</row>
    <row r="902" spans="1:16" ht="15.75" customHeight="1">
      <c r="A902" s="1"/>
      <c r="B902" s="1"/>
      <c r="C902" s="1"/>
      <c r="D902" s="4"/>
      <c r="E902" s="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</row>
    <row r="903" spans="1:16" ht="15.75" customHeight="1">
      <c r="A903" s="1"/>
      <c r="B903" s="1"/>
      <c r="C903" s="1"/>
      <c r="D903" s="4"/>
      <c r="E903" s="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</row>
    <row r="904" spans="1:16" ht="15.75" customHeight="1">
      <c r="A904" s="1"/>
      <c r="B904" s="1"/>
      <c r="C904" s="1"/>
      <c r="D904" s="4"/>
      <c r="E904" s="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</row>
    <row r="905" spans="1:16" ht="15.75" customHeight="1">
      <c r="A905" s="1"/>
      <c r="B905" s="1"/>
      <c r="C905" s="1"/>
      <c r="D905" s="4"/>
      <c r="E905" s="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</row>
    <row r="906" spans="1:16" ht="15.75" customHeight="1">
      <c r="A906" s="1"/>
      <c r="B906" s="1"/>
      <c r="C906" s="1"/>
      <c r="D906" s="4"/>
      <c r="E906" s="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</row>
    <row r="907" spans="1:16" ht="15.75" customHeight="1">
      <c r="A907" s="1"/>
      <c r="B907" s="1"/>
      <c r="C907" s="1"/>
      <c r="D907" s="4"/>
      <c r="E907" s="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</row>
    <row r="908" spans="1:16" ht="15.75" customHeight="1">
      <c r="A908" s="1"/>
      <c r="B908" s="1"/>
      <c r="C908" s="1"/>
      <c r="D908" s="4"/>
      <c r="E908" s="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</row>
    <row r="909" spans="1:16" ht="15.75" customHeight="1">
      <c r="A909" s="1"/>
      <c r="B909" s="1"/>
      <c r="C909" s="1"/>
      <c r="D909" s="4"/>
      <c r="E909" s="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</row>
    <row r="910" spans="1:16" ht="15.75" customHeight="1">
      <c r="A910" s="1"/>
      <c r="B910" s="1"/>
      <c r="C910" s="1"/>
      <c r="D910" s="4"/>
      <c r="E910" s="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</row>
    <row r="911" spans="1:16" ht="15.75" customHeight="1">
      <c r="A911" s="1"/>
      <c r="B911" s="1"/>
      <c r="C911" s="1"/>
      <c r="D911" s="4"/>
      <c r="E911" s="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</row>
    <row r="912" spans="1:16" ht="15.75" customHeight="1">
      <c r="A912" s="1"/>
      <c r="B912" s="1"/>
      <c r="C912" s="1"/>
      <c r="D912" s="4"/>
      <c r="E912" s="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</row>
    <row r="913" spans="1:16" ht="15.75" customHeight="1">
      <c r="A913" s="1"/>
      <c r="B913" s="1"/>
      <c r="C913" s="1"/>
      <c r="D913" s="4"/>
      <c r="E913" s="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</row>
    <row r="914" spans="1:16" ht="15.75" customHeight="1">
      <c r="A914" s="1"/>
      <c r="B914" s="1"/>
      <c r="C914" s="1"/>
      <c r="D914" s="4"/>
      <c r="E914" s="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</row>
    <row r="915" spans="1:16" ht="15.75" customHeight="1">
      <c r="A915" s="1"/>
      <c r="B915" s="1"/>
      <c r="C915" s="1"/>
      <c r="D915" s="4"/>
      <c r="E915" s="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</row>
    <row r="916" spans="1:16" ht="15.75" customHeight="1">
      <c r="A916" s="1"/>
      <c r="B916" s="1"/>
      <c r="C916" s="1"/>
      <c r="D916" s="4"/>
      <c r="E916" s="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</row>
    <row r="917" spans="1:16" ht="15.75" customHeight="1">
      <c r="A917" s="1"/>
      <c r="B917" s="1"/>
      <c r="C917" s="1"/>
      <c r="D917" s="4"/>
      <c r="E917" s="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</row>
    <row r="918" spans="1:16" ht="15.75" customHeight="1">
      <c r="A918" s="1"/>
      <c r="B918" s="1"/>
      <c r="C918" s="1"/>
      <c r="D918" s="4"/>
      <c r="E918" s="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</row>
    <row r="919" spans="1:16" ht="15.75" customHeight="1">
      <c r="A919" s="1"/>
      <c r="B919" s="1"/>
      <c r="C919" s="1"/>
      <c r="D919" s="4"/>
      <c r="E919" s="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</row>
    <row r="920" spans="1:16" ht="15.75" customHeight="1">
      <c r="A920" s="1"/>
      <c r="B920" s="1"/>
      <c r="C920" s="1"/>
      <c r="D920" s="4"/>
      <c r="E920" s="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</row>
    <row r="921" spans="1:16" ht="15.75" customHeight="1">
      <c r="A921" s="1"/>
      <c r="B921" s="1"/>
      <c r="C921" s="1"/>
      <c r="D921" s="4"/>
      <c r="E921" s="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</row>
    <row r="922" spans="1:16" ht="15.75" customHeight="1">
      <c r="A922" s="1"/>
      <c r="B922" s="1"/>
      <c r="C922" s="1"/>
      <c r="D922" s="4"/>
      <c r="E922" s="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</row>
    <row r="923" spans="1:16" ht="15.75" customHeight="1">
      <c r="A923" s="1"/>
      <c r="B923" s="1"/>
      <c r="C923" s="1"/>
      <c r="D923" s="4"/>
      <c r="E923" s="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</row>
    <row r="924" spans="1:16" ht="15.75" customHeight="1">
      <c r="A924" s="1"/>
      <c r="B924" s="1"/>
      <c r="C924" s="1"/>
      <c r="D924" s="4"/>
      <c r="E924" s="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</row>
    <row r="925" spans="1:16" ht="15.75" customHeight="1">
      <c r="A925" s="1"/>
      <c r="B925" s="1"/>
      <c r="C925" s="1"/>
      <c r="D925" s="4"/>
      <c r="E925" s="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</row>
    <row r="926" spans="1:16" ht="15.75" customHeight="1">
      <c r="A926" s="1"/>
      <c r="B926" s="1"/>
      <c r="C926" s="1"/>
      <c r="D926" s="4"/>
      <c r="E926" s="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</row>
    <row r="927" spans="1:16" ht="15.75" customHeight="1">
      <c r="A927" s="1"/>
      <c r="B927" s="1"/>
      <c r="C927" s="1"/>
      <c r="D927" s="4"/>
      <c r="E927" s="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</row>
    <row r="928" spans="1:16" ht="15.75" customHeight="1">
      <c r="A928" s="1"/>
      <c r="B928" s="1"/>
      <c r="C928" s="1"/>
      <c r="D928" s="4"/>
      <c r="E928" s="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</row>
    <row r="929" spans="1:16" ht="15.75" customHeight="1">
      <c r="A929" s="1"/>
      <c r="B929" s="1"/>
      <c r="C929" s="1"/>
      <c r="D929" s="4"/>
      <c r="E929" s="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</row>
    <row r="930" spans="1:16" ht="15.75" customHeight="1">
      <c r="A930" s="1"/>
      <c r="B930" s="1"/>
      <c r="C930" s="1"/>
      <c r="D930" s="4"/>
      <c r="E930" s="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</row>
    <row r="931" spans="1:16" ht="15.75" customHeight="1">
      <c r="A931" s="1"/>
      <c r="B931" s="1"/>
      <c r="C931" s="1"/>
      <c r="D931" s="4"/>
      <c r="E931" s="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</row>
    <row r="932" spans="1:16" ht="15.75" customHeight="1">
      <c r="A932" s="1"/>
      <c r="B932" s="1"/>
      <c r="C932" s="1"/>
      <c r="D932" s="4"/>
      <c r="E932" s="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</row>
    <row r="933" spans="1:16" ht="15.75" customHeight="1">
      <c r="A933" s="1"/>
      <c r="B933" s="1"/>
      <c r="C933" s="1"/>
      <c r="D933" s="4"/>
      <c r="E933" s="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</row>
    <row r="934" spans="1:16" ht="15.75" customHeight="1">
      <c r="A934" s="1"/>
      <c r="B934" s="1"/>
      <c r="C934" s="1"/>
      <c r="D934" s="4"/>
      <c r="E934" s="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</row>
    <row r="935" spans="1:16" ht="15.75" customHeight="1">
      <c r="A935" s="1"/>
      <c r="B935" s="1"/>
      <c r="C935" s="1"/>
      <c r="D935" s="4"/>
      <c r="E935" s="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</row>
    <row r="936" spans="1:16" ht="15.75" customHeight="1">
      <c r="A936" s="1"/>
      <c r="B936" s="1"/>
      <c r="C936" s="1"/>
      <c r="D936" s="4"/>
      <c r="E936" s="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</row>
    <row r="937" spans="1:16" ht="15.75" customHeight="1">
      <c r="A937" s="1"/>
      <c r="B937" s="1"/>
      <c r="C937" s="1"/>
      <c r="D937" s="4"/>
      <c r="E937" s="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</row>
    <row r="938" spans="1:16" ht="15.75" customHeight="1">
      <c r="A938" s="1"/>
      <c r="B938" s="1"/>
      <c r="C938" s="1"/>
      <c r="D938" s="4"/>
      <c r="E938" s="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</row>
    <row r="939" spans="1:16" ht="15.75" customHeight="1">
      <c r="A939" s="1"/>
      <c r="B939" s="1"/>
      <c r="C939" s="1"/>
      <c r="D939" s="4"/>
      <c r="E939" s="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</row>
    <row r="940" spans="1:16" ht="15.75" customHeight="1">
      <c r="A940" s="1"/>
      <c r="B940" s="1"/>
      <c r="C940" s="1"/>
      <c r="D940" s="4"/>
      <c r="E940" s="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</row>
    <row r="941" spans="1:16" ht="15.75" customHeight="1">
      <c r="A941" s="1"/>
      <c r="B941" s="1"/>
      <c r="C941" s="1"/>
      <c r="D941" s="4"/>
      <c r="E941" s="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</row>
    <row r="942" spans="1:16" ht="15.75" customHeight="1">
      <c r="A942" s="1"/>
      <c r="B942" s="1"/>
      <c r="C942" s="1"/>
      <c r="D942" s="4"/>
      <c r="E942" s="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</row>
    <row r="943" spans="1:16" ht="15.75" customHeight="1">
      <c r="A943" s="1"/>
      <c r="B943" s="1"/>
      <c r="C943" s="1"/>
      <c r="D943" s="4"/>
      <c r="E943" s="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</row>
    <row r="944" spans="1:16" ht="15.75" customHeight="1">
      <c r="A944" s="1"/>
      <c r="B944" s="1"/>
      <c r="C944" s="1"/>
      <c r="D944" s="4"/>
      <c r="E944" s="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</row>
    <row r="945" spans="1:16" ht="15.75" customHeight="1">
      <c r="A945" s="1"/>
      <c r="B945" s="1"/>
      <c r="C945" s="1"/>
      <c r="D945" s="4"/>
      <c r="E945" s="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</row>
    <row r="946" spans="1:16" ht="15.75" customHeight="1">
      <c r="A946" s="1"/>
      <c r="B946" s="1"/>
      <c r="C946" s="1"/>
      <c r="D946" s="4"/>
      <c r="E946" s="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</row>
    <row r="947" spans="1:16" ht="15.75" customHeight="1">
      <c r="A947" s="1"/>
      <c r="B947" s="1"/>
      <c r="C947" s="1"/>
      <c r="D947" s="4"/>
      <c r="E947" s="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</row>
    <row r="948" spans="1:16" ht="15.75" customHeight="1">
      <c r="A948" s="1"/>
      <c r="B948" s="1"/>
      <c r="C948" s="1"/>
      <c r="D948" s="4"/>
      <c r="E948" s="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</row>
    <row r="949" spans="1:16" ht="15.75" customHeight="1">
      <c r="A949" s="1"/>
      <c r="B949" s="1"/>
      <c r="C949" s="1"/>
      <c r="D949" s="4"/>
      <c r="E949" s="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</row>
    <row r="950" spans="1:16" ht="15.75" customHeight="1">
      <c r="A950" s="1"/>
      <c r="B950" s="1"/>
      <c r="C950" s="1"/>
      <c r="D950" s="4"/>
      <c r="E950" s="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</row>
    <row r="951" spans="1:16" ht="15.75" customHeight="1">
      <c r="A951" s="1"/>
      <c r="B951" s="1"/>
      <c r="C951" s="1"/>
      <c r="D951" s="4"/>
      <c r="E951" s="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</row>
    <row r="952" spans="1:16" ht="15.75" customHeight="1">
      <c r="A952" s="1"/>
      <c r="B952" s="1"/>
      <c r="C952" s="1"/>
      <c r="D952" s="4"/>
      <c r="E952" s="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</row>
    <row r="953" spans="1:16" ht="15.75" customHeight="1">
      <c r="A953" s="1"/>
      <c r="B953" s="1"/>
      <c r="C953" s="1"/>
      <c r="D953" s="4"/>
      <c r="E953" s="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</row>
    <row r="954" spans="1:16" ht="15.75" customHeight="1">
      <c r="A954" s="1"/>
      <c r="B954" s="1"/>
      <c r="C954" s="1"/>
      <c r="D954" s="4"/>
      <c r="E954" s="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</row>
    <row r="955" spans="1:16" ht="15.75" customHeight="1">
      <c r="A955" s="1"/>
      <c r="B955" s="1"/>
      <c r="C955" s="1"/>
      <c r="D955" s="4"/>
      <c r="E955" s="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</row>
    <row r="956" spans="1:16" ht="15.75" customHeight="1">
      <c r="A956" s="1"/>
      <c r="B956" s="1"/>
      <c r="C956" s="1"/>
      <c r="D956" s="4"/>
      <c r="E956" s="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</row>
    <row r="957" spans="1:16" ht="15.75" customHeight="1">
      <c r="A957" s="1"/>
      <c r="B957" s="1"/>
      <c r="C957" s="1"/>
      <c r="D957" s="4"/>
      <c r="E957" s="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</row>
    <row r="958" spans="1:16" ht="15.75" customHeight="1">
      <c r="A958" s="1"/>
      <c r="B958" s="1"/>
      <c r="C958" s="1"/>
      <c r="D958" s="4"/>
      <c r="E958" s="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</row>
    <row r="959" spans="1:16" ht="15.75" customHeight="1">
      <c r="A959" s="1"/>
      <c r="B959" s="1"/>
      <c r="C959" s="1"/>
      <c r="D959" s="4"/>
      <c r="E959" s="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</row>
    <row r="960" spans="1:16" ht="15.75" customHeight="1">
      <c r="A960" s="1"/>
      <c r="B960" s="1"/>
      <c r="C960" s="1"/>
      <c r="D960" s="4"/>
      <c r="E960" s="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</row>
    <row r="961" spans="1:16" ht="15.75" customHeight="1">
      <c r="A961" s="1"/>
      <c r="B961" s="1"/>
      <c r="C961" s="1"/>
      <c r="D961" s="4"/>
      <c r="E961" s="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</row>
    <row r="962" spans="1:16" ht="15.75" customHeight="1">
      <c r="A962" s="1"/>
      <c r="B962" s="1"/>
      <c r="C962" s="1"/>
      <c r="D962" s="4"/>
      <c r="E962" s="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</row>
    <row r="963" spans="1:16" ht="15.75" customHeight="1">
      <c r="A963" s="1"/>
      <c r="B963" s="1"/>
      <c r="C963" s="1"/>
      <c r="D963" s="4"/>
      <c r="E963" s="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</row>
    <row r="964" spans="1:16" ht="15.75" customHeight="1">
      <c r="A964" s="1"/>
      <c r="B964" s="1"/>
      <c r="C964" s="1"/>
      <c r="D964" s="4"/>
      <c r="E964" s="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</row>
    <row r="965" spans="1:16" ht="15.75" customHeight="1">
      <c r="A965" s="1"/>
      <c r="B965" s="1"/>
      <c r="C965" s="1"/>
      <c r="D965" s="4"/>
      <c r="E965" s="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</row>
    <row r="966" spans="1:16" ht="15.75" customHeight="1">
      <c r="A966" s="1"/>
      <c r="B966" s="1"/>
      <c r="C966" s="1"/>
      <c r="D966" s="4"/>
      <c r="E966" s="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</row>
    <row r="967" spans="1:16" ht="15.75" customHeight="1">
      <c r="A967" s="1"/>
      <c r="B967" s="1"/>
      <c r="C967" s="1"/>
      <c r="D967" s="4"/>
      <c r="E967" s="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</row>
    <row r="968" spans="1:16" ht="15.75" customHeight="1">
      <c r="A968" s="1"/>
      <c r="B968" s="1"/>
      <c r="C968" s="1"/>
      <c r="D968" s="4"/>
      <c r="E968" s="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</row>
    <row r="969" spans="1:16" ht="15.75" customHeight="1">
      <c r="A969" s="1"/>
      <c r="B969" s="1"/>
      <c r="C969" s="1"/>
      <c r="D969" s="4"/>
      <c r="E969" s="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</row>
    <row r="970" spans="1:16" ht="15.75" customHeight="1">
      <c r="A970" s="1"/>
      <c r="B970" s="1"/>
      <c r="C970" s="1"/>
      <c r="D970" s="4"/>
      <c r="E970" s="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</row>
    <row r="971" spans="1:16" ht="15.75" customHeight="1">
      <c r="A971" s="1"/>
      <c r="B971" s="1"/>
      <c r="C971" s="1"/>
      <c r="D971" s="4"/>
      <c r="E971" s="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</row>
    <row r="972" spans="1:16" ht="15.75" customHeight="1">
      <c r="A972" s="1"/>
      <c r="B972" s="1"/>
      <c r="C972" s="1"/>
      <c r="D972" s="4"/>
      <c r="E972" s="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</row>
    <row r="973" spans="1:16" ht="15.75" customHeight="1">
      <c r="A973" s="1"/>
      <c r="B973" s="1"/>
      <c r="C973" s="1"/>
      <c r="D973" s="4"/>
      <c r="E973" s="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</row>
    <row r="974" spans="1:16" ht="15.75" customHeight="1">
      <c r="A974" s="1"/>
      <c r="B974" s="1"/>
      <c r="C974" s="1"/>
      <c r="D974" s="4"/>
      <c r="E974" s="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</row>
    <row r="975" spans="1:16" ht="15.75" customHeight="1">
      <c r="A975" s="1"/>
      <c r="B975" s="1"/>
      <c r="C975" s="1"/>
      <c r="D975" s="4"/>
      <c r="E975" s="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</row>
    <row r="976" spans="1:16" ht="15.75" customHeight="1">
      <c r="A976" s="1"/>
      <c r="B976" s="1"/>
      <c r="C976" s="1"/>
      <c r="D976" s="4"/>
      <c r="E976" s="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</row>
    <row r="977" spans="1:16" ht="15.75" customHeight="1">
      <c r="A977" s="1"/>
      <c r="B977" s="1"/>
      <c r="C977" s="1"/>
      <c r="D977" s="4"/>
      <c r="E977" s="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</row>
    <row r="978" spans="1:16" ht="15.75" customHeight="1">
      <c r="A978" s="1"/>
      <c r="B978" s="1"/>
      <c r="C978" s="1"/>
      <c r="D978" s="4"/>
      <c r="E978" s="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</row>
    <row r="979" spans="1:16" ht="15.75" customHeight="1">
      <c r="A979" s="1"/>
      <c r="B979" s="1"/>
      <c r="C979" s="1"/>
      <c r="D979" s="4"/>
      <c r="E979" s="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</row>
    <row r="980" spans="1:16" ht="15.75" customHeight="1">
      <c r="A980" s="1"/>
      <c r="B980" s="1"/>
      <c r="C980" s="1"/>
      <c r="D980" s="4"/>
      <c r="E980" s="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</row>
    <row r="981" spans="1:16" ht="15.75" customHeight="1">
      <c r="A981" s="1"/>
      <c r="B981" s="1"/>
      <c r="C981" s="1"/>
      <c r="D981" s="4"/>
      <c r="E981" s="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</row>
    <row r="982" spans="1:16" ht="15.75" customHeight="1">
      <c r="A982" s="1"/>
      <c r="B982" s="1"/>
      <c r="C982" s="1"/>
      <c r="D982" s="4"/>
      <c r="E982" s="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</row>
    <row r="983" spans="1:16" ht="15.75" customHeight="1">
      <c r="A983" s="1"/>
      <c r="B983" s="1"/>
      <c r="C983" s="1"/>
      <c r="D983" s="4"/>
      <c r="E983" s="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</row>
    <row r="984" spans="1:16" ht="15.75" customHeight="1">
      <c r="A984" s="1"/>
      <c r="B984" s="1"/>
      <c r="C984" s="1"/>
      <c r="D984" s="4"/>
      <c r="E984" s="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</row>
    <row r="985" spans="1:16" ht="15.75" customHeight="1">
      <c r="A985" s="1"/>
      <c r="B985" s="1"/>
      <c r="C985" s="1"/>
      <c r="D985" s="4"/>
      <c r="E985" s="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</row>
    <row r="986" spans="1:16" ht="15.75" customHeight="1">
      <c r="A986" s="1"/>
      <c r="B986" s="1"/>
      <c r="C986" s="1"/>
      <c r="D986" s="4"/>
      <c r="E986" s="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</row>
    <row r="987" spans="1:16" ht="15.75" customHeight="1">
      <c r="A987" s="1"/>
      <c r="B987" s="1"/>
      <c r="C987" s="1"/>
      <c r="D987" s="4"/>
      <c r="E987" s="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</row>
    <row r="988" spans="1:16" ht="15.75" customHeight="1">
      <c r="A988" s="1"/>
      <c r="B988" s="1"/>
      <c r="C988" s="1"/>
      <c r="D988" s="4"/>
      <c r="E988" s="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</row>
    <row r="989" spans="1:16" ht="15.75" customHeight="1">
      <c r="A989" s="1"/>
      <c r="B989" s="1"/>
      <c r="C989" s="1"/>
      <c r="D989" s="4"/>
      <c r="E989" s="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</row>
    <row r="990" spans="1:16" ht="15.75" customHeight="1">
      <c r="A990" s="1"/>
      <c r="B990" s="1"/>
      <c r="C990" s="1"/>
      <c r="D990" s="4"/>
      <c r="E990" s="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</row>
    <row r="991" spans="1:16" ht="15.75" customHeight="1">
      <c r="A991" s="1"/>
      <c r="B991" s="1"/>
      <c r="C991" s="1"/>
      <c r="D991" s="4"/>
      <c r="E991" s="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</row>
    <row r="992" spans="1:16" ht="15.75" customHeight="1">
      <c r="A992" s="1"/>
      <c r="B992" s="1"/>
      <c r="C992" s="1"/>
      <c r="D992" s="4"/>
      <c r="E992" s="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</row>
    <row r="993" spans="1:16" ht="15.75" customHeight="1">
      <c r="A993" s="1"/>
      <c r="B993" s="1"/>
      <c r="C993" s="1"/>
      <c r="D993" s="4"/>
      <c r="E993" s="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</row>
    <row r="994" spans="1:16" ht="15.75" customHeight="1">
      <c r="A994" s="1"/>
      <c r="B994" s="1"/>
      <c r="C994" s="1"/>
      <c r="D994" s="4"/>
      <c r="E994" s="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</row>
    <row r="995" spans="1:16" ht="15.75" customHeight="1">
      <c r="A995" s="1"/>
      <c r="B995" s="1"/>
      <c r="C995" s="1"/>
      <c r="D995" s="4"/>
      <c r="E995" s="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</row>
    <row r="996" spans="1:16" ht="15.75" customHeight="1">
      <c r="A996" s="1"/>
      <c r="B996" s="1"/>
      <c r="C996" s="1"/>
      <c r="D996" s="4"/>
      <c r="E996" s="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</row>
    <row r="997" spans="1:16" ht="15.75" customHeight="1">
      <c r="A997" s="1"/>
      <c r="B997" s="1"/>
      <c r="C997" s="1"/>
      <c r="D997" s="4"/>
      <c r="E997" s="5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</row>
    <row r="998" spans="1:16" ht="15.75" customHeight="1">
      <c r="A998" s="1"/>
      <c r="B998" s="1"/>
      <c r="C998" s="1"/>
      <c r="D998" s="4"/>
      <c r="E998" s="5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</row>
    <row r="999" spans="1:16" ht="15.75" customHeight="1">
      <c r="A999" s="1"/>
      <c r="B999" s="1"/>
      <c r="C999" s="1"/>
      <c r="D999" s="4"/>
      <c r="E999" s="5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</row>
    <row r="1000" spans="1:16" ht="15.75" customHeight="1">
      <c r="A1000" s="1"/>
      <c r="B1000" s="1"/>
      <c r="C1000" s="1"/>
      <c r="D1000" s="4"/>
      <c r="E1000" s="5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</row>
  </sheetData>
  <mergeCells count="9">
    <mergeCell ref="A3:A4"/>
    <mergeCell ref="F3:F4"/>
    <mergeCell ref="G3:G4"/>
    <mergeCell ref="H3:H4"/>
    <mergeCell ref="I3:I4"/>
    <mergeCell ref="E3:E4"/>
    <mergeCell ref="D3:D4"/>
    <mergeCell ref="C3:C4"/>
    <mergeCell ref="B3:B4"/>
  </mergeCells>
  <conditionalFormatting sqref="L5:P138">
    <cfRule type="cellIs" dxfId="3" priority="1" operator="greaterThan">
      <formula>0</formula>
    </cfRule>
  </conditionalFormatting>
  <conditionalFormatting sqref="N2:P2">
    <cfRule type="cellIs" dxfId="2" priority="2" operator="equal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H1" workbookViewId="0">
      <selection activeCell="N4" activeCellId="2" sqref="N17 N22 N4"/>
    </sheetView>
  </sheetViews>
  <sheetFormatPr defaultColWidth="41.42578125" defaultRowHeight="15"/>
  <cols>
    <col min="1" max="1" width="98.5703125" customWidth="1"/>
    <col min="2" max="2" width="16.7109375" customWidth="1"/>
    <col min="3" max="3" width="38.7109375" bestFit="1" customWidth="1"/>
    <col min="4" max="4" width="131.42578125" bestFit="1" customWidth="1"/>
    <col min="5" max="5" width="7.28515625" bestFit="1" customWidth="1"/>
    <col min="6" max="6" width="15.7109375" bestFit="1" customWidth="1"/>
    <col min="7" max="7" width="15.42578125" bestFit="1" customWidth="1"/>
    <col min="8" max="8" width="23.140625" bestFit="1" customWidth="1"/>
    <col min="9" max="9" width="26.28515625" bestFit="1" customWidth="1"/>
    <col min="10" max="10" width="35.140625" bestFit="1" customWidth="1"/>
    <col min="11" max="11" width="17.5703125" bestFit="1" customWidth="1"/>
    <col min="12" max="12" width="31.7109375" bestFit="1" customWidth="1"/>
    <col min="13" max="13" width="17.140625" bestFit="1" customWidth="1"/>
    <col min="14" max="14" width="13" bestFit="1" customWidth="1"/>
    <col min="15" max="15" width="11" bestFit="1" customWidth="1"/>
    <col min="16" max="18" width="12" bestFit="1" customWidth="1"/>
    <col min="19" max="19" width="19.7109375" bestFit="1" customWidth="1"/>
  </cols>
  <sheetData>
    <row r="1" spans="1:19">
      <c r="A1" s="84" t="s">
        <v>91</v>
      </c>
    </row>
    <row r="2" spans="1:19" ht="22.5">
      <c r="A2" s="71" t="s">
        <v>4</v>
      </c>
      <c r="B2" s="71" t="s">
        <v>5</v>
      </c>
      <c r="C2" s="71" t="s">
        <v>6</v>
      </c>
      <c r="D2" s="72" t="s">
        <v>7</v>
      </c>
      <c r="E2" s="73" t="s">
        <v>8</v>
      </c>
      <c r="F2" s="73" t="s">
        <v>9</v>
      </c>
      <c r="G2" s="74" t="s">
        <v>10</v>
      </c>
      <c r="H2" s="74" t="s">
        <v>11</v>
      </c>
      <c r="I2" s="13" t="s">
        <v>12</v>
      </c>
      <c r="J2" s="14" t="s">
        <v>13</v>
      </c>
      <c r="K2" s="14" t="s">
        <v>14</v>
      </c>
      <c r="L2" s="15" t="s">
        <v>15</v>
      </c>
      <c r="M2" s="16" t="s">
        <v>16</v>
      </c>
      <c r="N2" s="16" t="s">
        <v>17</v>
      </c>
      <c r="O2" s="16" t="s">
        <v>18</v>
      </c>
      <c r="P2" s="81" t="s">
        <v>87</v>
      </c>
      <c r="Q2" s="81" t="s">
        <v>88</v>
      </c>
      <c r="R2" s="81" t="s">
        <v>89</v>
      </c>
      <c r="S2" s="81" t="s">
        <v>90</v>
      </c>
    </row>
    <row r="3" spans="1:19">
      <c r="A3" s="75"/>
      <c r="B3" s="75"/>
      <c r="C3" s="75"/>
      <c r="D3" s="76"/>
      <c r="E3" s="75"/>
      <c r="F3" s="75"/>
      <c r="G3" s="75"/>
      <c r="H3" s="75"/>
      <c r="I3" s="17" t="s">
        <v>19</v>
      </c>
      <c r="J3" s="18" t="s">
        <v>20</v>
      </c>
      <c r="K3" s="18" t="s">
        <v>21</v>
      </c>
      <c r="L3" s="18" t="s">
        <v>22</v>
      </c>
      <c r="M3" s="19" t="s">
        <v>23</v>
      </c>
      <c r="N3" s="19" t="s">
        <v>24</v>
      </c>
      <c r="O3" s="19" t="s">
        <v>25</v>
      </c>
    </row>
    <row r="4" spans="1:19">
      <c r="A4" s="20"/>
      <c r="B4" s="20" t="s">
        <v>26</v>
      </c>
      <c r="C4" s="21" t="s">
        <v>27</v>
      </c>
      <c r="D4" s="22">
        <v>1</v>
      </c>
      <c r="E4" s="23">
        <v>1811</v>
      </c>
      <c r="F4" s="23">
        <f>SUM(F5:F138)</f>
        <v>8907.6980563709967</v>
      </c>
      <c r="G4" s="23">
        <f>E4+F4</f>
        <v>10718.698056370997</v>
      </c>
      <c r="H4" s="23">
        <f t="shared" ref="H4" si="0">IF(I4&lt;&gt;0,G4-I4,0)</f>
        <v>8907.6980563709967</v>
      </c>
      <c r="I4" s="23">
        <f t="shared" ref="I4" si="1">SUM(J4:L4)</f>
        <v>1811</v>
      </c>
      <c r="J4" s="23">
        <f t="shared" ref="J4" si="2">SUM(M4:O4)</f>
        <v>1540</v>
      </c>
      <c r="K4" s="23">
        <v>76</v>
      </c>
      <c r="L4" s="23">
        <v>195</v>
      </c>
      <c r="M4" s="23">
        <v>97</v>
      </c>
      <c r="N4" s="23">
        <v>1235</v>
      </c>
      <c r="O4" s="23">
        <v>208</v>
      </c>
      <c r="P4">
        <f>(M4/J4)*100</f>
        <v>6.2987012987012978</v>
      </c>
      <c r="Q4">
        <f>(N4/J4)*100</f>
        <v>80.194805194805198</v>
      </c>
      <c r="R4">
        <f>(O4/J4)*100</f>
        <v>13.506493506493506</v>
      </c>
      <c r="S4">
        <f>(J4/E4)*100</f>
        <v>85.035891772501387</v>
      </c>
    </row>
    <row r="5" spans="1:19" ht="24.75">
      <c r="A5" s="20" t="s">
        <v>28</v>
      </c>
      <c r="B5" s="20"/>
      <c r="C5" s="21" t="s">
        <v>29</v>
      </c>
      <c r="D5" s="22">
        <v>1</v>
      </c>
      <c r="E5" s="23">
        <v>47</v>
      </c>
      <c r="F5" s="23"/>
      <c r="G5" s="23">
        <v>47</v>
      </c>
      <c r="H5" s="23">
        <v>2</v>
      </c>
      <c r="I5" s="23">
        <v>45</v>
      </c>
      <c r="J5" s="23">
        <v>45</v>
      </c>
      <c r="K5" s="23">
        <v>0</v>
      </c>
      <c r="L5" s="23">
        <v>0</v>
      </c>
      <c r="M5" s="23">
        <v>10</v>
      </c>
      <c r="N5" s="23">
        <v>21</v>
      </c>
      <c r="O5" s="23">
        <v>14</v>
      </c>
      <c r="P5" s="83">
        <f>(M5/J5)*100</f>
        <v>22.222222222222221</v>
      </c>
      <c r="Q5" s="83">
        <f>(N5/J5)*100</f>
        <v>46.666666666666664</v>
      </c>
      <c r="R5" s="83">
        <f>(O5/J5)*100</f>
        <v>31.111111111111111</v>
      </c>
      <c r="S5" s="83">
        <f>(J5/E5)*100</f>
        <v>95.744680851063833</v>
      </c>
    </row>
    <row r="6" spans="1:19" ht="36.75">
      <c r="A6" s="20" t="s">
        <v>28</v>
      </c>
      <c r="B6" s="20"/>
      <c r="C6" s="21" t="s">
        <v>30</v>
      </c>
      <c r="D6" s="22">
        <v>1</v>
      </c>
      <c r="E6" s="23">
        <v>678</v>
      </c>
      <c r="F6" s="23"/>
      <c r="G6" s="23">
        <v>678</v>
      </c>
      <c r="H6" s="23">
        <v>144</v>
      </c>
      <c r="I6" s="23">
        <v>534</v>
      </c>
      <c r="J6" s="23">
        <v>532</v>
      </c>
      <c r="K6" s="23">
        <v>2</v>
      </c>
      <c r="L6" s="23">
        <v>0</v>
      </c>
      <c r="M6" s="23">
        <v>43</v>
      </c>
      <c r="N6" s="23">
        <v>433</v>
      </c>
      <c r="O6" s="23">
        <v>56</v>
      </c>
    </row>
    <row r="7" spans="1:19" ht="36.75">
      <c r="A7" s="20" t="s">
        <v>28</v>
      </c>
      <c r="B7" s="20"/>
      <c r="C7" s="21" t="s">
        <v>30</v>
      </c>
      <c r="D7" s="22">
        <v>2</v>
      </c>
      <c r="E7" s="23">
        <v>678</v>
      </c>
      <c r="F7" s="23"/>
      <c r="G7" s="23">
        <v>678</v>
      </c>
      <c r="H7" s="23">
        <v>164</v>
      </c>
      <c r="I7" s="23">
        <v>514</v>
      </c>
      <c r="J7" s="23">
        <v>509</v>
      </c>
      <c r="K7" s="23">
        <v>5</v>
      </c>
      <c r="L7" s="23">
        <v>0</v>
      </c>
      <c r="M7" s="23">
        <v>18</v>
      </c>
      <c r="N7" s="23">
        <v>427</v>
      </c>
      <c r="O7" s="23">
        <v>64</v>
      </c>
    </row>
    <row r="8" spans="1:19" ht="36.75">
      <c r="A8" s="20" t="s">
        <v>28</v>
      </c>
      <c r="B8" s="20"/>
      <c r="C8" s="21" t="s">
        <v>30</v>
      </c>
      <c r="D8" s="22">
        <v>3</v>
      </c>
      <c r="E8" s="23">
        <v>678</v>
      </c>
      <c r="F8" s="23"/>
      <c r="G8" s="23">
        <v>678</v>
      </c>
      <c r="H8" s="23">
        <v>141</v>
      </c>
      <c r="I8" s="23">
        <v>537</v>
      </c>
      <c r="J8" s="23">
        <v>534</v>
      </c>
      <c r="K8" s="23">
        <v>3</v>
      </c>
      <c r="L8" s="23">
        <v>0</v>
      </c>
      <c r="M8" s="23">
        <v>33</v>
      </c>
      <c r="N8" s="23">
        <v>430</v>
      </c>
      <c r="O8" s="23">
        <v>71</v>
      </c>
    </row>
    <row r="9" spans="1:19" ht="36.75">
      <c r="A9" s="20" t="s">
        <v>28</v>
      </c>
      <c r="B9" s="20"/>
      <c r="C9" s="21" t="s">
        <v>30</v>
      </c>
      <c r="D9" s="22">
        <v>4</v>
      </c>
      <c r="E9" s="23">
        <v>678</v>
      </c>
      <c r="F9" s="23"/>
      <c r="G9" s="23">
        <v>678</v>
      </c>
      <c r="H9" s="23">
        <v>149</v>
      </c>
      <c r="I9" s="23">
        <v>529</v>
      </c>
      <c r="J9" s="23">
        <v>523</v>
      </c>
      <c r="K9" s="23">
        <v>6</v>
      </c>
      <c r="L9" s="23">
        <v>0</v>
      </c>
      <c r="M9" s="23">
        <v>21</v>
      </c>
      <c r="N9" s="23">
        <v>421</v>
      </c>
      <c r="O9" s="23">
        <v>81</v>
      </c>
    </row>
    <row r="10" spans="1:19" ht="36.75">
      <c r="A10" s="20" t="s">
        <v>28</v>
      </c>
      <c r="B10" s="20"/>
      <c r="C10" s="21" t="s">
        <v>30</v>
      </c>
      <c r="D10" s="22">
        <v>5</v>
      </c>
      <c r="E10" s="23">
        <v>678</v>
      </c>
      <c r="F10" s="23"/>
      <c r="G10" s="23">
        <v>678</v>
      </c>
      <c r="H10" s="23">
        <v>156</v>
      </c>
      <c r="I10" s="23">
        <v>522</v>
      </c>
      <c r="J10" s="23">
        <v>519</v>
      </c>
      <c r="K10" s="23">
        <v>3</v>
      </c>
      <c r="L10" s="23">
        <v>0</v>
      </c>
      <c r="M10" s="23">
        <v>37</v>
      </c>
      <c r="N10" s="23">
        <v>421</v>
      </c>
      <c r="O10" s="23">
        <v>61</v>
      </c>
    </row>
    <row r="11" spans="1:19" ht="36.75">
      <c r="A11" s="20" t="s">
        <v>28</v>
      </c>
      <c r="B11" s="20"/>
      <c r="C11" s="21" t="s">
        <v>30</v>
      </c>
      <c r="D11" s="22">
        <v>6</v>
      </c>
      <c r="E11" s="23">
        <v>678</v>
      </c>
      <c r="F11" s="23"/>
      <c r="G11" s="23">
        <v>678</v>
      </c>
      <c r="H11" s="23">
        <v>143</v>
      </c>
      <c r="I11" s="23">
        <v>535</v>
      </c>
      <c r="J11" s="23">
        <v>528</v>
      </c>
      <c r="K11" s="23">
        <v>7</v>
      </c>
      <c r="L11" s="23">
        <v>0</v>
      </c>
      <c r="M11" s="23">
        <v>39</v>
      </c>
      <c r="N11" s="23">
        <v>436</v>
      </c>
      <c r="O11" s="23">
        <v>53</v>
      </c>
    </row>
    <row r="12" spans="1:19" ht="36.75">
      <c r="A12" s="20" t="s">
        <v>28</v>
      </c>
      <c r="B12" s="20"/>
      <c r="C12" s="21" t="s">
        <v>30</v>
      </c>
      <c r="D12" s="22">
        <v>7</v>
      </c>
      <c r="E12" s="23">
        <v>678</v>
      </c>
      <c r="F12" s="23"/>
      <c r="G12" s="23">
        <v>678</v>
      </c>
      <c r="H12" s="23">
        <v>139</v>
      </c>
      <c r="I12" s="23">
        <v>539</v>
      </c>
      <c r="J12" s="23">
        <v>524</v>
      </c>
      <c r="K12" s="23">
        <v>14</v>
      </c>
      <c r="L12" s="23">
        <v>1</v>
      </c>
      <c r="M12" s="23">
        <v>52</v>
      </c>
      <c r="N12" s="23">
        <v>426</v>
      </c>
      <c r="O12" s="23">
        <v>46</v>
      </c>
    </row>
    <row r="13" spans="1:19" ht="36.75">
      <c r="A13" s="20" t="s">
        <v>28</v>
      </c>
      <c r="B13" s="20"/>
      <c r="C13" s="21" t="s">
        <v>30</v>
      </c>
      <c r="D13" s="22">
        <v>8</v>
      </c>
      <c r="E13" s="23">
        <v>678</v>
      </c>
      <c r="F13" s="23"/>
      <c r="G13" s="23">
        <v>678</v>
      </c>
      <c r="H13" s="23">
        <v>145</v>
      </c>
      <c r="I13" s="23">
        <v>533</v>
      </c>
      <c r="J13" s="23">
        <v>529</v>
      </c>
      <c r="K13" s="23">
        <v>4</v>
      </c>
      <c r="L13" s="23">
        <v>0</v>
      </c>
      <c r="M13" s="23">
        <v>26</v>
      </c>
      <c r="N13" s="23">
        <v>456</v>
      </c>
      <c r="O13" s="23">
        <v>47</v>
      </c>
    </row>
    <row r="14" spans="1:19" ht="36.75">
      <c r="A14" s="20" t="s">
        <v>28</v>
      </c>
      <c r="B14" s="20"/>
      <c r="C14" s="21" t="s">
        <v>30</v>
      </c>
      <c r="D14" s="22">
        <v>9</v>
      </c>
      <c r="E14" s="23">
        <v>678</v>
      </c>
      <c r="F14" s="23"/>
      <c r="G14" s="23">
        <v>678</v>
      </c>
      <c r="H14" s="23">
        <v>128</v>
      </c>
      <c r="I14" s="23">
        <v>550</v>
      </c>
      <c r="J14" s="23">
        <v>540</v>
      </c>
      <c r="K14" s="23">
        <v>10</v>
      </c>
      <c r="L14" s="23">
        <v>0</v>
      </c>
      <c r="M14" s="23">
        <v>19</v>
      </c>
      <c r="N14" s="23">
        <v>459</v>
      </c>
      <c r="O14" s="23">
        <v>62</v>
      </c>
    </row>
    <row r="15" spans="1:19" ht="36.75">
      <c r="A15" s="20" t="s">
        <v>28</v>
      </c>
      <c r="B15" s="20"/>
      <c r="C15" s="21" t="s">
        <v>30</v>
      </c>
      <c r="D15" s="22">
        <v>10</v>
      </c>
      <c r="E15" s="23">
        <v>678</v>
      </c>
      <c r="F15" s="23"/>
      <c r="G15" s="23">
        <v>678</v>
      </c>
      <c r="H15" s="23">
        <v>133</v>
      </c>
      <c r="I15" s="23">
        <v>545</v>
      </c>
      <c r="J15" s="23">
        <v>519</v>
      </c>
      <c r="K15" s="23">
        <v>26</v>
      </c>
      <c r="L15" s="23">
        <v>0</v>
      </c>
      <c r="M15" s="23">
        <v>22</v>
      </c>
      <c r="N15" s="23">
        <v>432</v>
      </c>
      <c r="O15" s="23">
        <v>65</v>
      </c>
    </row>
    <row r="16" spans="1:19" ht="36.75">
      <c r="A16" s="20" t="s">
        <v>28</v>
      </c>
      <c r="B16" s="20"/>
      <c r="C16" s="21" t="s">
        <v>30</v>
      </c>
      <c r="D16" s="22">
        <v>11</v>
      </c>
      <c r="E16" s="23">
        <v>686</v>
      </c>
      <c r="F16" s="23"/>
      <c r="G16" s="23">
        <v>686</v>
      </c>
      <c r="H16" s="23">
        <v>148</v>
      </c>
      <c r="I16" s="23">
        <v>538</v>
      </c>
      <c r="J16" s="23">
        <v>534</v>
      </c>
      <c r="K16" s="23">
        <v>4</v>
      </c>
      <c r="L16" s="23">
        <v>0</v>
      </c>
      <c r="M16" s="23">
        <v>23</v>
      </c>
      <c r="N16" s="23">
        <v>446</v>
      </c>
      <c r="O16" s="23">
        <v>65</v>
      </c>
    </row>
    <row r="17" spans="1:19">
      <c r="A17" s="20"/>
      <c r="B17" s="20"/>
      <c r="C17" s="77" t="s">
        <v>85</v>
      </c>
      <c r="D17" s="22"/>
      <c r="E17" s="23">
        <f>SUM(E5:E16)</f>
        <v>7513</v>
      </c>
      <c r="F17" s="23"/>
      <c r="G17" s="23">
        <f>SUM(G6:G16)</f>
        <v>7466</v>
      </c>
      <c r="H17" s="23"/>
      <c r="I17" s="23"/>
      <c r="J17" s="23">
        <f>SUM(J6:J16)</f>
        <v>5791</v>
      </c>
      <c r="K17" s="23"/>
      <c r="L17" s="23"/>
      <c r="M17" s="78">
        <f>SUM(M6:M16)</f>
        <v>333</v>
      </c>
      <c r="N17" s="78">
        <f>SUM(N6:N16)</f>
        <v>4787</v>
      </c>
      <c r="O17" s="78">
        <f>SUM(O6:O16)</f>
        <v>671</v>
      </c>
      <c r="P17" s="83">
        <f>(M17/J17)*100</f>
        <v>5.7503021930581939</v>
      </c>
      <c r="Q17" s="83">
        <f>(N17/J17)*100</f>
        <v>82.662752547055774</v>
      </c>
      <c r="R17" s="83">
        <f>(O17/J17)*100</f>
        <v>11.586945259886031</v>
      </c>
      <c r="S17" s="83">
        <f>(J17/E17)*100</f>
        <v>77.079728470650878</v>
      </c>
    </row>
    <row r="18" spans="1:19">
      <c r="A18" s="20" t="s">
        <v>28</v>
      </c>
      <c r="B18" s="20"/>
      <c r="C18" s="21" t="s">
        <v>31</v>
      </c>
      <c r="D18" s="22">
        <v>1</v>
      </c>
      <c r="E18" s="23">
        <v>684</v>
      </c>
      <c r="F18" s="23"/>
      <c r="G18" s="23">
        <v>684</v>
      </c>
      <c r="H18" s="23">
        <v>123</v>
      </c>
      <c r="I18" s="23">
        <v>561</v>
      </c>
      <c r="J18" s="23">
        <v>556</v>
      </c>
      <c r="K18" s="23">
        <v>5</v>
      </c>
      <c r="L18" s="23">
        <v>0</v>
      </c>
      <c r="M18" s="23">
        <v>45</v>
      </c>
      <c r="N18" s="23">
        <v>459</v>
      </c>
      <c r="O18" s="23">
        <v>52</v>
      </c>
    </row>
    <row r="19" spans="1:19">
      <c r="A19" s="20" t="s">
        <v>28</v>
      </c>
      <c r="B19" s="20"/>
      <c r="C19" s="21" t="s">
        <v>31</v>
      </c>
      <c r="D19" s="22">
        <v>2</v>
      </c>
      <c r="E19" s="23">
        <v>684</v>
      </c>
      <c r="F19" s="23"/>
      <c r="G19" s="23">
        <v>684</v>
      </c>
      <c r="H19" s="23">
        <v>113</v>
      </c>
      <c r="I19" s="23">
        <v>571</v>
      </c>
      <c r="J19" s="23">
        <v>560</v>
      </c>
      <c r="K19" s="23">
        <v>11</v>
      </c>
      <c r="L19" s="23">
        <v>0</v>
      </c>
      <c r="M19" s="23">
        <v>42</v>
      </c>
      <c r="N19" s="23">
        <v>471</v>
      </c>
      <c r="O19" s="23">
        <v>47</v>
      </c>
    </row>
    <row r="20" spans="1:19">
      <c r="A20" s="20" t="s">
        <v>28</v>
      </c>
      <c r="B20" s="20"/>
      <c r="C20" s="21" t="s">
        <v>31</v>
      </c>
      <c r="D20" s="22">
        <v>3</v>
      </c>
      <c r="E20" s="23">
        <v>684</v>
      </c>
      <c r="F20" s="23"/>
      <c r="G20" s="23">
        <v>684</v>
      </c>
      <c r="H20" s="23">
        <v>108</v>
      </c>
      <c r="I20" s="23">
        <v>576</v>
      </c>
      <c r="J20" s="23">
        <v>560</v>
      </c>
      <c r="K20" s="23">
        <v>16</v>
      </c>
      <c r="L20" s="23">
        <v>0</v>
      </c>
      <c r="M20" s="23">
        <v>45</v>
      </c>
      <c r="N20" s="23">
        <v>470</v>
      </c>
      <c r="O20" s="23">
        <v>45</v>
      </c>
    </row>
    <row r="21" spans="1:19">
      <c r="A21" s="20" t="s">
        <v>28</v>
      </c>
      <c r="B21" s="20"/>
      <c r="C21" s="21" t="s">
        <v>31</v>
      </c>
      <c r="D21" s="22">
        <v>4</v>
      </c>
      <c r="E21" s="23">
        <v>685</v>
      </c>
      <c r="F21" s="23"/>
      <c r="G21" s="23">
        <v>685</v>
      </c>
      <c r="H21" s="23">
        <v>112</v>
      </c>
      <c r="I21" s="23">
        <v>573</v>
      </c>
      <c r="J21" s="23">
        <v>558</v>
      </c>
      <c r="K21" s="23">
        <v>15</v>
      </c>
      <c r="L21" s="23">
        <v>0</v>
      </c>
      <c r="M21" s="23">
        <v>23</v>
      </c>
      <c r="N21" s="23">
        <v>485</v>
      </c>
      <c r="O21" s="23">
        <v>50</v>
      </c>
    </row>
    <row r="22" spans="1:19">
      <c r="C22" s="80" t="s">
        <v>86</v>
      </c>
      <c r="E22">
        <f>SUM(E18:E21)</f>
        <v>2737</v>
      </c>
      <c r="J22" s="82">
        <f>SUM(J18:J21)</f>
        <v>2234</v>
      </c>
      <c r="M22" s="78">
        <f>SUM(M18:M21)</f>
        <v>155</v>
      </c>
      <c r="N22" s="78">
        <f t="shared" ref="N22:O22" si="3">SUM(N18:N21)</f>
        <v>1885</v>
      </c>
      <c r="O22" s="78">
        <f t="shared" si="3"/>
        <v>194</v>
      </c>
      <c r="P22" s="83">
        <f>(M22/J22)*100</f>
        <v>6.9382273948075195</v>
      </c>
      <c r="Q22" s="83">
        <f>(N22/J22)*100</f>
        <v>84.377797672336612</v>
      </c>
      <c r="R22" s="83">
        <f>(O22/J22)*100</f>
        <v>8.6839749328558629</v>
      </c>
      <c r="S22" s="83">
        <f>(J22/E22)*100</f>
        <v>81.622214103032519</v>
      </c>
    </row>
    <row r="23" spans="1:19">
      <c r="A23" s="123" t="s">
        <v>191</v>
      </c>
      <c r="B23">
        <f>((E4+E17+E22)/66954)*100</f>
        <v>18.013860262269617</v>
      </c>
    </row>
    <row r="25" spans="1:19">
      <c r="A25" s="89" t="s">
        <v>96</v>
      </c>
      <c r="B25" s="90" t="s">
        <v>97</v>
      </c>
      <c r="C25" s="90" t="s">
        <v>98</v>
      </c>
      <c r="D25" s="90" t="s">
        <v>99</v>
      </c>
      <c r="E25" s="90" t="s">
        <v>100</v>
      </c>
      <c r="F25" s="90" t="s">
        <v>101</v>
      </c>
      <c r="G25" s="90" t="s">
        <v>102</v>
      </c>
      <c r="H25" s="90" t="s">
        <v>103</v>
      </c>
      <c r="I25" s="90" t="s">
        <v>104</v>
      </c>
      <c r="J25" s="92" t="s">
        <v>106</v>
      </c>
      <c r="K25" s="92" t="s">
        <v>107</v>
      </c>
    </row>
    <row r="26" spans="1:19">
      <c r="A26" s="85" t="s">
        <v>92</v>
      </c>
      <c r="B26" s="86" t="s">
        <v>93</v>
      </c>
      <c r="C26" s="86" t="s">
        <v>94</v>
      </c>
      <c r="D26" s="86" t="s">
        <v>95</v>
      </c>
      <c r="E26" s="86">
        <v>1</v>
      </c>
      <c r="F26" s="86">
        <v>284</v>
      </c>
      <c r="G26" s="86">
        <v>13</v>
      </c>
      <c r="H26" s="86">
        <v>267</v>
      </c>
      <c r="I26" s="86">
        <v>4</v>
      </c>
    </row>
    <row r="27" spans="1:19">
      <c r="A27" s="87" t="s">
        <v>92</v>
      </c>
      <c r="B27" s="88" t="s">
        <v>93</v>
      </c>
      <c r="C27" s="88" t="s">
        <v>94</v>
      </c>
      <c r="D27" s="88" t="s">
        <v>95</v>
      </c>
      <c r="E27" s="88">
        <v>2</v>
      </c>
      <c r="F27" s="88">
        <v>289</v>
      </c>
      <c r="G27" s="88">
        <v>15</v>
      </c>
      <c r="H27" s="88">
        <v>273</v>
      </c>
      <c r="I27" s="88">
        <v>1</v>
      </c>
    </row>
    <row r="28" spans="1:19">
      <c r="A28" s="85" t="s">
        <v>92</v>
      </c>
      <c r="B28" s="86" t="s">
        <v>93</v>
      </c>
      <c r="C28" s="86" t="s">
        <v>94</v>
      </c>
      <c r="D28" s="86" t="s">
        <v>95</v>
      </c>
      <c r="E28" s="86">
        <v>3</v>
      </c>
      <c r="F28" s="86">
        <v>295</v>
      </c>
      <c r="G28" s="86">
        <v>3</v>
      </c>
      <c r="H28" s="86">
        <v>287</v>
      </c>
      <c r="I28" s="86">
        <v>5</v>
      </c>
    </row>
    <row r="29" spans="1:19">
      <c r="A29" s="87" t="s">
        <v>92</v>
      </c>
      <c r="B29" s="88" t="s">
        <v>93</v>
      </c>
      <c r="C29" s="88" t="s">
        <v>94</v>
      </c>
      <c r="D29" s="88" t="s">
        <v>95</v>
      </c>
      <c r="E29" s="88">
        <v>4</v>
      </c>
      <c r="F29" s="88">
        <v>262</v>
      </c>
      <c r="G29" s="88">
        <v>10</v>
      </c>
      <c r="H29" s="88">
        <v>245</v>
      </c>
      <c r="I29" s="88">
        <v>7</v>
      </c>
    </row>
    <row r="30" spans="1:19">
      <c r="A30" s="85" t="s">
        <v>92</v>
      </c>
      <c r="B30" s="86" t="s">
        <v>93</v>
      </c>
      <c r="C30" s="86" t="s">
        <v>94</v>
      </c>
      <c r="D30" s="86" t="s">
        <v>95</v>
      </c>
      <c r="E30" s="86">
        <v>5</v>
      </c>
      <c r="F30" s="86">
        <v>265</v>
      </c>
      <c r="G30" s="86">
        <v>8</v>
      </c>
      <c r="H30" s="86">
        <v>253</v>
      </c>
      <c r="I30" s="86">
        <v>4</v>
      </c>
    </row>
    <row r="31" spans="1:19">
      <c r="A31" s="87" t="s">
        <v>92</v>
      </c>
      <c r="B31" s="88" t="s">
        <v>93</v>
      </c>
      <c r="C31" s="88" t="s">
        <v>94</v>
      </c>
      <c r="D31" s="88" t="s">
        <v>95</v>
      </c>
      <c r="E31" s="88">
        <v>6</v>
      </c>
      <c r="F31" s="88">
        <v>275</v>
      </c>
      <c r="G31" s="88">
        <v>5</v>
      </c>
      <c r="H31" s="88">
        <v>263</v>
      </c>
      <c r="I31" s="88">
        <v>7</v>
      </c>
    </row>
    <row r="32" spans="1:19">
      <c r="A32" s="85" t="s">
        <v>92</v>
      </c>
      <c r="B32" s="86" t="s">
        <v>93</v>
      </c>
      <c r="C32" s="86" t="s">
        <v>94</v>
      </c>
      <c r="D32" s="86" t="s">
        <v>95</v>
      </c>
      <c r="E32" s="86">
        <v>7</v>
      </c>
      <c r="F32" s="86">
        <v>299</v>
      </c>
      <c r="G32" s="86">
        <v>9</v>
      </c>
      <c r="H32" s="86">
        <v>285</v>
      </c>
      <c r="I32" s="86">
        <v>5</v>
      </c>
    </row>
    <row r="33" spans="1:11">
      <c r="A33" s="87" t="s">
        <v>92</v>
      </c>
      <c r="B33" s="88" t="s">
        <v>93</v>
      </c>
      <c r="C33" s="88" t="s">
        <v>94</v>
      </c>
      <c r="D33" s="88" t="s">
        <v>95</v>
      </c>
      <c r="E33" s="88">
        <v>8</v>
      </c>
      <c r="F33" s="88">
        <v>305</v>
      </c>
      <c r="G33" s="88">
        <v>11</v>
      </c>
      <c r="H33" s="88">
        <v>285</v>
      </c>
      <c r="I33" s="88">
        <v>9</v>
      </c>
    </row>
    <row r="34" spans="1:11">
      <c r="A34" s="85" t="s">
        <v>92</v>
      </c>
      <c r="B34" s="86" t="s">
        <v>93</v>
      </c>
      <c r="C34" s="86" t="s">
        <v>94</v>
      </c>
      <c r="D34" s="86" t="s">
        <v>95</v>
      </c>
      <c r="E34" s="86">
        <v>9</v>
      </c>
      <c r="F34" s="86">
        <v>288</v>
      </c>
      <c r="G34" s="86">
        <v>7</v>
      </c>
      <c r="H34" s="86">
        <v>280</v>
      </c>
      <c r="I34" s="86">
        <v>1</v>
      </c>
    </row>
    <row r="35" spans="1:11">
      <c r="D35" s="93" t="s">
        <v>105</v>
      </c>
      <c r="F35">
        <f>SUM(F26:F34)</f>
        <v>2562</v>
      </c>
      <c r="G35" s="91">
        <f>SUM(G26:G34)</f>
        <v>81</v>
      </c>
      <c r="H35" s="91">
        <f>SUM(H26:H34)</f>
        <v>2438</v>
      </c>
      <c r="J35" s="83">
        <f>(G35/F35)*100</f>
        <v>3.1615925058548009</v>
      </c>
      <c r="K35" s="83">
        <f>(H35/F35)*100</f>
        <v>95.160031225604996</v>
      </c>
    </row>
    <row r="37" spans="1:11">
      <c r="A37" s="89" t="s">
        <v>96</v>
      </c>
      <c r="B37" s="90" t="s">
        <v>97</v>
      </c>
      <c r="C37" s="90" t="s">
        <v>98</v>
      </c>
      <c r="D37" s="90" t="s">
        <v>99</v>
      </c>
      <c r="E37" s="90" t="s">
        <v>100</v>
      </c>
      <c r="F37" s="90" t="s">
        <v>101</v>
      </c>
      <c r="G37" s="90" t="s">
        <v>102</v>
      </c>
      <c r="H37" s="90" t="s">
        <v>103</v>
      </c>
      <c r="I37" s="90" t="s">
        <v>104</v>
      </c>
      <c r="J37" s="92" t="s">
        <v>112</v>
      </c>
      <c r="K37" s="92" t="s">
        <v>107</v>
      </c>
    </row>
    <row r="38" spans="1:11">
      <c r="A38" s="85" t="s">
        <v>108</v>
      </c>
      <c r="B38" s="86" t="s">
        <v>28</v>
      </c>
      <c r="C38" s="86" t="s">
        <v>94</v>
      </c>
      <c r="D38" s="86" t="s">
        <v>109</v>
      </c>
      <c r="E38" s="86">
        <v>1</v>
      </c>
      <c r="F38" s="86">
        <v>458</v>
      </c>
      <c r="G38" s="86">
        <v>19</v>
      </c>
      <c r="H38" s="86">
        <v>424</v>
      </c>
      <c r="I38" s="86">
        <v>15</v>
      </c>
    </row>
    <row r="39" spans="1:11">
      <c r="A39" s="87" t="s">
        <v>108</v>
      </c>
      <c r="B39" s="88" t="s">
        <v>28</v>
      </c>
      <c r="C39" s="88" t="s">
        <v>94</v>
      </c>
      <c r="D39" s="88" t="s">
        <v>109</v>
      </c>
      <c r="E39" s="88">
        <v>2</v>
      </c>
      <c r="F39" s="88">
        <v>452</v>
      </c>
      <c r="G39" s="88">
        <v>22</v>
      </c>
      <c r="H39" s="88">
        <v>426</v>
      </c>
      <c r="I39" s="88">
        <v>3</v>
      </c>
    </row>
    <row r="40" spans="1:11">
      <c r="A40" s="85" t="s">
        <v>108</v>
      </c>
      <c r="B40" s="86" t="s">
        <v>28</v>
      </c>
      <c r="C40" s="86" t="s">
        <v>94</v>
      </c>
      <c r="D40" s="86" t="s">
        <v>109</v>
      </c>
      <c r="E40" s="86">
        <v>3</v>
      </c>
      <c r="F40" s="86">
        <v>474</v>
      </c>
      <c r="G40" s="86">
        <v>14</v>
      </c>
      <c r="H40" s="86">
        <v>458</v>
      </c>
      <c r="I40" s="86">
        <v>2</v>
      </c>
    </row>
    <row r="41" spans="1:11">
      <c r="A41" s="87" t="s">
        <v>108</v>
      </c>
      <c r="B41" s="88" t="s">
        <v>28</v>
      </c>
      <c r="C41" s="88" t="s">
        <v>94</v>
      </c>
      <c r="D41" s="88" t="s">
        <v>109</v>
      </c>
      <c r="E41" s="88">
        <v>4</v>
      </c>
      <c r="F41" s="88">
        <v>463</v>
      </c>
      <c r="G41" s="88">
        <v>9</v>
      </c>
      <c r="H41" s="88">
        <v>453</v>
      </c>
      <c r="I41" s="88">
        <v>1</v>
      </c>
    </row>
    <row r="42" spans="1:11">
      <c r="A42" s="87"/>
      <c r="B42" s="88"/>
      <c r="C42" s="93" t="s">
        <v>111</v>
      </c>
      <c r="F42">
        <f>SUM(F36:F41)</f>
        <v>1847</v>
      </c>
      <c r="G42" s="91">
        <f>SUM(G36:G41)</f>
        <v>64</v>
      </c>
      <c r="H42" s="91">
        <f>SUM(H36:H41)</f>
        <v>1761</v>
      </c>
      <c r="J42" s="83">
        <f>(G42/F42)*100</f>
        <v>3.4650785056848945</v>
      </c>
      <c r="K42" s="83">
        <f>(H42/F42)*100</f>
        <v>95.343800757985917</v>
      </c>
    </row>
    <row r="43" spans="1:11">
      <c r="A43" s="85" t="s">
        <v>108</v>
      </c>
      <c r="B43" s="86" t="s">
        <v>28</v>
      </c>
      <c r="C43" s="86" t="s">
        <v>94</v>
      </c>
      <c r="D43" s="86" t="s">
        <v>110</v>
      </c>
      <c r="E43" s="86">
        <v>1</v>
      </c>
      <c r="F43" s="86">
        <v>47</v>
      </c>
      <c r="G43" s="86">
        <v>12</v>
      </c>
      <c r="H43" s="86">
        <v>33</v>
      </c>
      <c r="I43" s="86">
        <v>2</v>
      </c>
      <c r="J43">
        <f>(G43/F43)*100</f>
        <v>25.531914893617021</v>
      </c>
      <c r="K43">
        <f>(H43/F43)*100</f>
        <v>70.212765957446805</v>
      </c>
    </row>
    <row r="44" spans="1:11">
      <c r="C44" s="93" t="s">
        <v>113</v>
      </c>
      <c r="G44" s="91"/>
      <c r="H44" s="91"/>
      <c r="J44" s="83">
        <v>25.531914893617021</v>
      </c>
      <c r="K44" s="83">
        <v>70.212765957446805</v>
      </c>
    </row>
    <row r="46" spans="1:11" ht="16.5">
      <c r="A46" s="94" t="s">
        <v>114</v>
      </c>
      <c r="B46" s="95" t="s">
        <v>115</v>
      </c>
      <c r="C46" s="95" t="s">
        <v>116</v>
      </c>
      <c r="D46" s="96" t="s">
        <v>117</v>
      </c>
      <c r="E46" s="96" t="s">
        <v>118</v>
      </c>
      <c r="F46" s="96" t="s">
        <v>119</v>
      </c>
      <c r="G46" s="96" t="s">
        <v>120</v>
      </c>
      <c r="H46" s="96" t="s">
        <v>121</v>
      </c>
    </row>
    <row r="47" spans="1:11">
      <c r="A47" s="97" t="s">
        <v>29</v>
      </c>
      <c r="B47" s="97">
        <v>25.531914893617021</v>
      </c>
      <c r="C47" s="97">
        <v>70.212765957446805</v>
      </c>
      <c r="D47" s="98">
        <v>22.222222222222221</v>
      </c>
      <c r="E47" s="98">
        <v>46.666666666666664</v>
      </c>
      <c r="F47" s="98">
        <v>31.111111111111111</v>
      </c>
      <c r="G47" s="97"/>
      <c r="H47" s="94">
        <v>47</v>
      </c>
    </row>
    <row r="48" spans="1:11">
      <c r="A48" s="97" t="s">
        <v>30</v>
      </c>
      <c r="B48" s="97">
        <v>3.1615925058548009</v>
      </c>
      <c r="C48" s="97">
        <v>95.160031225604996</v>
      </c>
      <c r="D48" s="97">
        <v>5.7503021930581939</v>
      </c>
      <c r="E48" s="97">
        <v>82.662752547055774</v>
      </c>
      <c r="F48" s="97">
        <v>11.586945259886031</v>
      </c>
      <c r="G48" s="97"/>
      <c r="H48" s="94">
        <v>7466</v>
      </c>
    </row>
  </sheetData>
  <conditionalFormatting sqref="K4:O21">
    <cfRule type="cellIs" dxfId="1" priority="2" operator="greaterThan">
      <formula>0</formula>
    </cfRule>
  </conditionalFormatting>
  <conditionalFormatting sqref="M22:O2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topLeftCell="A160" workbookViewId="0">
      <selection activeCell="O159" sqref="O159:R181"/>
    </sheetView>
  </sheetViews>
  <sheetFormatPr defaultRowHeight="15" outlineLevelRow="2"/>
  <cols>
    <col min="1" max="1" width="10.5703125" bestFit="1" customWidth="1"/>
    <col min="2" max="2" width="38.28515625" bestFit="1" customWidth="1"/>
    <col min="3" max="3" width="102.140625" bestFit="1" customWidth="1"/>
    <col min="4" max="4" width="13.85546875" bestFit="1" customWidth="1"/>
    <col min="5" max="5" width="32.140625" bestFit="1" customWidth="1"/>
    <col min="6" max="6" width="28.5703125" bestFit="1" customWidth="1"/>
    <col min="7" max="7" width="56.28515625" bestFit="1" customWidth="1"/>
    <col min="8" max="8" width="46.7109375" bestFit="1" customWidth="1"/>
    <col min="9" max="9" width="58.5703125" bestFit="1" customWidth="1"/>
    <col min="10" max="10" width="49" bestFit="1" customWidth="1"/>
    <col min="11" max="11" width="26.140625" bestFit="1" customWidth="1"/>
    <col min="12" max="12" width="44.42578125" bestFit="1" customWidth="1"/>
    <col min="13" max="13" width="28.42578125" bestFit="1" customWidth="1"/>
    <col min="14" max="14" width="23" bestFit="1" customWidth="1"/>
    <col min="15" max="15" width="21.140625" bestFit="1" customWidth="1"/>
    <col min="16" max="16" width="11.7109375" bestFit="1" customWidth="1"/>
    <col min="17" max="17" width="12.5703125" bestFit="1" customWidth="1"/>
  </cols>
  <sheetData>
    <row r="1" spans="1: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s="79" t="s">
        <v>126</v>
      </c>
      <c r="J1" s="79" t="s">
        <v>125</v>
      </c>
      <c r="K1" s="79" t="s">
        <v>127</v>
      </c>
      <c r="L1" s="79" t="s">
        <v>128</v>
      </c>
      <c r="M1" s="79" t="s">
        <v>129</v>
      </c>
      <c r="N1" s="79" t="s">
        <v>130</v>
      </c>
      <c r="O1" s="79" t="s">
        <v>131</v>
      </c>
    </row>
    <row r="2" spans="1:15" outlineLevel="2">
      <c r="B2" t="s">
        <v>26</v>
      </c>
      <c r="C2" t="s">
        <v>27</v>
      </c>
      <c r="D2">
        <v>1</v>
      </c>
      <c r="E2">
        <v>1811</v>
      </c>
      <c r="F2">
        <v>0</v>
      </c>
      <c r="G2">
        <v>1811</v>
      </c>
      <c r="H2">
        <v>0</v>
      </c>
      <c r="I2">
        <v>1811</v>
      </c>
      <c r="J2">
        <v>1540</v>
      </c>
      <c r="K2">
        <v>76</v>
      </c>
      <c r="L2">
        <v>195</v>
      </c>
      <c r="M2">
        <v>97</v>
      </c>
      <c r="N2">
        <v>1235</v>
      </c>
      <c r="O2">
        <v>208</v>
      </c>
    </row>
    <row r="3" spans="1:15" outlineLevel="1">
      <c r="B3" s="83" t="s">
        <v>132</v>
      </c>
      <c r="E3">
        <v>1811</v>
      </c>
      <c r="F3">
        <v>0</v>
      </c>
      <c r="G3">
        <v>1811</v>
      </c>
      <c r="H3">
        <v>0</v>
      </c>
      <c r="I3">
        <v>1811</v>
      </c>
      <c r="J3">
        <v>1540</v>
      </c>
      <c r="K3">
        <v>76</v>
      </c>
      <c r="L3">
        <v>195</v>
      </c>
      <c r="M3">
        <v>97</v>
      </c>
      <c r="N3">
        <v>1235</v>
      </c>
      <c r="O3">
        <v>208</v>
      </c>
    </row>
    <row r="4" spans="1:15" outlineLevel="2">
      <c r="A4" t="s">
        <v>28</v>
      </c>
      <c r="B4" s="79" t="s">
        <v>122</v>
      </c>
      <c r="C4" t="s">
        <v>29</v>
      </c>
      <c r="D4">
        <v>1</v>
      </c>
      <c r="E4">
        <v>47</v>
      </c>
      <c r="G4">
        <v>47</v>
      </c>
      <c r="H4">
        <v>2</v>
      </c>
      <c r="I4">
        <v>45</v>
      </c>
      <c r="J4">
        <v>45</v>
      </c>
      <c r="K4">
        <v>0</v>
      </c>
      <c r="L4">
        <v>0</v>
      </c>
      <c r="M4">
        <v>10</v>
      </c>
      <c r="N4">
        <v>21</v>
      </c>
      <c r="O4">
        <v>14</v>
      </c>
    </row>
    <row r="5" spans="1:15" outlineLevel="1">
      <c r="A5" t="s">
        <v>28</v>
      </c>
      <c r="B5" s="83" t="s">
        <v>133</v>
      </c>
      <c r="E5">
        <v>47</v>
      </c>
      <c r="F5">
        <v>0</v>
      </c>
      <c r="G5">
        <v>47</v>
      </c>
      <c r="H5">
        <v>2</v>
      </c>
      <c r="I5">
        <v>45</v>
      </c>
      <c r="J5">
        <v>45</v>
      </c>
      <c r="K5">
        <v>0</v>
      </c>
      <c r="L5">
        <v>0</v>
      </c>
      <c r="M5">
        <v>10</v>
      </c>
      <c r="N5">
        <v>21</v>
      </c>
      <c r="O5">
        <v>14</v>
      </c>
    </row>
    <row r="6" spans="1:15" outlineLevel="2">
      <c r="A6" t="s">
        <v>28</v>
      </c>
      <c r="B6" s="79" t="s">
        <v>123</v>
      </c>
      <c r="C6" t="s">
        <v>30</v>
      </c>
      <c r="D6">
        <v>1</v>
      </c>
      <c r="E6">
        <v>678</v>
      </c>
      <c r="G6">
        <v>678</v>
      </c>
      <c r="H6">
        <v>144</v>
      </c>
      <c r="I6">
        <v>534</v>
      </c>
      <c r="J6">
        <v>532</v>
      </c>
      <c r="K6">
        <v>2</v>
      </c>
      <c r="L6">
        <v>0</v>
      </c>
      <c r="M6">
        <v>43</v>
      </c>
      <c r="N6">
        <v>433</v>
      </c>
      <c r="O6">
        <v>56</v>
      </c>
    </row>
    <row r="7" spans="1:15" outlineLevel="2">
      <c r="A7" t="s">
        <v>28</v>
      </c>
      <c r="B7" s="79" t="s">
        <v>123</v>
      </c>
      <c r="C7" t="s">
        <v>30</v>
      </c>
      <c r="D7">
        <v>2</v>
      </c>
      <c r="E7">
        <v>678</v>
      </c>
      <c r="G7">
        <v>678</v>
      </c>
      <c r="H7">
        <v>164</v>
      </c>
      <c r="I7">
        <v>514</v>
      </c>
      <c r="J7">
        <v>509</v>
      </c>
      <c r="K7">
        <v>5</v>
      </c>
      <c r="L7">
        <v>0</v>
      </c>
      <c r="M7">
        <v>18</v>
      </c>
      <c r="N7">
        <v>427</v>
      </c>
      <c r="O7">
        <v>64</v>
      </c>
    </row>
    <row r="8" spans="1:15" outlineLevel="2">
      <c r="A8" t="s">
        <v>28</v>
      </c>
      <c r="B8" s="79" t="s">
        <v>123</v>
      </c>
      <c r="C8" t="s">
        <v>30</v>
      </c>
      <c r="D8">
        <v>3</v>
      </c>
      <c r="E8">
        <v>678</v>
      </c>
      <c r="G8">
        <v>678</v>
      </c>
      <c r="H8">
        <v>141</v>
      </c>
      <c r="I8">
        <v>537</v>
      </c>
      <c r="J8">
        <v>534</v>
      </c>
      <c r="K8">
        <v>3</v>
      </c>
      <c r="L8">
        <v>0</v>
      </c>
      <c r="M8">
        <v>33</v>
      </c>
      <c r="N8">
        <v>430</v>
      </c>
      <c r="O8">
        <v>71</v>
      </c>
    </row>
    <row r="9" spans="1:15" outlineLevel="2">
      <c r="A9" t="s">
        <v>28</v>
      </c>
      <c r="B9" s="79" t="s">
        <v>123</v>
      </c>
      <c r="C9" t="s">
        <v>30</v>
      </c>
      <c r="D9">
        <v>4</v>
      </c>
      <c r="E9">
        <v>678</v>
      </c>
      <c r="G9">
        <v>678</v>
      </c>
      <c r="H9">
        <v>149</v>
      </c>
      <c r="I9">
        <v>529</v>
      </c>
      <c r="J9">
        <v>523</v>
      </c>
      <c r="K9">
        <v>6</v>
      </c>
      <c r="L9">
        <v>0</v>
      </c>
      <c r="M9">
        <v>21</v>
      </c>
      <c r="N9">
        <v>421</v>
      </c>
      <c r="O9">
        <v>81</v>
      </c>
    </row>
    <row r="10" spans="1:15" outlineLevel="2">
      <c r="A10" t="s">
        <v>28</v>
      </c>
      <c r="B10" s="79" t="s">
        <v>123</v>
      </c>
      <c r="C10" t="s">
        <v>30</v>
      </c>
      <c r="D10">
        <v>5</v>
      </c>
      <c r="E10">
        <v>678</v>
      </c>
      <c r="G10">
        <v>678</v>
      </c>
      <c r="H10">
        <v>156</v>
      </c>
      <c r="I10">
        <v>522</v>
      </c>
      <c r="J10">
        <v>519</v>
      </c>
      <c r="K10">
        <v>3</v>
      </c>
      <c r="L10">
        <v>0</v>
      </c>
      <c r="M10">
        <v>37</v>
      </c>
      <c r="N10">
        <v>421</v>
      </c>
      <c r="O10">
        <v>61</v>
      </c>
    </row>
    <row r="11" spans="1:15" outlineLevel="2">
      <c r="A11" t="s">
        <v>28</v>
      </c>
      <c r="B11" s="79" t="s">
        <v>123</v>
      </c>
      <c r="C11" t="s">
        <v>30</v>
      </c>
      <c r="D11">
        <v>6</v>
      </c>
      <c r="E11">
        <v>678</v>
      </c>
      <c r="G11">
        <v>678</v>
      </c>
      <c r="H11">
        <v>143</v>
      </c>
      <c r="I11">
        <v>535</v>
      </c>
      <c r="J11">
        <v>528</v>
      </c>
      <c r="K11">
        <v>7</v>
      </c>
      <c r="L11">
        <v>0</v>
      </c>
      <c r="M11">
        <v>39</v>
      </c>
      <c r="N11">
        <v>436</v>
      </c>
      <c r="O11">
        <v>53</v>
      </c>
    </row>
    <row r="12" spans="1:15" outlineLevel="2">
      <c r="A12" t="s">
        <v>28</v>
      </c>
      <c r="B12" s="79" t="s">
        <v>123</v>
      </c>
      <c r="C12" t="s">
        <v>30</v>
      </c>
      <c r="D12">
        <v>7</v>
      </c>
      <c r="E12">
        <v>678</v>
      </c>
      <c r="G12">
        <v>678</v>
      </c>
      <c r="H12">
        <v>139</v>
      </c>
      <c r="I12">
        <v>539</v>
      </c>
      <c r="J12">
        <v>524</v>
      </c>
      <c r="K12">
        <v>14</v>
      </c>
      <c r="L12">
        <v>1</v>
      </c>
      <c r="M12">
        <v>52</v>
      </c>
      <c r="N12">
        <v>426</v>
      </c>
      <c r="O12">
        <v>46</v>
      </c>
    </row>
    <row r="13" spans="1:15" outlineLevel="2">
      <c r="A13" t="s">
        <v>28</v>
      </c>
      <c r="B13" s="79" t="s">
        <v>123</v>
      </c>
      <c r="C13" t="s">
        <v>30</v>
      </c>
      <c r="D13">
        <v>8</v>
      </c>
      <c r="E13">
        <v>678</v>
      </c>
      <c r="G13">
        <v>678</v>
      </c>
      <c r="H13">
        <v>145</v>
      </c>
      <c r="I13">
        <v>533</v>
      </c>
      <c r="J13">
        <v>529</v>
      </c>
      <c r="K13">
        <v>4</v>
      </c>
      <c r="L13">
        <v>0</v>
      </c>
      <c r="M13">
        <v>26</v>
      </c>
      <c r="N13">
        <v>456</v>
      </c>
      <c r="O13">
        <v>47</v>
      </c>
    </row>
    <row r="14" spans="1:15" outlineLevel="2">
      <c r="A14" t="s">
        <v>28</v>
      </c>
      <c r="B14" s="79" t="s">
        <v>123</v>
      </c>
      <c r="C14" t="s">
        <v>30</v>
      </c>
      <c r="D14">
        <v>9</v>
      </c>
      <c r="E14">
        <v>678</v>
      </c>
      <c r="G14">
        <v>678</v>
      </c>
      <c r="H14">
        <v>128</v>
      </c>
      <c r="I14">
        <v>550</v>
      </c>
      <c r="J14">
        <v>540</v>
      </c>
      <c r="K14">
        <v>10</v>
      </c>
      <c r="L14">
        <v>0</v>
      </c>
      <c r="M14">
        <v>19</v>
      </c>
      <c r="N14">
        <v>459</v>
      </c>
      <c r="O14">
        <v>62</v>
      </c>
    </row>
    <row r="15" spans="1:15" outlineLevel="2">
      <c r="A15" t="s">
        <v>28</v>
      </c>
      <c r="B15" s="79" t="s">
        <v>123</v>
      </c>
      <c r="C15" t="s">
        <v>30</v>
      </c>
      <c r="D15">
        <v>10</v>
      </c>
      <c r="E15">
        <v>678</v>
      </c>
      <c r="G15">
        <v>678</v>
      </c>
      <c r="H15">
        <v>133</v>
      </c>
      <c r="I15">
        <v>545</v>
      </c>
      <c r="J15">
        <v>519</v>
      </c>
      <c r="K15">
        <v>26</v>
      </c>
      <c r="L15">
        <v>0</v>
      </c>
      <c r="M15">
        <v>22</v>
      </c>
      <c r="N15">
        <v>432</v>
      </c>
      <c r="O15">
        <v>65</v>
      </c>
    </row>
    <row r="16" spans="1:15" outlineLevel="2">
      <c r="A16" t="s">
        <v>28</v>
      </c>
      <c r="B16" s="79" t="s">
        <v>123</v>
      </c>
      <c r="C16" t="s">
        <v>30</v>
      </c>
      <c r="D16">
        <v>11</v>
      </c>
      <c r="E16">
        <v>686</v>
      </c>
      <c r="G16">
        <v>686</v>
      </c>
      <c r="H16">
        <v>148</v>
      </c>
      <c r="I16">
        <v>538</v>
      </c>
      <c r="J16">
        <v>534</v>
      </c>
      <c r="K16">
        <v>4</v>
      </c>
      <c r="L16">
        <v>0</v>
      </c>
      <c r="M16">
        <v>23</v>
      </c>
      <c r="N16">
        <v>446</v>
      </c>
      <c r="O16">
        <v>65</v>
      </c>
    </row>
    <row r="17" spans="1:15" outlineLevel="1">
      <c r="A17" t="s">
        <v>28</v>
      </c>
      <c r="B17" s="83" t="s">
        <v>134</v>
      </c>
      <c r="E17">
        <v>7466</v>
      </c>
      <c r="F17">
        <v>0</v>
      </c>
      <c r="G17">
        <v>7466</v>
      </c>
      <c r="H17">
        <v>1590</v>
      </c>
      <c r="I17">
        <v>5876</v>
      </c>
      <c r="J17">
        <v>5791</v>
      </c>
      <c r="K17">
        <v>84</v>
      </c>
      <c r="L17">
        <v>1</v>
      </c>
      <c r="M17">
        <v>333</v>
      </c>
      <c r="N17">
        <v>4787</v>
      </c>
      <c r="O17">
        <v>671</v>
      </c>
    </row>
    <row r="18" spans="1:15" outlineLevel="2">
      <c r="A18" t="s">
        <v>28</v>
      </c>
      <c r="B18" s="79" t="s">
        <v>124</v>
      </c>
      <c r="C18" t="s">
        <v>31</v>
      </c>
      <c r="D18">
        <v>1</v>
      </c>
      <c r="E18">
        <v>684</v>
      </c>
      <c r="G18">
        <v>684</v>
      </c>
      <c r="H18">
        <v>123</v>
      </c>
      <c r="I18">
        <v>561</v>
      </c>
      <c r="J18">
        <v>556</v>
      </c>
      <c r="K18">
        <v>5</v>
      </c>
      <c r="L18">
        <v>0</v>
      </c>
      <c r="M18">
        <v>45</v>
      </c>
      <c r="N18">
        <v>459</v>
      </c>
      <c r="O18">
        <v>52</v>
      </c>
    </row>
    <row r="19" spans="1:15" outlineLevel="2">
      <c r="A19" t="s">
        <v>28</v>
      </c>
      <c r="B19" s="79" t="s">
        <v>124</v>
      </c>
      <c r="C19" t="s">
        <v>31</v>
      </c>
      <c r="D19">
        <v>2</v>
      </c>
      <c r="E19">
        <v>684</v>
      </c>
      <c r="G19">
        <v>684</v>
      </c>
      <c r="H19">
        <v>113</v>
      </c>
      <c r="I19">
        <v>571</v>
      </c>
      <c r="J19">
        <v>560</v>
      </c>
      <c r="K19">
        <v>11</v>
      </c>
      <c r="L19">
        <v>0</v>
      </c>
      <c r="M19">
        <v>42</v>
      </c>
      <c r="N19">
        <v>471</v>
      </c>
      <c r="O19">
        <v>47</v>
      </c>
    </row>
    <row r="20" spans="1:15" outlineLevel="2">
      <c r="A20" t="s">
        <v>28</v>
      </c>
      <c r="B20" s="79" t="s">
        <v>124</v>
      </c>
      <c r="C20" t="s">
        <v>31</v>
      </c>
      <c r="D20">
        <v>3</v>
      </c>
      <c r="E20">
        <v>684</v>
      </c>
      <c r="G20">
        <v>684</v>
      </c>
      <c r="H20">
        <v>108</v>
      </c>
      <c r="I20">
        <v>576</v>
      </c>
      <c r="J20">
        <v>560</v>
      </c>
      <c r="K20">
        <v>16</v>
      </c>
      <c r="L20">
        <v>0</v>
      </c>
      <c r="M20">
        <v>45</v>
      </c>
      <c r="N20">
        <v>470</v>
      </c>
      <c r="O20">
        <v>45</v>
      </c>
    </row>
    <row r="21" spans="1:15" outlineLevel="2">
      <c r="A21" t="s">
        <v>28</v>
      </c>
      <c r="B21" s="79" t="s">
        <v>124</v>
      </c>
      <c r="C21" t="s">
        <v>31</v>
      </c>
      <c r="D21">
        <v>4</v>
      </c>
      <c r="E21">
        <v>685</v>
      </c>
      <c r="G21">
        <v>685</v>
      </c>
      <c r="H21">
        <v>112</v>
      </c>
      <c r="I21">
        <v>573</v>
      </c>
      <c r="J21">
        <v>558</v>
      </c>
      <c r="K21">
        <v>15</v>
      </c>
      <c r="L21">
        <v>0</v>
      </c>
      <c r="M21">
        <v>23</v>
      </c>
      <c r="N21">
        <v>485</v>
      </c>
      <c r="O21">
        <v>50</v>
      </c>
    </row>
    <row r="22" spans="1:15" outlineLevel="1">
      <c r="A22" t="s">
        <v>28</v>
      </c>
      <c r="B22" s="83" t="s">
        <v>135</v>
      </c>
      <c r="E22">
        <v>2737</v>
      </c>
      <c r="F22">
        <v>0</v>
      </c>
      <c r="G22">
        <v>2737</v>
      </c>
      <c r="H22">
        <v>456</v>
      </c>
      <c r="I22">
        <v>2281</v>
      </c>
      <c r="J22">
        <v>2234</v>
      </c>
      <c r="K22">
        <v>47</v>
      </c>
      <c r="L22">
        <v>0</v>
      </c>
      <c r="M22">
        <v>155</v>
      </c>
      <c r="N22">
        <v>1885</v>
      </c>
      <c r="O22">
        <v>194</v>
      </c>
    </row>
    <row r="23" spans="1:15" outlineLevel="2">
      <c r="A23" t="s">
        <v>32</v>
      </c>
      <c r="B23" t="s">
        <v>33</v>
      </c>
      <c r="C23" t="s">
        <v>34</v>
      </c>
      <c r="D23">
        <v>1</v>
      </c>
      <c r="E23">
        <v>317</v>
      </c>
      <c r="G23">
        <v>317</v>
      </c>
      <c r="H23">
        <v>109</v>
      </c>
      <c r="I23">
        <v>208</v>
      </c>
      <c r="J23">
        <v>208</v>
      </c>
      <c r="K23">
        <v>0</v>
      </c>
      <c r="L23">
        <v>0</v>
      </c>
      <c r="M23">
        <v>25</v>
      </c>
      <c r="N23">
        <v>68</v>
      </c>
      <c r="O23">
        <v>115</v>
      </c>
    </row>
    <row r="24" spans="1:15" outlineLevel="1">
      <c r="A24" t="s">
        <v>32</v>
      </c>
      <c r="B24" s="83" t="s">
        <v>136</v>
      </c>
      <c r="E24">
        <v>317</v>
      </c>
      <c r="F24">
        <v>0</v>
      </c>
      <c r="G24">
        <v>317</v>
      </c>
      <c r="H24">
        <v>109</v>
      </c>
      <c r="I24">
        <v>208</v>
      </c>
      <c r="J24">
        <v>208</v>
      </c>
      <c r="K24">
        <v>0</v>
      </c>
      <c r="L24">
        <v>0</v>
      </c>
      <c r="M24">
        <v>25</v>
      </c>
      <c r="N24">
        <v>68</v>
      </c>
      <c r="O24">
        <v>115</v>
      </c>
    </row>
    <row r="25" spans="1:15" outlineLevel="2">
      <c r="A25" t="s">
        <v>35</v>
      </c>
      <c r="B25" t="s">
        <v>36</v>
      </c>
      <c r="C25" t="s">
        <v>37</v>
      </c>
      <c r="D25">
        <v>1</v>
      </c>
      <c r="E25">
        <v>350</v>
      </c>
      <c r="G25">
        <v>350</v>
      </c>
      <c r="H25">
        <v>143</v>
      </c>
      <c r="I25">
        <v>207</v>
      </c>
      <c r="J25">
        <v>204</v>
      </c>
      <c r="K25">
        <v>3</v>
      </c>
      <c r="L25">
        <v>0</v>
      </c>
      <c r="M25">
        <v>3</v>
      </c>
      <c r="N25">
        <v>70</v>
      </c>
      <c r="O25">
        <v>131</v>
      </c>
    </row>
    <row r="26" spans="1:15" outlineLevel="2">
      <c r="A26" t="s">
        <v>35</v>
      </c>
      <c r="B26" t="s">
        <v>36</v>
      </c>
      <c r="C26" t="s">
        <v>37</v>
      </c>
      <c r="D26">
        <v>2</v>
      </c>
      <c r="E26">
        <v>664</v>
      </c>
      <c r="G26">
        <v>664</v>
      </c>
      <c r="H26">
        <v>128</v>
      </c>
      <c r="I26">
        <v>536</v>
      </c>
      <c r="J26">
        <v>534</v>
      </c>
      <c r="K26">
        <v>2</v>
      </c>
      <c r="L26">
        <v>0</v>
      </c>
      <c r="M26">
        <v>43</v>
      </c>
      <c r="N26">
        <v>138</v>
      </c>
      <c r="O26">
        <v>353</v>
      </c>
    </row>
    <row r="27" spans="1:15" outlineLevel="2">
      <c r="A27" t="s">
        <v>35</v>
      </c>
      <c r="B27" t="s">
        <v>36</v>
      </c>
      <c r="C27" t="s">
        <v>37</v>
      </c>
      <c r="D27">
        <v>3</v>
      </c>
      <c r="E27">
        <v>665</v>
      </c>
      <c r="G27">
        <v>665</v>
      </c>
      <c r="H27">
        <v>117</v>
      </c>
      <c r="I27">
        <v>548</v>
      </c>
      <c r="J27">
        <v>542</v>
      </c>
      <c r="K27">
        <v>4</v>
      </c>
      <c r="L27">
        <v>2</v>
      </c>
      <c r="M27">
        <v>74</v>
      </c>
      <c r="N27">
        <v>93</v>
      </c>
      <c r="O27">
        <v>375</v>
      </c>
    </row>
    <row r="28" spans="1:15" outlineLevel="1">
      <c r="A28" t="s">
        <v>35</v>
      </c>
      <c r="B28" s="83" t="s">
        <v>137</v>
      </c>
      <c r="E28">
        <v>1679</v>
      </c>
      <c r="F28">
        <v>0</v>
      </c>
      <c r="G28">
        <v>1679</v>
      </c>
      <c r="H28">
        <v>388</v>
      </c>
      <c r="I28">
        <v>1291</v>
      </c>
      <c r="J28">
        <v>1280</v>
      </c>
      <c r="K28">
        <v>9</v>
      </c>
      <c r="L28">
        <v>2</v>
      </c>
      <c r="M28">
        <v>120</v>
      </c>
      <c r="N28">
        <v>301</v>
      </c>
      <c r="O28">
        <v>859</v>
      </c>
    </row>
    <row r="29" spans="1:15" outlineLevel="2">
      <c r="A29" t="s">
        <v>38</v>
      </c>
      <c r="B29" t="s">
        <v>39</v>
      </c>
      <c r="C29" t="s">
        <v>40</v>
      </c>
      <c r="D29">
        <v>1</v>
      </c>
      <c r="E29">
        <v>350</v>
      </c>
      <c r="G29">
        <v>350</v>
      </c>
      <c r="H29">
        <v>147</v>
      </c>
      <c r="I29">
        <v>203</v>
      </c>
      <c r="J29">
        <v>203</v>
      </c>
      <c r="K29">
        <v>0</v>
      </c>
      <c r="L29">
        <v>0</v>
      </c>
      <c r="M29">
        <v>4</v>
      </c>
      <c r="N29">
        <v>52</v>
      </c>
      <c r="O29">
        <v>147</v>
      </c>
    </row>
    <row r="30" spans="1:15" outlineLevel="2">
      <c r="A30" t="s">
        <v>38</v>
      </c>
      <c r="B30" t="s">
        <v>39</v>
      </c>
      <c r="C30" t="s">
        <v>40</v>
      </c>
      <c r="D30">
        <v>2</v>
      </c>
      <c r="E30">
        <v>639</v>
      </c>
      <c r="G30">
        <v>639</v>
      </c>
      <c r="H30">
        <v>168</v>
      </c>
      <c r="I30">
        <v>471</v>
      </c>
      <c r="J30">
        <v>471</v>
      </c>
      <c r="K30">
        <v>0</v>
      </c>
      <c r="L30">
        <v>0</v>
      </c>
      <c r="M30">
        <v>9</v>
      </c>
      <c r="N30">
        <v>66</v>
      </c>
      <c r="O30">
        <v>396</v>
      </c>
    </row>
    <row r="31" spans="1:15" outlineLevel="2">
      <c r="A31" t="s">
        <v>38</v>
      </c>
      <c r="B31" t="s">
        <v>39</v>
      </c>
      <c r="C31" t="s">
        <v>40</v>
      </c>
      <c r="D31">
        <v>3</v>
      </c>
      <c r="E31">
        <v>639</v>
      </c>
      <c r="G31">
        <v>639</v>
      </c>
      <c r="H31">
        <v>131</v>
      </c>
      <c r="I31">
        <v>508</v>
      </c>
      <c r="J31">
        <v>508</v>
      </c>
      <c r="K31">
        <v>0</v>
      </c>
      <c r="L31">
        <v>0</v>
      </c>
      <c r="M31">
        <v>5</v>
      </c>
      <c r="N31">
        <v>66</v>
      </c>
      <c r="O31">
        <v>437</v>
      </c>
    </row>
    <row r="32" spans="1:15" outlineLevel="2">
      <c r="A32" t="s">
        <v>38</v>
      </c>
      <c r="B32" t="s">
        <v>39</v>
      </c>
      <c r="C32" t="s">
        <v>40</v>
      </c>
      <c r="D32">
        <v>4</v>
      </c>
      <c r="E32">
        <v>639</v>
      </c>
      <c r="G32">
        <v>639</v>
      </c>
      <c r="H32">
        <v>129</v>
      </c>
      <c r="I32">
        <v>510</v>
      </c>
      <c r="J32">
        <v>510</v>
      </c>
      <c r="K32">
        <v>0</v>
      </c>
      <c r="L32">
        <v>0</v>
      </c>
      <c r="M32">
        <v>12</v>
      </c>
      <c r="N32">
        <v>51</v>
      </c>
      <c r="O32">
        <v>447</v>
      </c>
    </row>
    <row r="33" spans="1:15" outlineLevel="2">
      <c r="A33" t="s">
        <v>38</v>
      </c>
      <c r="B33" t="s">
        <v>39</v>
      </c>
      <c r="C33" t="s">
        <v>40</v>
      </c>
      <c r="D33">
        <v>5</v>
      </c>
      <c r="E33">
        <v>639</v>
      </c>
      <c r="G33">
        <v>639</v>
      </c>
      <c r="H33">
        <v>133</v>
      </c>
      <c r="I33">
        <v>506</v>
      </c>
      <c r="J33">
        <v>506</v>
      </c>
      <c r="K33">
        <v>0</v>
      </c>
      <c r="L33">
        <v>0</v>
      </c>
      <c r="M33">
        <v>13</v>
      </c>
      <c r="N33">
        <v>72</v>
      </c>
      <c r="O33">
        <v>421</v>
      </c>
    </row>
    <row r="34" spans="1:15" outlineLevel="2">
      <c r="A34" t="s">
        <v>38</v>
      </c>
      <c r="B34" t="s">
        <v>39</v>
      </c>
      <c r="C34" t="s">
        <v>40</v>
      </c>
      <c r="D34">
        <v>6</v>
      </c>
      <c r="E34">
        <v>642</v>
      </c>
      <c r="G34">
        <v>642</v>
      </c>
      <c r="H34">
        <v>109</v>
      </c>
      <c r="I34">
        <v>533</v>
      </c>
      <c r="J34">
        <v>533</v>
      </c>
      <c r="K34">
        <v>0</v>
      </c>
      <c r="L34">
        <v>0</v>
      </c>
      <c r="M34">
        <v>9</v>
      </c>
      <c r="N34">
        <v>58</v>
      </c>
      <c r="O34">
        <v>466</v>
      </c>
    </row>
    <row r="35" spans="1:15" outlineLevel="1">
      <c r="A35" t="s">
        <v>38</v>
      </c>
      <c r="B35" s="83" t="s">
        <v>138</v>
      </c>
      <c r="E35">
        <v>3548</v>
      </c>
      <c r="F35">
        <v>0</v>
      </c>
      <c r="G35">
        <v>3548</v>
      </c>
      <c r="H35">
        <v>817</v>
      </c>
      <c r="I35">
        <v>2731</v>
      </c>
      <c r="J35">
        <v>2731</v>
      </c>
      <c r="K35">
        <v>0</v>
      </c>
      <c r="L35">
        <v>0</v>
      </c>
      <c r="M35">
        <v>52</v>
      </c>
      <c r="N35">
        <v>365</v>
      </c>
      <c r="O35">
        <v>2314</v>
      </c>
    </row>
    <row r="36" spans="1:15" outlineLevel="2">
      <c r="A36" t="s">
        <v>41</v>
      </c>
      <c r="B36" t="s">
        <v>42</v>
      </c>
      <c r="C36" t="s">
        <v>43</v>
      </c>
      <c r="D36">
        <v>1</v>
      </c>
      <c r="E36">
        <v>350</v>
      </c>
      <c r="G36">
        <v>350</v>
      </c>
      <c r="H36">
        <v>139</v>
      </c>
      <c r="I36">
        <v>211</v>
      </c>
      <c r="J36">
        <v>209</v>
      </c>
      <c r="K36">
        <v>2</v>
      </c>
      <c r="L36">
        <v>0</v>
      </c>
      <c r="M36">
        <v>13</v>
      </c>
      <c r="N36">
        <v>106</v>
      </c>
      <c r="O36">
        <v>90</v>
      </c>
    </row>
    <row r="37" spans="1:15" outlineLevel="2">
      <c r="A37" t="s">
        <v>41</v>
      </c>
      <c r="B37" t="s">
        <v>42</v>
      </c>
      <c r="C37" t="s">
        <v>43</v>
      </c>
      <c r="D37">
        <v>2</v>
      </c>
      <c r="E37">
        <v>637</v>
      </c>
      <c r="G37">
        <v>637</v>
      </c>
      <c r="H37">
        <v>139</v>
      </c>
      <c r="I37">
        <v>498</v>
      </c>
      <c r="J37">
        <v>498</v>
      </c>
      <c r="K37">
        <v>0</v>
      </c>
      <c r="L37">
        <v>0</v>
      </c>
      <c r="M37">
        <v>22</v>
      </c>
      <c r="N37">
        <v>276</v>
      </c>
      <c r="O37">
        <v>200</v>
      </c>
    </row>
    <row r="38" spans="1:15" outlineLevel="2">
      <c r="A38" t="s">
        <v>41</v>
      </c>
      <c r="B38" t="s">
        <v>42</v>
      </c>
      <c r="C38" t="s">
        <v>43</v>
      </c>
      <c r="D38">
        <v>3</v>
      </c>
      <c r="E38">
        <v>637</v>
      </c>
      <c r="G38">
        <v>637</v>
      </c>
      <c r="H38">
        <v>110</v>
      </c>
      <c r="I38">
        <v>527</v>
      </c>
      <c r="J38">
        <v>527</v>
      </c>
      <c r="K38">
        <v>0</v>
      </c>
      <c r="L38">
        <v>0</v>
      </c>
      <c r="M38">
        <v>27</v>
      </c>
      <c r="N38">
        <v>257</v>
      </c>
      <c r="O38">
        <v>243</v>
      </c>
    </row>
    <row r="39" spans="1:15" outlineLevel="2">
      <c r="A39" t="s">
        <v>41</v>
      </c>
      <c r="B39" t="s">
        <v>42</v>
      </c>
      <c r="C39" t="s">
        <v>43</v>
      </c>
      <c r="D39">
        <v>4</v>
      </c>
      <c r="E39">
        <v>637</v>
      </c>
      <c r="G39">
        <v>637</v>
      </c>
      <c r="H39">
        <v>100</v>
      </c>
      <c r="I39">
        <v>537</v>
      </c>
      <c r="J39">
        <v>537</v>
      </c>
      <c r="K39">
        <v>0</v>
      </c>
      <c r="L39">
        <v>0</v>
      </c>
      <c r="M39">
        <v>74</v>
      </c>
      <c r="N39">
        <v>238</v>
      </c>
      <c r="O39">
        <v>225</v>
      </c>
    </row>
    <row r="40" spans="1:15" outlineLevel="2">
      <c r="A40" t="s">
        <v>41</v>
      </c>
      <c r="B40" t="s">
        <v>42</v>
      </c>
      <c r="C40" t="s">
        <v>43</v>
      </c>
      <c r="D40">
        <v>5</v>
      </c>
      <c r="E40">
        <v>637</v>
      </c>
      <c r="G40">
        <v>637</v>
      </c>
      <c r="H40">
        <v>98</v>
      </c>
      <c r="I40">
        <v>539</v>
      </c>
      <c r="J40">
        <v>537</v>
      </c>
      <c r="K40">
        <v>2</v>
      </c>
      <c r="L40">
        <v>0</v>
      </c>
      <c r="M40">
        <v>65</v>
      </c>
      <c r="N40">
        <v>213</v>
      </c>
      <c r="O40">
        <v>259</v>
      </c>
    </row>
    <row r="41" spans="1:15" outlineLevel="2">
      <c r="A41" t="s">
        <v>41</v>
      </c>
      <c r="B41" t="s">
        <v>42</v>
      </c>
      <c r="C41" t="s">
        <v>43</v>
      </c>
      <c r="D41">
        <v>6</v>
      </c>
      <c r="E41">
        <v>637</v>
      </c>
      <c r="G41">
        <v>637</v>
      </c>
      <c r="H41">
        <v>107</v>
      </c>
      <c r="I41">
        <v>530</v>
      </c>
      <c r="J41">
        <v>524</v>
      </c>
      <c r="K41">
        <v>2</v>
      </c>
      <c r="L41">
        <v>4</v>
      </c>
      <c r="M41">
        <v>57</v>
      </c>
      <c r="N41">
        <v>212</v>
      </c>
      <c r="O41">
        <v>255</v>
      </c>
    </row>
    <row r="42" spans="1:15" outlineLevel="2">
      <c r="A42" t="s">
        <v>41</v>
      </c>
      <c r="B42" t="s">
        <v>42</v>
      </c>
      <c r="C42" t="s">
        <v>43</v>
      </c>
      <c r="D42">
        <v>7</v>
      </c>
      <c r="E42">
        <v>637</v>
      </c>
      <c r="G42">
        <v>637</v>
      </c>
      <c r="H42">
        <v>109</v>
      </c>
      <c r="I42">
        <v>528</v>
      </c>
      <c r="J42">
        <v>525</v>
      </c>
      <c r="K42">
        <v>3</v>
      </c>
      <c r="L42">
        <v>0</v>
      </c>
      <c r="M42">
        <v>55</v>
      </c>
      <c r="N42">
        <v>220</v>
      </c>
      <c r="O42">
        <v>250</v>
      </c>
    </row>
    <row r="43" spans="1:15" outlineLevel="2">
      <c r="A43" t="s">
        <v>41</v>
      </c>
      <c r="B43" t="s">
        <v>42</v>
      </c>
      <c r="C43" t="s">
        <v>43</v>
      </c>
      <c r="D43">
        <v>8</v>
      </c>
      <c r="E43">
        <v>637</v>
      </c>
      <c r="G43">
        <v>637</v>
      </c>
      <c r="H43">
        <v>138</v>
      </c>
      <c r="I43">
        <v>499</v>
      </c>
      <c r="J43">
        <v>496</v>
      </c>
      <c r="K43">
        <v>3</v>
      </c>
      <c r="L43">
        <v>0</v>
      </c>
      <c r="M43">
        <v>66</v>
      </c>
      <c r="N43">
        <v>165</v>
      </c>
      <c r="O43">
        <v>265</v>
      </c>
    </row>
    <row r="44" spans="1:15" outlineLevel="2">
      <c r="A44" t="s">
        <v>41</v>
      </c>
      <c r="B44" t="s">
        <v>42</v>
      </c>
      <c r="C44" t="s">
        <v>43</v>
      </c>
      <c r="D44">
        <v>9</v>
      </c>
      <c r="E44">
        <v>642</v>
      </c>
      <c r="G44">
        <v>642</v>
      </c>
      <c r="H44">
        <v>116</v>
      </c>
      <c r="I44">
        <v>526</v>
      </c>
      <c r="J44">
        <v>525</v>
      </c>
      <c r="K44">
        <v>1</v>
      </c>
      <c r="L44">
        <v>0</v>
      </c>
      <c r="M44">
        <v>70</v>
      </c>
      <c r="N44">
        <v>157</v>
      </c>
      <c r="O44">
        <v>298</v>
      </c>
    </row>
    <row r="45" spans="1:15" outlineLevel="1">
      <c r="A45" t="s">
        <v>41</v>
      </c>
      <c r="B45" s="83" t="s">
        <v>139</v>
      </c>
      <c r="E45">
        <v>5451</v>
      </c>
      <c r="F45">
        <v>0</v>
      </c>
      <c r="G45">
        <v>5451</v>
      </c>
      <c r="H45">
        <v>1056</v>
      </c>
      <c r="I45">
        <v>4395</v>
      </c>
      <c r="J45">
        <v>4378</v>
      </c>
      <c r="K45">
        <v>13</v>
      </c>
      <c r="L45">
        <v>4</v>
      </c>
      <c r="M45">
        <v>449</v>
      </c>
      <c r="N45">
        <v>1844</v>
      </c>
      <c r="O45">
        <v>2085</v>
      </c>
    </row>
    <row r="46" spans="1:15" outlineLevel="2">
      <c r="A46" t="s">
        <v>44</v>
      </c>
      <c r="B46" t="s">
        <v>45</v>
      </c>
      <c r="C46" t="s">
        <v>46</v>
      </c>
      <c r="D46">
        <v>1</v>
      </c>
      <c r="E46">
        <v>350</v>
      </c>
      <c r="G46">
        <v>350</v>
      </c>
      <c r="H46">
        <v>140</v>
      </c>
      <c r="I46">
        <v>210</v>
      </c>
      <c r="J46">
        <v>210</v>
      </c>
      <c r="K46">
        <v>0</v>
      </c>
      <c r="L46">
        <v>0</v>
      </c>
      <c r="M46">
        <v>5</v>
      </c>
      <c r="N46">
        <v>42</v>
      </c>
      <c r="O46">
        <v>163</v>
      </c>
    </row>
    <row r="47" spans="1:15" outlineLevel="2">
      <c r="A47" t="s">
        <v>44</v>
      </c>
      <c r="B47" t="s">
        <v>45</v>
      </c>
      <c r="C47" t="s">
        <v>46</v>
      </c>
      <c r="D47">
        <v>2</v>
      </c>
      <c r="E47">
        <v>670</v>
      </c>
      <c r="G47">
        <v>670</v>
      </c>
      <c r="H47">
        <v>180</v>
      </c>
      <c r="I47">
        <v>490</v>
      </c>
      <c r="J47">
        <v>490</v>
      </c>
      <c r="K47">
        <v>0</v>
      </c>
      <c r="L47">
        <v>0</v>
      </c>
      <c r="M47">
        <v>11</v>
      </c>
      <c r="N47">
        <v>71</v>
      </c>
      <c r="O47">
        <v>408</v>
      </c>
    </row>
    <row r="48" spans="1:15" outlineLevel="2">
      <c r="A48" t="s">
        <v>44</v>
      </c>
      <c r="B48" t="s">
        <v>45</v>
      </c>
      <c r="C48" t="s">
        <v>46</v>
      </c>
      <c r="D48">
        <v>3</v>
      </c>
      <c r="E48">
        <v>670</v>
      </c>
      <c r="G48">
        <v>670</v>
      </c>
      <c r="H48">
        <v>156</v>
      </c>
      <c r="I48">
        <v>514</v>
      </c>
      <c r="J48">
        <v>514</v>
      </c>
      <c r="K48">
        <v>0</v>
      </c>
      <c r="L48">
        <v>0</v>
      </c>
      <c r="M48">
        <v>12</v>
      </c>
      <c r="N48">
        <v>54</v>
      </c>
      <c r="O48">
        <v>448</v>
      </c>
    </row>
    <row r="49" spans="1:15" outlineLevel="2">
      <c r="A49" t="s">
        <v>44</v>
      </c>
      <c r="B49" t="s">
        <v>45</v>
      </c>
      <c r="C49" t="s">
        <v>46</v>
      </c>
      <c r="D49">
        <v>4</v>
      </c>
      <c r="E49">
        <v>670</v>
      </c>
      <c r="G49">
        <v>670</v>
      </c>
      <c r="H49">
        <v>141</v>
      </c>
      <c r="I49">
        <v>529</v>
      </c>
      <c r="J49">
        <v>529</v>
      </c>
      <c r="K49">
        <v>0</v>
      </c>
      <c r="L49">
        <v>0</v>
      </c>
      <c r="M49">
        <v>6</v>
      </c>
      <c r="N49">
        <v>50</v>
      </c>
      <c r="O49">
        <v>473</v>
      </c>
    </row>
    <row r="50" spans="1:15" outlineLevel="2">
      <c r="A50" t="s">
        <v>44</v>
      </c>
      <c r="B50" t="s">
        <v>45</v>
      </c>
      <c r="C50" t="s">
        <v>46</v>
      </c>
      <c r="D50">
        <v>5</v>
      </c>
      <c r="E50">
        <v>670</v>
      </c>
      <c r="G50">
        <v>670</v>
      </c>
      <c r="H50">
        <v>142</v>
      </c>
      <c r="I50">
        <v>528</v>
      </c>
      <c r="J50">
        <v>528</v>
      </c>
      <c r="K50">
        <v>0</v>
      </c>
      <c r="L50">
        <v>0</v>
      </c>
      <c r="M50">
        <v>16</v>
      </c>
      <c r="N50">
        <v>71</v>
      </c>
      <c r="O50">
        <v>441</v>
      </c>
    </row>
    <row r="51" spans="1:15" outlineLevel="2">
      <c r="A51" t="s">
        <v>44</v>
      </c>
      <c r="B51" t="s">
        <v>45</v>
      </c>
      <c r="C51" t="s">
        <v>46</v>
      </c>
      <c r="D51">
        <v>6</v>
      </c>
      <c r="E51">
        <v>670</v>
      </c>
      <c r="G51">
        <v>670</v>
      </c>
      <c r="H51">
        <v>136</v>
      </c>
      <c r="I51">
        <v>534</v>
      </c>
      <c r="J51">
        <v>534</v>
      </c>
      <c r="K51">
        <v>0</v>
      </c>
      <c r="L51">
        <v>0</v>
      </c>
      <c r="M51">
        <v>11</v>
      </c>
      <c r="N51">
        <v>61</v>
      </c>
      <c r="O51">
        <v>462</v>
      </c>
    </row>
    <row r="52" spans="1:15" outlineLevel="2">
      <c r="A52" t="s">
        <v>44</v>
      </c>
      <c r="B52" t="s">
        <v>45</v>
      </c>
      <c r="C52" t="s">
        <v>46</v>
      </c>
      <c r="D52">
        <v>7</v>
      </c>
      <c r="E52">
        <v>670</v>
      </c>
      <c r="G52">
        <v>670</v>
      </c>
      <c r="H52">
        <v>143</v>
      </c>
      <c r="I52">
        <v>527</v>
      </c>
      <c r="J52">
        <v>527</v>
      </c>
      <c r="K52">
        <v>0</v>
      </c>
      <c r="L52">
        <v>0</v>
      </c>
      <c r="M52">
        <v>12</v>
      </c>
      <c r="N52">
        <v>58</v>
      </c>
      <c r="O52">
        <v>457</v>
      </c>
    </row>
    <row r="53" spans="1:15" outlineLevel="2">
      <c r="A53" t="s">
        <v>44</v>
      </c>
      <c r="B53" t="s">
        <v>45</v>
      </c>
      <c r="C53" t="s">
        <v>46</v>
      </c>
      <c r="D53">
        <v>8</v>
      </c>
      <c r="E53">
        <v>670</v>
      </c>
      <c r="G53">
        <v>670</v>
      </c>
      <c r="H53">
        <v>151</v>
      </c>
      <c r="I53">
        <v>519</v>
      </c>
      <c r="J53">
        <v>519</v>
      </c>
      <c r="K53">
        <v>0</v>
      </c>
      <c r="L53">
        <v>0</v>
      </c>
      <c r="M53">
        <v>6</v>
      </c>
      <c r="N53">
        <v>35</v>
      </c>
      <c r="O53">
        <v>478</v>
      </c>
    </row>
    <row r="54" spans="1:15" outlineLevel="2">
      <c r="A54" t="s">
        <v>44</v>
      </c>
      <c r="B54" t="s">
        <v>45</v>
      </c>
      <c r="C54" t="s">
        <v>46</v>
      </c>
      <c r="D54">
        <v>9</v>
      </c>
      <c r="E54">
        <v>671</v>
      </c>
      <c r="G54">
        <v>671</v>
      </c>
      <c r="H54">
        <v>123</v>
      </c>
      <c r="I54">
        <v>548</v>
      </c>
      <c r="J54">
        <v>548</v>
      </c>
      <c r="K54">
        <v>0</v>
      </c>
      <c r="L54">
        <v>0</v>
      </c>
      <c r="M54">
        <v>12</v>
      </c>
      <c r="N54">
        <v>31</v>
      </c>
      <c r="O54">
        <v>505</v>
      </c>
    </row>
    <row r="55" spans="1:15" outlineLevel="1">
      <c r="A55" t="s">
        <v>44</v>
      </c>
      <c r="B55" s="83" t="s">
        <v>140</v>
      </c>
      <c r="E55">
        <v>5711</v>
      </c>
      <c r="F55">
        <v>0</v>
      </c>
      <c r="G55">
        <v>5711</v>
      </c>
      <c r="H55">
        <v>1312</v>
      </c>
      <c r="I55">
        <v>4399</v>
      </c>
      <c r="J55">
        <v>4399</v>
      </c>
      <c r="K55">
        <v>0</v>
      </c>
      <c r="L55">
        <v>0</v>
      </c>
      <c r="M55">
        <v>91</v>
      </c>
      <c r="N55">
        <v>473</v>
      </c>
      <c r="O55">
        <v>3835</v>
      </c>
    </row>
    <row r="56" spans="1:15" outlineLevel="2">
      <c r="A56" t="s">
        <v>47</v>
      </c>
      <c r="B56" t="s">
        <v>48</v>
      </c>
      <c r="C56" t="s">
        <v>49</v>
      </c>
      <c r="D56">
        <v>1</v>
      </c>
      <c r="E56">
        <v>350</v>
      </c>
      <c r="G56">
        <v>350</v>
      </c>
      <c r="H56">
        <v>117</v>
      </c>
      <c r="I56">
        <v>233</v>
      </c>
      <c r="J56">
        <v>233</v>
      </c>
      <c r="K56">
        <v>0</v>
      </c>
      <c r="L56">
        <v>0</v>
      </c>
      <c r="M56">
        <v>7</v>
      </c>
      <c r="N56">
        <v>40</v>
      </c>
      <c r="O56">
        <v>186</v>
      </c>
    </row>
    <row r="57" spans="1:15" outlineLevel="2">
      <c r="A57" t="s">
        <v>47</v>
      </c>
      <c r="B57" t="s">
        <v>48</v>
      </c>
      <c r="C57" t="s">
        <v>49</v>
      </c>
      <c r="D57">
        <v>2</v>
      </c>
      <c r="E57">
        <v>572</v>
      </c>
      <c r="G57">
        <v>572</v>
      </c>
      <c r="H57">
        <v>127</v>
      </c>
      <c r="I57">
        <v>445</v>
      </c>
      <c r="J57">
        <v>443</v>
      </c>
      <c r="K57">
        <v>2</v>
      </c>
      <c r="L57">
        <v>0</v>
      </c>
      <c r="M57">
        <v>13</v>
      </c>
      <c r="N57">
        <v>93</v>
      </c>
      <c r="O57">
        <v>337</v>
      </c>
    </row>
    <row r="58" spans="1:15" outlineLevel="2">
      <c r="A58" t="s">
        <v>47</v>
      </c>
      <c r="B58" t="s">
        <v>48</v>
      </c>
      <c r="C58" t="s">
        <v>49</v>
      </c>
      <c r="D58">
        <v>3</v>
      </c>
      <c r="E58">
        <v>572</v>
      </c>
      <c r="G58">
        <v>572</v>
      </c>
      <c r="H58">
        <v>122</v>
      </c>
      <c r="I58">
        <v>450</v>
      </c>
      <c r="J58">
        <v>449</v>
      </c>
      <c r="K58">
        <v>1</v>
      </c>
      <c r="L58">
        <v>0</v>
      </c>
      <c r="M58">
        <v>10</v>
      </c>
      <c r="N58">
        <v>74</v>
      </c>
      <c r="O58">
        <v>365</v>
      </c>
    </row>
    <row r="59" spans="1:15" outlineLevel="2">
      <c r="A59" t="s">
        <v>47</v>
      </c>
      <c r="B59" t="s">
        <v>48</v>
      </c>
      <c r="C59" t="s">
        <v>49</v>
      </c>
      <c r="D59">
        <v>4</v>
      </c>
      <c r="E59">
        <v>572</v>
      </c>
      <c r="G59">
        <v>572</v>
      </c>
      <c r="H59">
        <v>125</v>
      </c>
      <c r="I59">
        <v>447</v>
      </c>
      <c r="J59">
        <v>446</v>
      </c>
      <c r="K59">
        <v>1</v>
      </c>
      <c r="L59">
        <v>0</v>
      </c>
      <c r="M59">
        <v>11</v>
      </c>
      <c r="N59">
        <v>45</v>
      </c>
      <c r="O59">
        <v>390</v>
      </c>
    </row>
    <row r="60" spans="1:15" outlineLevel="2">
      <c r="A60" t="s">
        <v>47</v>
      </c>
      <c r="B60" t="s">
        <v>48</v>
      </c>
      <c r="C60" t="s">
        <v>49</v>
      </c>
      <c r="D60">
        <v>5</v>
      </c>
      <c r="E60">
        <v>572</v>
      </c>
      <c r="G60">
        <v>572</v>
      </c>
      <c r="H60">
        <v>105</v>
      </c>
      <c r="I60">
        <v>467</v>
      </c>
      <c r="J60">
        <v>464</v>
      </c>
      <c r="K60">
        <v>1</v>
      </c>
      <c r="L60">
        <v>2</v>
      </c>
      <c r="M60">
        <v>17</v>
      </c>
      <c r="N60">
        <v>52</v>
      </c>
      <c r="O60">
        <v>395</v>
      </c>
    </row>
    <row r="61" spans="1:15" outlineLevel="2">
      <c r="A61" t="s">
        <v>47</v>
      </c>
      <c r="B61" t="s">
        <v>48</v>
      </c>
      <c r="C61" t="s">
        <v>49</v>
      </c>
      <c r="D61">
        <v>6</v>
      </c>
      <c r="E61">
        <v>574</v>
      </c>
      <c r="G61">
        <v>574</v>
      </c>
      <c r="H61">
        <v>95</v>
      </c>
      <c r="I61">
        <v>479</v>
      </c>
      <c r="J61">
        <v>476</v>
      </c>
      <c r="K61">
        <v>2</v>
      </c>
      <c r="L61">
        <v>1</v>
      </c>
      <c r="M61">
        <v>19</v>
      </c>
      <c r="N61">
        <v>70</v>
      </c>
      <c r="O61">
        <v>387</v>
      </c>
    </row>
    <row r="62" spans="1:15" outlineLevel="1">
      <c r="A62" t="s">
        <v>47</v>
      </c>
      <c r="B62" s="83" t="s">
        <v>141</v>
      </c>
      <c r="E62">
        <v>3212</v>
      </c>
      <c r="F62">
        <v>0</v>
      </c>
      <c r="G62">
        <v>3212</v>
      </c>
      <c r="H62">
        <v>691</v>
      </c>
      <c r="I62">
        <v>2521</v>
      </c>
      <c r="J62">
        <v>2511</v>
      </c>
      <c r="K62">
        <v>7</v>
      </c>
      <c r="L62">
        <v>3</v>
      </c>
      <c r="M62">
        <v>77</v>
      </c>
      <c r="N62">
        <v>374</v>
      </c>
      <c r="O62">
        <v>2060</v>
      </c>
    </row>
    <row r="63" spans="1:15" outlineLevel="2">
      <c r="A63" t="s">
        <v>50</v>
      </c>
      <c r="B63" t="s">
        <v>51</v>
      </c>
      <c r="C63" t="s">
        <v>52</v>
      </c>
      <c r="D63">
        <v>1</v>
      </c>
      <c r="E63">
        <v>350</v>
      </c>
      <c r="G63">
        <v>350</v>
      </c>
      <c r="H63">
        <v>139</v>
      </c>
      <c r="I63">
        <v>211</v>
      </c>
      <c r="J63">
        <v>210</v>
      </c>
      <c r="K63">
        <v>1</v>
      </c>
      <c r="L63">
        <v>0</v>
      </c>
      <c r="M63">
        <v>17</v>
      </c>
      <c r="N63">
        <v>71</v>
      </c>
      <c r="O63">
        <v>122</v>
      </c>
    </row>
    <row r="64" spans="1:15" outlineLevel="2">
      <c r="A64" t="s">
        <v>50</v>
      </c>
      <c r="B64" t="s">
        <v>51</v>
      </c>
      <c r="C64" t="s">
        <v>52</v>
      </c>
      <c r="D64">
        <v>2</v>
      </c>
      <c r="E64">
        <v>516</v>
      </c>
      <c r="G64">
        <v>516</v>
      </c>
      <c r="H64">
        <v>134</v>
      </c>
      <c r="I64">
        <v>382</v>
      </c>
      <c r="J64">
        <v>378</v>
      </c>
      <c r="K64">
        <v>4</v>
      </c>
      <c r="L64">
        <v>0</v>
      </c>
      <c r="M64">
        <v>70</v>
      </c>
      <c r="N64">
        <v>116</v>
      </c>
      <c r="O64">
        <v>192</v>
      </c>
    </row>
    <row r="65" spans="1:15" outlineLevel="1">
      <c r="A65" t="s">
        <v>50</v>
      </c>
      <c r="B65" s="83" t="s">
        <v>142</v>
      </c>
      <c r="E65">
        <v>866</v>
      </c>
      <c r="F65">
        <v>0</v>
      </c>
      <c r="G65">
        <v>866</v>
      </c>
      <c r="H65">
        <v>273</v>
      </c>
      <c r="I65">
        <v>593</v>
      </c>
      <c r="J65">
        <v>588</v>
      </c>
      <c r="K65">
        <v>5</v>
      </c>
      <c r="L65">
        <v>0</v>
      </c>
      <c r="M65">
        <v>87</v>
      </c>
      <c r="N65">
        <v>187</v>
      </c>
      <c r="O65">
        <v>314</v>
      </c>
    </row>
    <row r="66" spans="1:15" outlineLevel="2">
      <c r="A66" t="s">
        <v>53</v>
      </c>
      <c r="B66" t="s">
        <v>54</v>
      </c>
      <c r="C66" t="s">
        <v>52</v>
      </c>
      <c r="D66">
        <v>3</v>
      </c>
      <c r="E66">
        <v>350</v>
      </c>
      <c r="G66">
        <v>350</v>
      </c>
      <c r="H66">
        <v>156</v>
      </c>
      <c r="I66">
        <v>194</v>
      </c>
      <c r="J66">
        <v>194</v>
      </c>
      <c r="K66">
        <v>0</v>
      </c>
      <c r="L66">
        <v>0</v>
      </c>
      <c r="M66">
        <v>7</v>
      </c>
      <c r="N66">
        <v>37</v>
      </c>
      <c r="O66">
        <v>150</v>
      </c>
    </row>
    <row r="67" spans="1:15" outlineLevel="2">
      <c r="A67" t="s">
        <v>53</v>
      </c>
      <c r="B67" t="s">
        <v>54</v>
      </c>
      <c r="C67" t="s">
        <v>52</v>
      </c>
      <c r="D67">
        <v>4</v>
      </c>
      <c r="E67">
        <v>530</v>
      </c>
      <c r="G67">
        <v>530</v>
      </c>
      <c r="H67">
        <v>123</v>
      </c>
      <c r="I67">
        <v>407</v>
      </c>
      <c r="J67">
        <v>405</v>
      </c>
      <c r="K67">
        <v>2</v>
      </c>
      <c r="L67">
        <v>0</v>
      </c>
      <c r="M67">
        <v>21</v>
      </c>
      <c r="N67">
        <v>89</v>
      </c>
      <c r="O67">
        <v>295</v>
      </c>
    </row>
    <row r="68" spans="1:15" outlineLevel="2">
      <c r="A68" t="s">
        <v>53</v>
      </c>
      <c r="B68" t="s">
        <v>54</v>
      </c>
      <c r="C68" t="s">
        <v>52</v>
      </c>
      <c r="D68">
        <v>5</v>
      </c>
      <c r="E68">
        <v>530</v>
      </c>
      <c r="G68">
        <v>530</v>
      </c>
      <c r="H68">
        <v>96</v>
      </c>
      <c r="I68">
        <v>434</v>
      </c>
      <c r="J68">
        <v>433</v>
      </c>
      <c r="K68">
        <v>1</v>
      </c>
      <c r="L68">
        <v>0</v>
      </c>
      <c r="M68">
        <v>33</v>
      </c>
      <c r="N68">
        <v>95</v>
      </c>
      <c r="O68">
        <v>305</v>
      </c>
    </row>
    <row r="69" spans="1:15" outlineLevel="2">
      <c r="A69" t="s">
        <v>53</v>
      </c>
      <c r="B69" t="s">
        <v>54</v>
      </c>
      <c r="C69" t="s">
        <v>52</v>
      </c>
      <c r="D69">
        <v>6</v>
      </c>
      <c r="E69">
        <v>530</v>
      </c>
      <c r="G69">
        <v>530</v>
      </c>
      <c r="H69">
        <v>99</v>
      </c>
      <c r="I69">
        <v>431</v>
      </c>
      <c r="J69">
        <v>429</v>
      </c>
      <c r="K69">
        <v>2</v>
      </c>
      <c r="L69">
        <v>0</v>
      </c>
      <c r="M69">
        <v>37</v>
      </c>
      <c r="N69">
        <v>71</v>
      </c>
      <c r="O69">
        <v>321</v>
      </c>
    </row>
    <row r="70" spans="1:15" outlineLevel="2">
      <c r="A70" t="s">
        <v>53</v>
      </c>
      <c r="B70" t="s">
        <v>54</v>
      </c>
      <c r="C70" t="s">
        <v>52</v>
      </c>
      <c r="D70">
        <v>7</v>
      </c>
      <c r="E70">
        <v>532</v>
      </c>
      <c r="G70">
        <v>532</v>
      </c>
      <c r="H70">
        <v>92</v>
      </c>
      <c r="I70">
        <v>440</v>
      </c>
      <c r="J70">
        <v>438</v>
      </c>
      <c r="K70">
        <v>2</v>
      </c>
      <c r="L70">
        <v>0</v>
      </c>
      <c r="M70">
        <v>37</v>
      </c>
      <c r="N70">
        <v>75</v>
      </c>
      <c r="O70">
        <v>326</v>
      </c>
    </row>
    <row r="71" spans="1:15" outlineLevel="1">
      <c r="A71" t="s">
        <v>53</v>
      </c>
      <c r="B71" s="83" t="s">
        <v>143</v>
      </c>
      <c r="E71">
        <v>2472</v>
      </c>
      <c r="F71">
        <v>0</v>
      </c>
      <c r="G71">
        <v>2472</v>
      </c>
      <c r="H71">
        <v>566</v>
      </c>
      <c r="I71">
        <v>1906</v>
      </c>
      <c r="J71">
        <v>1899</v>
      </c>
      <c r="K71">
        <v>7</v>
      </c>
      <c r="L71">
        <v>0</v>
      </c>
      <c r="M71">
        <v>135</v>
      </c>
      <c r="N71">
        <v>367</v>
      </c>
      <c r="O71">
        <v>1397</v>
      </c>
    </row>
    <row r="72" spans="1:15" outlineLevel="2">
      <c r="A72" t="s">
        <v>55</v>
      </c>
      <c r="B72" t="s">
        <v>56</v>
      </c>
      <c r="C72" t="s">
        <v>57</v>
      </c>
      <c r="D72">
        <v>1</v>
      </c>
      <c r="E72">
        <v>350</v>
      </c>
      <c r="G72">
        <v>350</v>
      </c>
      <c r="H72">
        <v>103</v>
      </c>
      <c r="I72">
        <v>247</v>
      </c>
      <c r="J72">
        <v>244</v>
      </c>
      <c r="K72">
        <v>3</v>
      </c>
      <c r="L72">
        <v>0</v>
      </c>
      <c r="M72">
        <v>17</v>
      </c>
      <c r="N72">
        <v>154</v>
      </c>
      <c r="O72">
        <v>73</v>
      </c>
    </row>
    <row r="73" spans="1:15" outlineLevel="2">
      <c r="A73" t="s">
        <v>55</v>
      </c>
      <c r="B73" t="s">
        <v>56</v>
      </c>
      <c r="C73" t="s">
        <v>57</v>
      </c>
      <c r="D73">
        <v>2</v>
      </c>
      <c r="E73">
        <v>682</v>
      </c>
      <c r="G73">
        <v>682</v>
      </c>
      <c r="H73">
        <v>139</v>
      </c>
      <c r="I73">
        <v>543</v>
      </c>
      <c r="J73">
        <v>537</v>
      </c>
      <c r="K73">
        <v>6</v>
      </c>
      <c r="L73">
        <v>0</v>
      </c>
      <c r="M73">
        <v>54</v>
      </c>
      <c r="N73">
        <v>317</v>
      </c>
      <c r="O73">
        <v>166</v>
      </c>
    </row>
    <row r="74" spans="1:15" outlineLevel="2">
      <c r="A74" t="s">
        <v>55</v>
      </c>
      <c r="B74" t="s">
        <v>56</v>
      </c>
      <c r="C74" t="s">
        <v>57</v>
      </c>
      <c r="D74">
        <v>3</v>
      </c>
      <c r="E74">
        <v>682</v>
      </c>
      <c r="G74">
        <v>682</v>
      </c>
      <c r="H74">
        <v>124</v>
      </c>
      <c r="I74">
        <v>558</v>
      </c>
      <c r="J74">
        <v>555</v>
      </c>
      <c r="K74">
        <v>3</v>
      </c>
      <c r="L74">
        <v>0</v>
      </c>
      <c r="M74">
        <v>86</v>
      </c>
      <c r="N74">
        <v>268</v>
      </c>
      <c r="O74">
        <v>201</v>
      </c>
    </row>
    <row r="75" spans="1:15" outlineLevel="2">
      <c r="A75" t="s">
        <v>55</v>
      </c>
      <c r="B75" t="s">
        <v>56</v>
      </c>
      <c r="C75" t="s">
        <v>57</v>
      </c>
      <c r="D75">
        <v>4</v>
      </c>
      <c r="E75">
        <v>682</v>
      </c>
      <c r="G75">
        <v>682</v>
      </c>
      <c r="H75">
        <v>105</v>
      </c>
      <c r="I75">
        <v>577</v>
      </c>
      <c r="J75">
        <v>573</v>
      </c>
      <c r="K75">
        <v>4</v>
      </c>
      <c r="L75">
        <v>0</v>
      </c>
      <c r="M75">
        <v>69</v>
      </c>
      <c r="N75">
        <v>263</v>
      </c>
      <c r="O75">
        <v>241</v>
      </c>
    </row>
    <row r="76" spans="1:15" outlineLevel="2">
      <c r="A76" t="s">
        <v>55</v>
      </c>
      <c r="B76" t="s">
        <v>56</v>
      </c>
      <c r="C76" t="s">
        <v>57</v>
      </c>
      <c r="D76">
        <v>5</v>
      </c>
      <c r="E76">
        <v>682</v>
      </c>
      <c r="G76">
        <v>682</v>
      </c>
      <c r="H76">
        <v>115</v>
      </c>
      <c r="I76">
        <v>567</v>
      </c>
      <c r="J76">
        <v>566</v>
      </c>
      <c r="K76">
        <v>1</v>
      </c>
      <c r="L76">
        <v>0</v>
      </c>
      <c r="M76">
        <v>65</v>
      </c>
      <c r="N76">
        <v>193</v>
      </c>
      <c r="O76">
        <v>308</v>
      </c>
    </row>
    <row r="77" spans="1:15" outlineLevel="2">
      <c r="A77" t="s">
        <v>55</v>
      </c>
      <c r="B77" t="s">
        <v>56</v>
      </c>
      <c r="C77" t="s">
        <v>57</v>
      </c>
      <c r="D77">
        <v>6</v>
      </c>
      <c r="E77">
        <v>682</v>
      </c>
      <c r="G77">
        <v>682</v>
      </c>
      <c r="H77">
        <v>131</v>
      </c>
      <c r="I77">
        <v>551</v>
      </c>
      <c r="J77">
        <v>551</v>
      </c>
      <c r="K77">
        <v>0</v>
      </c>
      <c r="L77">
        <v>0</v>
      </c>
      <c r="M77">
        <v>103</v>
      </c>
      <c r="N77">
        <v>181</v>
      </c>
      <c r="O77">
        <v>267</v>
      </c>
    </row>
    <row r="78" spans="1:15" outlineLevel="2">
      <c r="A78" t="s">
        <v>55</v>
      </c>
      <c r="B78" t="s">
        <v>56</v>
      </c>
      <c r="C78" t="s">
        <v>57</v>
      </c>
      <c r="D78">
        <v>7</v>
      </c>
      <c r="E78">
        <v>682</v>
      </c>
      <c r="G78">
        <v>682</v>
      </c>
      <c r="H78">
        <v>138</v>
      </c>
      <c r="I78">
        <v>544</v>
      </c>
      <c r="J78">
        <v>540</v>
      </c>
      <c r="K78">
        <v>3</v>
      </c>
      <c r="L78">
        <v>1</v>
      </c>
      <c r="M78">
        <v>78</v>
      </c>
      <c r="N78">
        <v>211</v>
      </c>
      <c r="O78">
        <v>251</v>
      </c>
    </row>
    <row r="79" spans="1:15" outlineLevel="2">
      <c r="A79" t="s">
        <v>55</v>
      </c>
      <c r="B79" t="s">
        <v>56</v>
      </c>
      <c r="C79" t="s">
        <v>57</v>
      </c>
      <c r="D79">
        <v>8</v>
      </c>
      <c r="E79">
        <v>684</v>
      </c>
      <c r="G79">
        <v>684</v>
      </c>
      <c r="H79">
        <v>150</v>
      </c>
      <c r="I79">
        <v>534</v>
      </c>
      <c r="J79">
        <v>530</v>
      </c>
      <c r="K79">
        <v>4</v>
      </c>
      <c r="L79">
        <v>0</v>
      </c>
      <c r="M79">
        <v>78</v>
      </c>
      <c r="N79">
        <v>216</v>
      </c>
      <c r="O79">
        <v>236</v>
      </c>
    </row>
    <row r="80" spans="1:15" outlineLevel="1">
      <c r="A80" t="s">
        <v>55</v>
      </c>
      <c r="B80" s="83" t="s">
        <v>144</v>
      </c>
      <c r="E80">
        <v>5126</v>
      </c>
      <c r="F80">
        <v>0</v>
      </c>
      <c r="G80">
        <v>5126</v>
      </c>
      <c r="H80">
        <v>1005</v>
      </c>
      <c r="I80">
        <v>4121</v>
      </c>
      <c r="J80">
        <v>4096</v>
      </c>
      <c r="K80">
        <v>24</v>
      </c>
      <c r="L80">
        <v>1</v>
      </c>
      <c r="M80">
        <v>550</v>
      </c>
      <c r="N80">
        <v>1803</v>
      </c>
      <c r="O80">
        <v>1743</v>
      </c>
    </row>
    <row r="81" spans="1:15" outlineLevel="2">
      <c r="A81" t="s">
        <v>58</v>
      </c>
      <c r="B81" t="s">
        <v>59</v>
      </c>
      <c r="C81" t="s">
        <v>60</v>
      </c>
      <c r="D81">
        <v>1</v>
      </c>
      <c r="E81">
        <v>350</v>
      </c>
      <c r="G81">
        <v>350</v>
      </c>
      <c r="H81">
        <v>81</v>
      </c>
      <c r="I81">
        <v>269</v>
      </c>
      <c r="J81">
        <v>268</v>
      </c>
      <c r="K81">
        <v>1</v>
      </c>
      <c r="L81">
        <v>0</v>
      </c>
      <c r="M81">
        <v>8</v>
      </c>
      <c r="N81">
        <v>196</v>
      </c>
      <c r="O81">
        <v>64</v>
      </c>
    </row>
    <row r="82" spans="1:15" outlineLevel="2">
      <c r="A82" t="s">
        <v>58</v>
      </c>
      <c r="B82" t="s">
        <v>59</v>
      </c>
      <c r="C82" t="s">
        <v>60</v>
      </c>
      <c r="D82">
        <v>2</v>
      </c>
      <c r="E82">
        <v>657</v>
      </c>
      <c r="G82">
        <v>657</v>
      </c>
      <c r="H82">
        <v>97</v>
      </c>
      <c r="I82">
        <v>560</v>
      </c>
      <c r="J82">
        <v>560</v>
      </c>
      <c r="K82">
        <v>0</v>
      </c>
      <c r="L82">
        <v>0</v>
      </c>
      <c r="M82">
        <v>24</v>
      </c>
      <c r="N82">
        <v>340</v>
      </c>
      <c r="O82">
        <v>196</v>
      </c>
    </row>
    <row r="83" spans="1:15" outlineLevel="2">
      <c r="A83" t="s">
        <v>58</v>
      </c>
      <c r="B83" t="s">
        <v>59</v>
      </c>
      <c r="C83" t="s">
        <v>60</v>
      </c>
      <c r="D83">
        <v>3</v>
      </c>
      <c r="E83">
        <v>657</v>
      </c>
      <c r="G83">
        <v>657</v>
      </c>
      <c r="H83">
        <v>92</v>
      </c>
      <c r="I83">
        <v>565</v>
      </c>
      <c r="J83">
        <v>563</v>
      </c>
      <c r="K83">
        <v>2</v>
      </c>
      <c r="L83">
        <v>0</v>
      </c>
      <c r="M83">
        <v>40</v>
      </c>
      <c r="N83">
        <v>264</v>
      </c>
      <c r="O83">
        <v>259</v>
      </c>
    </row>
    <row r="84" spans="1:15" outlineLevel="2">
      <c r="A84" t="s">
        <v>58</v>
      </c>
      <c r="B84" t="s">
        <v>59</v>
      </c>
      <c r="C84" t="s">
        <v>60</v>
      </c>
      <c r="D84">
        <v>4</v>
      </c>
      <c r="E84">
        <v>657</v>
      </c>
      <c r="G84">
        <v>657</v>
      </c>
      <c r="H84">
        <v>98</v>
      </c>
      <c r="I84">
        <v>559</v>
      </c>
      <c r="J84">
        <v>557</v>
      </c>
      <c r="K84">
        <v>2</v>
      </c>
      <c r="L84">
        <v>0</v>
      </c>
      <c r="M84">
        <v>49</v>
      </c>
      <c r="N84">
        <v>258</v>
      </c>
      <c r="O84">
        <v>250</v>
      </c>
    </row>
    <row r="85" spans="1:15" outlineLevel="2">
      <c r="A85" t="s">
        <v>58</v>
      </c>
      <c r="B85" t="s">
        <v>59</v>
      </c>
      <c r="C85" t="s">
        <v>60</v>
      </c>
      <c r="D85">
        <v>5</v>
      </c>
      <c r="E85">
        <v>657</v>
      </c>
      <c r="G85">
        <v>657</v>
      </c>
      <c r="H85">
        <v>119</v>
      </c>
      <c r="I85">
        <v>538</v>
      </c>
      <c r="J85">
        <v>537</v>
      </c>
      <c r="K85">
        <v>1</v>
      </c>
      <c r="L85">
        <v>0</v>
      </c>
      <c r="M85">
        <v>30</v>
      </c>
      <c r="N85">
        <v>250</v>
      </c>
      <c r="O85">
        <v>257</v>
      </c>
    </row>
    <row r="86" spans="1:15" outlineLevel="2">
      <c r="A86" t="s">
        <v>58</v>
      </c>
      <c r="B86" t="s">
        <v>59</v>
      </c>
      <c r="C86" t="s">
        <v>60</v>
      </c>
      <c r="D86">
        <v>6</v>
      </c>
      <c r="E86">
        <v>660</v>
      </c>
      <c r="G86">
        <v>660</v>
      </c>
      <c r="H86">
        <v>102</v>
      </c>
      <c r="I86">
        <v>558</v>
      </c>
      <c r="J86">
        <v>556</v>
      </c>
      <c r="K86">
        <v>2</v>
      </c>
      <c r="L86">
        <v>0</v>
      </c>
      <c r="M86">
        <v>38</v>
      </c>
      <c r="N86">
        <v>225</v>
      </c>
      <c r="O86">
        <v>293</v>
      </c>
    </row>
    <row r="87" spans="1:15" outlineLevel="1">
      <c r="A87" t="s">
        <v>58</v>
      </c>
      <c r="B87" s="83" t="s">
        <v>145</v>
      </c>
      <c r="E87">
        <v>3638</v>
      </c>
      <c r="F87">
        <v>0</v>
      </c>
      <c r="G87">
        <v>3638</v>
      </c>
      <c r="H87">
        <v>589</v>
      </c>
      <c r="I87">
        <v>3049</v>
      </c>
      <c r="J87">
        <v>3041</v>
      </c>
      <c r="K87">
        <v>8</v>
      </c>
      <c r="L87">
        <v>0</v>
      </c>
      <c r="M87">
        <v>189</v>
      </c>
      <c r="N87">
        <v>1533</v>
      </c>
      <c r="O87">
        <v>1319</v>
      </c>
    </row>
    <row r="88" spans="1:15" outlineLevel="2">
      <c r="A88" t="s">
        <v>61</v>
      </c>
      <c r="B88" t="s">
        <v>62</v>
      </c>
      <c r="C88" t="s">
        <v>63</v>
      </c>
      <c r="D88">
        <v>1</v>
      </c>
      <c r="E88">
        <v>350</v>
      </c>
      <c r="G88">
        <v>350</v>
      </c>
      <c r="H88">
        <v>95</v>
      </c>
      <c r="I88">
        <v>255</v>
      </c>
      <c r="J88">
        <v>247</v>
      </c>
      <c r="K88">
        <v>7</v>
      </c>
      <c r="L88">
        <v>1</v>
      </c>
      <c r="M88">
        <v>16</v>
      </c>
      <c r="N88">
        <v>154</v>
      </c>
      <c r="O88">
        <v>77</v>
      </c>
    </row>
    <row r="89" spans="1:15" outlineLevel="2">
      <c r="A89" t="s">
        <v>61</v>
      </c>
      <c r="B89" t="s">
        <v>62</v>
      </c>
      <c r="C89" t="s">
        <v>63</v>
      </c>
      <c r="D89">
        <v>2</v>
      </c>
      <c r="E89">
        <v>684</v>
      </c>
      <c r="G89">
        <v>684</v>
      </c>
      <c r="H89">
        <v>112</v>
      </c>
      <c r="I89">
        <v>572</v>
      </c>
      <c r="J89">
        <v>562</v>
      </c>
      <c r="K89">
        <v>7</v>
      </c>
      <c r="L89">
        <v>3</v>
      </c>
      <c r="M89">
        <v>38</v>
      </c>
      <c r="N89">
        <v>345</v>
      </c>
      <c r="O89">
        <v>179</v>
      </c>
    </row>
    <row r="90" spans="1:15" outlineLevel="2">
      <c r="A90" t="s">
        <v>61</v>
      </c>
      <c r="B90" t="s">
        <v>62</v>
      </c>
      <c r="C90" t="s">
        <v>63</v>
      </c>
      <c r="D90">
        <v>3</v>
      </c>
      <c r="E90">
        <v>684</v>
      </c>
      <c r="G90">
        <v>684</v>
      </c>
      <c r="H90">
        <v>73</v>
      </c>
      <c r="I90">
        <v>611</v>
      </c>
      <c r="J90">
        <v>603</v>
      </c>
      <c r="K90">
        <v>7</v>
      </c>
      <c r="L90">
        <v>1</v>
      </c>
      <c r="M90">
        <v>39</v>
      </c>
      <c r="N90">
        <v>348</v>
      </c>
      <c r="O90">
        <v>216</v>
      </c>
    </row>
    <row r="91" spans="1:15" outlineLevel="2">
      <c r="A91" t="s">
        <v>61</v>
      </c>
      <c r="B91" t="s">
        <v>62</v>
      </c>
      <c r="C91" t="s">
        <v>63</v>
      </c>
      <c r="D91">
        <v>4</v>
      </c>
      <c r="E91">
        <v>684</v>
      </c>
      <c r="G91">
        <v>684</v>
      </c>
      <c r="H91">
        <v>89</v>
      </c>
      <c r="I91">
        <v>595</v>
      </c>
      <c r="J91">
        <v>588</v>
      </c>
      <c r="K91">
        <v>7</v>
      </c>
      <c r="L91">
        <v>0</v>
      </c>
      <c r="M91">
        <v>47</v>
      </c>
      <c r="N91">
        <v>320</v>
      </c>
      <c r="O91">
        <v>221</v>
      </c>
    </row>
    <row r="92" spans="1:15" outlineLevel="2">
      <c r="A92" t="s">
        <v>61</v>
      </c>
      <c r="B92" t="s">
        <v>62</v>
      </c>
      <c r="C92" t="s">
        <v>63</v>
      </c>
      <c r="D92">
        <v>5</v>
      </c>
      <c r="E92">
        <v>684</v>
      </c>
      <c r="G92">
        <v>684</v>
      </c>
      <c r="H92">
        <v>100</v>
      </c>
      <c r="I92">
        <v>584</v>
      </c>
      <c r="J92">
        <v>581</v>
      </c>
      <c r="K92">
        <v>3</v>
      </c>
      <c r="L92">
        <v>0</v>
      </c>
      <c r="M92">
        <v>56</v>
      </c>
      <c r="N92">
        <v>292</v>
      </c>
      <c r="O92">
        <v>233</v>
      </c>
    </row>
    <row r="93" spans="1:15" outlineLevel="2">
      <c r="A93" t="s">
        <v>61</v>
      </c>
      <c r="B93" t="s">
        <v>62</v>
      </c>
      <c r="C93" t="s">
        <v>63</v>
      </c>
      <c r="D93">
        <v>6</v>
      </c>
      <c r="E93">
        <v>684</v>
      </c>
      <c r="G93">
        <v>684</v>
      </c>
      <c r="H93">
        <v>119</v>
      </c>
      <c r="I93">
        <v>565</v>
      </c>
      <c r="J93">
        <v>558</v>
      </c>
      <c r="K93">
        <v>7</v>
      </c>
      <c r="L93">
        <v>0</v>
      </c>
      <c r="M93">
        <v>50</v>
      </c>
      <c r="N93">
        <v>268</v>
      </c>
      <c r="O93">
        <v>240</v>
      </c>
    </row>
    <row r="94" spans="1:15" outlineLevel="2">
      <c r="A94" t="s">
        <v>61</v>
      </c>
      <c r="B94" t="s">
        <v>62</v>
      </c>
      <c r="C94" t="s">
        <v>63</v>
      </c>
      <c r="D94">
        <v>7</v>
      </c>
      <c r="E94">
        <v>684</v>
      </c>
      <c r="G94">
        <v>684</v>
      </c>
      <c r="H94">
        <v>147</v>
      </c>
      <c r="I94">
        <v>537</v>
      </c>
      <c r="J94">
        <v>534</v>
      </c>
      <c r="K94">
        <v>2</v>
      </c>
      <c r="L94">
        <v>1</v>
      </c>
      <c r="M94">
        <v>57</v>
      </c>
      <c r="N94">
        <v>211</v>
      </c>
      <c r="O94">
        <v>266</v>
      </c>
    </row>
    <row r="95" spans="1:15" outlineLevel="2">
      <c r="A95" t="s">
        <v>61</v>
      </c>
      <c r="B95" t="s">
        <v>62</v>
      </c>
      <c r="C95" t="s">
        <v>63</v>
      </c>
      <c r="D95">
        <v>8</v>
      </c>
      <c r="E95">
        <v>685</v>
      </c>
      <c r="G95">
        <v>685</v>
      </c>
      <c r="H95">
        <v>123</v>
      </c>
      <c r="I95">
        <v>562</v>
      </c>
      <c r="J95">
        <v>556</v>
      </c>
      <c r="K95">
        <v>6</v>
      </c>
      <c r="L95">
        <v>0</v>
      </c>
      <c r="M95">
        <v>67</v>
      </c>
      <c r="N95">
        <v>249</v>
      </c>
      <c r="O95">
        <v>240</v>
      </c>
    </row>
    <row r="96" spans="1:15" outlineLevel="1">
      <c r="A96" t="s">
        <v>61</v>
      </c>
      <c r="B96" s="83" t="s">
        <v>146</v>
      </c>
      <c r="E96">
        <v>5139</v>
      </c>
      <c r="F96">
        <v>0</v>
      </c>
      <c r="G96">
        <v>5139</v>
      </c>
      <c r="H96">
        <v>858</v>
      </c>
      <c r="I96">
        <v>4281</v>
      </c>
      <c r="J96">
        <v>4229</v>
      </c>
      <c r="K96">
        <v>46</v>
      </c>
      <c r="L96">
        <v>6</v>
      </c>
      <c r="M96">
        <v>370</v>
      </c>
      <c r="N96">
        <v>2187</v>
      </c>
      <c r="O96">
        <v>1672</v>
      </c>
    </row>
    <row r="97" spans="1:15" outlineLevel="2">
      <c r="A97" t="s">
        <v>64</v>
      </c>
      <c r="B97" t="s">
        <v>65</v>
      </c>
      <c r="C97" t="s">
        <v>66</v>
      </c>
      <c r="D97">
        <v>1</v>
      </c>
      <c r="E97">
        <v>350</v>
      </c>
      <c r="G97">
        <v>350</v>
      </c>
      <c r="H97">
        <v>144</v>
      </c>
      <c r="I97">
        <v>206</v>
      </c>
      <c r="J97">
        <v>202</v>
      </c>
      <c r="K97">
        <v>4</v>
      </c>
      <c r="L97">
        <v>0</v>
      </c>
      <c r="M97">
        <v>15</v>
      </c>
      <c r="N97">
        <v>134</v>
      </c>
      <c r="O97">
        <v>53</v>
      </c>
    </row>
    <row r="98" spans="1:15" outlineLevel="2">
      <c r="A98" t="s">
        <v>64</v>
      </c>
      <c r="B98" t="s">
        <v>65</v>
      </c>
      <c r="C98" t="s">
        <v>66</v>
      </c>
      <c r="D98">
        <v>2</v>
      </c>
      <c r="E98">
        <v>694</v>
      </c>
      <c r="G98">
        <v>694</v>
      </c>
      <c r="H98">
        <v>86</v>
      </c>
      <c r="I98">
        <v>608</v>
      </c>
      <c r="J98">
        <v>580</v>
      </c>
      <c r="K98">
        <v>28</v>
      </c>
      <c r="L98">
        <v>0</v>
      </c>
      <c r="M98">
        <v>38</v>
      </c>
      <c r="N98">
        <v>391</v>
      </c>
      <c r="O98">
        <v>151</v>
      </c>
    </row>
    <row r="99" spans="1:15" outlineLevel="2">
      <c r="A99" t="s">
        <v>64</v>
      </c>
      <c r="B99" t="s">
        <v>65</v>
      </c>
      <c r="C99" t="s">
        <v>66</v>
      </c>
      <c r="D99">
        <v>3</v>
      </c>
      <c r="E99">
        <v>694</v>
      </c>
      <c r="G99">
        <v>694</v>
      </c>
      <c r="H99">
        <v>81</v>
      </c>
      <c r="I99">
        <v>613</v>
      </c>
      <c r="J99">
        <v>605</v>
      </c>
      <c r="K99">
        <v>8</v>
      </c>
      <c r="L99">
        <v>0</v>
      </c>
      <c r="M99">
        <v>57</v>
      </c>
      <c r="N99">
        <v>339</v>
      </c>
      <c r="O99">
        <v>209</v>
      </c>
    </row>
    <row r="100" spans="1:15" outlineLevel="2">
      <c r="A100" t="s">
        <v>64</v>
      </c>
      <c r="B100" t="s">
        <v>65</v>
      </c>
      <c r="C100" t="s">
        <v>66</v>
      </c>
      <c r="D100">
        <v>4</v>
      </c>
      <c r="E100">
        <v>694</v>
      </c>
      <c r="G100">
        <v>694</v>
      </c>
      <c r="H100">
        <v>91</v>
      </c>
      <c r="I100">
        <v>603</v>
      </c>
      <c r="J100">
        <v>601</v>
      </c>
      <c r="K100">
        <v>2</v>
      </c>
      <c r="L100">
        <v>0</v>
      </c>
      <c r="M100">
        <v>54</v>
      </c>
      <c r="N100">
        <v>337</v>
      </c>
      <c r="O100">
        <v>210</v>
      </c>
    </row>
    <row r="101" spans="1:15" outlineLevel="2">
      <c r="A101" t="s">
        <v>64</v>
      </c>
      <c r="B101" t="s">
        <v>65</v>
      </c>
      <c r="C101" t="s">
        <v>66</v>
      </c>
      <c r="D101">
        <v>5</v>
      </c>
      <c r="E101">
        <v>694</v>
      </c>
      <c r="G101">
        <v>694</v>
      </c>
      <c r="H101">
        <v>113</v>
      </c>
      <c r="I101">
        <v>581</v>
      </c>
      <c r="J101">
        <v>580</v>
      </c>
      <c r="K101">
        <v>1</v>
      </c>
      <c r="L101">
        <v>0</v>
      </c>
      <c r="M101">
        <v>68</v>
      </c>
      <c r="N101">
        <v>278</v>
      </c>
      <c r="O101">
        <v>234</v>
      </c>
    </row>
    <row r="102" spans="1:15" outlineLevel="2">
      <c r="A102" t="s">
        <v>64</v>
      </c>
      <c r="B102" t="s">
        <v>65</v>
      </c>
      <c r="C102" t="s">
        <v>66</v>
      </c>
      <c r="D102">
        <v>6</v>
      </c>
      <c r="E102">
        <v>694</v>
      </c>
      <c r="G102">
        <v>694</v>
      </c>
      <c r="H102">
        <v>107</v>
      </c>
      <c r="I102">
        <v>587</v>
      </c>
      <c r="J102">
        <v>586</v>
      </c>
      <c r="K102">
        <v>1</v>
      </c>
      <c r="L102">
        <v>0</v>
      </c>
      <c r="M102">
        <v>69</v>
      </c>
      <c r="N102">
        <v>274</v>
      </c>
      <c r="O102">
        <v>243</v>
      </c>
    </row>
    <row r="103" spans="1:15" outlineLevel="2">
      <c r="A103" t="s">
        <v>64</v>
      </c>
      <c r="B103" t="s">
        <v>65</v>
      </c>
      <c r="C103" t="s">
        <v>66</v>
      </c>
      <c r="D103">
        <v>7</v>
      </c>
      <c r="E103">
        <v>694</v>
      </c>
      <c r="G103">
        <v>694</v>
      </c>
      <c r="H103">
        <v>136</v>
      </c>
      <c r="I103">
        <v>558</v>
      </c>
      <c r="J103">
        <v>557</v>
      </c>
      <c r="K103">
        <v>1</v>
      </c>
      <c r="L103">
        <v>0</v>
      </c>
      <c r="M103">
        <v>65</v>
      </c>
      <c r="N103">
        <v>280</v>
      </c>
      <c r="O103">
        <v>212</v>
      </c>
    </row>
    <row r="104" spans="1:15" outlineLevel="2">
      <c r="A104" t="s">
        <v>64</v>
      </c>
      <c r="B104" t="s">
        <v>65</v>
      </c>
      <c r="C104" t="s">
        <v>66</v>
      </c>
      <c r="D104">
        <v>8</v>
      </c>
      <c r="E104">
        <v>694</v>
      </c>
      <c r="G104">
        <v>694</v>
      </c>
      <c r="H104">
        <v>117</v>
      </c>
      <c r="I104">
        <v>577</v>
      </c>
      <c r="J104">
        <v>577</v>
      </c>
      <c r="K104">
        <v>0</v>
      </c>
      <c r="L104">
        <v>0</v>
      </c>
      <c r="M104">
        <v>65</v>
      </c>
      <c r="N104">
        <v>262</v>
      </c>
      <c r="O104">
        <v>250</v>
      </c>
    </row>
    <row r="105" spans="1:15" outlineLevel="2">
      <c r="A105" t="s">
        <v>64</v>
      </c>
      <c r="B105" t="s">
        <v>65</v>
      </c>
      <c r="C105" t="s">
        <v>66</v>
      </c>
      <c r="D105">
        <v>9</v>
      </c>
      <c r="E105">
        <v>694</v>
      </c>
      <c r="G105">
        <v>694</v>
      </c>
      <c r="H105">
        <v>140</v>
      </c>
      <c r="I105">
        <v>554</v>
      </c>
      <c r="J105">
        <v>553</v>
      </c>
      <c r="K105">
        <v>1</v>
      </c>
      <c r="L105">
        <v>0</v>
      </c>
      <c r="M105">
        <v>95</v>
      </c>
      <c r="N105">
        <v>256</v>
      </c>
      <c r="O105">
        <v>202</v>
      </c>
    </row>
    <row r="106" spans="1:15" outlineLevel="2">
      <c r="A106" t="s">
        <v>64</v>
      </c>
      <c r="B106" t="s">
        <v>65</v>
      </c>
      <c r="C106" t="s">
        <v>66</v>
      </c>
      <c r="D106">
        <v>10</v>
      </c>
      <c r="E106">
        <v>694</v>
      </c>
      <c r="G106">
        <v>694</v>
      </c>
      <c r="H106">
        <v>134</v>
      </c>
      <c r="I106">
        <v>560</v>
      </c>
      <c r="J106">
        <v>560</v>
      </c>
      <c r="K106">
        <v>0</v>
      </c>
      <c r="L106">
        <v>0</v>
      </c>
      <c r="M106">
        <v>81</v>
      </c>
      <c r="N106">
        <v>252</v>
      </c>
      <c r="O106">
        <v>227</v>
      </c>
    </row>
    <row r="107" spans="1:15" outlineLevel="2">
      <c r="A107" t="s">
        <v>64</v>
      </c>
      <c r="B107" t="s">
        <v>65</v>
      </c>
      <c r="C107" t="s">
        <v>66</v>
      </c>
      <c r="D107">
        <v>11</v>
      </c>
      <c r="E107">
        <v>694</v>
      </c>
      <c r="G107">
        <v>694</v>
      </c>
      <c r="H107">
        <v>142</v>
      </c>
      <c r="I107">
        <v>552</v>
      </c>
      <c r="J107">
        <v>550</v>
      </c>
      <c r="K107">
        <v>2</v>
      </c>
      <c r="L107">
        <v>0</v>
      </c>
      <c r="M107">
        <v>74</v>
      </c>
      <c r="N107">
        <v>230</v>
      </c>
      <c r="O107">
        <v>246</v>
      </c>
    </row>
    <row r="108" spans="1:15" outlineLevel="2">
      <c r="A108" t="s">
        <v>64</v>
      </c>
      <c r="B108" t="s">
        <v>65</v>
      </c>
      <c r="C108" t="s">
        <v>66</v>
      </c>
      <c r="D108">
        <v>12</v>
      </c>
      <c r="E108">
        <v>694</v>
      </c>
      <c r="G108">
        <v>694</v>
      </c>
      <c r="H108">
        <v>135</v>
      </c>
      <c r="I108">
        <v>559</v>
      </c>
      <c r="J108">
        <v>558</v>
      </c>
      <c r="K108">
        <v>1</v>
      </c>
      <c r="L108">
        <v>0</v>
      </c>
      <c r="M108">
        <v>70</v>
      </c>
      <c r="N108">
        <v>227</v>
      </c>
      <c r="O108">
        <v>261</v>
      </c>
    </row>
    <row r="109" spans="1:15" outlineLevel="2">
      <c r="A109" t="s">
        <v>64</v>
      </c>
      <c r="B109" t="s">
        <v>65</v>
      </c>
      <c r="C109" t="s">
        <v>66</v>
      </c>
      <c r="D109">
        <v>13</v>
      </c>
      <c r="E109">
        <v>705</v>
      </c>
      <c r="G109">
        <v>705</v>
      </c>
      <c r="H109">
        <v>107</v>
      </c>
      <c r="I109">
        <v>598</v>
      </c>
      <c r="J109">
        <v>593</v>
      </c>
      <c r="K109">
        <v>5</v>
      </c>
      <c r="L109">
        <v>0</v>
      </c>
      <c r="M109">
        <v>87</v>
      </c>
      <c r="N109">
        <v>214</v>
      </c>
      <c r="O109">
        <v>292</v>
      </c>
    </row>
    <row r="110" spans="1:15" outlineLevel="1">
      <c r="A110" t="s">
        <v>64</v>
      </c>
      <c r="B110" s="83" t="s">
        <v>147</v>
      </c>
      <c r="E110">
        <v>8689</v>
      </c>
      <c r="F110">
        <v>0</v>
      </c>
      <c r="G110">
        <v>8689</v>
      </c>
      <c r="H110">
        <v>1533</v>
      </c>
      <c r="I110">
        <v>7156</v>
      </c>
      <c r="J110">
        <v>7102</v>
      </c>
      <c r="K110">
        <v>54</v>
      </c>
      <c r="L110">
        <v>0</v>
      </c>
      <c r="M110">
        <v>838</v>
      </c>
      <c r="N110">
        <v>3474</v>
      </c>
      <c r="O110">
        <v>2790</v>
      </c>
    </row>
    <row r="111" spans="1:15" outlineLevel="2">
      <c r="A111" t="s">
        <v>67</v>
      </c>
      <c r="B111" t="s">
        <v>68</v>
      </c>
      <c r="C111" t="s">
        <v>69</v>
      </c>
      <c r="D111">
        <v>1</v>
      </c>
      <c r="E111">
        <v>350</v>
      </c>
      <c r="G111">
        <v>350</v>
      </c>
      <c r="H111">
        <v>56</v>
      </c>
      <c r="I111">
        <v>294</v>
      </c>
      <c r="J111">
        <v>290</v>
      </c>
      <c r="K111">
        <v>4</v>
      </c>
      <c r="L111">
        <v>0</v>
      </c>
      <c r="M111">
        <v>20</v>
      </c>
      <c r="N111">
        <v>141</v>
      </c>
      <c r="O111">
        <v>129</v>
      </c>
    </row>
    <row r="112" spans="1:15" outlineLevel="2">
      <c r="A112" t="s">
        <v>67</v>
      </c>
      <c r="B112" t="s">
        <v>68</v>
      </c>
      <c r="C112" t="s">
        <v>69</v>
      </c>
      <c r="D112">
        <v>2</v>
      </c>
      <c r="E112">
        <v>626</v>
      </c>
      <c r="G112">
        <v>626</v>
      </c>
      <c r="H112">
        <v>73</v>
      </c>
      <c r="I112">
        <v>553</v>
      </c>
      <c r="J112">
        <v>553</v>
      </c>
      <c r="K112">
        <v>0</v>
      </c>
      <c r="L112">
        <v>0</v>
      </c>
      <c r="M112">
        <v>32</v>
      </c>
      <c r="N112">
        <v>231</v>
      </c>
      <c r="O112">
        <v>290</v>
      </c>
    </row>
    <row r="113" spans="1:15" outlineLevel="2">
      <c r="A113" t="s">
        <v>67</v>
      </c>
      <c r="B113" t="s">
        <v>68</v>
      </c>
      <c r="C113" t="s">
        <v>69</v>
      </c>
      <c r="D113">
        <v>3</v>
      </c>
      <c r="E113">
        <v>626</v>
      </c>
      <c r="G113">
        <v>626</v>
      </c>
      <c r="H113">
        <v>93</v>
      </c>
      <c r="I113">
        <v>533</v>
      </c>
      <c r="J113">
        <v>531</v>
      </c>
      <c r="K113">
        <v>2</v>
      </c>
      <c r="L113">
        <v>0</v>
      </c>
      <c r="M113" t="s">
        <v>84</v>
      </c>
      <c r="N113">
        <v>196</v>
      </c>
      <c r="O113">
        <v>294</v>
      </c>
    </row>
    <row r="114" spans="1:15" outlineLevel="2">
      <c r="A114" t="s">
        <v>67</v>
      </c>
      <c r="B114" t="s">
        <v>68</v>
      </c>
      <c r="C114" t="s">
        <v>69</v>
      </c>
      <c r="D114">
        <v>4</v>
      </c>
      <c r="E114">
        <v>626</v>
      </c>
      <c r="G114">
        <v>626</v>
      </c>
      <c r="H114">
        <v>107</v>
      </c>
      <c r="I114">
        <v>519</v>
      </c>
      <c r="J114">
        <v>519</v>
      </c>
      <c r="K114">
        <v>0</v>
      </c>
      <c r="L114">
        <v>0</v>
      </c>
      <c r="M114">
        <v>55</v>
      </c>
      <c r="N114">
        <v>216</v>
      </c>
      <c r="O114">
        <v>248</v>
      </c>
    </row>
    <row r="115" spans="1:15" outlineLevel="2">
      <c r="A115" t="s">
        <v>67</v>
      </c>
      <c r="B115" t="s">
        <v>68</v>
      </c>
      <c r="C115" t="s">
        <v>69</v>
      </c>
      <c r="D115">
        <v>5</v>
      </c>
      <c r="E115">
        <v>626</v>
      </c>
      <c r="G115">
        <v>626</v>
      </c>
      <c r="H115">
        <v>135</v>
      </c>
      <c r="I115">
        <v>491</v>
      </c>
      <c r="J115">
        <v>485</v>
      </c>
      <c r="K115">
        <v>6</v>
      </c>
      <c r="L115">
        <v>0</v>
      </c>
      <c r="M115">
        <v>47</v>
      </c>
      <c r="N115">
        <v>200</v>
      </c>
      <c r="O115">
        <v>238</v>
      </c>
    </row>
    <row r="116" spans="1:15" outlineLevel="2">
      <c r="A116" t="s">
        <v>67</v>
      </c>
      <c r="B116" t="s">
        <v>68</v>
      </c>
      <c r="C116" t="s">
        <v>69</v>
      </c>
      <c r="D116">
        <v>6</v>
      </c>
      <c r="E116">
        <v>626</v>
      </c>
      <c r="G116">
        <v>626</v>
      </c>
      <c r="H116">
        <v>132</v>
      </c>
      <c r="I116">
        <v>494</v>
      </c>
      <c r="J116">
        <v>490</v>
      </c>
      <c r="K116">
        <v>4</v>
      </c>
      <c r="L116">
        <v>0</v>
      </c>
      <c r="M116">
        <v>46</v>
      </c>
      <c r="N116">
        <v>169</v>
      </c>
      <c r="O116">
        <v>275</v>
      </c>
    </row>
    <row r="117" spans="1:15" outlineLevel="2">
      <c r="A117" t="s">
        <v>67</v>
      </c>
      <c r="B117" t="s">
        <v>68</v>
      </c>
      <c r="C117" t="s">
        <v>69</v>
      </c>
      <c r="D117">
        <v>7</v>
      </c>
      <c r="E117">
        <v>629</v>
      </c>
      <c r="G117">
        <v>629</v>
      </c>
      <c r="H117">
        <v>89</v>
      </c>
      <c r="I117">
        <v>540</v>
      </c>
      <c r="J117">
        <v>537</v>
      </c>
      <c r="K117">
        <v>3</v>
      </c>
      <c r="L117">
        <v>0</v>
      </c>
      <c r="M117">
        <v>66</v>
      </c>
      <c r="N117">
        <v>218</v>
      </c>
      <c r="O117">
        <v>253</v>
      </c>
    </row>
    <row r="118" spans="1:15" outlineLevel="1">
      <c r="A118" t="s">
        <v>67</v>
      </c>
      <c r="B118" s="83" t="s">
        <v>148</v>
      </c>
      <c r="E118">
        <v>4109</v>
      </c>
      <c r="F118">
        <v>0</v>
      </c>
      <c r="G118">
        <v>4109</v>
      </c>
      <c r="H118">
        <v>685</v>
      </c>
      <c r="I118">
        <v>3424</v>
      </c>
      <c r="J118">
        <v>3405</v>
      </c>
      <c r="K118">
        <v>19</v>
      </c>
      <c r="L118">
        <v>0</v>
      </c>
      <c r="M118">
        <v>266</v>
      </c>
      <c r="N118">
        <v>1371</v>
      </c>
      <c r="O118">
        <v>1727</v>
      </c>
    </row>
    <row r="119" spans="1:15" outlineLevel="2">
      <c r="A119" t="s">
        <v>70</v>
      </c>
      <c r="B119" t="s">
        <v>71</v>
      </c>
      <c r="C119" t="s">
        <v>69</v>
      </c>
      <c r="D119">
        <v>8</v>
      </c>
      <c r="E119">
        <v>350</v>
      </c>
      <c r="G119">
        <v>350</v>
      </c>
      <c r="H119">
        <v>80</v>
      </c>
      <c r="I119">
        <v>270</v>
      </c>
      <c r="J119">
        <v>267</v>
      </c>
      <c r="K119">
        <v>2</v>
      </c>
      <c r="L119">
        <v>1</v>
      </c>
      <c r="M119">
        <v>32</v>
      </c>
      <c r="N119">
        <v>155</v>
      </c>
      <c r="O119">
        <v>80</v>
      </c>
    </row>
    <row r="120" spans="1:15" outlineLevel="2">
      <c r="A120" t="s">
        <v>70</v>
      </c>
      <c r="B120" t="s">
        <v>71</v>
      </c>
      <c r="C120" t="s">
        <v>69</v>
      </c>
      <c r="D120">
        <v>9</v>
      </c>
      <c r="E120">
        <v>667</v>
      </c>
      <c r="G120">
        <v>667</v>
      </c>
      <c r="H120">
        <v>107</v>
      </c>
      <c r="I120">
        <v>560</v>
      </c>
      <c r="J120">
        <v>558</v>
      </c>
      <c r="K120">
        <v>2</v>
      </c>
      <c r="L120">
        <v>0</v>
      </c>
      <c r="M120">
        <v>71</v>
      </c>
      <c r="N120">
        <v>300</v>
      </c>
      <c r="O120">
        <v>187</v>
      </c>
    </row>
    <row r="121" spans="1:15" outlineLevel="2">
      <c r="A121" t="s">
        <v>70</v>
      </c>
      <c r="B121" t="s">
        <v>71</v>
      </c>
      <c r="C121" t="s">
        <v>69</v>
      </c>
      <c r="D121">
        <v>10</v>
      </c>
      <c r="E121">
        <v>667</v>
      </c>
      <c r="G121">
        <v>667</v>
      </c>
      <c r="H121">
        <v>98</v>
      </c>
      <c r="I121">
        <v>569</v>
      </c>
      <c r="J121">
        <v>563</v>
      </c>
      <c r="K121">
        <v>6</v>
      </c>
      <c r="L121">
        <v>0</v>
      </c>
      <c r="M121">
        <v>69</v>
      </c>
      <c r="N121">
        <v>238</v>
      </c>
      <c r="O121">
        <v>256</v>
      </c>
    </row>
    <row r="122" spans="1:15" outlineLevel="2">
      <c r="A122" t="s">
        <v>70</v>
      </c>
      <c r="B122" t="s">
        <v>71</v>
      </c>
      <c r="C122" t="s">
        <v>69</v>
      </c>
      <c r="D122">
        <v>11</v>
      </c>
      <c r="E122">
        <v>667</v>
      </c>
      <c r="G122">
        <v>667</v>
      </c>
      <c r="H122">
        <v>122</v>
      </c>
      <c r="I122">
        <v>545</v>
      </c>
      <c r="J122">
        <v>545</v>
      </c>
      <c r="K122">
        <v>0</v>
      </c>
      <c r="L122">
        <v>0</v>
      </c>
      <c r="M122">
        <v>82</v>
      </c>
      <c r="N122">
        <v>188</v>
      </c>
      <c r="O122">
        <v>275</v>
      </c>
    </row>
    <row r="123" spans="1:15" outlineLevel="2">
      <c r="A123" t="s">
        <v>70</v>
      </c>
      <c r="B123" t="s">
        <v>71</v>
      </c>
      <c r="C123" t="s">
        <v>69</v>
      </c>
      <c r="D123">
        <v>12</v>
      </c>
      <c r="E123">
        <v>667</v>
      </c>
      <c r="G123">
        <v>667</v>
      </c>
      <c r="H123">
        <v>110</v>
      </c>
      <c r="I123">
        <v>557</v>
      </c>
      <c r="J123">
        <v>557</v>
      </c>
      <c r="K123">
        <v>0</v>
      </c>
      <c r="L123">
        <v>0</v>
      </c>
      <c r="M123">
        <v>102</v>
      </c>
      <c r="N123">
        <v>156</v>
      </c>
      <c r="O123">
        <v>299</v>
      </c>
    </row>
    <row r="124" spans="1:15" outlineLevel="2">
      <c r="A124" t="s">
        <v>70</v>
      </c>
      <c r="B124" t="s">
        <v>71</v>
      </c>
      <c r="C124" t="s">
        <v>69</v>
      </c>
      <c r="D124">
        <v>13</v>
      </c>
      <c r="E124">
        <v>667</v>
      </c>
      <c r="G124">
        <v>667</v>
      </c>
      <c r="H124">
        <v>118</v>
      </c>
      <c r="I124">
        <v>549</v>
      </c>
      <c r="J124">
        <v>547</v>
      </c>
      <c r="K124">
        <v>2</v>
      </c>
      <c r="L124">
        <v>0</v>
      </c>
      <c r="M124">
        <v>67</v>
      </c>
      <c r="N124">
        <v>190</v>
      </c>
      <c r="O124">
        <v>290</v>
      </c>
    </row>
    <row r="125" spans="1:15" outlineLevel="2">
      <c r="A125" t="s">
        <v>70</v>
      </c>
      <c r="B125" t="s">
        <v>71</v>
      </c>
      <c r="C125" t="s">
        <v>69</v>
      </c>
      <c r="D125">
        <v>14</v>
      </c>
      <c r="E125">
        <v>667</v>
      </c>
      <c r="G125">
        <v>667</v>
      </c>
      <c r="H125">
        <v>106</v>
      </c>
      <c r="I125">
        <v>561</v>
      </c>
      <c r="J125">
        <v>561</v>
      </c>
      <c r="K125">
        <v>0</v>
      </c>
      <c r="L125">
        <v>0</v>
      </c>
      <c r="M125">
        <v>74</v>
      </c>
      <c r="N125">
        <v>221</v>
      </c>
      <c r="O125">
        <v>266</v>
      </c>
    </row>
    <row r="126" spans="1:15" outlineLevel="2">
      <c r="A126" t="s">
        <v>70</v>
      </c>
      <c r="B126" t="s">
        <v>71</v>
      </c>
      <c r="C126" t="s">
        <v>69</v>
      </c>
      <c r="D126">
        <v>15</v>
      </c>
      <c r="E126">
        <v>669</v>
      </c>
      <c r="G126">
        <v>669</v>
      </c>
      <c r="H126">
        <v>121</v>
      </c>
      <c r="I126">
        <v>548</v>
      </c>
      <c r="J126">
        <v>548</v>
      </c>
      <c r="K126">
        <v>0</v>
      </c>
      <c r="L126">
        <v>0</v>
      </c>
      <c r="M126">
        <v>65</v>
      </c>
      <c r="N126">
        <v>184</v>
      </c>
      <c r="O126">
        <v>299</v>
      </c>
    </row>
    <row r="127" spans="1:15" outlineLevel="1">
      <c r="A127" t="s">
        <v>70</v>
      </c>
      <c r="B127" s="83" t="s">
        <v>149</v>
      </c>
      <c r="E127">
        <v>5021</v>
      </c>
      <c r="F127">
        <v>0</v>
      </c>
      <c r="G127">
        <v>5021</v>
      </c>
      <c r="H127">
        <v>862</v>
      </c>
      <c r="I127">
        <v>4159</v>
      </c>
      <c r="J127">
        <v>4146</v>
      </c>
      <c r="K127">
        <v>12</v>
      </c>
      <c r="L127">
        <v>1</v>
      </c>
      <c r="M127">
        <v>562</v>
      </c>
      <c r="N127">
        <v>1632</v>
      </c>
      <c r="O127">
        <v>1952</v>
      </c>
    </row>
    <row r="128" spans="1:15" outlineLevel="2">
      <c r="A128" t="s">
        <v>72</v>
      </c>
      <c r="B128" t="s">
        <v>73</v>
      </c>
      <c r="C128" t="s">
        <v>74</v>
      </c>
      <c r="D128">
        <v>1</v>
      </c>
      <c r="E128">
        <v>350</v>
      </c>
      <c r="G128">
        <v>350</v>
      </c>
      <c r="H128">
        <v>100</v>
      </c>
      <c r="I128">
        <v>250</v>
      </c>
      <c r="J128">
        <v>246</v>
      </c>
      <c r="K128">
        <v>4</v>
      </c>
      <c r="L128">
        <v>0</v>
      </c>
      <c r="M128">
        <v>36</v>
      </c>
      <c r="N128">
        <v>143</v>
      </c>
      <c r="O128">
        <v>67</v>
      </c>
    </row>
    <row r="129" spans="1:15" outlineLevel="2">
      <c r="A129" t="s">
        <v>72</v>
      </c>
      <c r="B129" t="s">
        <v>73</v>
      </c>
      <c r="C129" t="s">
        <v>74</v>
      </c>
      <c r="D129">
        <v>2</v>
      </c>
      <c r="E129">
        <v>586</v>
      </c>
      <c r="G129">
        <v>586</v>
      </c>
      <c r="H129">
        <v>105</v>
      </c>
      <c r="I129">
        <v>481</v>
      </c>
      <c r="J129">
        <v>474</v>
      </c>
      <c r="K129">
        <v>7</v>
      </c>
      <c r="L129">
        <v>0</v>
      </c>
      <c r="M129">
        <v>78</v>
      </c>
      <c r="N129">
        <v>237</v>
      </c>
      <c r="O129">
        <v>159</v>
      </c>
    </row>
    <row r="130" spans="1:15" outlineLevel="2">
      <c r="A130" t="s">
        <v>72</v>
      </c>
      <c r="B130" t="s">
        <v>73</v>
      </c>
      <c r="C130" t="s">
        <v>74</v>
      </c>
      <c r="D130">
        <v>3</v>
      </c>
      <c r="E130">
        <v>586</v>
      </c>
      <c r="G130">
        <v>586</v>
      </c>
      <c r="H130">
        <v>86</v>
      </c>
      <c r="I130">
        <v>500</v>
      </c>
      <c r="J130">
        <v>494</v>
      </c>
      <c r="K130">
        <v>6</v>
      </c>
      <c r="L130">
        <v>0</v>
      </c>
      <c r="M130">
        <v>83</v>
      </c>
      <c r="N130">
        <v>208</v>
      </c>
      <c r="O130">
        <v>203</v>
      </c>
    </row>
    <row r="131" spans="1:15" outlineLevel="2">
      <c r="A131" t="s">
        <v>72</v>
      </c>
      <c r="B131" t="s">
        <v>73</v>
      </c>
      <c r="C131" t="s">
        <v>74</v>
      </c>
      <c r="D131">
        <v>4</v>
      </c>
      <c r="E131">
        <v>586</v>
      </c>
      <c r="G131">
        <v>586</v>
      </c>
      <c r="H131">
        <v>88</v>
      </c>
      <c r="I131">
        <v>498</v>
      </c>
      <c r="J131">
        <v>496</v>
      </c>
      <c r="K131">
        <v>2</v>
      </c>
      <c r="L131">
        <v>0</v>
      </c>
      <c r="M131">
        <v>112</v>
      </c>
      <c r="N131">
        <v>177</v>
      </c>
      <c r="O131">
        <v>207</v>
      </c>
    </row>
    <row r="132" spans="1:15" outlineLevel="2">
      <c r="A132" t="s">
        <v>72</v>
      </c>
      <c r="B132" t="s">
        <v>73</v>
      </c>
      <c r="C132" t="s">
        <v>74</v>
      </c>
      <c r="D132">
        <v>5</v>
      </c>
      <c r="E132">
        <v>589</v>
      </c>
      <c r="G132">
        <v>589</v>
      </c>
      <c r="H132">
        <v>94</v>
      </c>
      <c r="I132">
        <v>495</v>
      </c>
      <c r="J132">
        <v>494</v>
      </c>
      <c r="K132">
        <v>1</v>
      </c>
      <c r="L132">
        <v>0</v>
      </c>
      <c r="M132">
        <v>84</v>
      </c>
      <c r="N132">
        <v>171</v>
      </c>
      <c r="O132">
        <v>239</v>
      </c>
    </row>
    <row r="133" spans="1:15" outlineLevel="1">
      <c r="A133" t="s">
        <v>72</v>
      </c>
      <c r="B133" s="83" t="s">
        <v>150</v>
      </c>
      <c r="E133">
        <v>2697</v>
      </c>
      <c r="F133">
        <v>0</v>
      </c>
      <c r="G133">
        <v>2697</v>
      </c>
      <c r="H133">
        <v>473</v>
      </c>
      <c r="I133">
        <v>2224</v>
      </c>
      <c r="J133">
        <v>2204</v>
      </c>
      <c r="K133">
        <v>20</v>
      </c>
      <c r="L133">
        <v>0</v>
      </c>
      <c r="M133">
        <v>393</v>
      </c>
      <c r="N133">
        <v>936</v>
      </c>
      <c r="O133">
        <v>875</v>
      </c>
    </row>
    <row r="134" spans="1:15" outlineLevel="2">
      <c r="A134" t="s">
        <v>75</v>
      </c>
      <c r="B134" t="s">
        <v>76</v>
      </c>
      <c r="C134" t="s">
        <v>77</v>
      </c>
      <c r="D134">
        <v>1</v>
      </c>
      <c r="E134">
        <v>350</v>
      </c>
      <c r="G134">
        <v>350</v>
      </c>
      <c r="H134">
        <v>100</v>
      </c>
      <c r="I134">
        <v>250</v>
      </c>
      <c r="J134">
        <v>250</v>
      </c>
      <c r="K134">
        <v>0</v>
      </c>
      <c r="L134">
        <v>0</v>
      </c>
      <c r="M134">
        <v>7</v>
      </c>
      <c r="N134">
        <v>129</v>
      </c>
      <c r="O134">
        <v>114</v>
      </c>
    </row>
    <row r="135" spans="1:15" outlineLevel="2">
      <c r="A135" t="s">
        <v>75</v>
      </c>
      <c r="B135" t="s">
        <v>76</v>
      </c>
      <c r="C135" t="s">
        <v>77</v>
      </c>
      <c r="D135">
        <v>2</v>
      </c>
      <c r="E135">
        <v>633</v>
      </c>
      <c r="G135">
        <v>633</v>
      </c>
      <c r="H135">
        <v>86</v>
      </c>
      <c r="I135">
        <v>547</v>
      </c>
      <c r="J135">
        <v>541</v>
      </c>
      <c r="K135">
        <v>6</v>
      </c>
      <c r="L135">
        <v>0</v>
      </c>
      <c r="M135">
        <v>15</v>
      </c>
      <c r="N135">
        <v>268</v>
      </c>
      <c r="O135">
        <v>258</v>
      </c>
    </row>
    <row r="136" spans="1:15" outlineLevel="2">
      <c r="A136" t="s">
        <v>75</v>
      </c>
      <c r="B136" t="s">
        <v>76</v>
      </c>
      <c r="C136" t="s">
        <v>77</v>
      </c>
      <c r="D136">
        <v>3</v>
      </c>
      <c r="E136">
        <v>633</v>
      </c>
      <c r="G136">
        <v>633</v>
      </c>
      <c r="H136">
        <v>77</v>
      </c>
      <c r="I136">
        <v>556</v>
      </c>
      <c r="J136">
        <v>556</v>
      </c>
      <c r="K136">
        <v>0</v>
      </c>
      <c r="L136">
        <v>0</v>
      </c>
      <c r="M136">
        <v>38</v>
      </c>
      <c r="N136">
        <v>301</v>
      </c>
      <c r="O136">
        <v>217</v>
      </c>
    </row>
    <row r="137" spans="1:15" outlineLevel="2">
      <c r="A137" t="s">
        <v>75</v>
      </c>
      <c r="B137" t="s">
        <v>76</v>
      </c>
      <c r="C137" t="s">
        <v>77</v>
      </c>
      <c r="D137">
        <v>4</v>
      </c>
      <c r="E137">
        <v>633</v>
      </c>
      <c r="G137">
        <v>633</v>
      </c>
      <c r="H137">
        <v>114</v>
      </c>
      <c r="I137">
        <v>519</v>
      </c>
      <c r="J137">
        <v>517</v>
      </c>
      <c r="K137">
        <v>2</v>
      </c>
      <c r="L137">
        <v>0</v>
      </c>
      <c r="M137">
        <v>46</v>
      </c>
      <c r="N137">
        <v>271</v>
      </c>
      <c r="O137">
        <v>200</v>
      </c>
    </row>
    <row r="138" spans="1:15" outlineLevel="2">
      <c r="A138" t="s">
        <v>75</v>
      </c>
      <c r="B138" t="s">
        <v>76</v>
      </c>
      <c r="C138" t="s">
        <v>77</v>
      </c>
      <c r="D138">
        <v>5</v>
      </c>
      <c r="E138">
        <v>634</v>
      </c>
      <c r="G138">
        <v>634</v>
      </c>
      <c r="H138">
        <v>128</v>
      </c>
      <c r="I138">
        <v>506</v>
      </c>
      <c r="J138">
        <v>501</v>
      </c>
      <c r="K138">
        <v>5</v>
      </c>
      <c r="L138">
        <v>0</v>
      </c>
      <c r="M138">
        <v>37</v>
      </c>
      <c r="N138">
        <v>310</v>
      </c>
      <c r="O138">
        <v>154</v>
      </c>
    </row>
    <row r="139" spans="1:15" outlineLevel="1">
      <c r="A139" t="s">
        <v>75</v>
      </c>
      <c r="B139" s="83" t="s">
        <v>151</v>
      </c>
      <c r="E139">
        <v>2883</v>
      </c>
      <c r="F139">
        <v>0</v>
      </c>
      <c r="G139">
        <v>2883</v>
      </c>
      <c r="H139">
        <v>505</v>
      </c>
      <c r="I139">
        <v>2378</v>
      </c>
      <c r="J139">
        <v>2365</v>
      </c>
      <c r="K139">
        <v>13</v>
      </c>
      <c r="L139">
        <v>0</v>
      </c>
      <c r="M139">
        <v>143</v>
      </c>
      <c r="N139">
        <v>1279</v>
      </c>
      <c r="O139">
        <v>943</v>
      </c>
    </row>
    <row r="140" spans="1:15" outlineLevel="2">
      <c r="A140" t="s">
        <v>78</v>
      </c>
      <c r="B140" t="s">
        <v>79</v>
      </c>
      <c r="C140" t="s">
        <v>80</v>
      </c>
      <c r="D140">
        <v>1</v>
      </c>
      <c r="E140">
        <v>350</v>
      </c>
      <c r="G140">
        <v>350</v>
      </c>
      <c r="H140">
        <v>88</v>
      </c>
      <c r="I140">
        <v>262</v>
      </c>
      <c r="J140">
        <v>260</v>
      </c>
      <c r="K140">
        <v>2</v>
      </c>
      <c r="L140">
        <v>0</v>
      </c>
      <c r="M140">
        <v>6</v>
      </c>
      <c r="N140">
        <v>96</v>
      </c>
      <c r="O140">
        <v>158</v>
      </c>
    </row>
    <row r="141" spans="1:15" outlineLevel="2">
      <c r="A141" t="s">
        <v>78</v>
      </c>
      <c r="B141" t="s">
        <v>79</v>
      </c>
      <c r="C141" t="s">
        <v>80</v>
      </c>
      <c r="D141">
        <v>2</v>
      </c>
      <c r="E141">
        <v>614</v>
      </c>
      <c r="G141">
        <v>614</v>
      </c>
      <c r="H141">
        <v>96</v>
      </c>
      <c r="I141">
        <v>518</v>
      </c>
      <c r="J141">
        <v>518</v>
      </c>
      <c r="K141">
        <v>0</v>
      </c>
      <c r="L141">
        <v>0</v>
      </c>
      <c r="M141">
        <v>18</v>
      </c>
      <c r="N141">
        <v>140</v>
      </c>
      <c r="O141">
        <v>360</v>
      </c>
    </row>
    <row r="142" spans="1:15" outlineLevel="2">
      <c r="A142" t="s">
        <v>78</v>
      </c>
      <c r="B142" t="s">
        <v>79</v>
      </c>
      <c r="C142" t="s">
        <v>80</v>
      </c>
      <c r="D142">
        <v>3</v>
      </c>
      <c r="E142">
        <v>614</v>
      </c>
      <c r="G142">
        <v>614</v>
      </c>
      <c r="H142">
        <v>75</v>
      </c>
      <c r="I142">
        <v>539</v>
      </c>
      <c r="J142">
        <v>539</v>
      </c>
      <c r="K142">
        <v>0</v>
      </c>
      <c r="L142">
        <v>0</v>
      </c>
      <c r="M142">
        <v>22</v>
      </c>
      <c r="N142">
        <v>128</v>
      </c>
      <c r="O142">
        <v>389</v>
      </c>
    </row>
    <row r="143" spans="1:15" outlineLevel="2">
      <c r="A143" t="s">
        <v>78</v>
      </c>
      <c r="B143" t="s">
        <v>79</v>
      </c>
      <c r="C143" t="s">
        <v>80</v>
      </c>
      <c r="D143">
        <v>4</v>
      </c>
      <c r="E143">
        <v>614</v>
      </c>
      <c r="G143">
        <v>614</v>
      </c>
      <c r="H143">
        <v>79</v>
      </c>
      <c r="I143">
        <v>535</v>
      </c>
      <c r="J143">
        <v>531</v>
      </c>
      <c r="K143">
        <v>4</v>
      </c>
      <c r="L143">
        <v>0</v>
      </c>
      <c r="M143">
        <v>25</v>
      </c>
      <c r="N143">
        <v>105</v>
      </c>
      <c r="O143">
        <v>401</v>
      </c>
    </row>
    <row r="144" spans="1:15" outlineLevel="2">
      <c r="A144" t="s">
        <v>78</v>
      </c>
      <c r="B144" t="s">
        <v>79</v>
      </c>
      <c r="C144" t="s">
        <v>80</v>
      </c>
      <c r="D144">
        <v>5</v>
      </c>
      <c r="E144">
        <v>614</v>
      </c>
      <c r="G144">
        <v>614</v>
      </c>
      <c r="H144">
        <v>96</v>
      </c>
      <c r="I144">
        <v>518</v>
      </c>
      <c r="J144">
        <v>513</v>
      </c>
      <c r="K144">
        <v>5</v>
      </c>
      <c r="L144">
        <v>0</v>
      </c>
      <c r="M144">
        <v>16</v>
      </c>
      <c r="N144">
        <v>89</v>
      </c>
      <c r="O144">
        <v>408</v>
      </c>
    </row>
    <row r="145" spans="1:18" outlineLevel="2">
      <c r="A145" t="s">
        <v>78</v>
      </c>
      <c r="B145" t="s">
        <v>79</v>
      </c>
      <c r="C145" t="s">
        <v>80</v>
      </c>
      <c r="D145">
        <v>6</v>
      </c>
      <c r="E145">
        <v>614</v>
      </c>
      <c r="G145">
        <v>614</v>
      </c>
      <c r="H145">
        <v>88</v>
      </c>
      <c r="I145">
        <v>526</v>
      </c>
      <c r="J145">
        <v>526</v>
      </c>
      <c r="K145">
        <v>0</v>
      </c>
      <c r="L145">
        <v>0</v>
      </c>
      <c r="M145">
        <v>14</v>
      </c>
      <c r="N145">
        <v>69</v>
      </c>
      <c r="O145">
        <v>443</v>
      </c>
    </row>
    <row r="146" spans="1:18" outlineLevel="2">
      <c r="A146" t="s">
        <v>78</v>
      </c>
      <c r="B146" t="s">
        <v>79</v>
      </c>
      <c r="C146" t="s">
        <v>80</v>
      </c>
      <c r="D146">
        <v>7</v>
      </c>
      <c r="E146">
        <v>616</v>
      </c>
      <c r="G146">
        <v>616</v>
      </c>
      <c r="H146">
        <v>73</v>
      </c>
      <c r="I146">
        <v>543</v>
      </c>
      <c r="J146">
        <v>543</v>
      </c>
      <c r="K146">
        <v>0</v>
      </c>
      <c r="L146">
        <v>0</v>
      </c>
      <c r="M146">
        <v>23</v>
      </c>
      <c r="N146">
        <v>63</v>
      </c>
      <c r="O146">
        <v>457</v>
      </c>
    </row>
    <row r="147" spans="1:18" outlineLevel="1">
      <c r="A147" t="s">
        <v>78</v>
      </c>
      <c r="B147" s="83" t="s">
        <v>152</v>
      </c>
      <c r="E147">
        <v>4036</v>
      </c>
      <c r="F147">
        <v>0</v>
      </c>
      <c r="G147">
        <v>4036</v>
      </c>
      <c r="H147">
        <v>595</v>
      </c>
      <c r="I147">
        <v>3441</v>
      </c>
      <c r="J147">
        <v>3430</v>
      </c>
      <c r="K147">
        <v>11</v>
      </c>
      <c r="L147">
        <v>0</v>
      </c>
      <c r="M147">
        <v>124</v>
      </c>
      <c r="N147">
        <v>690</v>
      </c>
      <c r="O147">
        <v>2616</v>
      </c>
    </row>
    <row r="148" spans="1:18" outlineLevel="2">
      <c r="A148" t="s">
        <v>81</v>
      </c>
      <c r="B148" t="s">
        <v>82</v>
      </c>
      <c r="C148" t="s">
        <v>83</v>
      </c>
      <c r="D148">
        <v>1</v>
      </c>
      <c r="E148">
        <v>350</v>
      </c>
      <c r="G148">
        <v>350</v>
      </c>
      <c r="H148">
        <v>104</v>
      </c>
      <c r="I148">
        <v>246</v>
      </c>
      <c r="J148">
        <v>240</v>
      </c>
      <c r="K148">
        <v>6</v>
      </c>
      <c r="L148">
        <v>0</v>
      </c>
      <c r="M148">
        <v>4</v>
      </c>
      <c r="N148">
        <v>60</v>
      </c>
      <c r="O148">
        <v>176</v>
      </c>
    </row>
    <row r="149" spans="1:18" outlineLevel="2">
      <c r="A149" t="s">
        <v>81</v>
      </c>
      <c r="B149" t="s">
        <v>82</v>
      </c>
      <c r="C149" t="s">
        <v>83</v>
      </c>
      <c r="D149">
        <v>2</v>
      </c>
      <c r="E149">
        <v>639</v>
      </c>
      <c r="G149">
        <v>639</v>
      </c>
      <c r="H149">
        <v>79</v>
      </c>
      <c r="I149">
        <v>560</v>
      </c>
      <c r="J149">
        <v>554</v>
      </c>
      <c r="K149">
        <v>6</v>
      </c>
      <c r="L149">
        <v>0</v>
      </c>
      <c r="M149">
        <v>12</v>
      </c>
      <c r="N149">
        <v>128</v>
      </c>
      <c r="O149">
        <v>414</v>
      </c>
    </row>
    <row r="150" spans="1:18" outlineLevel="2">
      <c r="A150" t="s">
        <v>81</v>
      </c>
      <c r="B150" t="s">
        <v>82</v>
      </c>
      <c r="C150" t="s">
        <v>83</v>
      </c>
      <c r="D150">
        <v>3</v>
      </c>
      <c r="E150">
        <v>639</v>
      </c>
      <c r="G150">
        <v>639</v>
      </c>
      <c r="H150">
        <v>69</v>
      </c>
      <c r="I150">
        <v>570</v>
      </c>
      <c r="J150">
        <v>566</v>
      </c>
      <c r="K150">
        <v>4</v>
      </c>
      <c r="L150">
        <v>0</v>
      </c>
      <c r="M150">
        <v>9</v>
      </c>
      <c r="N150">
        <v>108</v>
      </c>
      <c r="O150">
        <v>449</v>
      </c>
    </row>
    <row r="151" spans="1:18" outlineLevel="2">
      <c r="A151" t="s">
        <v>81</v>
      </c>
      <c r="B151" t="s">
        <v>82</v>
      </c>
      <c r="C151" t="s">
        <v>83</v>
      </c>
      <c r="D151">
        <v>4</v>
      </c>
      <c r="E151">
        <v>639</v>
      </c>
      <c r="G151">
        <v>639</v>
      </c>
      <c r="H151">
        <v>89</v>
      </c>
      <c r="I151">
        <v>550</v>
      </c>
      <c r="J151">
        <v>550</v>
      </c>
      <c r="K151">
        <v>0</v>
      </c>
      <c r="L151">
        <v>0</v>
      </c>
      <c r="M151">
        <v>18</v>
      </c>
      <c r="N151">
        <v>89</v>
      </c>
      <c r="O151">
        <v>443</v>
      </c>
    </row>
    <row r="152" spans="1:18" outlineLevel="2">
      <c r="A152" t="s">
        <v>81</v>
      </c>
      <c r="B152" t="s">
        <v>82</v>
      </c>
      <c r="C152" t="s">
        <v>83</v>
      </c>
      <c r="D152">
        <v>5</v>
      </c>
      <c r="E152">
        <v>639</v>
      </c>
      <c r="G152">
        <v>639</v>
      </c>
      <c r="H152">
        <v>107</v>
      </c>
      <c r="I152">
        <v>532</v>
      </c>
      <c r="J152">
        <v>531</v>
      </c>
      <c r="K152">
        <v>1</v>
      </c>
      <c r="L152">
        <v>0</v>
      </c>
      <c r="M152">
        <v>15</v>
      </c>
      <c r="N152">
        <v>74</v>
      </c>
      <c r="O152">
        <v>442</v>
      </c>
    </row>
    <row r="153" spans="1:18" outlineLevel="2">
      <c r="A153" t="s">
        <v>81</v>
      </c>
      <c r="B153" t="s">
        <v>82</v>
      </c>
      <c r="C153" t="s">
        <v>83</v>
      </c>
      <c r="D153">
        <v>6</v>
      </c>
      <c r="E153">
        <v>639</v>
      </c>
      <c r="G153">
        <v>639</v>
      </c>
      <c r="H153">
        <v>87</v>
      </c>
      <c r="I153">
        <v>552</v>
      </c>
      <c r="J153">
        <v>551</v>
      </c>
      <c r="K153">
        <v>1</v>
      </c>
      <c r="L153">
        <v>0</v>
      </c>
      <c r="M153">
        <v>25</v>
      </c>
      <c r="N153">
        <v>71</v>
      </c>
      <c r="O153">
        <v>455</v>
      </c>
    </row>
    <row r="154" spans="1:18" outlineLevel="2">
      <c r="A154" t="s">
        <v>81</v>
      </c>
      <c r="B154" t="s">
        <v>82</v>
      </c>
      <c r="C154" t="s">
        <v>83</v>
      </c>
      <c r="D154">
        <v>7</v>
      </c>
      <c r="E154">
        <v>639</v>
      </c>
      <c r="G154">
        <v>639</v>
      </c>
      <c r="H154">
        <v>91</v>
      </c>
      <c r="I154">
        <v>548</v>
      </c>
      <c r="J154">
        <v>539</v>
      </c>
      <c r="K154">
        <v>5</v>
      </c>
      <c r="L154">
        <v>4</v>
      </c>
      <c r="M154">
        <v>21</v>
      </c>
      <c r="N154">
        <v>65</v>
      </c>
      <c r="O154">
        <v>453</v>
      </c>
    </row>
    <row r="155" spans="1:18" outlineLevel="2">
      <c r="A155" t="s">
        <v>81</v>
      </c>
      <c r="B155" t="s">
        <v>82</v>
      </c>
      <c r="C155" t="s">
        <v>83</v>
      </c>
      <c r="D155">
        <v>8</v>
      </c>
      <c r="E155">
        <v>639</v>
      </c>
      <c r="G155">
        <v>639</v>
      </c>
      <c r="H155">
        <v>97</v>
      </c>
      <c r="I155">
        <v>542</v>
      </c>
      <c r="J155">
        <v>540</v>
      </c>
      <c r="K155">
        <v>2</v>
      </c>
      <c r="L155">
        <v>0</v>
      </c>
      <c r="M155">
        <v>37</v>
      </c>
      <c r="N155">
        <v>102</v>
      </c>
      <c r="O155">
        <v>401</v>
      </c>
    </row>
    <row r="156" spans="1:18" outlineLevel="2">
      <c r="A156" t="s">
        <v>81</v>
      </c>
      <c r="B156" t="s">
        <v>82</v>
      </c>
      <c r="C156" t="s">
        <v>83</v>
      </c>
      <c r="D156">
        <v>9</v>
      </c>
      <c r="E156">
        <v>644</v>
      </c>
      <c r="G156">
        <v>644</v>
      </c>
      <c r="H156">
        <v>80</v>
      </c>
      <c r="I156">
        <v>564</v>
      </c>
      <c r="J156">
        <v>561</v>
      </c>
      <c r="K156">
        <v>1</v>
      </c>
      <c r="L156">
        <v>2</v>
      </c>
      <c r="M156">
        <v>29</v>
      </c>
      <c r="N156">
        <v>94</v>
      </c>
      <c r="O156">
        <v>438</v>
      </c>
    </row>
    <row r="157" spans="1:18" outlineLevel="1">
      <c r="A157" t="s">
        <v>81</v>
      </c>
      <c r="B157" s="83" t="s">
        <v>153</v>
      </c>
      <c r="E157">
        <v>5467</v>
      </c>
      <c r="F157">
        <v>0</v>
      </c>
      <c r="G157">
        <v>5467</v>
      </c>
      <c r="H157">
        <v>803</v>
      </c>
      <c r="I157">
        <v>4664</v>
      </c>
      <c r="J157">
        <v>4632</v>
      </c>
      <c r="K157">
        <v>26</v>
      </c>
      <c r="L157">
        <v>6</v>
      </c>
      <c r="M157">
        <v>170</v>
      </c>
      <c r="N157">
        <v>791</v>
      </c>
      <c r="O157">
        <v>3671</v>
      </c>
    </row>
    <row r="159" spans="1:18">
      <c r="A159" s="97" t="s">
        <v>4</v>
      </c>
      <c r="B159" s="97" t="s">
        <v>5</v>
      </c>
      <c r="C159" s="97" t="s">
        <v>156</v>
      </c>
      <c r="D159" s="97" t="s">
        <v>8</v>
      </c>
      <c r="E159" s="97" t="s">
        <v>9</v>
      </c>
      <c r="F159" s="97" t="s">
        <v>10</v>
      </c>
      <c r="G159" s="97" t="s">
        <v>11</v>
      </c>
      <c r="H159" s="98" t="s">
        <v>126</v>
      </c>
      <c r="I159" s="98" t="s">
        <v>125</v>
      </c>
      <c r="J159" s="98" t="s">
        <v>127</v>
      </c>
      <c r="K159" s="98" t="s">
        <v>128</v>
      </c>
      <c r="L159" s="98" t="s">
        <v>129</v>
      </c>
      <c r="M159" s="98" t="s">
        <v>130</v>
      </c>
      <c r="N159" s="98" t="s">
        <v>131</v>
      </c>
      <c r="O159" s="99" t="s">
        <v>154</v>
      </c>
      <c r="P159" s="99" t="s">
        <v>87</v>
      </c>
      <c r="Q159" s="99" t="s">
        <v>88</v>
      </c>
      <c r="R159" s="99" t="s">
        <v>155</v>
      </c>
    </row>
    <row r="160" spans="1:18">
      <c r="A160" s="97"/>
      <c r="B160" s="94" t="s">
        <v>26</v>
      </c>
      <c r="C160" s="94"/>
      <c r="D160" s="97">
        <v>1811</v>
      </c>
      <c r="E160" s="97">
        <v>0</v>
      </c>
      <c r="F160" s="97">
        <v>1811</v>
      </c>
      <c r="G160" s="97">
        <v>0</v>
      </c>
      <c r="H160" s="97">
        <v>1811</v>
      </c>
      <c r="I160" s="97">
        <v>1540</v>
      </c>
      <c r="J160" s="97">
        <v>76</v>
      </c>
      <c r="K160" s="97">
        <v>195</v>
      </c>
      <c r="L160" s="97">
        <v>97</v>
      </c>
      <c r="M160" s="97">
        <v>1235</v>
      </c>
      <c r="N160" s="97">
        <v>208</v>
      </c>
      <c r="O160" s="97"/>
      <c r="P160" s="97"/>
      <c r="Q160" s="97"/>
      <c r="R160" s="97"/>
    </row>
    <row r="161" spans="1:18">
      <c r="A161" s="97" t="s">
        <v>28</v>
      </c>
      <c r="B161" s="94" t="s">
        <v>122</v>
      </c>
      <c r="C161" s="94" t="s">
        <v>157</v>
      </c>
      <c r="D161" s="97">
        <v>47</v>
      </c>
      <c r="E161" s="97">
        <v>0</v>
      </c>
      <c r="F161" s="97">
        <v>47</v>
      </c>
      <c r="G161" s="97">
        <v>2</v>
      </c>
      <c r="H161" s="97">
        <v>45</v>
      </c>
      <c r="I161" s="97">
        <v>45</v>
      </c>
      <c r="J161" s="97">
        <v>0</v>
      </c>
      <c r="K161" s="97">
        <v>0</v>
      </c>
      <c r="L161" s="97">
        <v>10</v>
      </c>
      <c r="M161" s="97">
        <v>21</v>
      </c>
      <c r="N161" s="97">
        <v>14</v>
      </c>
      <c r="O161" s="97">
        <f>(H161/F161)*100</f>
        <v>95.744680851063833</v>
      </c>
      <c r="P161" s="126">
        <f>(L161/I161)*100</f>
        <v>22.222222222222221</v>
      </c>
      <c r="Q161" s="126">
        <f>(M161/I161)*100</f>
        <v>46.666666666666664</v>
      </c>
      <c r="R161" s="126">
        <f>(N161/I161)*100</f>
        <v>31.111111111111111</v>
      </c>
    </row>
    <row r="162" spans="1:18">
      <c r="A162" s="97" t="s">
        <v>28</v>
      </c>
      <c r="B162" s="94" t="s">
        <v>123</v>
      </c>
      <c r="C162" s="94" t="s">
        <v>157</v>
      </c>
      <c r="D162" s="97">
        <v>7466</v>
      </c>
      <c r="E162" s="97">
        <v>0</v>
      </c>
      <c r="F162" s="97">
        <v>7466</v>
      </c>
      <c r="G162" s="97">
        <v>1590</v>
      </c>
      <c r="H162" s="97">
        <v>5876</v>
      </c>
      <c r="I162" s="97">
        <v>5791</v>
      </c>
      <c r="J162" s="97">
        <v>84</v>
      </c>
      <c r="K162" s="97">
        <v>1</v>
      </c>
      <c r="L162" s="97">
        <v>333</v>
      </c>
      <c r="M162" s="97">
        <v>4787</v>
      </c>
      <c r="N162" s="97">
        <v>671</v>
      </c>
      <c r="O162" s="97">
        <f t="shared" ref="O162:O181" si="0">(H162/F162)*100</f>
        <v>78.703455665684444</v>
      </c>
      <c r="P162" s="126">
        <f t="shared" ref="P162:P181" si="1">(L162/I162)*100</f>
        <v>5.7503021930581939</v>
      </c>
      <c r="Q162" s="126">
        <f t="shared" ref="Q162:Q181" si="2">(M162/I162)*100</f>
        <v>82.662752547055774</v>
      </c>
      <c r="R162" s="126">
        <f t="shared" ref="R162:R181" si="3">(N162/I162)*100</f>
        <v>11.586945259886031</v>
      </c>
    </row>
    <row r="163" spans="1:18">
      <c r="A163" s="97" t="s">
        <v>28</v>
      </c>
      <c r="B163" s="94" t="s">
        <v>124</v>
      </c>
      <c r="C163" s="94" t="s">
        <v>157</v>
      </c>
      <c r="D163" s="97">
        <v>2737</v>
      </c>
      <c r="E163" s="97">
        <v>0</v>
      </c>
      <c r="F163" s="97">
        <v>2737</v>
      </c>
      <c r="G163" s="97">
        <v>456</v>
      </c>
      <c r="H163" s="97">
        <v>2281</v>
      </c>
      <c r="I163" s="97">
        <v>2234</v>
      </c>
      <c r="J163" s="97">
        <v>47</v>
      </c>
      <c r="K163" s="97">
        <v>0</v>
      </c>
      <c r="L163" s="97">
        <v>155</v>
      </c>
      <c r="M163" s="97">
        <v>1885</v>
      </c>
      <c r="N163" s="97">
        <v>194</v>
      </c>
      <c r="O163" s="97">
        <f t="shared" si="0"/>
        <v>83.339422725611996</v>
      </c>
      <c r="P163" s="126">
        <f t="shared" si="1"/>
        <v>6.9382273948075195</v>
      </c>
      <c r="Q163" s="126">
        <f t="shared" si="2"/>
        <v>84.377797672336612</v>
      </c>
      <c r="R163" s="126">
        <f t="shared" si="3"/>
        <v>8.6839749328558629</v>
      </c>
    </row>
    <row r="164" spans="1:18">
      <c r="A164" s="97" t="s">
        <v>32</v>
      </c>
      <c r="B164" s="94" t="s">
        <v>33</v>
      </c>
      <c r="C164" s="94"/>
      <c r="D164" s="97">
        <v>317</v>
      </c>
      <c r="E164" s="97">
        <v>0</v>
      </c>
      <c r="F164" s="97">
        <v>317</v>
      </c>
      <c r="G164" s="97">
        <v>109</v>
      </c>
      <c r="H164" s="97">
        <v>208</v>
      </c>
      <c r="I164" s="97">
        <v>208</v>
      </c>
      <c r="J164" s="97">
        <v>0</v>
      </c>
      <c r="K164" s="97">
        <v>0</v>
      </c>
      <c r="L164" s="97">
        <v>25</v>
      </c>
      <c r="M164" s="97">
        <v>68</v>
      </c>
      <c r="N164" s="97">
        <v>115</v>
      </c>
      <c r="O164" s="97">
        <f t="shared" si="0"/>
        <v>65.615141955835966</v>
      </c>
      <c r="P164" s="126">
        <f t="shared" si="1"/>
        <v>12.01923076923077</v>
      </c>
      <c r="Q164" s="126">
        <f t="shared" si="2"/>
        <v>32.692307692307693</v>
      </c>
      <c r="R164" s="126">
        <f t="shared" si="3"/>
        <v>55.28846153846154</v>
      </c>
    </row>
    <row r="165" spans="1:18">
      <c r="A165" s="97" t="s">
        <v>35</v>
      </c>
      <c r="B165" s="94" t="s">
        <v>36</v>
      </c>
      <c r="C165" s="94" t="s">
        <v>158</v>
      </c>
      <c r="D165" s="97">
        <v>1679</v>
      </c>
      <c r="E165" s="97">
        <v>0</v>
      </c>
      <c r="F165" s="97">
        <v>1679</v>
      </c>
      <c r="G165" s="97">
        <v>388</v>
      </c>
      <c r="H165" s="97">
        <v>1291</v>
      </c>
      <c r="I165" s="97">
        <v>1280</v>
      </c>
      <c r="J165" s="97">
        <v>9</v>
      </c>
      <c r="K165" s="97">
        <v>2</v>
      </c>
      <c r="L165" s="97">
        <v>120</v>
      </c>
      <c r="M165" s="97">
        <v>301</v>
      </c>
      <c r="N165" s="97">
        <v>859</v>
      </c>
      <c r="O165" s="97">
        <f t="shared" si="0"/>
        <v>76.891006551518757</v>
      </c>
      <c r="P165" s="126">
        <f t="shared" si="1"/>
        <v>9.375</v>
      </c>
      <c r="Q165" s="126">
        <f t="shared" si="2"/>
        <v>23.515625</v>
      </c>
      <c r="R165" s="126">
        <f t="shared" si="3"/>
        <v>67.109375</v>
      </c>
    </row>
    <row r="166" spans="1:18">
      <c r="A166" s="97" t="s">
        <v>38</v>
      </c>
      <c r="B166" s="94" t="s">
        <v>39</v>
      </c>
      <c r="C166" s="94" t="s">
        <v>159</v>
      </c>
      <c r="D166" s="97">
        <v>3548</v>
      </c>
      <c r="E166" s="97">
        <v>0</v>
      </c>
      <c r="F166" s="97">
        <v>3548</v>
      </c>
      <c r="G166" s="97">
        <v>817</v>
      </c>
      <c r="H166" s="97">
        <v>2731</v>
      </c>
      <c r="I166" s="97">
        <v>2731</v>
      </c>
      <c r="J166" s="97">
        <v>0</v>
      </c>
      <c r="K166" s="97">
        <v>0</v>
      </c>
      <c r="L166" s="97">
        <v>52</v>
      </c>
      <c r="M166" s="97">
        <v>365</v>
      </c>
      <c r="N166" s="97">
        <v>2314</v>
      </c>
      <c r="O166" s="97">
        <f t="shared" si="0"/>
        <v>76.972942502818483</v>
      </c>
      <c r="P166" s="126">
        <f t="shared" si="1"/>
        <v>1.9040644452581472</v>
      </c>
      <c r="Q166" s="126">
        <f t="shared" si="2"/>
        <v>13.365067740754302</v>
      </c>
      <c r="R166" s="126">
        <f t="shared" si="3"/>
        <v>84.730867813987558</v>
      </c>
    </row>
    <row r="167" spans="1:18">
      <c r="A167" s="97" t="s">
        <v>41</v>
      </c>
      <c r="B167" s="94" t="s">
        <v>42</v>
      </c>
      <c r="C167" s="94" t="s">
        <v>160</v>
      </c>
      <c r="D167" s="97">
        <v>5451</v>
      </c>
      <c r="E167" s="97">
        <v>0</v>
      </c>
      <c r="F167" s="97">
        <v>5451</v>
      </c>
      <c r="G167" s="97">
        <v>1056</v>
      </c>
      <c r="H167" s="97">
        <v>4395</v>
      </c>
      <c r="I167" s="97">
        <v>4378</v>
      </c>
      <c r="J167" s="97">
        <v>13</v>
      </c>
      <c r="K167" s="97">
        <v>4</v>
      </c>
      <c r="L167" s="97">
        <v>449</v>
      </c>
      <c r="M167" s="97">
        <v>1844</v>
      </c>
      <c r="N167" s="97">
        <v>2085</v>
      </c>
      <c r="O167" s="97">
        <f t="shared" si="0"/>
        <v>80.627407815079806</v>
      </c>
      <c r="P167" s="126">
        <f t="shared" si="1"/>
        <v>10.255824577432618</v>
      </c>
      <c r="Q167" s="126">
        <f t="shared" si="2"/>
        <v>42.119689355870257</v>
      </c>
      <c r="R167" s="126">
        <f t="shared" si="3"/>
        <v>47.624486066697116</v>
      </c>
    </row>
    <row r="168" spans="1:18">
      <c r="A168" s="97" t="s">
        <v>44</v>
      </c>
      <c r="B168" s="94" t="s">
        <v>45</v>
      </c>
      <c r="C168" s="94" t="s">
        <v>159</v>
      </c>
      <c r="D168" s="97">
        <v>5711</v>
      </c>
      <c r="E168" s="97">
        <v>0</v>
      </c>
      <c r="F168" s="97">
        <v>5711</v>
      </c>
      <c r="G168" s="97">
        <v>1312</v>
      </c>
      <c r="H168" s="97">
        <v>4399</v>
      </c>
      <c r="I168" s="97">
        <v>4399</v>
      </c>
      <c r="J168" s="97">
        <v>0</v>
      </c>
      <c r="K168" s="97">
        <v>0</v>
      </c>
      <c r="L168" s="97">
        <v>91</v>
      </c>
      <c r="M168" s="97">
        <v>473</v>
      </c>
      <c r="N168" s="97">
        <v>3835</v>
      </c>
      <c r="O168" s="97">
        <f t="shared" si="0"/>
        <v>77.026790404482583</v>
      </c>
      <c r="P168" s="126">
        <f t="shared" si="1"/>
        <v>2.0686519663559899</v>
      </c>
      <c r="Q168" s="126">
        <f t="shared" si="2"/>
        <v>10.752443737213003</v>
      </c>
      <c r="R168" s="126">
        <f t="shared" si="3"/>
        <v>87.178904296431</v>
      </c>
    </row>
    <row r="169" spans="1:18">
      <c r="A169" s="97" t="s">
        <v>47</v>
      </c>
      <c r="B169" s="94" t="s">
        <v>48</v>
      </c>
      <c r="C169" s="94" t="s">
        <v>159</v>
      </c>
      <c r="D169" s="97">
        <v>3212</v>
      </c>
      <c r="E169" s="97">
        <v>0</v>
      </c>
      <c r="F169" s="97">
        <v>3212</v>
      </c>
      <c r="G169" s="97">
        <v>691</v>
      </c>
      <c r="H169" s="97">
        <v>2521</v>
      </c>
      <c r="I169" s="97">
        <v>2511</v>
      </c>
      <c r="J169" s="97">
        <v>7</v>
      </c>
      <c r="K169" s="97">
        <v>3</v>
      </c>
      <c r="L169" s="97">
        <v>77</v>
      </c>
      <c r="M169" s="97">
        <v>374</v>
      </c>
      <c r="N169" s="97">
        <v>2060</v>
      </c>
      <c r="O169" s="97">
        <f t="shared" si="0"/>
        <v>78.486924034869247</v>
      </c>
      <c r="P169" s="126">
        <f t="shared" si="1"/>
        <v>3.0665073675826364</v>
      </c>
      <c r="Q169" s="126">
        <f t="shared" si="2"/>
        <v>14.894464356829948</v>
      </c>
      <c r="R169" s="126">
        <f t="shared" si="3"/>
        <v>82.039028275587413</v>
      </c>
    </row>
    <row r="170" spans="1:18">
      <c r="A170" s="97" t="s">
        <v>50</v>
      </c>
      <c r="B170" s="94" t="s">
        <v>51</v>
      </c>
      <c r="C170" s="94" t="s">
        <v>161</v>
      </c>
      <c r="D170" s="97">
        <v>866</v>
      </c>
      <c r="E170" s="97">
        <v>0</v>
      </c>
      <c r="F170" s="97">
        <v>866</v>
      </c>
      <c r="G170" s="97">
        <v>273</v>
      </c>
      <c r="H170" s="97">
        <v>593</v>
      </c>
      <c r="I170" s="97">
        <v>588</v>
      </c>
      <c r="J170" s="97">
        <v>5</v>
      </c>
      <c r="K170" s="97">
        <v>0</v>
      </c>
      <c r="L170" s="97">
        <v>87</v>
      </c>
      <c r="M170" s="97">
        <v>187</v>
      </c>
      <c r="N170" s="97">
        <v>314</v>
      </c>
      <c r="O170" s="97">
        <f t="shared" si="0"/>
        <v>68.475750577367194</v>
      </c>
      <c r="P170" s="126">
        <f t="shared" si="1"/>
        <v>14.795918367346939</v>
      </c>
      <c r="Q170" s="126">
        <f t="shared" si="2"/>
        <v>31.802721088435376</v>
      </c>
      <c r="R170" s="126">
        <f t="shared" si="3"/>
        <v>53.401360544217688</v>
      </c>
    </row>
    <row r="171" spans="1:18">
      <c r="A171" s="97" t="s">
        <v>53</v>
      </c>
      <c r="B171" s="94" t="s">
        <v>54</v>
      </c>
      <c r="C171" s="94" t="s">
        <v>158</v>
      </c>
      <c r="D171" s="97">
        <v>2472</v>
      </c>
      <c r="E171" s="97">
        <v>0</v>
      </c>
      <c r="F171" s="97">
        <v>2472</v>
      </c>
      <c r="G171" s="97">
        <v>566</v>
      </c>
      <c r="H171" s="97">
        <v>1906</v>
      </c>
      <c r="I171" s="97">
        <v>1899</v>
      </c>
      <c r="J171" s="97">
        <v>7</v>
      </c>
      <c r="K171" s="97">
        <v>0</v>
      </c>
      <c r="L171" s="97">
        <v>135</v>
      </c>
      <c r="M171" s="97">
        <v>367</v>
      </c>
      <c r="N171" s="97">
        <v>1397</v>
      </c>
      <c r="O171" s="97">
        <f t="shared" si="0"/>
        <v>77.103559870550171</v>
      </c>
      <c r="P171" s="126">
        <f t="shared" si="1"/>
        <v>7.109004739336493</v>
      </c>
      <c r="Q171" s="126">
        <f t="shared" si="2"/>
        <v>19.325961032122169</v>
      </c>
      <c r="R171" s="126">
        <f t="shared" si="3"/>
        <v>73.565034228541336</v>
      </c>
    </row>
    <row r="172" spans="1:18">
      <c r="A172" s="97" t="s">
        <v>55</v>
      </c>
      <c r="B172" s="94" t="s">
        <v>56</v>
      </c>
      <c r="C172" s="94" t="s">
        <v>162</v>
      </c>
      <c r="D172" s="97">
        <v>5126</v>
      </c>
      <c r="E172" s="97">
        <v>0</v>
      </c>
      <c r="F172" s="97">
        <v>5126</v>
      </c>
      <c r="G172" s="97">
        <v>1005</v>
      </c>
      <c r="H172" s="97">
        <v>4121</v>
      </c>
      <c r="I172" s="97">
        <v>4096</v>
      </c>
      <c r="J172" s="97">
        <v>24</v>
      </c>
      <c r="K172" s="97">
        <v>1</v>
      </c>
      <c r="L172" s="97">
        <v>550</v>
      </c>
      <c r="M172" s="97">
        <v>1803</v>
      </c>
      <c r="N172" s="97">
        <v>1743</v>
      </c>
      <c r="O172" s="97">
        <f t="shared" si="0"/>
        <v>80.394069449863437</v>
      </c>
      <c r="P172" s="126">
        <f t="shared" si="1"/>
        <v>13.427734375</v>
      </c>
      <c r="Q172" s="126">
        <f t="shared" si="2"/>
        <v>44.0185546875</v>
      </c>
      <c r="R172" s="126">
        <f t="shared" si="3"/>
        <v>42.5537109375</v>
      </c>
    </row>
    <row r="173" spans="1:18">
      <c r="A173" s="97" t="s">
        <v>58</v>
      </c>
      <c r="B173" s="94" t="s">
        <v>59</v>
      </c>
      <c r="C173" s="94" t="s">
        <v>164</v>
      </c>
      <c r="D173" s="97">
        <v>3638</v>
      </c>
      <c r="E173" s="97">
        <v>0</v>
      </c>
      <c r="F173" s="97">
        <v>3638</v>
      </c>
      <c r="G173" s="97">
        <v>589</v>
      </c>
      <c r="H173" s="97">
        <v>3049</v>
      </c>
      <c r="I173" s="97">
        <v>3041</v>
      </c>
      <c r="J173" s="97">
        <v>8</v>
      </c>
      <c r="K173" s="97">
        <v>0</v>
      </c>
      <c r="L173" s="97">
        <v>189</v>
      </c>
      <c r="M173" s="97">
        <v>1533</v>
      </c>
      <c r="N173" s="97">
        <v>1319</v>
      </c>
      <c r="O173" s="97">
        <f t="shared" si="0"/>
        <v>83.809785596481575</v>
      </c>
      <c r="P173" s="126">
        <f t="shared" si="1"/>
        <v>6.2150608352515615</v>
      </c>
      <c r="Q173" s="126">
        <f t="shared" si="2"/>
        <v>50.411048997040439</v>
      </c>
      <c r="R173" s="126">
        <f t="shared" si="3"/>
        <v>43.373890167707991</v>
      </c>
    </row>
    <row r="174" spans="1:18">
      <c r="A174" s="97" t="s">
        <v>61</v>
      </c>
      <c r="B174" s="94" t="s">
        <v>62</v>
      </c>
      <c r="C174" s="94" t="s">
        <v>162</v>
      </c>
      <c r="D174" s="97">
        <v>5139</v>
      </c>
      <c r="E174" s="97">
        <v>0</v>
      </c>
      <c r="F174" s="97">
        <v>5139</v>
      </c>
      <c r="G174" s="97">
        <v>858</v>
      </c>
      <c r="H174" s="97">
        <v>4281</v>
      </c>
      <c r="I174" s="97">
        <v>4229</v>
      </c>
      <c r="J174" s="97">
        <v>46</v>
      </c>
      <c r="K174" s="97">
        <v>6</v>
      </c>
      <c r="L174" s="97">
        <v>370</v>
      </c>
      <c r="M174" s="97">
        <v>2187</v>
      </c>
      <c r="N174" s="97">
        <v>1672</v>
      </c>
      <c r="O174" s="97">
        <f t="shared" si="0"/>
        <v>83.304144775248105</v>
      </c>
      <c r="P174" s="126">
        <f t="shared" si="1"/>
        <v>8.7491132655474111</v>
      </c>
      <c r="Q174" s="126">
        <f t="shared" si="2"/>
        <v>51.714353275005905</v>
      </c>
      <c r="R174" s="126">
        <f t="shared" si="3"/>
        <v>39.536533459446673</v>
      </c>
    </row>
    <row r="175" spans="1:18">
      <c r="A175" s="97" t="s">
        <v>64</v>
      </c>
      <c r="B175" s="94" t="s">
        <v>65</v>
      </c>
      <c r="C175" s="94" t="s">
        <v>162</v>
      </c>
      <c r="D175" s="97">
        <v>8689</v>
      </c>
      <c r="E175" s="97">
        <v>0</v>
      </c>
      <c r="F175" s="97">
        <v>8689</v>
      </c>
      <c r="G175" s="97">
        <v>1533</v>
      </c>
      <c r="H175" s="97">
        <v>7156</v>
      </c>
      <c r="I175" s="97">
        <v>7102</v>
      </c>
      <c r="J175" s="97">
        <v>54</v>
      </c>
      <c r="K175" s="97">
        <v>0</v>
      </c>
      <c r="L175" s="97">
        <v>838</v>
      </c>
      <c r="M175" s="97">
        <v>3474</v>
      </c>
      <c r="N175" s="97">
        <v>2790</v>
      </c>
      <c r="O175" s="97">
        <f t="shared" si="0"/>
        <v>82.357003107377153</v>
      </c>
      <c r="P175" s="126">
        <f t="shared" si="1"/>
        <v>11.799493100535061</v>
      </c>
      <c r="Q175" s="126">
        <f t="shared" si="2"/>
        <v>48.915798366657285</v>
      </c>
      <c r="R175" s="126">
        <f t="shared" si="3"/>
        <v>39.284708532807663</v>
      </c>
    </row>
    <row r="176" spans="1:18">
      <c r="A176" s="97" t="s">
        <v>67</v>
      </c>
      <c r="B176" s="94" t="s">
        <v>68</v>
      </c>
      <c r="C176" s="94" t="s">
        <v>162</v>
      </c>
      <c r="D176" s="97">
        <v>4109</v>
      </c>
      <c r="E176" s="97">
        <v>0</v>
      </c>
      <c r="F176" s="97">
        <v>4109</v>
      </c>
      <c r="G176" s="97">
        <v>685</v>
      </c>
      <c r="H176" s="97">
        <v>3424</v>
      </c>
      <c r="I176" s="97">
        <v>3405</v>
      </c>
      <c r="J176" s="97">
        <v>19</v>
      </c>
      <c r="K176" s="97">
        <v>0</v>
      </c>
      <c r="L176" s="97">
        <v>266</v>
      </c>
      <c r="M176" s="97">
        <v>1371</v>
      </c>
      <c r="N176" s="97">
        <v>1727</v>
      </c>
      <c r="O176" s="97">
        <f t="shared" si="0"/>
        <v>83.329277196398152</v>
      </c>
      <c r="P176" s="126">
        <f t="shared" si="1"/>
        <v>7.8120411160058731</v>
      </c>
      <c r="Q176" s="126">
        <f t="shared" si="2"/>
        <v>40.264317180616736</v>
      </c>
      <c r="R176" s="126">
        <f t="shared" si="3"/>
        <v>50.71953010279001</v>
      </c>
    </row>
    <row r="177" spans="1:18">
      <c r="A177" s="97" t="s">
        <v>70</v>
      </c>
      <c r="B177" s="94" t="s">
        <v>71</v>
      </c>
      <c r="C177" s="94" t="s">
        <v>163</v>
      </c>
      <c r="D177" s="97">
        <v>5021</v>
      </c>
      <c r="E177" s="97">
        <v>0</v>
      </c>
      <c r="F177" s="97">
        <v>5021</v>
      </c>
      <c r="G177" s="97">
        <v>862</v>
      </c>
      <c r="H177" s="97">
        <v>4159</v>
      </c>
      <c r="I177" s="97">
        <v>4146</v>
      </c>
      <c r="J177" s="97">
        <v>12</v>
      </c>
      <c r="K177" s="97">
        <v>1</v>
      </c>
      <c r="L177" s="97">
        <v>562</v>
      </c>
      <c r="M177" s="97">
        <v>1632</v>
      </c>
      <c r="N177" s="97">
        <v>1952</v>
      </c>
      <c r="O177" s="97">
        <f t="shared" si="0"/>
        <v>82.832105158334997</v>
      </c>
      <c r="P177" s="126">
        <f t="shared" si="1"/>
        <v>13.555233960443802</v>
      </c>
      <c r="Q177" s="126">
        <f t="shared" si="2"/>
        <v>39.363241678726482</v>
      </c>
      <c r="R177" s="126">
        <f t="shared" si="3"/>
        <v>47.081524360829711</v>
      </c>
    </row>
    <row r="178" spans="1:18">
      <c r="A178" s="97" t="s">
        <v>72</v>
      </c>
      <c r="B178" s="94" t="s">
        <v>73</v>
      </c>
      <c r="C178" s="94" t="s">
        <v>163</v>
      </c>
      <c r="D178" s="97">
        <v>2697</v>
      </c>
      <c r="E178" s="97">
        <v>0</v>
      </c>
      <c r="F178" s="97">
        <v>2697</v>
      </c>
      <c r="G178" s="97">
        <v>473</v>
      </c>
      <c r="H178" s="97">
        <v>2224</v>
      </c>
      <c r="I178" s="97">
        <v>2204</v>
      </c>
      <c r="J178" s="97">
        <v>20</v>
      </c>
      <c r="K178" s="97">
        <v>0</v>
      </c>
      <c r="L178" s="97">
        <v>393</v>
      </c>
      <c r="M178" s="97">
        <v>936</v>
      </c>
      <c r="N178" s="97">
        <v>875</v>
      </c>
      <c r="O178" s="97">
        <f t="shared" si="0"/>
        <v>82.461994809047084</v>
      </c>
      <c r="P178" s="126">
        <f t="shared" si="1"/>
        <v>17.831215970961885</v>
      </c>
      <c r="Q178" s="126">
        <f t="shared" si="2"/>
        <v>42.468239564428309</v>
      </c>
      <c r="R178" s="126">
        <f t="shared" si="3"/>
        <v>39.700544464609798</v>
      </c>
    </row>
    <row r="179" spans="1:18">
      <c r="A179" s="97" t="s">
        <v>75</v>
      </c>
      <c r="B179" s="94" t="s">
        <v>76</v>
      </c>
      <c r="C179" s="94" t="s">
        <v>163</v>
      </c>
      <c r="D179" s="97">
        <v>2883</v>
      </c>
      <c r="E179" s="97">
        <v>0</v>
      </c>
      <c r="F179" s="97">
        <v>2883</v>
      </c>
      <c r="G179" s="97">
        <v>505</v>
      </c>
      <c r="H179" s="97">
        <v>2378</v>
      </c>
      <c r="I179" s="97">
        <v>2365</v>
      </c>
      <c r="J179" s="97">
        <v>13</v>
      </c>
      <c r="K179" s="97">
        <v>0</v>
      </c>
      <c r="L179" s="97">
        <v>143</v>
      </c>
      <c r="M179" s="97">
        <v>1279</v>
      </c>
      <c r="N179" s="97">
        <v>943</v>
      </c>
      <c r="O179" s="97">
        <f t="shared" si="0"/>
        <v>82.483524106833158</v>
      </c>
      <c r="P179" s="126">
        <f t="shared" si="1"/>
        <v>6.0465116279069768</v>
      </c>
      <c r="Q179" s="126">
        <f t="shared" si="2"/>
        <v>54.080338266384778</v>
      </c>
      <c r="R179" s="126">
        <f t="shared" si="3"/>
        <v>39.873150105708241</v>
      </c>
    </row>
    <row r="180" spans="1:18">
      <c r="A180" s="97" t="s">
        <v>78</v>
      </c>
      <c r="B180" s="94" t="s">
        <v>79</v>
      </c>
      <c r="C180" s="94" t="s">
        <v>163</v>
      </c>
      <c r="D180" s="97">
        <v>4036</v>
      </c>
      <c r="E180" s="97">
        <v>0</v>
      </c>
      <c r="F180" s="97">
        <v>4036</v>
      </c>
      <c r="G180" s="97">
        <v>595</v>
      </c>
      <c r="H180" s="97">
        <v>3441</v>
      </c>
      <c r="I180" s="97">
        <v>3430</v>
      </c>
      <c r="J180" s="97">
        <v>11</v>
      </c>
      <c r="K180" s="97">
        <v>0</v>
      </c>
      <c r="L180" s="97">
        <v>124</v>
      </c>
      <c r="M180" s="97">
        <v>690</v>
      </c>
      <c r="N180" s="97">
        <v>2616</v>
      </c>
      <c r="O180" s="97">
        <f t="shared" si="0"/>
        <v>85.257680872150644</v>
      </c>
      <c r="P180" s="126">
        <f t="shared" si="1"/>
        <v>3.6151603498542273</v>
      </c>
      <c r="Q180" s="126">
        <f t="shared" si="2"/>
        <v>20.11661807580175</v>
      </c>
      <c r="R180" s="126">
        <f t="shared" si="3"/>
        <v>76.268221574344025</v>
      </c>
    </row>
    <row r="181" spans="1:18">
      <c r="A181" s="97" t="s">
        <v>81</v>
      </c>
      <c r="B181" s="94" t="s">
        <v>82</v>
      </c>
      <c r="C181" s="94" t="s">
        <v>163</v>
      </c>
      <c r="D181" s="97">
        <v>5467</v>
      </c>
      <c r="E181" s="97">
        <v>0</v>
      </c>
      <c r="F181" s="97">
        <v>5467</v>
      </c>
      <c r="G181" s="97">
        <v>803</v>
      </c>
      <c r="H181" s="97">
        <v>4664</v>
      </c>
      <c r="I181" s="97">
        <v>4632</v>
      </c>
      <c r="J181" s="97">
        <v>26</v>
      </c>
      <c r="K181" s="97">
        <v>6</v>
      </c>
      <c r="L181" s="97">
        <v>170</v>
      </c>
      <c r="M181" s="97">
        <v>791</v>
      </c>
      <c r="N181" s="97">
        <v>3671</v>
      </c>
      <c r="O181" s="97">
        <f t="shared" si="0"/>
        <v>85.311871227364193</v>
      </c>
      <c r="P181" s="126">
        <f t="shared" si="1"/>
        <v>3.6701208981001732</v>
      </c>
      <c r="Q181" s="126">
        <f t="shared" si="2"/>
        <v>17.076856649395509</v>
      </c>
      <c r="R181" s="126">
        <f t="shared" si="3"/>
        <v>79.253022452504325</v>
      </c>
    </row>
  </sheetData>
  <autoFilter ref="A1:O15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1"/>
  <sheetViews>
    <sheetView workbookViewId="0">
      <selection activeCell="U11" sqref="U11:W11"/>
    </sheetView>
  </sheetViews>
  <sheetFormatPr defaultRowHeight="15" outlineLevelRow="2"/>
  <cols>
    <col min="1" max="1" width="16.85546875" bestFit="1" customWidth="1"/>
    <col min="2" max="2" width="38.28515625" bestFit="1" customWidth="1"/>
    <col min="3" max="3" width="13.140625" bestFit="1" customWidth="1"/>
    <col min="4" max="4" width="75.85546875" bestFit="1" customWidth="1"/>
    <col min="5" max="5" width="32.140625" bestFit="1" customWidth="1"/>
    <col min="6" max="6" width="28.5703125" bestFit="1" customWidth="1"/>
    <col min="7" max="7" width="56.28515625" bestFit="1" customWidth="1"/>
    <col min="8" max="8" width="46.7109375" bestFit="1" customWidth="1"/>
    <col min="9" max="9" width="14.42578125" bestFit="1" customWidth="1"/>
    <col min="10" max="10" width="42.140625" bestFit="1" customWidth="1"/>
    <col min="11" max="11" width="26.140625" bestFit="1" customWidth="1"/>
    <col min="12" max="12" width="20.7109375" bestFit="1" customWidth="1"/>
    <col min="13" max="13" width="18.85546875" bestFit="1" customWidth="1"/>
    <col min="14" max="15" width="18.85546875" customWidth="1"/>
    <col min="16" max="16" width="14.42578125" bestFit="1" customWidth="1"/>
    <col min="17" max="17" width="16.140625" bestFit="1" customWidth="1"/>
    <col min="21" max="21" width="21.85546875" bestFit="1" customWidth="1"/>
    <col min="22" max="23" width="32.42578125" bestFit="1" customWidth="1"/>
  </cols>
  <sheetData>
    <row r="2" spans="1:23">
      <c r="C2" s="117" t="s">
        <v>165</v>
      </c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  <c r="P2" s="120" t="s">
        <v>183</v>
      </c>
      <c r="Q2" s="120"/>
      <c r="R2" s="120"/>
      <c r="S2" s="120"/>
      <c r="T2" s="121" t="s">
        <v>186</v>
      </c>
      <c r="U2" s="122"/>
      <c r="V2" s="97"/>
      <c r="W2" s="97"/>
    </row>
    <row r="3" spans="1:23">
      <c r="A3" s="97" t="s">
        <v>4</v>
      </c>
      <c r="B3" s="104" t="s">
        <v>5</v>
      </c>
      <c r="C3" s="97" t="s">
        <v>8</v>
      </c>
      <c r="D3" s="97" t="s">
        <v>9</v>
      </c>
      <c r="E3" s="97" t="s">
        <v>10</v>
      </c>
      <c r="F3" s="97" t="s">
        <v>11</v>
      </c>
      <c r="G3" s="98" t="s">
        <v>126</v>
      </c>
      <c r="H3" s="98" t="s">
        <v>125</v>
      </c>
      <c r="I3" s="98" t="s">
        <v>127</v>
      </c>
      <c r="J3" s="98" t="s">
        <v>128</v>
      </c>
      <c r="K3" s="98" t="s">
        <v>129</v>
      </c>
      <c r="L3" s="98" t="s">
        <v>130</v>
      </c>
      <c r="M3" s="98" t="s">
        <v>131</v>
      </c>
      <c r="N3" s="107" t="s">
        <v>184</v>
      </c>
      <c r="O3" s="107" t="s">
        <v>185</v>
      </c>
      <c r="P3" s="97" t="s">
        <v>102</v>
      </c>
      <c r="Q3" s="97" t="s">
        <v>103</v>
      </c>
      <c r="R3" s="108" t="s">
        <v>184</v>
      </c>
      <c r="S3" s="108" t="s">
        <v>185</v>
      </c>
      <c r="T3" s="106" t="s">
        <v>25</v>
      </c>
      <c r="U3" s="106" t="s">
        <v>24</v>
      </c>
      <c r="V3" s="99" t="s">
        <v>187</v>
      </c>
      <c r="W3" s="99" t="s">
        <v>188</v>
      </c>
    </row>
    <row r="4" spans="1:23">
      <c r="A4" s="97" t="s">
        <v>41</v>
      </c>
      <c r="B4" s="105" t="s">
        <v>139</v>
      </c>
      <c r="C4" s="97">
        <v>5451</v>
      </c>
      <c r="D4" s="97">
        <v>0</v>
      </c>
      <c r="E4" s="97">
        <v>5451</v>
      </c>
      <c r="F4" s="97">
        <v>1056</v>
      </c>
      <c r="G4" s="97">
        <v>4395</v>
      </c>
      <c r="H4" s="97">
        <v>4378</v>
      </c>
      <c r="I4" s="97">
        <v>13</v>
      </c>
      <c r="J4" s="97">
        <v>4</v>
      </c>
      <c r="K4" s="97">
        <v>449</v>
      </c>
      <c r="L4" s="97">
        <v>1844</v>
      </c>
      <c r="M4" s="97">
        <v>2085</v>
      </c>
      <c r="N4" s="97">
        <f>(L4/SUM(K4:M4))*100</f>
        <v>42.119689355870257</v>
      </c>
      <c r="O4" s="97">
        <f>(M4/SUM(K4:M4))*100</f>
        <v>47.624486066697116</v>
      </c>
      <c r="P4" s="97">
        <v>1548</v>
      </c>
      <c r="Q4" s="97">
        <v>1814</v>
      </c>
      <c r="R4" s="97">
        <f>(Q4/SUM(P4:Q4))*100</f>
        <v>53.955978584176087</v>
      </c>
      <c r="S4" s="97">
        <f>(P4/SUM(P4:Q4))*100</f>
        <v>46.044021415823913</v>
      </c>
      <c r="T4" s="97">
        <f>O4-S4</f>
        <v>1.5804646508732034</v>
      </c>
      <c r="U4" s="97">
        <f>N4-R4</f>
        <v>-11.83628922830583</v>
      </c>
      <c r="V4" s="97">
        <v>3409</v>
      </c>
      <c r="W4" s="97">
        <v>4395</v>
      </c>
    </row>
    <row r="5" spans="1:23" outlineLevel="1">
      <c r="A5" s="97" t="s">
        <v>55</v>
      </c>
      <c r="B5" s="105" t="s">
        <v>144</v>
      </c>
      <c r="C5" s="97">
        <v>5126</v>
      </c>
      <c r="D5" s="97">
        <v>0</v>
      </c>
      <c r="E5" s="97">
        <v>5126</v>
      </c>
      <c r="F5" s="97">
        <v>1005</v>
      </c>
      <c r="G5" s="97">
        <v>4121</v>
      </c>
      <c r="H5" s="97">
        <v>4096</v>
      </c>
      <c r="I5" s="97">
        <v>24</v>
      </c>
      <c r="J5" s="97">
        <v>1</v>
      </c>
      <c r="K5" s="97">
        <v>550</v>
      </c>
      <c r="L5" s="97">
        <v>1803</v>
      </c>
      <c r="M5" s="97">
        <v>1743</v>
      </c>
      <c r="N5" s="97">
        <f t="shared" ref="N5:N9" si="0">(L5/SUM(K5:M5))*100</f>
        <v>44.0185546875</v>
      </c>
      <c r="O5" s="97">
        <f t="shared" ref="O5:O9" si="1">(M5/SUM(K5:M5))*100</f>
        <v>42.5537109375</v>
      </c>
      <c r="P5" s="97">
        <v>1870</v>
      </c>
      <c r="Q5" s="97">
        <v>2435</v>
      </c>
      <c r="R5" s="97">
        <f t="shared" ref="R5:R9" si="2">(Q5/SUM(P5:Q5))*100</f>
        <v>56.562137049941931</v>
      </c>
      <c r="S5" s="97">
        <f t="shared" ref="S5:S9" si="3">(P5/SUM(P5:Q5))*100</f>
        <v>43.437862950058069</v>
      </c>
      <c r="T5" s="97">
        <f t="shared" ref="T5:T9" si="4">O5-S5</f>
        <v>-0.88415201255806863</v>
      </c>
      <c r="U5" s="97">
        <f t="shared" ref="U5:U9" si="5">N5-R5</f>
        <v>-12.543582362441931</v>
      </c>
      <c r="V5" s="97">
        <v>4359</v>
      </c>
      <c r="W5" s="97">
        <v>4121</v>
      </c>
    </row>
    <row r="6" spans="1:23" outlineLevel="1">
      <c r="A6" s="97" t="s">
        <v>58</v>
      </c>
      <c r="B6" s="105" t="s">
        <v>145</v>
      </c>
      <c r="C6" s="97">
        <v>3638</v>
      </c>
      <c r="D6" s="97">
        <v>0</v>
      </c>
      <c r="E6" s="97">
        <v>3638</v>
      </c>
      <c r="F6" s="97">
        <v>589</v>
      </c>
      <c r="G6" s="97">
        <v>3049</v>
      </c>
      <c r="H6" s="97">
        <v>3041</v>
      </c>
      <c r="I6" s="97">
        <v>8</v>
      </c>
      <c r="J6" s="97">
        <v>0</v>
      </c>
      <c r="K6" s="97">
        <v>189</v>
      </c>
      <c r="L6" s="97">
        <v>1533</v>
      </c>
      <c r="M6" s="97">
        <v>1319</v>
      </c>
      <c r="N6" s="97">
        <f t="shared" si="0"/>
        <v>50.411048997040439</v>
      </c>
      <c r="O6" s="97">
        <f t="shared" si="1"/>
        <v>43.373890167707991</v>
      </c>
      <c r="P6" s="97">
        <v>976</v>
      </c>
      <c r="Q6" s="97">
        <v>1962</v>
      </c>
      <c r="R6" s="97">
        <f t="shared" si="2"/>
        <v>66.780122532334914</v>
      </c>
      <c r="S6" s="97">
        <f t="shared" si="3"/>
        <v>33.219877467665079</v>
      </c>
      <c r="T6" s="97">
        <f t="shared" si="4"/>
        <v>10.154012700042912</v>
      </c>
      <c r="U6" s="97">
        <f t="shared" si="5"/>
        <v>-16.369073535294476</v>
      </c>
      <c r="V6" s="97">
        <v>2962</v>
      </c>
      <c r="W6" s="97">
        <v>3049</v>
      </c>
    </row>
    <row r="7" spans="1:23" outlineLevel="1">
      <c r="A7" s="97" t="s">
        <v>61</v>
      </c>
      <c r="B7" s="105" t="s">
        <v>146</v>
      </c>
      <c r="C7" s="97">
        <v>5139</v>
      </c>
      <c r="D7" s="97">
        <v>0</v>
      </c>
      <c r="E7" s="97">
        <v>5139</v>
      </c>
      <c r="F7" s="97">
        <v>858</v>
      </c>
      <c r="G7" s="97">
        <v>4281</v>
      </c>
      <c r="H7" s="97">
        <v>4229</v>
      </c>
      <c r="I7" s="97">
        <v>46</v>
      </c>
      <c r="J7" s="97">
        <v>6</v>
      </c>
      <c r="K7" s="97">
        <v>370</v>
      </c>
      <c r="L7" s="97">
        <v>2187</v>
      </c>
      <c r="M7" s="97">
        <v>1672</v>
      </c>
      <c r="N7" s="97">
        <f t="shared" si="0"/>
        <v>51.714353275005905</v>
      </c>
      <c r="O7" s="97">
        <f t="shared" si="1"/>
        <v>39.536533459446673</v>
      </c>
      <c r="P7" s="97">
        <v>1050</v>
      </c>
      <c r="Q7" s="97">
        <v>2110</v>
      </c>
      <c r="R7" s="97">
        <f t="shared" si="2"/>
        <v>66.77215189873418</v>
      </c>
      <c r="S7" s="97">
        <f t="shared" si="3"/>
        <v>33.22784810126582</v>
      </c>
      <c r="T7" s="97">
        <f t="shared" si="4"/>
        <v>6.3086853581808526</v>
      </c>
      <c r="U7" s="97">
        <f t="shared" si="5"/>
        <v>-15.057798623728274</v>
      </c>
      <c r="V7" s="97">
        <v>3217</v>
      </c>
      <c r="W7" s="97">
        <v>4281</v>
      </c>
    </row>
    <row r="8" spans="1:23" outlineLevel="1">
      <c r="A8" s="97" t="s">
        <v>64</v>
      </c>
      <c r="B8" s="105" t="s">
        <v>147</v>
      </c>
      <c r="C8" s="97">
        <v>8689</v>
      </c>
      <c r="D8" s="97">
        <v>0</v>
      </c>
      <c r="E8" s="97">
        <v>8689</v>
      </c>
      <c r="F8" s="97">
        <v>1533</v>
      </c>
      <c r="G8" s="97">
        <v>7156</v>
      </c>
      <c r="H8" s="97">
        <v>7102</v>
      </c>
      <c r="I8" s="97">
        <v>54</v>
      </c>
      <c r="J8" s="97">
        <v>0</v>
      </c>
      <c r="K8" s="97">
        <v>838</v>
      </c>
      <c r="L8" s="97">
        <v>3474</v>
      </c>
      <c r="M8" s="97">
        <v>2790</v>
      </c>
      <c r="N8" s="97">
        <f t="shared" si="0"/>
        <v>48.915798366657285</v>
      </c>
      <c r="O8" s="97">
        <f t="shared" si="1"/>
        <v>39.284708532807663</v>
      </c>
      <c r="P8" s="97">
        <v>2047</v>
      </c>
      <c r="Q8" s="97">
        <v>3792</v>
      </c>
      <c r="R8" s="97">
        <f t="shared" si="2"/>
        <v>64.942627162185303</v>
      </c>
      <c r="S8" s="97">
        <f t="shared" si="3"/>
        <v>35.057372837814697</v>
      </c>
      <c r="T8" s="97">
        <f t="shared" si="4"/>
        <v>4.2273356949929664</v>
      </c>
      <c r="U8" s="97">
        <f t="shared" si="5"/>
        <v>-16.026828795528019</v>
      </c>
      <c r="V8" s="97">
        <v>5890</v>
      </c>
      <c r="W8" s="97">
        <v>7156</v>
      </c>
    </row>
    <row r="9" spans="1:23" outlineLevel="1">
      <c r="A9" s="97" t="s">
        <v>67</v>
      </c>
      <c r="B9" s="105" t="s">
        <v>148</v>
      </c>
      <c r="C9" s="97">
        <v>4109</v>
      </c>
      <c r="D9" s="97">
        <v>0</v>
      </c>
      <c r="E9" s="97">
        <v>4109</v>
      </c>
      <c r="F9" s="97">
        <v>685</v>
      </c>
      <c r="G9" s="97">
        <v>3424</v>
      </c>
      <c r="H9" s="97">
        <v>3405</v>
      </c>
      <c r="I9" s="97">
        <v>19</v>
      </c>
      <c r="J9" s="97">
        <v>0</v>
      </c>
      <c r="K9" s="97">
        <v>266</v>
      </c>
      <c r="L9" s="97">
        <v>1371</v>
      </c>
      <c r="M9" s="97">
        <v>1727</v>
      </c>
      <c r="N9" s="97">
        <f t="shared" si="0"/>
        <v>40.755053507728896</v>
      </c>
      <c r="O9" s="97">
        <f t="shared" si="1"/>
        <v>51.337693222354339</v>
      </c>
      <c r="P9" s="97">
        <v>1116</v>
      </c>
      <c r="Q9" s="97">
        <v>1434</v>
      </c>
      <c r="R9" s="97">
        <f t="shared" si="2"/>
        <v>56.235294117647058</v>
      </c>
      <c r="S9" s="97">
        <f t="shared" si="3"/>
        <v>43.764705882352942</v>
      </c>
      <c r="T9" s="97">
        <f t="shared" si="4"/>
        <v>7.5729873400013972</v>
      </c>
      <c r="U9" s="97">
        <f t="shared" si="5"/>
        <v>-15.480240609918162</v>
      </c>
      <c r="V9" s="97">
        <v>2568</v>
      </c>
      <c r="W9" s="97">
        <v>3424</v>
      </c>
    </row>
    <row r="10" spans="1:23" outlineLevel="1">
      <c r="A10" s="100"/>
      <c r="B10" s="101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U10" s="109" t="s">
        <v>189</v>
      </c>
      <c r="V10" s="106">
        <v>60403</v>
      </c>
      <c r="W10" s="106">
        <v>66954</v>
      </c>
    </row>
    <row r="11" spans="1:23" outlineLevel="1">
      <c r="A11" s="100"/>
      <c r="B11" s="101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U11" s="109" t="s">
        <v>190</v>
      </c>
      <c r="V11" s="97">
        <f>(SUM(V4:V9)/V10)*100</f>
        <v>37.092528516795525</v>
      </c>
      <c r="W11" s="97">
        <f>(SUM(W4:W9)/W10)*100</f>
        <v>39.468889088030593</v>
      </c>
    </row>
    <row r="12" spans="1:23">
      <c r="A12" s="102" t="s">
        <v>169</v>
      </c>
    </row>
    <row r="13" spans="1:23">
      <c r="A13" s="103" t="s">
        <v>96</v>
      </c>
      <c r="B13" s="103" t="s">
        <v>97</v>
      </c>
      <c r="C13" s="103" t="s">
        <v>98</v>
      </c>
      <c r="D13" s="103" t="s">
        <v>99</v>
      </c>
      <c r="E13" s="103" t="s">
        <v>100</v>
      </c>
      <c r="F13" s="103" t="s">
        <v>101</v>
      </c>
      <c r="G13" s="103" t="s">
        <v>102</v>
      </c>
      <c r="H13" s="103" t="s">
        <v>103</v>
      </c>
      <c r="I13" s="103" t="s">
        <v>104</v>
      </c>
    </row>
    <row r="14" spans="1:23" outlineLevel="2">
      <c r="A14" s="97" t="s">
        <v>108</v>
      </c>
      <c r="B14" s="97" t="s">
        <v>47</v>
      </c>
      <c r="C14" s="97" t="s">
        <v>166</v>
      </c>
      <c r="D14" s="97" t="s">
        <v>167</v>
      </c>
      <c r="E14" s="97">
        <v>4</v>
      </c>
      <c r="F14" s="97">
        <v>574</v>
      </c>
      <c r="G14" s="97">
        <v>243</v>
      </c>
      <c r="H14" s="97">
        <v>326</v>
      </c>
      <c r="I14" s="97">
        <v>5</v>
      </c>
    </row>
    <row r="15" spans="1:23" outlineLevel="2">
      <c r="A15" s="97" t="s">
        <v>108</v>
      </c>
      <c r="B15" s="97" t="s">
        <v>47</v>
      </c>
      <c r="C15" s="97" t="s">
        <v>166</v>
      </c>
      <c r="D15" s="97" t="s">
        <v>167</v>
      </c>
      <c r="E15" s="97">
        <v>5</v>
      </c>
      <c r="F15" s="97">
        <v>576</v>
      </c>
      <c r="G15" s="97">
        <v>271</v>
      </c>
      <c r="H15" s="97">
        <v>301</v>
      </c>
      <c r="I15" s="97">
        <v>4</v>
      </c>
    </row>
    <row r="16" spans="1:23" outlineLevel="2">
      <c r="A16" s="97" t="s">
        <v>108</v>
      </c>
      <c r="B16" s="97" t="s">
        <v>47</v>
      </c>
      <c r="C16" s="97" t="s">
        <v>166</v>
      </c>
      <c r="D16" s="97" t="s">
        <v>167</v>
      </c>
      <c r="E16" s="97">
        <v>6</v>
      </c>
      <c r="F16" s="97">
        <v>589</v>
      </c>
      <c r="G16" s="97">
        <v>278</v>
      </c>
      <c r="H16" s="97">
        <v>305</v>
      </c>
      <c r="I16" s="97">
        <v>6</v>
      </c>
    </row>
    <row r="17" spans="1:9" outlineLevel="2">
      <c r="A17" s="97" t="s">
        <v>108</v>
      </c>
      <c r="B17" s="97" t="s">
        <v>47</v>
      </c>
      <c r="C17" s="97" t="s">
        <v>166</v>
      </c>
      <c r="D17" s="97" t="s">
        <v>167</v>
      </c>
      <c r="E17" s="97">
        <v>7</v>
      </c>
      <c r="F17" s="97">
        <v>570</v>
      </c>
      <c r="G17" s="97">
        <v>284</v>
      </c>
      <c r="H17" s="97">
        <v>279</v>
      </c>
      <c r="I17" s="97">
        <v>6</v>
      </c>
    </row>
    <row r="18" spans="1:9" outlineLevel="2">
      <c r="A18" s="97" t="s">
        <v>108</v>
      </c>
      <c r="B18" s="97" t="s">
        <v>47</v>
      </c>
      <c r="C18" s="97" t="s">
        <v>166</v>
      </c>
      <c r="D18" s="97" t="s">
        <v>167</v>
      </c>
      <c r="E18" s="97">
        <v>8</v>
      </c>
      <c r="F18" s="97">
        <v>545</v>
      </c>
      <c r="G18" s="97">
        <v>226</v>
      </c>
      <c r="H18" s="97">
        <v>316</v>
      </c>
      <c r="I18" s="97">
        <v>2</v>
      </c>
    </row>
    <row r="19" spans="1:9" outlineLevel="2">
      <c r="A19" s="97" t="s">
        <v>108</v>
      </c>
      <c r="B19" s="97" t="s">
        <v>47</v>
      </c>
      <c r="C19" s="97" t="s">
        <v>166</v>
      </c>
      <c r="D19" s="97" t="s">
        <v>167</v>
      </c>
      <c r="E19" s="97">
        <v>9</v>
      </c>
      <c r="F19" s="97">
        <v>555</v>
      </c>
      <c r="G19" s="97">
        <v>246</v>
      </c>
      <c r="H19" s="97">
        <v>287</v>
      </c>
      <c r="I19" s="97">
        <v>21</v>
      </c>
    </row>
    <row r="20" spans="1:9" outlineLevel="1">
      <c r="A20" s="97"/>
      <c r="B20" s="94" t="s">
        <v>174</v>
      </c>
      <c r="C20" s="97"/>
      <c r="D20" s="97"/>
      <c r="E20" s="97"/>
      <c r="F20" s="97">
        <f>SUBTOTAL(9,F14:F19)</f>
        <v>3409</v>
      </c>
      <c r="G20" s="97">
        <f>SUBTOTAL(9,G14:G19)</f>
        <v>1548</v>
      </c>
      <c r="H20" s="97">
        <f>SUBTOTAL(9,H14:H19)</f>
        <v>1814</v>
      </c>
      <c r="I20" s="97">
        <f>SUBTOTAL(9,I14:I19)</f>
        <v>44</v>
      </c>
    </row>
    <row r="21" spans="1:9" outlineLevel="2">
      <c r="A21" s="97" t="s">
        <v>108</v>
      </c>
      <c r="B21" s="97" t="s">
        <v>55</v>
      </c>
      <c r="C21" s="97" t="s">
        <v>166</v>
      </c>
      <c r="D21" s="97" t="s">
        <v>168</v>
      </c>
      <c r="E21" s="97">
        <v>1</v>
      </c>
      <c r="F21" s="97">
        <v>279</v>
      </c>
      <c r="G21" s="97">
        <v>67</v>
      </c>
      <c r="H21" s="97">
        <v>208</v>
      </c>
      <c r="I21" s="97">
        <v>2</v>
      </c>
    </row>
    <row r="22" spans="1:9" outlineLevel="2">
      <c r="A22" s="97" t="s">
        <v>108</v>
      </c>
      <c r="B22" s="97" t="s">
        <v>55</v>
      </c>
      <c r="C22" s="97" t="s">
        <v>166</v>
      </c>
      <c r="D22" s="97" t="s">
        <v>168</v>
      </c>
      <c r="E22" s="97">
        <v>2</v>
      </c>
      <c r="F22" s="97">
        <v>549</v>
      </c>
      <c r="G22" s="97">
        <v>159</v>
      </c>
      <c r="H22" s="97">
        <v>386</v>
      </c>
      <c r="I22" s="97">
        <v>4</v>
      </c>
    </row>
    <row r="23" spans="1:9" outlineLevel="2">
      <c r="A23" s="97" t="s">
        <v>108</v>
      </c>
      <c r="B23" s="97" t="s">
        <v>55</v>
      </c>
      <c r="C23" s="97" t="s">
        <v>166</v>
      </c>
      <c r="D23" s="97" t="s">
        <v>168</v>
      </c>
      <c r="E23" s="97">
        <v>3</v>
      </c>
      <c r="F23" s="97">
        <v>547</v>
      </c>
      <c r="G23" s="97">
        <v>179</v>
      </c>
      <c r="H23" s="97">
        <v>365</v>
      </c>
      <c r="I23" s="97">
        <v>1</v>
      </c>
    </row>
    <row r="24" spans="1:9" outlineLevel="2">
      <c r="A24" s="97" t="s">
        <v>108</v>
      </c>
      <c r="B24" s="97" t="s">
        <v>55</v>
      </c>
      <c r="C24" s="97" t="s">
        <v>166</v>
      </c>
      <c r="D24" s="97" t="s">
        <v>168</v>
      </c>
      <c r="E24" s="97">
        <v>4</v>
      </c>
      <c r="F24" s="97">
        <v>521</v>
      </c>
      <c r="G24" s="97">
        <v>208</v>
      </c>
      <c r="H24" s="97">
        <v>310</v>
      </c>
      <c r="I24" s="97">
        <v>2</v>
      </c>
    </row>
    <row r="25" spans="1:9" outlineLevel="2">
      <c r="A25" s="97" t="s">
        <v>108</v>
      </c>
      <c r="B25" s="97" t="s">
        <v>55</v>
      </c>
      <c r="C25" s="97" t="s">
        <v>166</v>
      </c>
      <c r="D25" s="97" t="s">
        <v>168</v>
      </c>
      <c r="E25" s="97">
        <v>5</v>
      </c>
      <c r="F25" s="97">
        <v>536</v>
      </c>
      <c r="G25" s="97">
        <v>187</v>
      </c>
      <c r="H25" s="97">
        <v>344</v>
      </c>
      <c r="I25" s="97">
        <v>5</v>
      </c>
    </row>
    <row r="26" spans="1:9" outlineLevel="2">
      <c r="A26" s="97" t="s">
        <v>108</v>
      </c>
      <c r="B26" s="97" t="s">
        <v>55</v>
      </c>
      <c r="C26" s="97" t="s">
        <v>166</v>
      </c>
      <c r="D26" s="97" t="s">
        <v>168</v>
      </c>
      <c r="E26" s="97">
        <v>6</v>
      </c>
      <c r="F26" s="97">
        <v>530</v>
      </c>
      <c r="G26" s="97">
        <v>176</v>
      </c>
      <c r="H26" s="97">
        <v>349</v>
      </c>
      <c r="I26" s="97">
        <v>5</v>
      </c>
    </row>
    <row r="27" spans="1:9" outlineLevel="1">
      <c r="A27" s="97"/>
      <c r="B27" s="94" t="s">
        <v>175</v>
      </c>
      <c r="C27" s="97"/>
      <c r="D27" s="97"/>
      <c r="E27" s="97"/>
      <c r="F27" s="97">
        <f>SUBTOTAL(9,F21:F26)</f>
        <v>2962</v>
      </c>
      <c r="G27" s="97">
        <f>SUBTOTAL(9,G21:G26)</f>
        <v>976</v>
      </c>
      <c r="H27" s="97">
        <f>SUBTOTAL(9,H21:H26)</f>
        <v>1962</v>
      </c>
      <c r="I27" s="97">
        <f>SUBTOTAL(9,I21:I26)</f>
        <v>19</v>
      </c>
    </row>
    <row r="28" spans="1:9" outlineLevel="2">
      <c r="A28" s="97" t="s">
        <v>108</v>
      </c>
      <c r="B28" s="97" t="s">
        <v>58</v>
      </c>
      <c r="C28" s="97" t="s">
        <v>166</v>
      </c>
      <c r="D28" s="97" t="s">
        <v>170</v>
      </c>
      <c r="E28" s="97">
        <v>8</v>
      </c>
      <c r="F28" s="97">
        <v>270</v>
      </c>
      <c r="G28" s="97">
        <v>86</v>
      </c>
      <c r="H28" s="97">
        <v>178</v>
      </c>
      <c r="I28" s="97">
        <v>5</v>
      </c>
    </row>
    <row r="29" spans="1:9" outlineLevel="2">
      <c r="A29" s="97" t="s">
        <v>108</v>
      </c>
      <c r="B29" s="97" t="s">
        <v>58</v>
      </c>
      <c r="C29" s="97" t="s">
        <v>166</v>
      </c>
      <c r="D29" s="97" t="s">
        <v>170</v>
      </c>
      <c r="E29" s="97">
        <v>9</v>
      </c>
      <c r="F29" s="97">
        <v>522</v>
      </c>
      <c r="G29" s="97">
        <v>175</v>
      </c>
      <c r="H29" s="97">
        <v>339</v>
      </c>
      <c r="I29" s="97">
        <v>5</v>
      </c>
    </row>
    <row r="30" spans="1:9" outlineLevel="2">
      <c r="A30" s="97" t="s">
        <v>108</v>
      </c>
      <c r="B30" s="97" t="s">
        <v>58</v>
      </c>
      <c r="C30" s="97" t="s">
        <v>166</v>
      </c>
      <c r="D30" s="97" t="s">
        <v>170</v>
      </c>
      <c r="E30" s="97">
        <v>10</v>
      </c>
      <c r="F30" s="97">
        <v>542</v>
      </c>
      <c r="G30" s="97">
        <v>223</v>
      </c>
      <c r="H30" s="97">
        <v>315</v>
      </c>
      <c r="I30" s="97">
        <v>3</v>
      </c>
    </row>
    <row r="31" spans="1:9" outlineLevel="2">
      <c r="A31" s="97" t="s">
        <v>108</v>
      </c>
      <c r="B31" s="97" t="s">
        <v>58</v>
      </c>
      <c r="C31" s="97" t="s">
        <v>166</v>
      </c>
      <c r="D31" s="97" t="s">
        <v>170</v>
      </c>
      <c r="E31" s="97">
        <v>11</v>
      </c>
      <c r="F31" s="97">
        <v>533</v>
      </c>
      <c r="G31" s="97">
        <v>210</v>
      </c>
      <c r="H31" s="97">
        <v>308</v>
      </c>
      <c r="I31" s="97">
        <v>9</v>
      </c>
    </row>
    <row r="32" spans="1:9" outlineLevel="2">
      <c r="A32" s="97" t="s">
        <v>108</v>
      </c>
      <c r="B32" s="97" t="s">
        <v>58</v>
      </c>
      <c r="C32" s="97" t="s">
        <v>166</v>
      </c>
      <c r="D32" s="97" t="s">
        <v>170</v>
      </c>
      <c r="E32" s="97">
        <v>12</v>
      </c>
      <c r="F32" s="97">
        <v>513</v>
      </c>
      <c r="G32" s="97">
        <v>229</v>
      </c>
      <c r="H32" s="97">
        <v>276</v>
      </c>
      <c r="I32" s="97">
        <v>6</v>
      </c>
    </row>
    <row r="33" spans="1:9" outlineLevel="2">
      <c r="A33" s="97" t="s">
        <v>108</v>
      </c>
      <c r="B33" s="97" t="s">
        <v>58</v>
      </c>
      <c r="C33" s="97" t="s">
        <v>166</v>
      </c>
      <c r="D33" s="97" t="s">
        <v>170</v>
      </c>
      <c r="E33" s="97">
        <v>13</v>
      </c>
      <c r="F33" s="97">
        <v>508</v>
      </c>
      <c r="G33" s="97">
        <v>268</v>
      </c>
      <c r="H33" s="97">
        <v>239</v>
      </c>
      <c r="I33" s="97">
        <v>1</v>
      </c>
    </row>
    <row r="34" spans="1:9" outlineLevel="2">
      <c r="A34" s="97" t="s">
        <v>108</v>
      </c>
      <c r="B34" s="97" t="s">
        <v>58</v>
      </c>
      <c r="C34" s="97" t="s">
        <v>166</v>
      </c>
      <c r="D34" s="97" t="s">
        <v>170</v>
      </c>
      <c r="E34" s="97">
        <v>14</v>
      </c>
      <c r="F34" s="97">
        <v>495</v>
      </c>
      <c r="G34" s="97">
        <v>263</v>
      </c>
      <c r="H34" s="97">
        <v>230</v>
      </c>
      <c r="I34" s="97">
        <v>1</v>
      </c>
    </row>
    <row r="35" spans="1:9" outlineLevel="2">
      <c r="A35" s="97" t="s">
        <v>108</v>
      </c>
      <c r="B35" s="97" t="s">
        <v>58</v>
      </c>
      <c r="C35" s="97" t="s">
        <v>166</v>
      </c>
      <c r="D35" s="97" t="s">
        <v>170</v>
      </c>
      <c r="E35" s="97">
        <v>15</v>
      </c>
      <c r="F35" s="97">
        <v>484</v>
      </c>
      <c r="G35" s="97">
        <v>216</v>
      </c>
      <c r="H35" s="97">
        <v>265</v>
      </c>
      <c r="I35" s="97">
        <v>2</v>
      </c>
    </row>
    <row r="36" spans="1:9" outlineLevel="2">
      <c r="A36" s="97" t="s">
        <v>108</v>
      </c>
      <c r="B36" s="97" t="s">
        <v>58</v>
      </c>
      <c r="C36" s="97" t="s">
        <v>166</v>
      </c>
      <c r="D36" s="97" t="s">
        <v>170</v>
      </c>
      <c r="E36" s="97">
        <v>16</v>
      </c>
      <c r="F36" s="97">
        <v>492</v>
      </c>
      <c r="G36" s="97">
        <v>200</v>
      </c>
      <c r="H36" s="97">
        <v>285</v>
      </c>
      <c r="I36" s="97">
        <v>1</v>
      </c>
    </row>
    <row r="37" spans="1:9" outlineLevel="1">
      <c r="A37" s="97"/>
      <c r="B37" s="94" t="s">
        <v>176</v>
      </c>
      <c r="C37" s="97"/>
      <c r="D37" s="97"/>
      <c r="E37" s="97"/>
      <c r="F37" s="97">
        <f>SUBTOTAL(9,F28:F36)</f>
        <v>4359</v>
      </c>
      <c r="G37" s="97">
        <f>SUBTOTAL(9,G28:G36)</f>
        <v>1870</v>
      </c>
      <c r="H37" s="97">
        <f>SUBTOTAL(9,H28:H36)</f>
        <v>2435</v>
      </c>
      <c r="I37" s="97">
        <f>SUBTOTAL(9,I28:I36)</f>
        <v>33</v>
      </c>
    </row>
    <row r="38" spans="1:9" outlineLevel="2">
      <c r="A38" s="97" t="s">
        <v>108</v>
      </c>
      <c r="B38" s="97" t="s">
        <v>61</v>
      </c>
      <c r="C38" s="97" t="s">
        <v>166</v>
      </c>
      <c r="D38" s="97" t="s">
        <v>171</v>
      </c>
      <c r="E38" s="97">
        <v>1</v>
      </c>
      <c r="F38" s="97">
        <v>302</v>
      </c>
      <c r="G38" s="97">
        <v>105</v>
      </c>
      <c r="H38" s="97">
        <v>193</v>
      </c>
      <c r="I38" s="97">
        <v>2</v>
      </c>
    </row>
    <row r="39" spans="1:9" outlineLevel="2">
      <c r="A39" s="97" t="s">
        <v>108</v>
      </c>
      <c r="B39" s="97" t="s">
        <v>61</v>
      </c>
      <c r="C39" s="97" t="s">
        <v>166</v>
      </c>
      <c r="D39" s="97" t="s">
        <v>171</v>
      </c>
      <c r="E39" s="97">
        <v>2</v>
      </c>
      <c r="F39" s="97">
        <v>590</v>
      </c>
      <c r="G39" s="97">
        <v>226</v>
      </c>
      <c r="H39" s="97">
        <v>363</v>
      </c>
      <c r="I39" s="97">
        <v>1</v>
      </c>
    </row>
    <row r="40" spans="1:9" outlineLevel="2">
      <c r="A40" s="97" t="s">
        <v>108</v>
      </c>
      <c r="B40" s="97" t="s">
        <v>61</v>
      </c>
      <c r="C40" s="97" t="s">
        <v>166</v>
      </c>
      <c r="D40" s="97" t="s">
        <v>171</v>
      </c>
      <c r="E40" s="97">
        <v>3</v>
      </c>
      <c r="F40" s="97">
        <v>558</v>
      </c>
      <c r="G40" s="97">
        <v>238</v>
      </c>
      <c r="H40" s="97">
        <v>313</v>
      </c>
      <c r="I40" s="97">
        <v>3</v>
      </c>
    </row>
    <row r="41" spans="1:9" outlineLevel="2">
      <c r="A41" s="97" t="s">
        <v>108</v>
      </c>
      <c r="B41" s="97" t="s">
        <v>61</v>
      </c>
      <c r="C41" s="97" t="s">
        <v>166</v>
      </c>
      <c r="D41" s="97" t="s">
        <v>171</v>
      </c>
      <c r="E41" s="97">
        <v>4</v>
      </c>
      <c r="F41" s="97">
        <v>562</v>
      </c>
      <c r="G41" s="97">
        <v>302</v>
      </c>
      <c r="H41" s="97">
        <v>258</v>
      </c>
      <c r="I41" s="97">
        <v>1</v>
      </c>
    </row>
    <row r="42" spans="1:9" outlineLevel="2">
      <c r="A42" s="97" t="s">
        <v>108</v>
      </c>
      <c r="B42" s="97" t="s">
        <v>61</v>
      </c>
      <c r="C42" s="97" t="s">
        <v>166</v>
      </c>
      <c r="D42" s="97" t="s">
        <v>171</v>
      </c>
      <c r="E42" s="97">
        <v>5</v>
      </c>
      <c r="F42" s="97">
        <v>541</v>
      </c>
      <c r="G42" s="97">
        <v>279</v>
      </c>
      <c r="H42" s="97">
        <v>262</v>
      </c>
      <c r="I42" s="97">
        <v>0</v>
      </c>
    </row>
    <row r="43" spans="1:9" outlineLevel="2">
      <c r="A43" s="97" t="s">
        <v>108</v>
      </c>
      <c r="B43" s="97" t="s">
        <v>61</v>
      </c>
      <c r="C43" s="97" t="s">
        <v>166</v>
      </c>
      <c r="D43" s="97" t="s">
        <v>171</v>
      </c>
      <c r="E43" s="97">
        <v>6</v>
      </c>
      <c r="F43" s="97">
        <v>511</v>
      </c>
      <c r="G43" s="97">
        <v>246</v>
      </c>
      <c r="H43" s="97">
        <v>263</v>
      </c>
      <c r="I43" s="97">
        <v>2</v>
      </c>
    </row>
    <row r="44" spans="1:9" outlineLevel="2">
      <c r="A44" s="97" t="s">
        <v>108</v>
      </c>
      <c r="B44" s="97" t="s">
        <v>61</v>
      </c>
      <c r="C44" s="97" t="s">
        <v>166</v>
      </c>
      <c r="D44" s="97" t="s">
        <v>171</v>
      </c>
      <c r="E44" s="97">
        <v>7</v>
      </c>
      <c r="F44" s="97">
        <v>535</v>
      </c>
      <c r="G44" s="97">
        <v>215</v>
      </c>
      <c r="H44" s="97">
        <v>320</v>
      </c>
      <c r="I44" s="97">
        <v>0</v>
      </c>
    </row>
    <row r="45" spans="1:9" outlineLevel="2">
      <c r="A45" s="97" t="s">
        <v>108</v>
      </c>
      <c r="B45" s="97" t="s">
        <v>61</v>
      </c>
      <c r="C45" s="97" t="s">
        <v>166</v>
      </c>
      <c r="D45" s="97" t="s">
        <v>171</v>
      </c>
      <c r="E45" s="97">
        <v>8</v>
      </c>
      <c r="F45" s="97">
        <v>523</v>
      </c>
      <c r="G45" s="97">
        <v>213</v>
      </c>
      <c r="H45" s="97">
        <v>307</v>
      </c>
      <c r="I45" s="97">
        <v>2</v>
      </c>
    </row>
    <row r="46" spans="1:9" outlineLevel="1">
      <c r="A46" s="97"/>
      <c r="B46" s="94" t="s">
        <v>177</v>
      </c>
      <c r="C46" s="97"/>
      <c r="D46" s="97"/>
      <c r="E46" s="97"/>
      <c r="F46" s="97">
        <f>SUBTOTAL(9,F38:F45)</f>
        <v>4122</v>
      </c>
      <c r="G46" s="97">
        <f>SUBTOTAL(9,G38:G45)</f>
        <v>1824</v>
      </c>
      <c r="H46" s="97">
        <f>SUBTOTAL(9,H38:H45)</f>
        <v>2279</v>
      </c>
      <c r="I46" s="97">
        <f>SUBTOTAL(9,I38:I45)</f>
        <v>11</v>
      </c>
    </row>
    <row r="47" spans="1:9" outlineLevel="2">
      <c r="A47" s="97" t="s">
        <v>108</v>
      </c>
      <c r="B47" s="97" t="s">
        <v>64</v>
      </c>
      <c r="C47" s="97" t="s">
        <v>166</v>
      </c>
      <c r="D47" s="97" t="s">
        <v>171</v>
      </c>
      <c r="E47" s="97">
        <v>9</v>
      </c>
      <c r="F47" s="97">
        <v>292</v>
      </c>
      <c r="G47" s="97">
        <v>84</v>
      </c>
      <c r="H47" s="97">
        <v>196</v>
      </c>
      <c r="I47" s="97">
        <v>10</v>
      </c>
    </row>
    <row r="48" spans="1:9" outlineLevel="2">
      <c r="A48" s="97" t="s">
        <v>108</v>
      </c>
      <c r="B48" s="97" t="s">
        <v>64</v>
      </c>
      <c r="C48" s="97" t="s">
        <v>166</v>
      </c>
      <c r="D48" s="97" t="s">
        <v>171</v>
      </c>
      <c r="E48" s="97">
        <v>10</v>
      </c>
      <c r="F48" s="97">
        <v>595</v>
      </c>
      <c r="G48" s="97">
        <v>175</v>
      </c>
      <c r="H48" s="97">
        <v>415</v>
      </c>
      <c r="I48" s="97">
        <v>5</v>
      </c>
    </row>
    <row r="49" spans="1:9" outlineLevel="2">
      <c r="A49" s="97" t="s">
        <v>108</v>
      </c>
      <c r="B49" s="97" t="s">
        <v>64</v>
      </c>
      <c r="C49" s="97" t="s">
        <v>166</v>
      </c>
      <c r="D49" s="97" t="s">
        <v>171</v>
      </c>
      <c r="E49" s="97">
        <v>11</v>
      </c>
      <c r="F49" s="97">
        <v>605</v>
      </c>
      <c r="G49" s="97">
        <v>199</v>
      </c>
      <c r="H49" s="97">
        <v>389</v>
      </c>
      <c r="I49" s="97">
        <v>16</v>
      </c>
    </row>
    <row r="50" spans="1:9" outlineLevel="2">
      <c r="A50" s="97" t="s">
        <v>108</v>
      </c>
      <c r="B50" s="97" t="s">
        <v>64</v>
      </c>
      <c r="C50" s="97" t="s">
        <v>166</v>
      </c>
      <c r="D50" s="97" t="s">
        <v>171</v>
      </c>
      <c r="E50" s="97">
        <v>12</v>
      </c>
      <c r="F50" s="97">
        <v>592</v>
      </c>
      <c r="G50" s="97">
        <v>210</v>
      </c>
      <c r="H50" s="97">
        <v>378</v>
      </c>
      <c r="I50" s="97">
        <v>4</v>
      </c>
    </row>
    <row r="51" spans="1:9" outlineLevel="2">
      <c r="A51" s="97" t="s">
        <v>108</v>
      </c>
      <c r="B51" s="97" t="s">
        <v>64</v>
      </c>
      <c r="C51" s="97" t="s">
        <v>166</v>
      </c>
      <c r="D51" s="97" t="s">
        <v>171</v>
      </c>
      <c r="E51" s="97">
        <v>13</v>
      </c>
      <c r="F51" s="97">
        <v>576</v>
      </c>
      <c r="G51" s="97">
        <v>182</v>
      </c>
      <c r="H51" s="97">
        <v>386</v>
      </c>
      <c r="I51" s="97">
        <v>6</v>
      </c>
    </row>
    <row r="52" spans="1:9" outlineLevel="2">
      <c r="A52" s="97" t="s">
        <v>108</v>
      </c>
      <c r="B52" s="97" t="s">
        <v>64</v>
      </c>
      <c r="C52" s="97" t="s">
        <v>166</v>
      </c>
      <c r="D52" s="97" t="s">
        <v>171</v>
      </c>
      <c r="E52" s="97">
        <v>14</v>
      </c>
      <c r="F52" s="97">
        <v>557</v>
      </c>
      <c r="G52" s="97">
        <v>200</v>
      </c>
      <c r="H52" s="97">
        <v>346</v>
      </c>
      <c r="I52" s="97">
        <v>8</v>
      </c>
    </row>
    <row r="53" spans="1:9" outlineLevel="1">
      <c r="A53" s="97"/>
      <c r="B53" s="94" t="s">
        <v>178</v>
      </c>
      <c r="C53" s="97"/>
      <c r="D53" s="97"/>
      <c r="E53" s="97"/>
      <c r="F53" s="97">
        <f>SUBTOTAL(9,F47:F52)</f>
        <v>3217</v>
      </c>
      <c r="G53" s="97">
        <f>SUBTOTAL(9,G47:G52)</f>
        <v>1050</v>
      </c>
      <c r="H53" s="97">
        <f>SUBTOTAL(9,H47:H52)</f>
        <v>2110</v>
      </c>
      <c r="I53" s="97">
        <f>SUBTOTAL(9,I47:I52)</f>
        <v>49</v>
      </c>
    </row>
    <row r="54" spans="1:9" outlineLevel="2">
      <c r="A54" s="97" t="s">
        <v>108</v>
      </c>
      <c r="B54" s="97" t="s">
        <v>67</v>
      </c>
      <c r="C54" s="97" t="s">
        <v>166</v>
      </c>
      <c r="D54" s="97" t="s">
        <v>168</v>
      </c>
      <c r="E54" s="97">
        <v>7</v>
      </c>
      <c r="F54" s="97">
        <v>286</v>
      </c>
      <c r="G54" s="97">
        <v>62</v>
      </c>
      <c r="H54" s="97">
        <v>214</v>
      </c>
      <c r="I54" s="97">
        <v>7</v>
      </c>
    </row>
    <row r="55" spans="1:9" outlineLevel="2">
      <c r="A55" s="97" t="s">
        <v>108</v>
      </c>
      <c r="B55" s="97" t="s">
        <v>67</v>
      </c>
      <c r="C55" s="97" t="s">
        <v>166</v>
      </c>
      <c r="D55" s="97" t="s">
        <v>168</v>
      </c>
      <c r="E55" s="97">
        <v>8</v>
      </c>
      <c r="F55" s="97">
        <v>585</v>
      </c>
      <c r="G55" s="97">
        <v>164</v>
      </c>
      <c r="H55" s="97">
        <v>417</v>
      </c>
      <c r="I55" s="97">
        <v>3</v>
      </c>
    </row>
    <row r="56" spans="1:9" outlineLevel="2">
      <c r="A56" s="97" t="s">
        <v>108</v>
      </c>
      <c r="B56" s="97" t="s">
        <v>67</v>
      </c>
      <c r="C56" s="97" t="s">
        <v>166</v>
      </c>
      <c r="D56" s="97" t="s">
        <v>168</v>
      </c>
      <c r="E56" s="97">
        <v>9</v>
      </c>
      <c r="F56" s="97">
        <v>577</v>
      </c>
      <c r="G56" s="97">
        <v>198</v>
      </c>
      <c r="H56" s="97">
        <v>373</v>
      </c>
      <c r="I56" s="97">
        <v>5</v>
      </c>
    </row>
    <row r="57" spans="1:9" outlineLevel="2">
      <c r="A57" s="97" t="s">
        <v>108</v>
      </c>
      <c r="B57" s="97" t="s">
        <v>67</v>
      </c>
      <c r="C57" s="97" t="s">
        <v>166</v>
      </c>
      <c r="D57" s="97" t="s">
        <v>168</v>
      </c>
      <c r="E57" s="97">
        <v>10</v>
      </c>
      <c r="F57" s="97">
        <v>587</v>
      </c>
      <c r="G57" s="97">
        <v>191</v>
      </c>
      <c r="H57" s="97">
        <v>393</v>
      </c>
      <c r="I57" s="97">
        <v>2</v>
      </c>
    </row>
    <row r="58" spans="1:9" outlineLevel="2">
      <c r="A58" s="97" t="s">
        <v>108</v>
      </c>
      <c r="B58" s="97" t="s">
        <v>67</v>
      </c>
      <c r="C58" s="97" t="s">
        <v>166</v>
      </c>
      <c r="D58" s="97" t="s">
        <v>168</v>
      </c>
      <c r="E58" s="97">
        <v>11</v>
      </c>
      <c r="F58" s="97">
        <v>570</v>
      </c>
      <c r="G58" s="97">
        <v>229</v>
      </c>
      <c r="H58" s="97">
        <v>338</v>
      </c>
      <c r="I58" s="97">
        <v>2</v>
      </c>
    </row>
    <row r="59" spans="1:9" outlineLevel="2">
      <c r="A59" s="97" t="s">
        <v>108</v>
      </c>
      <c r="B59" s="97" t="s">
        <v>67</v>
      </c>
      <c r="C59" s="97" t="s">
        <v>166</v>
      </c>
      <c r="D59" s="97" t="s">
        <v>168</v>
      </c>
      <c r="E59" s="97">
        <v>12</v>
      </c>
      <c r="F59" s="97">
        <v>548</v>
      </c>
      <c r="G59" s="97">
        <v>226</v>
      </c>
      <c r="H59" s="97">
        <v>318</v>
      </c>
      <c r="I59" s="97">
        <v>1</v>
      </c>
    </row>
    <row r="60" spans="1:9" outlineLevel="2">
      <c r="A60" s="97" t="s">
        <v>108</v>
      </c>
      <c r="B60" s="97" t="s">
        <v>67</v>
      </c>
      <c r="C60" s="97" t="s">
        <v>166</v>
      </c>
      <c r="D60" s="97" t="s">
        <v>168</v>
      </c>
      <c r="E60" s="97">
        <v>13</v>
      </c>
      <c r="F60" s="97">
        <v>553</v>
      </c>
      <c r="G60" s="97">
        <v>202</v>
      </c>
      <c r="H60" s="97">
        <v>343</v>
      </c>
      <c r="I60" s="97">
        <v>4</v>
      </c>
    </row>
    <row r="61" spans="1:9" outlineLevel="2">
      <c r="A61" s="97" t="s">
        <v>108</v>
      </c>
      <c r="B61" s="97" t="s">
        <v>67</v>
      </c>
      <c r="C61" s="97" t="s">
        <v>166</v>
      </c>
      <c r="D61" s="97" t="s">
        <v>168</v>
      </c>
      <c r="E61" s="97">
        <v>14</v>
      </c>
      <c r="F61" s="97">
        <v>566</v>
      </c>
      <c r="G61" s="97">
        <v>206</v>
      </c>
      <c r="H61" s="97">
        <v>354</v>
      </c>
      <c r="I61" s="97">
        <v>4</v>
      </c>
    </row>
    <row r="62" spans="1:9" outlineLevel="2">
      <c r="A62" s="97" t="s">
        <v>108</v>
      </c>
      <c r="B62" s="97" t="s">
        <v>67</v>
      </c>
      <c r="C62" s="97" t="s">
        <v>166</v>
      </c>
      <c r="D62" s="97" t="s">
        <v>168</v>
      </c>
      <c r="E62" s="97">
        <v>15</v>
      </c>
      <c r="F62" s="97">
        <v>544</v>
      </c>
      <c r="G62" s="97">
        <v>169</v>
      </c>
      <c r="H62" s="97">
        <v>374</v>
      </c>
      <c r="I62" s="97">
        <v>0</v>
      </c>
    </row>
    <row r="63" spans="1:9" outlineLevel="2">
      <c r="A63" s="97" t="s">
        <v>108</v>
      </c>
      <c r="B63" s="97" t="s">
        <v>67</v>
      </c>
      <c r="C63" s="97" t="s">
        <v>166</v>
      </c>
      <c r="D63" s="97" t="s">
        <v>168</v>
      </c>
      <c r="E63" s="97">
        <v>16</v>
      </c>
      <c r="F63" s="97">
        <v>537</v>
      </c>
      <c r="G63" s="97">
        <v>195</v>
      </c>
      <c r="H63" s="97">
        <v>339</v>
      </c>
      <c r="I63" s="97">
        <v>3</v>
      </c>
    </row>
    <row r="64" spans="1:9" outlineLevel="2">
      <c r="A64" s="97" t="s">
        <v>108</v>
      </c>
      <c r="B64" s="97" t="s">
        <v>67</v>
      </c>
      <c r="C64" s="97" t="s">
        <v>166</v>
      </c>
      <c r="D64" s="97" t="s">
        <v>168</v>
      </c>
      <c r="E64" s="97">
        <v>17</v>
      </c>
      <c r="F64" s="97">
        <v>537</v>
      </c>
      <c r="G64" s="97">
        <v>205</v>
      </c>
      <c r="H64" s="97">
        <v>329</v>
      </c>
      <c r="I64" s="97">
        <v>3</v>
      </c>
    </row>
    <row r="65" spans="1:9" outlineLevel="1">
      <c r="A65" s="97"/>
      <c r="B65" s="94" t="s">
        <v>179</v>
      </c>
      <c r="C65" s="97"/>
      <c r="D65" s="97"/>
      <c r="E65" s="97"/>
      <c r="F65" s="97">
        <f>SUBTOTAL(9,F54:F64)</f>
        <v>5890</v>
      </c>
      <c r="G65" s="97">
        <f>SUBTOTAL(9,G54:G64)</f>
        <v>2047</v>
      </c>
      <c r="H65" s="97">
        <f>SUBTOTAL(9,H54:H64)</f>
        <v>3792</v>
      </c>
      <c r="I65" s="97">
        <f>SUBTOTAL(9,I54:I64)</f>
        <v>34</v>
      </c>
    </row>
    <row r="66" spans="1:9" outlineLevel="2">
      <c r="A66" s="97" t="s">
        <v>108</v>
      </c>
      <c r="B66" s="97" t="s">
        <v>70</v>
      </c>
      <c r="C66" s="97" t="s">
        <v>166</v>
      </c>
      <c r="D66" s="97" t="s">
        <v>172</v>
      </c>
      <c r="E66" s="97">
        <v>1</v>
      </c>
      <c r="F66" s="97">
        <v>223</v>
      </c>
      <c r="G66" s="97">
        <v>100</v>
      </c>
      <c r="H66" s="97">
        <v>119</v>
      </c>
      <c r="I66" s="97">
        <v>3</v>
      </c>
    </row>
    <row r="67" spans="1:9" outlineLevel="2">
      <c r="A67" s="97" t="s">
        <v>108</v>
      </c>
      <c r="B67" s="97" t="s">
        <v>70</v>
      </c>
      <c r="C67" s="97" t="s">
        <v>166</v>
      </c>
      <c r="D67" s="97" t="s">
        <v>172</v>
      </c>
      <c r="E67" s="97">
        <v>2</v>
      </c>
      <c r="F67" s="97">
        <v>491</v>
      </c>
      <c r="G67" s="97">
        <v>222</v>
      </c>
      <c r="H67" s="97">
        <v>263</v>
      </c>
      <c r="I67" s="97">
        <v>4</v>
      </c>
    </row>
    <row r="68" spans="1:9" outlineLevel="2">
      <c r="A68" s="97" t="s">
        <v>108</v>
      </c>
      <c r="B68" s="97" t="s">
        <v>70</v>
      </c>
      <c r="C68" s="97" t="s">
        <v>166</v>
      </c>
      <c r="D68" s="97" t="s">
        <v>172</v>
      </c>
      <c r="E68" s="97">
        <v>3</v>
      </c>
      <c r="F68" s="97">
        <v>498</v>
      </c>
      <c r="G68" s="97">
        <v>256</v>
      </c>
      <c r="H68" s="97">
        <v>241</v>
      </c>
      <c r="I68" s="97">
        <v>1</v>
      </c>
    </row>
    <row r="69" spans="1:9" outlineLevel="2">
      <c r="A69" s="97" t="s">
        <v>108</v>
      </c>
      <c r="B69" s="97" t="s">
        <v>70</v>
      </c>
      <c r="C69" s="97" t="s">
        <v>166</v>
      </c>
      <c r="D69" s="97" t="s">
        <v>172</v>
      </c>
      <c r="E69" s="97">
        <v>4</v>
      </c>
      <c r="F69" s="97">
        <v>525</v>
      </c>
      <c r="G69" s="97">
        <v>261</v>
      </c>
      <c r="H69" s="97">
        <v>259</v>
      </c>
      <c r="I69" s="97">
        <v>4</v>
      </c>
    </row>
    <row r="70" spans="1:9" outlineLevel="2">
      <c r="A70" s="97" t="s">
        <v>108</v>
      </c>
      <c r="B70" s="97" t="s">
        <v>70</v>
      </c>
      <c r="C70" s="97" t="s">
        <v>166</v>
      </c>
      <c r="D70" s="97" t="s">
        <v>172</v>
      </c>
      <c r="E70" s="97">
        <v>5</v>
      </c>
      <c r="F70" s="97">
        <v>522</v>
      </c>
      <c r="G70" s="97">
        <v>242</v>
      </c>
      <c r="H70" s="97">
        <v>273</v>
      </c>
      <c r="I70" s="97">
        <v>3</v>
      </c>
    </row>
    <row r="71" spans="1:9" outlineLevel="2">
      <c r="A71" s="97" t="s">
        <v>108</v>
      </c>
      <c r="B71" s="97" t="s">
        <v>70</v>
      </c>
      <c r="C71" s="97" t="s">
        <v>166</v>
      </c>
      <c r="D71" s="97" t="s">
        <v>172</v>
      </c>
      <c r="E71" s="97">
        <v>6</v>
      </c>
      <c r="F71" s="97">
        <v>521</v>
      </c>
      <c r="G71" s="97">
        <v>279</v>
      </c>
      <c r="H71" s="97">
        <v>237</v>
      </c>
      <c r="I71" s="97">
        <v>5</v>
      </c>
    </row>
    <row r="72" spans="1:9" outlineLevel="2">
      <c r="A72" s="97" t="s">
        <v>108</v>
      </c>
      <c r="B72" s="97" t="s">
        <v>70</v>
      </c>
      <c r="C72" s="97" t="s">
        <v>166</v>
      </c>
      <c r="D72" s="97" t="s">
        <v>172</v>
      </c>
      <c r="E72" s="97">
        <v>7</v>
      </c>
      <c r="F72" s="97">
        <v>510</v>
      </c>
      <c r="G72" s="97">
        <v>234</v>
      </c>
      <c r="H72" s="97">
        <v>271</v>
      </c>
      <c r="I72" s="97">
        <v>5</v>
      </c>
    </row>
    <row r="73" spans="1:9" outlineLevel="2">
      <c r="A73" s="97" t="s">
        <v>108</v>
      </c>
      <c r="B73" s="97" t="s">
        <v>70</v>
      </c>
      <c r="C73" s="97" t="s">
        <v>166</v>
      </c>
      <c r="D73" s="97" t="s">
        <v>172</v>
      </c>
      <c r="E73" s="97">
        <v>8</v>
      </c>
      <c r="F73" s="97">
        <v>514</v>
      </c>
      <c r="G73" s="97">
        <v>215</v>
      </c>
      <c r="H73" s="97">
        <v>295</v>
      </c>
      <c r="I73" s="97">
        <v>1</v>
      </c>
    </row>
    <row r="74" spans="1:9" outlineLevel="1">
      <c r="A74" s="97"/>
      <c r="B74" s="94" t="s">
        <v>180</v>
      </c>
      <c r="C74" s="97"/>
      <c r="D74" s="97"/>
      <c r="E74" s="97"/>
      <c r="F74" s="97">
        <f>SUBTOTAL(9,F66:F73)</f>
        <v>3804</v>
      </c>
      <c r="G74" s="97">
        <f>SUBTOTAL(9,G66:G73)</f>
        <v>1809</v>
      </c>
      <c r="H74" s="97">
        <f>SUBTOTAL(9,H66:H73)</f>
        <v>1958</v>
      </c>
      <c r="I74" s="97">
        <f>SUBTOTAL(9,I66:I73)</f>
        <v>26</v>
      </c>
    </row>
    <row r="75" spans="1:9" outlineLevel="2">
      <c r="A75" s="97" t="s">
        <v>108</v>
      </c>
      <c r="B75" s="97" t="s">
        <v>173</v>
      </c>
      <c r="C75" s="97" t="s">
        <v>166</v>
      </c>
      <c r="D75" s="97" t="s">
        <v>171</v>
      </c>
      <c r="E75" s="97">
        <v>15</v>
      </c>
      <c r="F75" s="97">
        <v>310</v>
      </c>
      <c r="G75" s="97">
        <v>129</v>
      </c>
      <c r="H75" s="97">
        <v>178</v>
      </c>
      <c r="I75" s="97">
        <v>1</v>
      </c>
    </row>
    <row r="76" spans="1:9" outlineLevel="2">
      <c r="A76" s="97" t="s">
        <v>108</v>
      </c>
      <c r="B76" s="97" t="s">
        <v>173</v>
      </c>
      <c r="C76" s="97" t="s">
        <v>166</v>
      </c>
      <c r="D76" s="97" t="s">
        <v>171</v>
      </c>
      <c r="E76" s="97">
        <v>16</v>
      </c>
      <c r="F76" s="97">
        <v>586</v>
      </c>
      <c r="G76" s="97">
        <v>297</v>
      </c>
      <c r="H76" s="97">
        <v>280</v>
      </c>
      <c r="I76" s="97">
        <v>6</v>
      </c>
    </row>
    <row r="77" spans="1:9" outlineLevel="2">
      <c r="A77" s="97" t="s">
        <v>108</v>
      </c>
      <c r="B77" s="97" t="s">
        <v>173</v>
      </c>
      <c r="C77" s="97" t="s">
        <v>166</v>
      </c>
      <c r="D77" s="97" t="s">
        <v>171</v>
      </c>
      <c r="E77" s="97">
        <v>17</v>
      </c>
      <c r="F77" s="97">
        <v>560</v>
      </c>
      <c r="G77" s="97">
        <v>269</v>
      </c>
      <c r="H77" s="97">
        <v>289</v>
      </c>
      <c r="I77" s="97">
        <v>0</v>
      </c>
    </row>
    <row r="78" spans="1:9" outlineLevel="2">
      <c r="A78" s="97" t="s">
        <v>108</v>
      </c>
      <c r="B78" s="97" t="s">
        <v>173</v>
      </c>
      <c r="C78" s="97" t="s">
        <v>166</v>
      </c>
      <c r="D78" s="97" t="s">
        <v>171</v>
      </c>
      <c r="E78" s="97">
        <v>18</v>
      </c>
      <c r="F78" s="97">
        <v>569</v>
      </c>
      <c r="G78" s="97">
        <v>218</v>
      </c>
      <c r="H78" s="97">
        <v>349</v>
      </c>
      <c r="I78" s="97">
        <v>2</v>
      </c>
    </row>
    <row r="79" spans="1:9" outlineLevel="2">
      <c r="A79" s="97" t="s">
        <v>108</v>
      </c>
      <c r="B79" s="97" t="s">
        <v>173</v>
      </c>
      <c r="C79" s="97" t="s">
        <v>166</v>
      </c>
      <c r="D79" s="97" t="s">
        <v>171</v>
      </c>
      <c r="E79" s="97">
        <v>19</v>
      </c>
      <c r="F79" s="97">
        <v>543</v>
      </c>
      <c r="G79" s="97">
        <v>203</v>
      </c>
      <c r="H79" s="97">
        <v>338</v>
      </c>
      <c r="I79" s="97">
        <v>1</v>
      </c>
    </row>
    <row r="80" spans="1:9" outlineLevel="1">
      <c r="A80" s="100"/>
      <c r="B80" s="101" t="s">
        <v>181</v>
      </c>
      <c r="C80" s="100"/>
      <c r="D80" s="100"/>
      <c r="E80" s="100"/>
      <c r="F80" s="100">
        <f>SUBTOTAL(9,F75:F79)</f>
        <v>2568</v>
      </c>
      <c r="G80" s="100">
        <f>SUBTOTAL(9,G75:G79)</f>
        <v>1116</v>
      </c>
      <c r="H80" s="100">
        <f>SUBTOTAL(9,H75:H79)</f>
        <v>1434</v>
      </c>
      <c r="I80" s="100">
        <f>SUBTOTAL(9,I75:I79)</f>
        <v>10</v>
      </c>
    </row>
    <row r="81" spans="1:9">
      <c r="A81" s="100"/>
      <c r="B81" s="101" t="s">
        <v>182</v>
      </c>
      <c r="C81" s="100"/>
      <c r="D81" s="100"/>
      <c r="E81" s="100"/>
      <c r="F81" s="100">
        <f>SUBTOTAL(9,F14:F79)</f>
        <v>30331</v>
      </c>
      <c r="G81" s="100">
        <f>SUBTOTAL(9,G14:G79)</f>
        <v>12240</v>
      </c>
      <c r="H81" s="100">
        <f>SUBTOTAL(9,H14:H79)</f>
        <v>17784</v>
      </c>
      <c r="I81" s="100">
        <f>SUBTOTAL(9,I14:I79)</f>
        <v>226</v>
      </c>
    </row>
  </sheetData>
  <mergeCells count="3">
    <mergeCell ref="C2:O2"/>
    <mergeCell ref="P2:S2"/>
    <mergeCell ref="T2: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D1" workbookViewId="0">
      <selection activeCell="T6" sqref="T6"/>
    </sheetView>
  </sheetViews>
  <sheetFormatPr defaultRowHeight="15" outlineLevelRow="2"/>
  <cols>
    <col min="1" max="1" width="9.7109375" bestFit="1" customWidth="1"/>
    <col min="2" max="2" width="15" bestFit="1" customWidth="1"/>
    <col min="3" max="3" width="31.140625" bestFit="1" customWidth="1"/>
    <col min="4" max="4" width="13.140625" bestFit="1" customWidth="1"/>
    <col min="5" max="5" width="72.85546875" bestFit="1" customWidth="1"/>
    <col min="6" max="6" width="32.140625" bestFit="1" customWidth="1"/>
    <col min="7" max="7" width="28.5703125" bestFit="1" customWidth="1"/>
    <col min="8" max="8" width="56.28515625" bestFit="1" customWidth="1"/>
    <col min="9" max="9" width="46.7109375" bestFit="1" customWidth="1"/>
    <col min="10" max="10" width="14.42578125" bestFit="1" customWidth="1"/>
    <col min="11" max="12" width="14.42578125" customWidth="1"/>
    <col min="13" max="13" width="42.140625" bestFit="1" customWidth="1"/>
    <col min="14" max="14" width="26.140625" bestFit="1" customWidth="1"/>
    <col min="15" max="15" width="20.7109375" bestFit="1" customWidth="1"/>
    <col min="16" max="17" width="25" bestFit="1" customWidth="1"/>
    <col min="18" max="18" width="12.5703125" bestFit="1" customWidth="1"/>
    <col min="19" max="19" width="12" bestFit="1" customWidth="1"/>
    <col min="20" max="20" width="12.5703125" bestFit="1" customWidth="1"/>
  </cols>
  <sheetData>
    <row r="2" spans="1:18">
      <c r="A2" s="98" t="s">
        <v>198</v>
      </c>
      <c r="B2" s="97"/>
      <c r="C2" s="97"/>
      <c r="D2" s="97"/>
      <c r="E2" s="97"/>
      <c r="F2" s="97"/>
      <c r="G2" s="97"/>
      <c r="H2" s="97"/>
      <c r="I2" s="97"/>
      <c r="J2" s="97"/>
      <c r="K2" s="120" t="s">
        <v>183</v>
      </c>
      <c r="L2" s="120"/>
      <c r="M2" s="120"/>
      <c r="N2" s="120"/>
    </row>
    <row r="3" spans="1:18">
      <c r="A3" s="97" t="s">
        <v>4</v>
      </c>
      <c r="B3" s="97" t="s">
        <v>5</v>
      </c>
      <c r="C3" s="97" t="s">
        <v>156</v>
      </c>
      <c r="D3" s="97" t="s">
        <v>8</v>
      </c>
      <c r="E3" s="97" t="s">
        <v>126</v>
      </c>
      <c r="F3" s="97" t="s">
        <v>129</v>
      </c>
      <c r="G3" s="97" t="s">
        <v>130</v>
      </c>
      <c r="H3" s="97" t="s">
        <v>131</v>
      </c>
      <c r="I3" s="107" t="s">
        <v>184</v>
      </c>
      <c r="J3" s="107" t="s">
        <v>185</v>
      </c>
      <c r="K3" s="97" t="s">
        <v>102</v>
      </c>
      <c r="L3" s="97" t="s">
        <v>103</v>
      </c>
      <c r="M3" s="108" t="s">
        <v>184</v>
      </c>
      <c r="N3" s="108" t="s">
        <v>185</v>
      </c>
      <c r="P3" s="98" t="s">
        <v>199</v>
      </c>
      <c r="Q3" s="98" t="s">
        <v>200</v>
      </c>
    </row>
    <row r="4" spans="1:18">
      <c r="A4" s="97" t="s">
        <v>38</v>
      </c>
      <c r="B4" s="97" t="s">
        <v>39</v>
      </c>
      <c r="C4" s="97" t="s">
        <v>159</v>
      </c>
      <c r="D4" s="97">
        <v>3548</v>
      </c>
      <c r="E4" s="97">
        <v>2731</v>
      </c>
      <c r="F4" s="97">
        <v>52</v>
      </c>
      <c r="G4" s="97">
        <v>365</v>
      </c>
      <c r="H4" s="97">
        <v>2314</v>
      </c>
      <c r="I4" s="97">
        <f>(G4/E4)*100</f>
        <v>13.365067740754302</v>
      </c>
      <c r="J4" s="97">
        <f>(H4/E4)*100</f>
        <v>84.730867813987558</v>
      </c>
      <c r="K4" s="97">
        <v>1933</v>
      </c>
      <c r="L4" s="97">
        <v>708</v>
      </c>
      <c r="M4" s="97">
        <f>(I32/SUM($G$26:$G$31))*100</f>
        <v>26.596543951915852</v>
      </c>
      <c r="N4" s="97">
        <f>(H32/SUM($G$26:$G$31))*100</f>
        <v>72.614575507137488</v>
      </c>
      <c r="P4" s="97">
        <f>SUM($G$26:$G$31)</f>
        <v>2662</v>
      </c>
      <c r="Q4" s="97">
        <v>2731</v>
      </c>
    </row>
    <row r="5" spans="1:18">
      <c r="A5" s="97" t="s">
        <v>44</v>
      </c>
      <c r="B5" s="97" t="s">
        <v>45</v>
      </c>
      <c r="C5" s="97" t="s">
        <v>159</v>
      </c>
      <c r="D5" s="97">
        <v>5711</v>
      </c>
      <c r="E5" s="97">
        <v>4399</v>
      </c>
      <c r="F5" s="97">
        <v>91</v>
      </c>
      <c r="G5" s="97">
        <v>473</v>
      </c>
      <c r="H5" s="97">
        <v>3835</v>
      </c>
      <c r="I5" s="97">
        <f t="shared" ref="I5:I6" si="0">(G5/E5)*100</f>
        <v>10.752443737213003</v>
      </c>
      <c r="J5" s="97">
        <f t="shared" ref="J5:J6" si="1">(H5/E5)*100</f>
        <v>87.178904296431</v>
      </c>
      <c r="K5" s="97">
        <v>3170</v>
      </c>
      <c r="L5" s="97">
        <v>947</v>
      </c>
      <c r="M5" s="97">
        <f>(I25/SUM($G$17:$G$24))*100</f>
        <v>22.885451909134851</v>
      </c>
      <c r="N5" s="97">
        <f>(H25/SUM($G$17:$G$24))*100</f>
        <v>76.607056549057518</v>
      </c>
      <c r="P5" s="97">
        <f>SUM($G$17:$G$24)</f>
        <v>4138</v>
      </c>
      <c r="Q5" s="97">
        <v>4399</v>
      </c>
    </row>
    <row r="6" spans="1:18">
      <c r="A6" s="97" t="s">
        <v>47</v>
      </c>
      <c r="B6" s="97" t="s">
        <v>48</v>
      </c>
      <c r="C6" s="97" t="s">
        <v>159</v>
      </c>
      <c r="D6" s="97">
        <v>3212</v>
      </c>
      <c r="E6" s="97">
        <v>2521</v>
      </c>
      <c r="F6" s="97">
        <v>77</v>
      </c>
      <c r="G6" s="97">
        <v>374</v>
      </c>
      <c r="H6" s="97">
        <v>2060</v>
      </c>
      <c r="I6" s="97">
        <f t="shared" si="0"/>
        <v>14.835382784609283</v>
      </c>
      <c r="J6" s="97">
        <f t="shared" si="1"/>
        <v>81.713605712019046</v>
      </c>
      <c r="K6" s="97">
        <v>1894</v>
      </c>
      <c r="L6" s="97">
        <v>653</v>
      </c>
      <c r="M6" s="97">
        <f>(I39/SUM($G$33:$G$38))*100</f>
        <v>25.448168355416989</v>
      </c>
      <c r="N6" s="97">
        <f>(H39/SUM($G$33:$G$38))*100</f>
        <v>73.81137957911146</v>
      </c>
      <c r="P6" s="97">
        <f>SUM($G$33:$G$38)</f>
        <v>2566</v>
      </c>
      <c r="Q6" s="97">
        <v>2521</v>
      </c>
    </row>
    <row r="7" spans="1:18">
      <c r="O7" s="109" t="s">
        <v>189</v>
      </c>
      <c r="P7" s="106">
        <v>60403</v>
      </c>
      <c r="Q7" s="106">
        <v>66954</v>
      </c>
    </row>
    <row r="8" spans="1:18">
      <c r="O8" s="109" t="s">
        <v>190</v>
      </c>
      <c r="P8" s="97">
        <f>(SUM(P4:P6)/P7)*100</f>
        <v>15.505852358326575</v>
      </c>
      <c r="Q8" s="97">
        <f>(SUM(Q4:Q6)/Q7)*100</f>
        <v>14.414374047853752</v>
      </c>
    </row>
    <row r="9" spans="1:18">
      <c r="A9" s="102" t="s">
        <v>192</v>
      </c>
    </row>
    <row r="10" spans="1:18">
      <c r="A10" s="97" t="s">
        <v>4</v>
      </c>
      <c r="B10" s="97" t="s">
        <v>5</v>
      </c>
      <c r="C10" s="97" t="s">
        <v>156</v>
      </c>
      <c r="D10" s="97" t="s">
        <v>8</v>
      </c>
      <c r="E10" s="97" t="s">
        <v>9</v>
      </c>
      <c r="F10" s="97" t="s">
        <v>10</v>
      </c>
      <c r="G10" s="97" t="s">
        <v>11</v>
      </c>
      <c r="H10" s="97" t="s">
        <v>126</v>
      </c>
      <c r="I10" s="97" t="s">
        <v>125</v>
      </c>
      <c r="J10" s="97" t="s">
        <v>127</v>
      </c>
      <c r="K10" s="97" t="s">
        <v>128</v>
      </c>
      <c r="L10" s="97" t="s">
        <v>129</v>
      </c>
      <c r="M10" s="97" t="s">
        <v>130</v>
      </c>
      <c r="N10" s="97" t="s">
        <v>131</v>
      </c>
      <c r="O10" s="97" t="s">
        <v>154</v>
      </c>
      <c r="P10" s="97" t="s">
        <v>87</v>
      </c>
      <c r="Q10" s="97" t="s">
        <v>88</v>
      </c>
      <c r="R10" s="97" t="s">
        <v>155</v>
      </c>
    </row>
    <row r="11" spans="1:18">
      <c r="A11" s="97" t="s">
        <v>38</v>
      </c>
      <c r="B11" s="97" t="s">
        <v>39</v>
      </c>
      <c r="C11" s="97" t="s">
        <v>159</v>
      </c>
      <c r="D11" s="97">
        <v>3548</v>
      </c>
      <c r="E11" s="97">
        <v>0</v>
      </c>
      <c r="F11" s="97">
        <v>3548</v>
      </c>
      <c r="G11" s="97">
        <v>817</v>
      </c>
      <c r="H11" s="97">
        <v>2731</v>
      </c>
      <c r="I11" s="97">
        <v>2731</v>
      </c>
      <c r="J11" s="97">
        <v>0</v>
      </c>
      <c r="K11" s="97">
        <v>0</v>
      </c>
      <c r="L11" s="97">
        <v>52</v>
      </c>
      <c r="M11" s="97">
        <v>365</v>
      </c>
      <c r="N11" s="97">
        <v>2314</v>
      </c>
      <c r="O11" s="97">
        <v>76.972942502818483</v>
      </c>
      <c r="P11" s="97">
        <v>1.9040644452581472</v>
      </c>
      <c r="Q11" s="97">
        <v>13.365067740754302</v>
      </c>
      <c r="R11" s="97">
        <v>84.730867813987558</v>
      </c>
    </row>
    <row r="12" spans="1:18">
      <c r="A12" s="97" t="s">
        <v>44</v>
      </c>
      <c r="B12" s="97" t="s">
        <v>45</v>
      </c>
      <c r="C12" s="97" t="s">
        <v>159</v>
      </c>
      <c r="D12" s="97">
        <v>5711</v>
      </c>
      <c r="E12" s="97">
        <v>0</v>
      </c>
      <c r="F12" s="97">
        <v>5711</v>
      </c>
      <c r="G12" s="97">
        <v>1312</v>
      </c>
      <c r="H12" s="97">
        <v>4399</v>
      </c>
      <c r="I12" s="97">
        <v>4399</v>
      </c>
      <c r="J12" s="97">
        <v>0</v>
      </c>
      <c r="K12" s="97">
        <v>0</v>
      </c>
      <c r="L12" s="97">
        <v>91</v>
      </c>
      <c r="M12" s="97">
        <v>473</v>
      </c>
      <c r="N12" s="97">
        <v>3835</v>
      </c>
      <c r="O12" s="97">
        <v>77.026790404482583</v>
      </c>
      <c r="P12" s="97">
        <v>2.0686519663559899</v>
      </c>
      <c r="Q12" s="97">
        <v>10.752443737213003</v>
      </c>
      <c r="R12" s="97">
        <v>87.178904296431</v>
      </c>
    </row>
    <row r="13" spans="1:18">
      <c r="A13" s="97" t="s">
        <v>47</v>
      </c>
      <c r="B13" s="97" t="s">
        <v>48</v>
      </c>
      <c r="C13" s="97" t="s">
        <v>159</v>
      </c>
      <c r="D13" s="97">
        <v>3212</v>
      </c>
      <c r="E13" s="97">
        <v>0</v>
      </c>
      <c r="F13" s="97">
        <v>3212</v>
      </c>
      <c r="G13" s="97">
        <v>691</v>
      </c>
      <c r="H13" s="97">
        <v>2521</v>
      </c>
      <c r="I13" s="97">
        <v>2511</v>
      </c>
      <c r="J13" s="97">
        <v>7</v>
      </c>
      <c r="K13" s="97">
        <v>3</v>
      </c>
      <c r="L13" s="97">
        <v>77</v>
      </c>
      <c r="M13" s="97">
        <v>374</v>
      </c>
      <c r="N13" s="97">
        <v>2060</v>
      </c>
      <c r="O13" s="97">
        <v>78.486924034869247</v>
      </c>
      <c r="P13" s="97">
        <v>3.0665073675826364</v>
      </c>
      <c r="Q13" s="97">
        <v>14.894464356829948</v>
      </c>
      <c r="R13" s="97">
        <v>82.039028275587413</v>
      </c>
    </row>
    <row r="15" spans="1:18">
      <c r="A15" s="102" t="s">
        <v>196</v>
      </c>
    </row>
    <row r="16" spans="1:18">
      <c r="A16" s="97" t="s">
        <v>96</v>
      </c>
      <c r="B16" s="97" t="s">
        <v>97</v>
      </c>
      <c r="C16" s="98" t="s">
        <v>5</v>
      </c>
      <c r="D16" s="97" t="s">
        <v>98</v>
      </c>
      <c r="E16" s="97" t="s">
        <v>99</v>
      </c>
      <c r="F16" s="97" t="s">
        <v>100</v>
      </c>
      <c r="G16" s="97" t="s">
        <v>101</v>
      </c>
      <c r="H16" s="97" t="s">
        <v>102</v>
      </c>
      <c r="I16" s="97" t="s">
        <v>103</v>
      </c>
      <c r="J16" s="106" t="s">
        <v>197</v>
      </c>
      <c r="K16" s="125"/>
      <c r="L16" s="125"/>
    </row>
    <row r="17" spans="1:12" outlineLevel="2">
      <c r="A17" s="97" t="s">
        <v>108</v>
      </c>
      <c r="B17" s="97" t="s">
        <v>32</v>
      </c>
      <c r="C17" s="98" t="s">
        <v>45</v>
      </c>
      <c r="D17" s="98" t="s">
        <v>166</v>
      </c>
      <c r="E17" s="97" t="s">
        <v>194</v>
      </c>
      <c r="F17" s="97">
        <v>1</v>
      </c>
      <c r="G17" s="97">
        <v>217</v>
      </c>
      <c r="H17" s="97">
        <v>148</v>
      </c>
      <c r="I17" s="97">
        <v>67</v>
      </c>
      <c r="J17" s="97">
        <v>0</v>
      </c>
      <c r="K17" s="100"/>
      <c r="L17" s="100"/>
    </row>
    <row r="18" spans="1:12" outlineLevel="2">
      <c r="A18" s="97" t="s">
        <v>108</v>
      </c>
      <c r="B18" s="97" t="s">
        <v>32</v>
      </c>
      <c r="C18" s="98" t="s">
        <v>45</v>
      </c>
      <c r="D18" s="98" t="s">
        <v>166</v>
      </c>
      <c r="E18" s="97" t="s">
        <v>194</v>
      </c>
      <c r="F18" s="97">
        <v>2</v>
      </c>
      <c r="G18" s="97">
        <v>544</v>
      </c>
      <c r="H18" s="97">
        <v>386</v>
      </c>
      <c r="I18" s="97">
        <v>154</v>
      </c>
      <c r="J18" s="97">
        <v>2</v>
      </c>
      <c r="K18" s="100"/>
      <c r="L18" s="100"/>
    </row>
    <row r="19" spans="1:12" outlineLevel="2">
      <c r="A19" s="97" t="s">
        <v>108</v>
      </c>
      <c r="B19" s="97" t="s">
        <v>32</v>
      </c>
      <c r="C19" s="98" t="s">
        <v>45</v>
      </c>
      <c r="D19" s="98" t="s">
        <v>166</v>
      </c>
      <c r="E19" s="97" t="s">
        <v>194</v>
      </c>
      <c r="F19" s="97">
        <v>3</v>
      </c>
      <c r="G19" s="97">
        <v>554</v>
      </c>
      <c r="H19" s="97">
        <v>421</v>
      </c>
      <c r="I19" s="97">
        <v>133</v>
      </c>
      <c r="J19" s="97">
        <v>0</v>
      </c>
      <c r="K19" s="100"/>
      <c r="L19" s="100"/>
    </row>
    <row r="20" spans="1:12" outlineLevel="2">
      <c r="A20" s="97" t="s">
        <v>108</v>
      </c>
      <c r="B20" s="97" t="s">
        <v>32</v>
      </c>
      <c r="C20" s="98" t="s">
        <v>45</v>
      </c>
      <c r="D20" s="98" t="s">
        <v>166</v>
      </c>
      <c r="E20" s="97" t="s">
        <v>194</v>
      </c>
      <c r="F20" s="97">
        <v>4</v>
      </c>
      <c r="G20" s="97">
        <v>572</v>
      </c>
      <c r="H20" s="97">
        <v>454</v>
      </c>
      <c r="I20" s="97">
        <v>116</v>
      </c>
      <c r="J20" s="97">
        <v>1</v>
      </c>
      <c r="K20" s="100"/>
      <c r="L20" s="100"/>
    </row>
    <row r="21" spans="1:12" outlineLevel="2">
      <c r="A21" s="97" t="s">
        <v>108</v>
      </c>
      <c r="B21" s="97" t="s">
        <v>32</v>
      </c>
      <c r="C21" s="98" t="s">
        <v>45</v>
      </c>
      <c r="D21" s="98" t="s">
        <v>166</v>
      </c>
      <c r="E21" s="97" t="s">
        <v>194</v>
      </c>
      <c r="F21" s="97">
        <v>5</v>
      </c>
      <c r="G21" s="97">
        <v>572</v>
      </c>
      <c r="H21" s="97">
        <v>428</v>
      </c>
      <c r="I21" s="97">
        <v>142</v>
      </c>
      <c r="J21" s="97">
        <v>2</v>
      </c>
      <c r="K21" s="100"/>
      <c r="L21" s="100"/>
    </row>
    <row r="22" spans="1:12" outlineLevel="2">
      <c r="A22" s="97" t="s">
        <v>108</v>
      </c>
      <c r="B22" s="97" t="s">
        <v>32</v>
      </c>
      <c r="C22" s="98" t="s">
        <v>45</v>
      </c>
      <c r="D22" s="98" t="s">
        <v>166</v>
      </c>
      <c r="E22" s="97" t="s">
        <v>194</v>
      </c>
      <c r="F22" s="97">
        <v>6</v>
      </c>
      <c r="G22" s="97">
        <v>564</v>
      </c>
      <c r="H22" s="97">
        <v>428</v>
      </c>
      <c r="I22" s="97">
        <v>134</v>
      </c>
      <c r="J22" s="97">
        <v>1</v>
      </c>
      <c r="K22" s="100"/>
      <c r="L22" s="100"/>
    </row>
    <row r="23" spans="1:12" outlineLevel="2">
      <c r="A23" s="97" t="s">
        <v>108</v>
      </c>
      <c r="B23" s="97" t="s">
        <v>32</v>
      </c>
      <c r="C23" s="98" t="s">
        <v>45</v>
      </c>
      <c r="D23" s="98" t="s">
        <v>166</v>
      </c>
      <c r="E23" s="97" t="s">
        <v>194</v>
      </c>
      <c r="F23" s="97">
        <v>7</v>
      </c>
      <c r="G23" s="97">
        <v>556</v>
      </c>
      <c r="H23" s="97">
        <v>441</v>
      </c>
      <c r="I23" s="97">
        <v>109</v>
      </c>
      <c r="J23" s="97">
        <v>4</v>
      </c>
      <c r="K23" s="100"/>
      <c r="L23" s="100"/>
    </row>
    <row r="24" spans="1:12" outlineLevel="2">
      <c r="A24" s="97" t="s">
        <v>108</v>
      </c>
      <c r="B24" s="97" t="s">
        <v>32</v>
      </c>
      <c r="C24" s="98" t="s">
        <v>45</v>
      </c>
      <c r="D24" s="98" t="s">
        <v>166</v>
      </c>
      <c r="E24" s="97" t="s">
        <v>194</v>
      </c>
      <c r="F24" s="97">
        <v>8</v>
      </c>
      <c r="G24" s="97">
        <v>559</v>
      </c>
      <c r="H24" s="97">
        <v>464</v>
      </c>
      <c r="I24" s="97">
        <v>92</v>
      </c>
      <c r="J24" s="97">
        <v>2</v>
      </c>
      <c r="K24" s="100"/>
      <c r="L24" s="100"/>
    </row>
    <row r="25" spans="1:12" outlineLevel="1">
      <c r="A25" s="97"/>
      <c r="B25" s="97"/>
      <c r="C25" s="94" t="s">
        <v>140</v>
      </c>
      <c r="D25" s="98"/>
      <c r="E25" s="97"/>
      <c r="F25" s="97"/>
      <c r="G25" s="97"/>
      <c r="H25" s="97">
        <f>SUBTOTAL(9,H17:H24)</f>
        <v>3170</v>
      </c>
      <c r="I25" s="97">
        <f>SUBTOTAL(9,I17:I24)</f>
        <v>947</v>
      </c>
      <c r="J25" s="97">
        <f>SUBTOTAL(9,J17:J24)</f>
        <v>12</v>
      </c>
      <c r="K25" s="100"/>
      <c r="L25" s="100"/>
    </row>
    <row r="26" spans="1:12" outlineLevel="2">
      <c r="A26" s="97" t="s">
        <v>108</v>
      </c>
      <c r="B26" s="97" t="s">
        <v>35</v>
      </c>
      <c r="C26" s="98" t="s">
        <v>39</v>
      </c>
      <c r="D26" s="97" t="s">
        <v>166</v>
      </c>
      <c r="E26" s="97" t="s">
        <v>193</v>
      </c>
      <c r="F26" s="97">
        <v>1</v>
      </c>
      <c r="G26" s="97">
        <v>236</v>
      </c>
      <c r="H26" s="97">
        <v>142</v>
      </c>
      <c r="I26" s="97">
        <v>89</v>
      </c>
      <c r="J26" s="97">
        <v>2</v>
      </c>
      <c r="K26" s="100"/>
      <c r="L26" s="100"/>
    </row>
    <row r="27" spans="1:12" outlineLevel="2">
      <c r="A27" s="97" t="s">
        <v>108</v>
      </c>
      <c r="B27" s="97" t="s">
        <v>35</v>
      </c>
      <c r="C27" s="98" t="s">
        <v>39</v>
      </c>
      <c r="D27" s="97" t="s">
        <v>166</v>
      </c>
      <c r="E27" s="97" t="s">
        <v>193</v>
      </c>
      <c r="F27" s="97">
        <v>2</v>
      </c>
      <c r="G27" s="97">
        <v>472</v>
      </c>
      <c r="H27" s="97">
        <v>331</v>
      </c>
      <c r="I27" s="97">
        <v>139</v>
      </c>
      <c r="J27" s="97">
        <v>3</v>
      </c>
      <c r="K27" s="100"/>
      <c r="L27" s="100"/>
    </row>
    <row r="28" spans="1:12" outlineLevel="2">
      <c r="A28" s="97" t="s">
        <v>108</v>
      </c>
      <c r="B28" s="97" t="s">
        <v>35</v>
      </c>
      <c r="C28" s="98" t="s">
        <v>39</v>
      </c>
      <c r="D28" s="97" t="s">
        <v>166</v>
      </c>
      <c r="E28" s="97" t="s">
        <v>193</v>
      </c>
      <c r="F28" s="97">
        <v>3</v>
      </c>
      <c r="G28" s="97">
        <v>492</v>
      </c>
      <c r="H28" s="97">
        <v>373</v>
      </c>
      <c r="I28" s="97">
        <v>119</v>
      </c>
      <c r="J28" s="97">
        <v>1</v>
      </c>
      <c r="K28" s="100"/>
      <c r="L28" s="100"/>
    </row>
    <row r="29" spans="1:12" outlineLevel="2">
      <c r="A29" s="97" t="s">
        <v>108</v>
      </c>
      <c r="B29" s="97" t="s">
        <v>35</v>
      </c>
      <c r="C29" s="98" t="s">
        <v>39</v>
      </c>
      <c r="D29" s="97" t="s">
        <v>166</v>
      </c>
      <c r="E29" s="97" t="s">
        <v>193</v>
      </c>
      <c r="F29" s="97">
        <v>4</v>
      </c>
      <c r="G29" s="97">
        <v>484</v>
      </c>
      <c r="H29" s="97">
        <v>352</v>
      </c>
      <c r="I29" s="97">
        <v>129</v>
      </c>
      <c r="J29" s="97">
        <v>0</v>
      </c>
      <c r="K29" s="100"/>
      <c r="L29" s="100"/>
    </row>
    <row r="30" spans="1:12" outlineLevel="2">
      <c r="A30" s="97" t="s">
        <v>108</v>
      </c>
      <c r="B30" s="97" t="s">
        <v>35</v>
      </c>
      <c r="C30" s="98" t="s">
        <v>39</v>
      </c>
      <c r="D30" s="97" t="s">
        <v>166</v>
      </c>
      <c r="E30" s="97" t="s">
        <v>193</v>
      </c>
      <c r="F30" s="97">
        <v>5</v>
      </c>
      <c r="G30" s="97">
        <v>488</v>
      </c>
      <c r="H30" s="97">
        <v>349</v>
      </c>
      <c r="I30" s="97">
        <v>130</v>
      </c>
      <c r="J30" s="97">
        <v>2</v>
      </c>
      <c r="K30" s="100"/>
      <c r="L30" s="100"/>
    </row>
    <row r="31" spans="1:12" outlineLevel="2">
      <c r="A31" s="97" t="s">
        <v>108</v>
      </c>
      <c r="B31" s="97" t="s">
        <v>35</v>
      </c>
      <c r="C31" s="98" t="s">
        <v>39</v>
      </c>
      <c r="D31" s="97" t="s">
        <v>166</v>
      </c>
      <c r="E31" s="97" t="s">
        <v>193</v>
      </c>
      <c r="F31" s="97">
        <v>6</v>
      </c>
      <c r="G31" s="97">
        <v>490</v>
      </c>
      <c r="H31" s="97">
        <v>386</v>
      </c>
      <c r="I31" s="97">
        <v>102</v>
      </c>
      <c r="J31" s="97">
        <v>3</v>
      </c>
      <c r="K31" s="100"/>
      <c r="L31" s="100"/>
    </row>
    <row r="32" spans="1:12" outlineLevel="1">
      <c r="A32" s="97"/>
      <c r="B32" s="97"/>
      <c r="C32" s="94" t="s">
        <v>138</v>
      </c>
      <c r="D32" s="97"/>
      <c r="E32" s="97"/>
      <c r="F32" s="97"/>
      <c r="G32" s="97"/>
      <c r="H32" s="97">
        <f>SUBTOTAL(9,H26:H31)</f>
        <v>1933</v>
      </c>
      <c r="I32" s="97">
        <f>SUBTOTAL(9,I26:I31)</f>
        <v>708</v>
      </c>
      <c r="J32" s="97">
        <f>SUBTOTAL(9,J26:J31)</f>
        <v>11</v>
      </c>
      <c r="K32" s="100"/>
      <c r="L32" s="100"/>
    </row>
    <row r="33" spans="1:12" outlineLevel="2">
      <c r="A33" s="97" t="s">
        <v>108</v>
      </c>
      <c r="B33" s="97" t="s">
        <v>44</v>
      </c>
      <c r="C33" s="97" t="s">
        <v>48</v>
      </c>
      <c r="D33" s="97" t="s">
        <v>166</v>
      </c>
      <c r="E33" s="97" t="s">
        <v>195</v>
      </c>
      <c r="F33" s="97">
        <v>1</v>
      </c>
      <c r="G33" s="97">
        <v>243</v>
      </c>
      <c r="H33" s="97">
        <v>168</v>
      </c>
      <c r="I33" s="97">
        <v>71</v>
      </c>
      <c r="J33" s="97">
        <v>0</v>
      </c>
      <c r="K33" s="100"/>
      <c r="L33" s="100"/>
    </row>
    <row r="34" spans="1:12" outlineLevel="2">
      <c r="A34" s="97" t="s">
        <v>108</v>
      </c>
      <c r="B34" s="97" t="s">
        <v>44</v>
      </c>
      <c r="C34" s="97" t="s">
        <v>48</v>
      </c>
      <c r="D34" s="97" t="s">
        <v>166</v>
      </c>
      <c r="E34" s="97" t="s">
        <v>195</v>
      </c>
      <c r="F34" s="97">
        <v>2</v>
      </c>
      <c r="G34" s="97">
        <v>455</v>
      </c>
      <c r="H34" s="97">
        <v>315</v>
      </c>
      <c r="I34" s="97">
        <v>137</v>
      </c>
      <c r="J34" s="97">
        <v>1</v>
      </c>
      <c r="K34" s="100"/>
      <c r="L34" s="100"/>
    </row>
    <row r="35" spans="1:12" outlineLevel="2">
      <c r="A35" s="97" t="s">
        <v>108</v>
      </c>
      <c r="B35" s="97" t="s">
        <v>44</v>
      </c>
      <c r="C35" s="97" t="s">
        <v>48</v>
      </c>
      <c r="D35" s="97" t="s">
        <v>166</v>
      </c>
      <c r="E35" s="97" t="s">
        <v>195</v>
      </c>
      <c r="F35" s="97">
        <v>3</v>
      </c>
      <c r="G35" s="97">
        <v>455</v>
      </c>
      <c r="H35" s="97">
        <v>335</v>
      </c>
      <c r="I35" s="97">
        <v>118</v>
      </c>
      <c r="J35" s="97">
        <v>1</v>
      </c>
      <c r="K35" s="100"/>
      <c r="L35" s="100"/>
    </row>
    <row r="36" spans="1:12" outlineLevel="2">
      <c r="A36" s="97" t="s">
        <v>108</v>
      </c>
      <c r="B36" s="97" t="s">
        <v>44</v>
      </c>
      <c r="C36" s="97" t="s">
        <v>48</v>
      </c>
      <c r="D36" s="97" t="s">
        <v>166</v>
      </c>
      <c r="E36" s="97" t="s">
        <v>195</v>
      </c>
      <c r="F36" s="97">
        <v>4</v>
      </c>
      <c r="G36" s="97">
        <v>444</v>
      </c>
      <c r="H36" s="97">
        <v>340</v>
      </c>
      <c r="I36" s="97">
        <v>101</v>
      </c>
      <c r="J36" s="97">
        <v>1</v>
      </c>
      <c r="K36" s="100"/>
      <c r="L36" s="100"/>
    </row>
    <row r="37" spans="1:12" outlineLevel="2">
      <c r="A37" s="97" t="s">
        <v>108</v>
      </c>
      <c r="B37" s="97" t="s">
        <v>44</v>
      </c>
      <c r="C37" s="97" t="s">
        <v>48</v>
      </c>
      <c r="D37" s="97" t="s">
        <v>166</v>
      </c>
      <c r="E37" s="97" t="s">
        <v>195</v>
      </c>
      <c r="F37" s="97">
        <v>5</v>
      </c>
      <c r="G37" s="97">
        <v>475</v>
      </c>
      <c r="H37" s="97">
        <v>368</v>
      </c>
      <c r="I37" s="97">
        <v>105</v>
      </c>
      <c r="J37" s="97">
        <v>1</v>
      </c>
      <c r="K37" s="100"/>
      <c r="L37" s="100"/>
    </row>
    <row r="38" spans="1:12" outlineLevel="2">
      <c r="A38" s="97" t="s">
        <v>108</v>
      </c>
      <c r="B38" s="97" t="s">
        <v>44</v>
      </c>
      <c r="C38" s="97" t="s">
        <v>48</v>
      </c>
      <c r="D38" s="97" t="s">
        <v>166</v>
      </c>
      <c r="E38" s="97" t="s">
        <v>195</v>
      </c>
      <c r="F38" s="97">
        <v>6</v>
      </c>
      <c r="G38" s="97">
        <v>494</v>
      </c>
      <c r="H38" s="97">
        <v>368</v>
      </c>
      <c r="I38" s="97">
        <v>121</v>
      </c>
      <c r="J38" s="97">
        <v>3</v>
      </c>
      <c r="K38" s="100"/>
      <c r="L38" s="100"/>
    </row>
    <row r="39" spans="1:12" outlineLevel="1">
      <c r="A39" s="100"/>
      <c r="B39" s="100"/>
      <c r="C39" s="101" t="s">
        <v>141</v>
      </c>
      <c r="D39" s="100"/>
      <c r="E39" s="100"/>
      <c r="F39" s="100"/>
      <c r="G39" s="100"/>
      <c r="H39" s="100">
        <f>SUBTOTAL(9,H33:H38)</f>
        <v>1894</v>
      </c>
      <c r="I39" s="100">
        <f>SUBTOTAL(9,I33:I38)</f>
        <v>653</v>
      </c>
      <c r="J39" s="100">
        <f>SUBTOTAL(9,J33:J38)</f>
        <v>7</v>
      </c>
      <c r="K39" s="100"/>
      <c r="L39" s="100"/>
    </row>
    <row r="40" spans="1:12">
      <c r="A40" s="100"/>
      <c r="B40" s="100"/>
      <c r="C40" s="101" t="s">
        <v>182</v>
      </c>
      <c r="D40" s="100"/>
      <c r="E40" s="100"/>
      <c r="F40" s="100"/>
      <c r="G40" s="100"/>
      <c r="H40" s="100">
        <f>SUBTOTAL(9,H17:H38)</f>
        <v>6997</v>
      </c>
      <c r="I40" s="100">
        <f>SUBTOTAL(9,I17:I38)</f>
        <v>2308</v>
      </c>
      <c r="J40" s="100">
        <f>SUBTOTAL(9,J17:J38)</f>
        <v>30</v>
      </c>
      <c r="K40" s="100"/>
      <c r="L40" s="100"/>
    </row>
  </sheetData>
  <mergeCells count="1">
    <mergeCell ref="K2:N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7"/>
  <sheetViews>
    <sheetView tabSelected="1" topLeftCell="A8" workbookViewId="0">
      <selection activeCell="F51" sqref="F51"/>
    </sheetView>
  </sheetViews>
  <sheetFormatPr defaultRowHeight="15"/>
  <cols>
    <col min="1" max="1" width="32.42578125" bestFit="1" customWidth="1"/>
    <col min="2" max="2" width="33.140625" bestFit="1" customWidth="1"/>
    <col min="3" max="3" width="31.140625" bestFit="1" customWidth="1"/>
    <col min="4" max="4" width="12" bestFit="1" customWidth="1"/>
    <col min="5" max="5" width="12.5703125" bestFit="1" customWidth="1"/>
    <col min="6" max="6" width="12" bestFit="1" customWidth="1"/>
    <col min="7" max="7" width="12.5703125" bestFit="1" customWidth="1"/>
    <col min="8" max="8" width="16.85546875" bestFit="1" customWidth="1"/>
  </cols>
  <sheetData>
    <row r="2" spans="1:9">
      <c r="A2" s="97" t="s">
        <v>4</v>
      </c>
      <c r="B2" s="97" t="s">
        <v>5</v>
      </c>
      <c r="C2" s="97" t="s">
        <v>156</v>
      </c>
      <c r="D2" s="97" t="s">
        <v>154</v>
      </c>
      <c r="E2" s="97" t="s">
        <v>87</v>
      </c>
      <c r="F2" s="97" t="s">
        <v>88</v>
      </c>
      <c r="G2" s="97" t="s">
        <v>155</v>
      </c>
      <c r="H2" s="138" t="s">
        <v>201</v>
      </c>
      <c r="I2" s="138" t="s">
        <v>202</v>
      </c>
    </row>
    <row r="3" spans="1:9">
      <c r="A3" s="97"/>
      <c r="B3" s="94" t="s">
        <v>26</v>
      </c>
      <c r="C3" s="94"/>
      <c r="D3" s="97"/>
      <c r="E3" s="97"/>
      <c r="F3" s="97"/>
      <c r="G3" s="97"/>
    </row>
    <row r="4" spans="1:9">
      <c r="A4" s="97" t="s">
        <v>28</v>
      </c>
      <c r="B4" s="94" t="s">
        <v>122</v>
      </c>
      <c r="C4" s="94" t="s">
        <v>157</v>
      </c>
      <c r="D4" s="97">
        <v>95.744680851063833</v>
      </c>
      <c r="E4" s="97">
        <v>22.222222222222221</v>
      </c>
      <c r="F4" s="97">
        <v>46.666666666666664</v>
      </c>
      <c r="G4" s="97">
        <v>31.111111111111111</v>
      </c>
    </row>
    <row r="5" spans="1:9">
      <c r="A5" s="97" t="s">
        <v>28</v>
      </c>
      <c r="B5" s="94" t="s">
        <v>123</v>
      </c>
      <c r="C5" s="94" t="s">
        <v>157</v>
      </c>
      <c r="D5" s="97">
        <v>78.703455665684444</v>
      </c>
      <c r="E5" s="97">
        <v>5.7503021930581939</v>
      </c>
      <c r="F5" s="97">
        <v>82.662752547055774</v>
      </c>
      <c r="G5" s="97">
        <v>11.586945259886031</v>
      </c>
    </row>
    <row r="6" spans="1:9">
      <c r="A6" s="97" t="s">
        <v>28</v>
      </c>
      <c r="B6" s="94" t="s">
        <v>124</v>
      </c>
      <c r="C6" s="94" t="s">
        <v>157</v>
      </c>
      <c r="D6" s="97">
        <v>83.339422725611996</v>
      </c>
      <c r="E6" s="97">
        <v>6.9382273948075195</v>
      </c>
      <c r="F6" s="97">
        <v>84.377797672336612</v>
      </c>
      <c r="G6" s="97">
        <v>8.6839749328558629</v>
      </c>
    </row>
    <row r="7" spans="1:9">
      <c r="A7" s="97" t="s">
        <v>32</v>
      </c>
      <c r="B7" s="94" t="s">
        <v>33</v>
      </c>
      <c r="C7" s="94"/>
      <c r="D7" s="97">
        <v>65.615141955835966</v>
      </c>
      <c r="E7" s="97">
        <v>12.01923076923077</v>
      </c>
      <c r="F7" s="97">
        <v>32.692307692307693</v>
      </c>
      <c r="G7" s="97">
        <v>55.28846153846154</v>
      </c>
      <c r="H7" s="124">
        <v>82.82</v>
      </c>
    </row>
    <row r="8" spans="1:9">
      <c r="A8" s="97" t="s">
        <v>35</v>
      </c>
      <c r="B8" s="94" t="s">
        <v>36</v>
      </c>
      <c r="C8" s="94" t="s">
        <v>158</v>
      </c>
      <c r="D8" s="97">
        <v>76.891006551518757</v>
      </c>
      <c r="E8" s="97">
        <v>9.375</v>
      </c>
      <c r="F8" s="97">
        <v>23.515625</v>
      </c>
      <c r="G8" s="97">
        <v>67.109375</v>
      </c>
      <c r="H8" s="124">
        <v>67.52</v>
      </c>
    </row>
    <row r="9" spans="1:9">
      <c r="A9" s="97" t="s">
        <v>38</v>
      </c>
      <c r="B9" s="94" t="s">
        <v>39</v>
      </c>
      <c r="C9" s="94" t="s">
        <v>159</v>
      </c>
      <c r="D9" s="97">
        <v>76.972942502818483</v>
      </c>
      <c r="E9" s="97">
        <v>1.9040644452581472</v>
      </c>
      <c r="F9" s="97">
        <v>13.365067740754302</v>
      </c>
      <c r="G9" s="97">
        <v>84.730867813987558</v>
      </c>
      <c r="H9" s="124">
        <v>19.66</v>
      </c>
    </row>
    <row r="10" spans="1:9">
      <c r="A10" s="97" t="s">
        <v>41</v>
      </c>
      <c r="B10" s="94" t="s">
        <v>42</v>
      </c>
      <c r="C10" s="94" t="s">
        <v>160</v>
      </c>
      <c r="D10" s="97">
        <v>80.627407815079806</v>
      </c>
      <c r="E10" s="97">
        <v>10.255824577432618</v>
      </c>
      <c r="F10" s="97">
        <v>42.119689355870257</v>
      </c>
      <c r="G10" s="97">
        <v>47.624486066697116</v>
      </c>
      <c r="H10" s="124">
        <v>66.64</v>
      </c>
    </row>
    <row r="11" spans="1:9">
      <c r="A11" s="97" t="s">
        <v>44</v>
      </c>
      <c r="B11" s="94" t="s">
        <v>45</v>
      </c>
      <c r="C11" s="94" t="s">
        <v>159</v>
      </c>
      <c r="D11" s="97">
        <v>77.026790404482583</v>
      </c>
      <c r="E11" s="97">
        <v>2.0686519663559899</v>
      </c>
      <c r="F11" s="97">
        <v>10.752443737213003</v>
      </c>
      <c r="G11" s="97">
        <v>87.178904296431</v>
      </c>
      <c r="H11" s="124">
        <v>18.059999999999999</v>
      </c>
    </row>
    <row r="12" spans="1:9">
      <c r="A12" s="97" t="s">
        <v>47</v>
      </c>
      <c r="B12" s="94" t="s">
        <v>48</v>
      </c>
      <c r="C12" s="94" t="s">
        <v>159</v>
      </c>
      <c r="D12" s="97">
        <v>78.486924034869247</v>
      </c>
      <c r="E12" s="97">
        <v>3.0665073675826364</v>
      </c>
      <c r="F12" s="97">
        <v>14.894464356829948</v>
      </c>
      <c r="G12" s="97">
        <v>82.039028275587413</v>
      </c>
      <c r="H12" s="139">
        <v>19.37</v>
      </c>
    </row>
    <row r="13" spans="1:9">
      <c r="A13" s="97" t="s">
        <v>50</v>
      </c>
      <c r="B13" s="94" t="s">
        <v>51</v>
      </c>
      <c r="C13" s="94" t="s">
        <v>161</v>
      </c>
      <c r="D13" s="97">
        <v>68.475750577367194</v>
      </c>
      <c r="E13" s="97">
        <v>14.795918367346939</v>
      </c>
      <c r="F13" s="97">
        <v>31.802721088435376</v>
      </c>
      <c r="G13" s="97">
        <v>53.401360544217688</v>
      </c>
      <c r="H13" s="139">
        <v>72.38</v>
      </c>
    </row>
    <row r="14" spans="1:9">
      <c r="A14" s="97" t="s">
        <v>53</v>
      </c>
      <c r="B14" s="94" t="s">
        <v>54</v>
      </c>
      <c r="C14" s="94" t="s">
        <v>158</v>
      </c>
      <c r="D14" s="97">
        <v>77.103559870550171</v>
      </c>
      <c r="E14" s="97">
        <v>7.109004739336493</v>
      </c>
      <c r="F14" s="97">
        <v>19.325961032122169</v>
      </c>
      <c r="G14" s="97">
        <v>73.565034228541336</v>
      </c>
      <c r="H14" s="139">
        <v>47.5</v>
      </c>
    </row>
    <row r="15" spans="1:9">
      <c r="A15" s="97" t="s">
        <v>55</v>
      </c>
      <c r="B15" s="94" t="s">
        <v>56</v>
      </c>
      <c r="C15" s="94" t="s">
        <v>162</v>
      </c>
      <c r="D15" s="97">
        <v>80.394069449863437</v>
      </c>
      <c r="E15" s="97">
        <v>13.427734375</v>
      </c>
      <c r="F15" s="97">
        <v>44.0185546875</v>
      </c>
      <c r="G15" s="97">
        <v>42.5537109375</v>
      </c>
      <c r="H15" s="139">
        <v>89.93</v>
      </c>
    </row>
    <row r="16" spans="1:9">
      <c r="A16" s="97" t="s">
        <v>58</v>
      </c>
      <c r="B16" s="94" t="s">
        <v>59</v>
      </c>
      <c r="C16" s="94" t="s">
        <v>164</v>
      </c>
      <c r="D16" s="97">
        <v>83.809785596481575</v>
      </c>
      <c r="E16" s="97">
        <v>6.2150608352515615</v>
      </c>
      <c r="F16" s="97">
        <v>50.411048997040439</v>
      </c>
      <c r="G16" s="97">
        <v>43.373890167707991</v>
      </c>
      <c r="H16" s="139">
        <v>83.47</v>
      </c>
    </row>
    <row r="17" spans="1:16">
      <c r="A17" s="97" t="s">
        <v>61</v>
      </c>
      <c r="B17" s="94" t="s">
        <v>62</v>
      </c>
      <c r="C17" s="94" t="s">
        <v>162</v>
      </c>
      <c r="D17" s="97">
        <v>83.304144775248105</v>
      </c>
      <c r="E17" s="97">
        <v>8.7491132655474111</v>
      </c>
      <c r="F17" s="97">
        <v>51.714353275005905</v>
      </c>
      <c r="G17" s="97">
        <v>39.536533459446673</v>
      </c>
      <c r="H17" s="139">
        <v>76.900000000000006</v>
      </c>
    </row>
    <row r="18" spans="1:16">
      <c r="A18" s="97" t="s">
        <v>64</v>
      </c>
      <c r="B18" s="94" t="s">
        <v>65</v>
      </c>
      <c r="C18" s="94" t="s">
        <v>162</v>
      </c>
      <c r="D18" s="97">
        <v>82.357003107377153</v>
      </c>
      <c r="E18" s="97">
        <v>11.799493100535061</v>
      </c>
      <c r="F18" s="97">
        <v>48.915798366657285</v>
      </c>
      <c r="G18" s="97">
        <v>39.284708532807663</v>
      </c>
      <c r="H18" s="139">
        <v>86.61</v>
      </c>
    </row>
    <row r="19" spans="1:16">
      <c r="A19" s="97" t="s">
        <v>67</v>
      </c>
      <c r="B19" s="94" t="s">
        <v>68</v>
      </c>
      <c r="C19" s="94" t="s">
        <v>162</v>
      </c>
      <c r="D19" s="97">
        <v>83.329277196398152</v>
      </c>
      <c r="E19" s="97">
        <v>7.8120411160058731</v>
      </c>
      <c r="F19" s="97">
        <v>40.264317180616736</v>
      </c>
      <c r="G19" s="97">
        <v>50.71953010279001</v>
      </c>
      <c r="H19" s="139">
        <v>76.13</v>
      </c>
    </row>
    <row r="20" spans="1:16">
      <c r="A20" s="97" t="s">
        <v>70</v>
      </c>
      <c r="B20" s="94" t="s">
        <v>71</v>
      </c>
      <c r="C20" s="94" t="s">
        <v>163</v>
      </c>
      <c r="D20" s="97">
        <v>82.832105158334997</v>
      </c>
      <c r="E20" s="97">
        <v>13.555233960443802</v>
      </c>
      <c r="F20" s="97">
        <v>39.363241678726482</v>
      </c>
      <c r="G20" s="97">
        <v>47.081524360829711</v>
      </c>
      <c r="H20" s="139">
        <v>80.790000000000006</v>
      </c>
    </row>
    <row r="21" spans="1:16">
      <c r="A21" s="97" t="s">
        <v>72</v>
      </c>
      <c r="B21" s="94" t="s">
        <v>73</v>
      </c>
      <c r="C21" s="94" t="s">
        <v>163</v>
      </c>
      <c r="D21" s="97">
        <v>82.461994809047084</v>
      </c>
      <c r="E21" s="97">
        <v>17.831215970961885</v>
      </c>
      <c r="F21" s="97">
        <v>42.468239564428309</v>
      </c>
      <c r="G21" s="97">
        <v>39.700544464609798</v>
      </c>
      <c r="H21" s="139">
        <v>86.43</v>
      </c>
    </row>
    <row r="22" spans="1:16">
      <c r="A22" s="97" t="s">
        <v>75</v>
      </c>
      <c r="B22" s="94" t="s">
        <v>76</v>
      </c>
      <c r="C22" s="94" t="s">
        <v>163</v>
      </c>
      <c r="D22" s="97">
        <v>82.483524106833158</v>
      </c>
      <c r="E22" s="97">
        <v>6.0465116279069768</v>
      </c>
      <c r="F22" s="97">
        <v>54.080338266384778</v>
      </c>
      <c r="G22" s="97">
        <v>39.873150105708241</v>
      </c>
      <c r="H22" s="139">
        <v>67.87</v>
      </c>
    </row>
    <row r="23" spans="1:16">
      <c r="A23" s="97" t="s">
        <v>78</v>
      </c>
      <c r="B23" s="94" t="s">
        <v>79</v>
      </c>
      <c r="C23" s="94" t="s">
        <v>163</v>
      </c>
      <c r="D23" s="97">
        <v>85.257680872150644</v>
      </c>
      <c r="E23" s="97">
        <v>3.6151603498542273</v>
      </c>
      <c r="F23" s="97">
        <v>20.11661807580175</v>
      </c>
      <c r="G23" s="97">
        <v>76.268221574344025</v>
      </c>
      <c r="H23">
        <v>26.01</v>
      </c>
    </row>
    <row r="24" spans="1:16">
      <c r="A24" s="97" t="s">
        <v>81</v>
      </c>
      <c r="B24" s="94" t="s">
        <v>82</v>
      </c>
      <c r="C24" s="94" t="s">
        <v>163</v>
      </c>
      <c r="D24" s="97">
        <v>85.311871227364193</v>
      </c>
      <c r="E24" s="97">
        <v>3.6701208981001732</v>
      </c>
      <c r="F24" s="97">
        <v>17.076856649395509</v>
      </c>
      <c r="G24" s="97">
        <v>79.253022452504325</v>
      </c>
      <c r="H24">
        <v>21.07</v>
      </c>
    </row>
    <row r="26" spans="1:16" ht="15" customHeight="1">
      <c r="B26" s="13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</row>
    <row r="27" spans="1:16">
      <c r="A27" s="140" t="s">
        <v>203</v>
      </c>
      <c r="B27" s="97" t="s">
        <v>87</v>
      </c>
      <c r="C27" s="97" t="s">
        <v>88</v>
      </c>
      <c r="D27" s="97" t="s">
        <v>155</v>
      </c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</row>
    <row r="28" spans="1:16">
      <c r="A28" s="141">
        <v>67.52</v>
      </c>
      <c r="B28" s="97">
        <v>9.375</v>
      </c>
      <c r="C28" s="97">
        <v>23.515625</v>
      </c>
      <c r="D28" s="97">
        <v>67.109375</v>
      </c>
      <c r="E28" s="133"/>
      <c r="F28" s="132"/>
      <c r="G28" s="133"/>
      <c r="H28" s="132"/>
      <c r="I28" s="134"/>
      <c r="J28" s="132"/>
      <c r="K28" s="134"/>
      <c r="L28" s="132"/>
      <c r="M28" s="134"/>
      <c r="N28" s="135"/>
      <c r="O28" s="134"/>
      <c r="P28" s="132"/>
    </row>
    <row r="29" spans="1:16">
      <c r="A29" s="141">
        <v>19.66</v>
      </c>
      <c r="B29" s="97">
        <v>1.9040644452581472</v>
      </c>
      <c r="C29" s="97">
        <v>13.365067740754302</v>
      </c>
      <c r="D29" s="97">
        <v>84.730867813987558</v>
      </c>
      <c r="E29" s="133"/>
      <c r="F29" s="132"/>
      <c r="G29" s="133"/>
      <c r="H29" s="132"/>
      <c r="I29" s="134"/>
      <c r="J29" s="132"/>
      <c r="K29" s="134"/>
      <c r="L29" s="132"/>
      <c r="M29" s="134"/>
      <c r="N29" s="135"/>
      <c r="O29" s="134"/>
      <c r="P29" s="132"/>
    </row>
    <row r="30" spans="1:16">
      <c r="A30" s="141">
        <v>66.64</v>
      </c>
      <c r="B30" s="97">
        <v>10.255824577432618</v>
      </c>
      <c r="C30" s="97">
        <v>42.119689355870257</v>
      </c>
      <c r="D30" s="97">
        <v>47.624486066697116</v>
      </c>
      <c r="E30" s="134"/>
      <c r="F30" s="132"/>
      <c r="G30" s="134"/>
      <c r="H30" s="132"/>
      <c r="I30" s="134"/>
      <c r="J30" s="132"/>
      <c r="K30" s="134"/>
      <c r="L30" s="132"/>
      <c r="M30" s="134"/>
      <c r="N30" s="132"/>
      <c r="O30" s="134"/>
      <c r="P30" s="132"/>
    </row>
    <row r="31" spans="1:16">
      <c r="A31" s="141">
        <v>18.059999999999999</v>
      </c>
      <c r="B31" s="97">
        <v>2.0686519663559899</v>
      </c>
      <c r="C31" s="97">
        <v>10.752443737213003</v>
      </c>
      <c r="D31" s="97">
        <v>87.178904296431</v>
      </c>
      <c r="E31" s="134"/>
      <c r="F31" s="132"/>
      <c r="G31" s="133"/>
      <c r="H31" s="132"/>
      <c r="I31" s="134"/>
      <c r="J31" s="132"/>
      <c r="K31" s="134"/>
      <c r="L31" s="135"/>
      <c r="M31" s="134"/>
      <c r="N31" s="132"/>
      <c r="O31" s="134"/>
      <c r="P31" s="132"/>
    </row>
    <row r="32" spans="1:16">
      <c r="A32" s="141">
        <v>19.37</v>
      </c>
      <c r="B32" s="97">
        <v>3.0665073675826364</v>
      </c>
      <c r="C32" s="97">
        <v>14.894464356829948</v>
      </c>
      <c r="D32" s="97">
        <v>82.039028275587413</v>
      </c>
      <c r="E32" s="134"/>
      <c r="F32" s="132"/>
      <c r="G32" s="134"/>
      <c r="H32" s="135"/>
      <c r="I32" s="134"/>
      <c r="J32" s="132"/>
      <c r="K32" s="134"/>
      <c r="L32" s="132"/>
      <c r="M32" s="134"/>
      <c r="N32" s="132"/>
      <c r="O32" s="134"/>
      <c r="P32" s="132"/>
    </row>
    <row r="33" spans="1:16">
      <c r="A33" s="141">
        <v>72.38</v>
      </c>
      <c r="B33" s="97">
        <v>14.795918367346939</v>
      </c>
      <c r="C33" s="97">
        <v>31.802721088435376</v>
      </c>
      <c r="D33" s="97">
        <v>53.401360544217688</v>
      </c>
      <c r="E33" s="133"/>
      <c r="F33" s="132"/>
      <c r="G33" s="134"/>
      <c r="H33" s="135"/>
      <c r="I33" s="134"/>
      <c r="J33" s="132"/>
      <c r="K33" s="134"/>
      <c r="L33" s="132"/>
      <c r="M33" s="134"/>
      <c r="N33" s="135"/>
      <c r="O33" s="134"/>
      <c r="P33" s="132"/>
    </row>
    <row r="34" spans="1:16">
      <c r="A34" s="141">
        <v>47.5</v>
      </c>
      <c r="B34" s="97">
        <v>7.109004739336493</v>
      </c>
      <c r="C34" s="97">
        <v>19.325961032122169</v>
      </c>
      <c r="D34" s="97">
        <v>73.565034228541336</v>
      </c>
      <c r="E34" s="134"/>
      <c r="F34" s="132"/>
      <c r="G34" s="133"/>
      <c r="H34" s="132"/>
      <c r="I34" s="134"/>
      <c r="J34" s="135"/>
      <c r="K34" s="134"/>
      <c r="L34" s="132"/>
      <c r="M34" s="134"/>
      <c r="N34" s="132"/>
      <c r="O34" s="134"/>
      <c r="P34" s="132"/>
    </row>
    <row r="35" spans="1:16">
      <c r="A35" s="141">
        <v>89.93</v>
      </c>
      <c r="B35" s="97">
        <v>13.427734375</v>
      </c>
      <c r="C35" s="97">
        <v>44.0185546875</v>
      </c>
      <c r="D35" s="97">
        <v>42.5537109375</v>
      </c>
      <c r="E35" s="134"/>
      <c r="F35" s="132"/>
      <c r="G35" s="134"/>
      <c r="H35" s="132"/>
      <c r="I35" s="134"/>
      <c r="J35" s="132"/>
      <c r="K35" s="134"/>
      <c r="L35" s="132"/>
      <c r="M35" s="134"/>
      <c r="N35" s="132"/>
      <c r="O35" s="134"/>
      <c r="P35" s="132"/>
    </row>
    <row r="36" spans="1:16">
      <c r="A36" s="141">
        <v>83.47</v>
      </c>
      <c r="B36" s="97">
        <v>6.2150608352515615</v>
      </c>
      <c r="C36" s="97">
        <v>50.411048997040439</v>
      </c>
      <c r="D36" s="97">
        <v>43.373890167707991</v>
      </c>
      <c r="E36" s="134"/>
      <c r="F36" s="132"/>
      <c r="G36" s="134"/>
      <c r="H36" s="132"/>
      <c r="I36" s="134"/>
      <c r="J36" s="132"/>
      <c r="K36" s="134"/>
      <c r="L36" s="132"/>
      <c r="M36" s="134"/>
      <c r="N36" s="135"/>
      <c r="O36" s="134"/>
      <c r="P36" s="132"/>
    </row>
    <row r="37" spans="1:16">
      <c r="A37" s="141">
        <v>76.900000000000006</v>
      </c>
      <c r="B37" s="97">
        <v>8.7491132655474111</v>
      </c>
      <c r="C37" s="97">
        <v>51.714353275005905</v>
      </c>
      <c r="D37" s="97">
        <v>39.536533459446673</v>
      </c>
      <c r="E37" s="134"/>
      <c r="F37" s="132"/>
      <c r="G37" s="134"/>
      <c r="H37" s="132"/>
      <c r="I37" s="134"/>
      <c r="J37" s="132"/>
      <c r="K37" s="134"/>
      <c r="L37" s="132"/>
      <c r="M37" s="134"/>
      <c r="N37" s="135"/>
      <c r="O37" s="134"/>
      <c r="P37" s="132"/>
    </row>
    <row r="38" spans="1:16">
      <c r="A38" s="141">
        <v>86.61</v>
      </c>
      <c r="B38" s="97">
        <v>11.799493100535061</v>
      </c>
      <c r="C38" s="97">
        <v>48.915798366657285</v>
      </c>
      <c r="D38" s="97">
        <v>39.284708532807663</v>
      </c>
      <c r="E38" s="134"/>
      <c r="F38" s="132"/>
      <c r="G38" s="134"/>
      <c r="H38" s="132"/>
      <c r="I38" s="134"/>
      <c r="J38" s="132"/>
      <c r="K38" s="134"/>
      <c r="L38" s="132"/>
      <c r="M38" s="134"/>
      <c r="N38" s="132"/>
      <c r="O38" s="134"/>
      <c r="P38" s="135"/>
    </row>
    <row r="39" spans="1:16">
      <c r="A39" s="141">
        <v>76.13</v>
      </c>
      <c r="B39" s="97">
        <v>7.8120411160058731</v>
      </c>
      <c r="C39" s="97">
        <v>40.264317180616736</v>
      </c>
      <c r="D39" s="97">
        <v>50.71953010279001</v>
      </c>
      <c r="E39" s="134"/>
      <c r="F39" s="135"/>
      <c r="G39" s="134"/>
      <c r="H39" s="132"/>
      <c r="I39" s="134"/>
      <c r="J39" s="132"/>
      <c r="K39" s="134"/>
      <c r="L39" s="132"/>
      <c r="M39" s="134"/>
      <c r="N39" s="132"/>
      <c r="O39" s="134"/>
      <c r="P39" s="135"/>
    </row>
    <row r="40" spans="1:16">
      <c r="A40" s="141">
        <v>80.790000000000006</v>
      </c>
      <c r="B40" s="97">
        <v>13.555233960443802</v>
      </c>
      <c r="C40" s="97">
        <v>39.363241678726482</v>
      </c>
      <c r="D40" s="97">
        <v>47.081524360829711</v>
      </c>
      <c r="E40" s="134"/>
      <c r="F40" s="132"/>
      <c r="G40" s="134"/>
      <c r="H40" s="132"/>
      <c r="I40" s="134"/>
      <c r="J40" s="132"/>
      <c r="K40" s="134"/>
      <c r="L40" s="132"/>
      <c r="M40" s="134"/>
      <c r="N40" s="135"/>
      <c r="O40" s="134"/>
      <c r="P40" s="132"/>
    </row>
    <row r="41" spans="1:16">
      <c r="A41" s="141">
        <v>86.43</v>
      </c>
      <c r="B41" s="97">
        <v>17.831215970961885</v>
      </c>
      <c r="C41" s="97">
        <v>42.468239564428309</v>
      </c>
      <c r="D41" s="97">
        <v>39.700544464609798</v>
      </c>
      <c r="E41" s="134"/>
      <c r="F41" s="132"/>
      <c r="G41" s="134"/>
      <c r="H41" s="132"/>
      <c r="I41" s="134"/>
      <c r="J41" s="135"/>
      <c r="K41" s="134"/>
      <c r="L41" s="135"/>
      <c r="M41" s="134"/>
      <c r="N41" s="135"/>
      <c r="O41" s="134"/>
      <c r="P41" s="132"/>
    </row>
    <row r="42" spans="1:16">
      <c r="A42" s="141">
        <v>67.87</v>
      </c>
      <c r="B42" s="97">
        <v>6.0465116279069768</v>
      </c>
      <c r="C42" s="97">
        <v>54.080338266384778</v>
      </c>
      <c r="D42" s="97">
        <v>39.873150105708241</v>
      </c>
      <c r="E42" s="134"/>
      <c r="F42" s="132"/>
      <c r="G42" s="134"/>
      <c r="H42" s="132"/>
      <c r="I42" s="134"/>
      <c r="J42" s="132"/>
      <c r="K42" s="134"/>
      <c r="L42" s="132"/>
      <c r="M42" s="134"/>
      <c r="N42" s="135"/>
      <c r="O42" s="134"/>
      <c r="P42" s="132"/>
    </row>
    <row r="43" spans="1:16">
      <c r="A43" s="141">
        <v>26.01</v>
      </c>
      <c r="B43" s="97">
        <v>3.6151603498542273</v>
      </c>
      <c r="C43" s="97">
        <v>20.11661807580175</v>
      </c>
      <c r="D43" s="97">
        <v>76.268221574344025</v>
      </c>
      <c r="E43" s="134"/>
      <c r="F43" s="132"/>
      <c r="G43" s="134"/>
      <c r="H43" s="132"/>
      <c r="I43" s="134"/>
      <c r="J43" s="132"/>
      <c r="K43" s="134"/>
      <c r="L43" s="132"/>
      <c r="M43" s="134"/>
      <c r="N43" s="132"/>
      <c r="O43" s="134"/>
      <c r="P43" s="132"/>
    </row>
    <row r="44" spans="1:16">
      <c r="A44" s="141">
        <v>21.07</v>
      </c>
      <c r="B44" s="97">
        <v>3.6701208981001732</v>
      </c>
      <c r="C44" s="97">
        <v>17.076856649395509</v>
      </c>
      <c r="D44" s="97">
        <v>79.253022452504325</v>
      </c>
      <c r="E44" s="133"/>
      <c r="F44" s="132"/>
      <c r="G44" s="134"/>
      <c r="H44" s="132"/>
      <c r="I44" s="134"/>
      <c r="J44" s="132"/>
      <c r="K44" s="134"/>
      <c r="L44" s="132"/>
      <c r="M44" s="134"/>
      <c r="N44" s="132"/>
      <c r="O44" s="134"/>
      <c r="P44" s="135"/>
    </row>
    <row r="45" spans="1:16">
      <c r="A45" s="129"/>
      <c r="B45" s="130"/>
      <c r="C45" s="131"/>
      <c r="D45" s="132"/>
      <c r="E45" s="133"/>
      <c r="F45" s="132"/>
      <c r="G45" s="133"/>
      <c r="H45" s="132"/>
      <c r="I45" s="134"/>
      <c r="J45" s="132"/>
      <c r="K45" s="134"/>
      <c r="L45" s="132"/>
      <c r="M45" s="134"/>
      <c r="N45" s="135"/>
      <c r="O45" s="134"/>
      <c r="P45" s="132"/>
    </row>
    <row r="46" spans="1:16">
      <c r="A46" s="129"/>
      <c r="B46" s="130"/>
      <c r="C46" s="131"/>
      <c r="D46" s="132"/>
      <c r="E46" s="133"/>
      <c r="F46" s="132"/>
      <c r="G46" s="134"/>
      <c r="H46" s="132"/>
      <c r="I46" s="134"/>
      <c r="J46" s="132"/>
      <c r="K46" s="134"/>
      <c r="L46" s="132"/>
      <c r="M46" s="134"/>
      <c r="N46" s="132"/>
      <c r="O46" s="134"/>
      <c r="P46" s="135"/>
    </row>
    <row r="47" spans="1:16">
      <c r="A47" s="129"/>
      <c r="B47" s="130"/>
      <c r="C47" s="136"/>
      <c r="D47" s="132"/>
      <c r="E47" s="134"/>
      <c r="F47" s="135"/>
      <c r="G47" s="134"/>
      <c r="H47" s="132"/>
      <c r="I47" s="134"/>
      <c r="J47" s="132"/>
      <c r="K47" s="134"/>
      <c r="L47" s="135"/>
      <c r="M47" s="134"/>
      <c r="N47" s="135"/>
      <c r="O47" s="134"/>
      <c r="P47" s="132"/>
    </row>
  </sheetData>
  <mergeCells count="7">
    <mergeCell ref="K26:L26"/>
    <mergeCell ref="M26:N26"/>
    <mergeCell ref="O26:P26"/>
    <mergeCell ref="C26:D26"/>
    <mergeCell ref="E26:F26"/>
    <mergeCell ref="G26:H26"/>
    <mergeCell ref="I26:J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ScoreSheet</vt:lpstr>
      <vt:lpstr>Analisa Undi Awal GE14 and GE13</vt:lpstr>
      <vt:lpstr>Voter Turnout</vt:lpstr>
      <vt:lpstr>Situation in PPR</vt:lpstr>
      <vt:lpstr>Situation in Bangsar</vt:lpstr>
      <vt:lpstr>Ethnicity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2018-05-09T04:47:36Z</dcterms:created>
  <dcterms:modified xsi:type="dcterms:W3CDTF">2018-05-31T04:08:41Z</dcterms:modified>
</cp:coreProperties>
</file>