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nbi-2022/"/>
    </mc:Choice>
  </mc:AlternateContent>
  <xr:revisionPtr revIDLastSave="0" documentId="13_ncr:1_{B148755F-2B24-6C42-820C-281100D88CE9}" xr6:coauthVersionLast="47" xr6:coauthVersionMax="47" xr10:uidLastSave="{00000000-0000-0000-0000-000000000000}"/>
  <bookViews>
    <workbookView xWindow="-34620" yWindow="2380" windowWidth="28800" windowHeight="17500" xr2:uid="{6FE473BA-F37E-554E-B0ED-B1374859A7A2}"/>
  </bookViews>
  <sheets>
    <sheet name="data" sheetId="1" r:id="rId1"/>
    <sheet name="analisis-snbi-2022" sheetId="2" r:id="rId2"/>
  </sheets>
  <definedNames>
    <definedName name="_xlnm._FilterDatabase" localSheetId="0" hidden="1">data!$A$1:$C$51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" l="1" a="1"/>
  <c r="H7" i="2" s="1"/>
  <c r="D4" i="2"/>
  <c r="C4" i="2"/>
  <c r="G3" i="2"/>
  <c r="E3" i="2"/>
  <c r="D3" i="2"/>
  <c r="H3" i="2" s="1"/>
  <c r="C3" i="2"/>
  <c r="E2" i="2"/>
  <c r="E4" i="2" s="1"/>
  <c r="D2" i="2"/>
  <c r="G2" i="2" s="1"/>
  <c r="C2" i="2"/>
  <c r="H10" i="2" l="1"/>
  <c r="H11" i="2" s="1"/>
  <c r="H8" i="2"/>
  <c r="F3" i="2"/>
  <c r="I3" i="2" s="1"/>
  <c r="H2" i="2"/>
  <c r="F2" i="2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<sst xmlns="http://schemas.openxmlformats.org/spreadsheetml/2006/main" count="373" uniqueCount="132">
  <si>
    <t>ID</t>
  </si>
  <si>
    <t>(3-1)</t>
  </si>
  <si>
    <t>(3-2)</t>
  </si>
  <si>
    <t>(3-4)</t>
  </si>
  <si>
    <t>(3-5)</t>
  </si>
  <si>
    <t>(3-6)</t>
  </si>
  <si>
    <t>(3-7)</t>
  </si>
  <si>
    <t>(3-8)</t>
  </si>
  <si>
    <t>(3-9)</t>
  </si>
  <si>
    <t>(3-10)</t>
  </si>
  <si>
    <t>(3-11)</t>
  </si>
  <si>
    <t>(3-12)</t>
  </si>
  <si>
    <t>(3-13)</t>
  </si>
  <si>
    <t>(3-14)</t>
  </si>
  <si>
    <t>(3-15)</t>
  </si>
  <si>
    <t>(3-16)</t>
  </si>
  <si>
    <t>(3-17)</t>
  </si>
  <si>
    <t>(3-18)</t>
  </si>
  <si>
    <t>(3-19)</t>
  </si>
  <si>
    <t>(3-20)</t>
  </si>
  <si>
    <t>(3-21)</t>
  </si>
  <si>
    <t>(3-22)</t>
  </si>
  <si>
    <t>(3-23)</t>
  </si>
  <si>
    <t>(3-24)</t>
  </si>
  <si>
    <t>(3-25)</t>
  </si>
  <si>
    <t>(3-26)</t>
  </si>
  <si>
    <t>(3-27)</t>
  </si>
  <si>
    <t>(3-28)</t>
  </si>
  <si>
    <t>(3-29)</t>
  </si>
  <si>
    <t>(3-30)</t>
  </si>
  <si>
    <t>(3-31)</t>
  </si>
  <si>
    <t>(4-1)</t>
  </si>
  <si>
    <t>(4-2)</t>
  </si>
  <si>
    <t>(4-3)</t>
  </si>
  <si>
    <t>(4-4)</t>
  </si>
  <si>
    <t>(4-5)</t>
  </si>
  <si>
    <t>(4-6)</t>
  </si>
  <si>
    <t>(4-7)</t>
  </si>
  <si>
    <t>(4-8)</t>
  </si>
  <si>
    <t>(4-9)</t>
  </si>
  <si>
    <t>(4-10)</t>
  </si>
  <si>
    <t>(4-11)</t>
  </si>
  <si>
    <t>(4-12)</t>
  </si>
  <si>
    <t>(4-13)</t>
  </si>
  <si>
    <t>(4-14)</t>
  </si>
  <si>
    <t>(4-15)</t>
  </si>
  <si>
    <t>(4-16)</t>
  </si>
  <si>
    <t>(4-17)</t>
  </si>
  <si>
    <t>(4-18)</t>
  </si>
  <si>
    <t>(5-1)</t>
  </si>
  <si>
    <t>POSITION_OF_RC</t>
  </si>
  <si>
    <t xml:space="preserve">	A party that chooses power over principle will lose both (COCA, BLOG, 2012). </t>
  </si>
  <si>
    <t xml:space="preserve">	Children that do not learn in school about history are doomed to repeat the lessons of history (COCA, BLOG, 2012). </t>
  </si>
  <si>
    <t xml:space="preserve">	The animals that die the soonest learn the fastest (COCA, FIC, 2000). </t>
  </si>
  <si>
    <t xml:space="preserve">	The journal accepts papers that will influence policy and practice in the fields of child and family welfare (COCA, ACAD, 2016).</t>
  </si>
  <si>
    <t xml:space="preserve">	It’s about a boy that runs away or is kidnapped (COCA, WEB, 2012). </t>
  </si>
  <si>
    <t xml:space="preserve">	The students that live too close to the school do not get picked up by the school bus (COCA, BLOG, 2012).</t>
  </si>
  <si>
    <t xml:space="preserve">	European societies that arrived in the lower delta region were unfamiliar with the subtropical climate and deltaic environment (COCA, ACAD, 2019). </t>
  </si>
  <si>
    <t xml:space="preserve">	The car that had let him out was already driving away (COCA, FIC, 2013). </t>
  </si>
  <si>
    <t xml:space="preserve">	But the programs that really work involve intrusive paternalism (COCA, WEB, 2012). </t>
  </si>
  <si>
    <t xml:space="preserve">	The people that shot me are here (COCA, TV, 2014). </t>
  </si>
  <si>
    <t xml:space="preserve">	I don’t like to go to people that are the same age as me or whatever (COCA, ACAD, 2015).</t>
  </si>
  <si>
    <t xml:space="preserve">	This is a book that expresses kindness, strength and wisdom (COCA, MAG, 1990)</t>
  </si>
  <si>
    <t xml:space="preserve">	So we eliminated stories that weren’t about people (COCA, BLOG, 2012).</t>
  </si>
  <si>
    <t xml:space="preserve">	This is a high-end laptop that’s convertible (COCA, MAG, 2014)</t>
  </si>
  <si>
    <t xml:space="preserve">	I had a professor that announced that he was going to hold a review for the final exam (COCA, WEB, 2012).</t>
  </si>
  <si>
    <t xml:space="preserve">	Malcolm uses examples and studies that relate to everyone (COCA, WEB, 2012). </t>
  </si>
  <si>
    <t xml:space="preserve">	I’m reading studies that say they can kill you (COCA, TV, 1996). </t>
  </si>
  <si>
    <t xml:space="preserve">	He ran a company that sold Nike shoes (COCA, NEWS, 2010). </t>
  </si>
  <si>
    <t xml:space="preserve">	I’m the last guy that dumped you (COCA, MOV, 2010). </t>
  </si>
  <si>
    <t xml:space="preserve">	They accessed information that was available to the public (COCA, NEWS, 2006).</t>
  </si>
  <si>
    <t xml:space="preserve">	This is the man that was driving the boat (COCA, MOV, 2010). </t>
  </si>
  <si>
    <t xml:space="preserve">	It was the movie that changed everything (COCA, TV, 2014). </t>
  </si>
  <si>
    <t xml:space="preserve">	I’m looking for any music that will serve my audience (COCA, NEWS, 1990).</t>
  </si>
  <si>
    <t xml:space="preserve">	He had friends that were foreign (COCA, BLOG, 2012). </t>
  </si>
  <si>
    <t xml:space="preserve">	I got a job that might interest you (COCA, TV, 2011). </t>
  </si>
  <si>
    <t xml:space="preserve">	We have innocent children that go hungry in our own country (COCA, WEB, 2012)</t>
  </si>
  <si>
    <t xml:space="preserve">	The subject will ask only the questions that are listed on the sheet (COCA, FIC, 2015). </t>
  </si>
  <si>
    <t xml:space="preserve">	Instead, he started a catalog business that sells clothing and home furnishings (COCA, SPOK, 2001). </t>
  </si>
  <si>
    <t xml:space="preserve">	I learned skills that aren’t taught in school (COCA, MAG, 2012). </t>
  </si>
  <si>
    <t xml:space="preserve">	She walked past a building that was partly bricked up (COCA, FIC, 1997).</t>
  </si>
  <si>
    <t xml:space="preserve">	I know many Americans that cannot pay for health care (COCA, BLOG, 2012).</t>
  </si>
  <si>
    <t xml:space="preserve">	Now you’ll have the subject that I like best (COCA, MAG, 1997).</t>
  </si>
  <si>
    <t xml:space="preserve">	 His new public schools that he backed up so much are failing (COCA, WEB, 2010)</t>
  </si>
  <si>
    <t xml:space="preserve">	This is the girl that they hired at the factory the other day (COCA, MOV, 2005).</t>
  </si>
  <si>
    <t xml:space="preserve">	My first dog was a shelter dog that I rescued (COCA, SPOK, 2016). </t>
  </si>
  <si>
    <t xml:space="preserve">	It was me that you helped earlier (COCA, TV, 2019).</t>
  </si>
  <si>
    <t xml:space="preserve">	It was a game that he loved to play (COCA, FIC, 1991).</t>
  </si>
  <si>
    <t xml:space="preserve">	This is the jacket that Britney wore (COCA, SPOK, 2001).</t>
  </si>
  <si>
    <t xml:space="preserve">	She also wore a gift that lieutenant Dial had given her the night before (COCA, FIC, 2004).</t>
  </si>
  <si>
    <t xml:space="preserve">	I have earned the money that I have (COCA, SPOK, 2012).</t>
  </si>
  <si>
    <t xml:space="preserve">	There are several different roles that a Supreme Court justice performs (COCA, ACAD, 1993). </t>
  </si>
  <si>
    <t xml:space="preserve">	We’ll take the customers that we can get (COCA, MOV, 2007). </t>
  </si>
  <si>
    <t xml:space="preserve">	I have a son that I’m raising alone (COCA, NEWS, 1993). </t>
  </si>
  <si>
    <t xml:space="preserve">	It’s the biggest project that we’ve done (COCA, TV, 2016). </t>
  </si>
  <si>
    <t xml:space="preserve">	The three of them played a game that Topaz didn’t understand (COCA, FIC, 1999). </t>
  </si>
  <si>
    <t xml:space="preserve">	They do the jobs that nobody else wants to do (COCA, SPOK, 2012). </t>
  </si>
  <si>
    <t xml:space="preserve">	He wants the life that I can give him (COCA, TV, 2016). </t>
  </si>
  <si>
    <t xml:space="preserve">	We had a culture that I didn’t like (COCA, BLOG, 2012). </t>
  </si>
  <si>
    <t xml:space="preserve">	We need a list of tasks that we can triage and accomplish (COCA, BLOG, 2012). </t>
  </si>
  <si>
    <t xml:space="preserve"> He currently has six computers that he’s worked on at home (COCA, NEWS, 2006). </t>
  </si>
  <si>
    <t>medial</t>
  </si>
  <si>
    <t>final</t>
  </si>
  <si>
    <t>THAT_SYNTACTIC_FUNCTION</t>
  </si>
  <si>
    <t>subject</t>
  </si>
  <si>
    <t>object</t>
  </si>
  <si>
    <t>after-preposition</t>
  </si>
  <si>
    <t>ANTECEDENT_RELATIVISER_RELATIONSHIP</t>
  </si>
  <si>
    <t>S-S</t>
  </si>
  <si>
    <t>O-S</t>
  </si>
  <si>
    <t>O-O</t>
  </si>
  <si>
    <t>S-O</t>
  </si>
  <si>
    <t>MODIFIED_ANTECEDENTS</t>
  </si>
  <si>
    <t>object_of_preposition</t>
  </si>
  <si>
    <t>predicative_complement</t>
  </si>
  <si>
    <t>DATA_SAMPLE</t>
  </si>
  <si>
    <t>inanimate</t>
  </si>
  <si>
    <t>animate</t>
  </si>
  <si>
    <t>ANIMACY_OF_ANTECEDENT</t>
  </si>
  <si>
    <t>Grand Total</t>
  </si>
  <si>
    <t>Posisi_klausa_relatif</t>
  </si>
  <si>
    <t>Frekuensi</t>
  </si>
  <si>
    <t>%</t>
  </si>
  <si>
    <t>proporsi</t>
  </si>
  <si>
    <t>Exp.Frek</t>
  </si>
  <si>
    <t>standard_error</t>
  </si>
  <si>
    <t>95% C.I. Lower Bound</t>
  </si>
  <si>
    <t>95% C.I. Upper Bound</t>
  </si>
  <si>
    <t>95%CI</t>
  </si>
  <si>
    <t>p_binomial-test (one-tailed)</t>
  </si>
  <si>
    <t>p_binomial-test (significant? p &lt; 0.05)</t>
  </si>
  <si>
    <t>p_binomial-test (two-tailed)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</si>
</sst>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Distribusi posisi klausa relatif </a:t>
            </a:r>
            <a:r>
              <a:rPr lang="en-US" i="1"/>
              <a:t>that</a:t>
            </a:r>
            <a:r>
              <a:rPr lang="en-US" i="0"/>
              <a:t> dalam 50</a:t>
            </a:r>
            <a:r>
              <a:rPr lang="en-US" i="0" baseline="0"/>
              <a:t> sampel klausa utama dari COCA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20000"/>
                <a:lumOff val="80000"/>
              </a:schemeClr>
            </a:solidFill>
            <a:ln>
              <a:solidFill>
                <a:srgbClr val="00B050"/>
              </a:solidFill>
            </a:ln>
            <a:effectLst/>
          </c:spPr>
          <c:invertIfNegative val="0"/>
          <c:dLbls>
            <c:dLbl>
              <c:idx val="0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2AD-6249-B5CA-723739CAFB55}"/>
                </c:ext>
              </c:extLst>
            </c:dLbl>
            <c:dLbl>
              <c:idx val="1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9181515986120323E-2"/>
                      <c:h val="6.47455526392534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02AD-6249-B5CA-723739CAFB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'analisis-snbi-2022'!$I$2:$I$3</c:f>
                <c:numCache>
                  <c:formatCode>General</c:formatCode>
                  <c:ptCount val="2"/>
                  <c:pt idx="0">
                    <c:v>0.10648937242133158</c:v>
                  </c:pt>
                  <c:pt idx="1">
                    <c:v>0.10648937242133158</c:v>
                  </c:pt>
                </c:numCache>
              </c:numRef>
            </c:plus>
            <c:minus>
              <c:numRef>
                <c:f>'analisis-snbi-2022'!$I$2:$I$3</c:f>
                <c:numCache>
                  <c:formatCode>General</c:formatCode>
                  <c:ptCount val="2"/>
                  <c:pt idx="0">
                    <c:v>0.10648937242133158</c:v>
                  </c:pt>
                  <c:pt idx="1">
                    <c:v>0.10648937242133158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Posisi akhir</c:v>
              </c:pt>
              <c:pt idx="1">
                <c:v>Posisi medial</c:v>
              </c:pt>
            </c:strLit>
          </c:cat>
          <c:val>
            <c:numRef>
              <c:f>'analisis-snbi-2022'!$D$2:$D$3</c:f>
              <c:numCache>
                <c:formatCode>0.00</c:formatCode>
                <c:ptCount val="2"/>
                <c:pt idx="0">
                  <c:v>0.82</c:v>
                </c:pt>
                <c:pt idx="1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D-6249-B5CA-723739CAF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5254976"/>
        <c:axId val="915246304"/>
      </c:barChart>
      <c:catAx>
        <c:axId val="91525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246304"/>
        <c:crosses val="autoZero"/>
        <c:auto val="1"/>
        <c:lblAlgn val="ctr"/>
        <c:lblOffset val="100"/>
        <c:noMultiLvlLbl val="0"/>
      </c:catAx>
      <c:valAx>
        <c:axId val="9152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25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204611</xdr:colOff>
      <xdr:row>5</xdr:row>
      <xdr:rowOff>32455</xdr:rowOff>
    </xdr:from>
    <xdr:to>
      <xdr:col>3</xdr:col>
      <xdr:colOff>169332</xdr:colOff>
      <xdr:row>18</xdr:row>
      <xdr:rowOff>115711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054E8-026C-F04E-9C6A-615E8A106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de Primahadi Wijaya RAJEG" refreshedDate="44584.918753587961" createdVersion="7" refreshedVersion="7" minRefreshableVersion="3" recordCount="50" xr:uid="{2E571D87-5704-624A-947D-05BE4D7805B0}">
  <cacheSource type="worksheet">
    <worksheetSource ref="A1:G51" sheet="data"/>
  </cacheSource>
  <cacheFields count="7">
    <cacheField name="ID" numFmtId="0">
      <sharedItems/>
    </cacheField>
    <cacheField name="DATA_SAMPLE" numFmtId="0">
      <sharedItems/>
    </cacheField>
    <cacheField name="POSITION_OF_RC" numFmtId="0">
      <sharedItems count="2">
        <s v="medial"/>
        <s v="final"/>
      </sharedItems>
    </cacheField>
    <cacheField name="THAT_SYNTACTIC_FUNCTION" numFmtId="0">
      <sharedItems/>
    </cacheField>
    <cacheField name="ANTECEDENT_RELATIVISER_RELATIONSHIP" numFmtId="0">
      <sharedItems/>
    </cacheField>
    <cacheField name="MODIFIED_ANTECEDENTS" numFmtId="0">
      <sharedItems/>
    </cacheField>
    <cacheField name="ANIMACY_OF_ANTECED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(3-1)"/>
    <s v="_x0009_A party that chooses power over principle will lose both (COCA, BLOG, 2012). "/>
    <x v="0"/>
    <s v="subject"/>
    <s v="S-S"/>
    <s v="subject"/>
    <s v="inanimate"/>
  </r>
  <r>
    <s v="(3-2)"/>
    <s v="_x0009_Children that do not learn in school about history are doomed to repeat the lessons of history (COCA, BLOG, 2012). "/>
    <x v="0"/>
    <s v="subject"/>
    <s v="S-S"/>
    <s v="subject"/>
    <s v="animate"/>
  </r>
  <r>
    <s v="(3-1)"/>
    <s v="_x0009_The animals that die the soonest learn the fastest (COCA, FIC, 2000). "/>
    <x v="0"/>
    <s v="subject"/>
    <s v="S-S"/>
    <s v="subject"/>
    <s v="animate"/>
  </r>
  <r>
    <s v="(3-4)"/>
    <s v="_x0009_The journal accepts papers that will influence policy and practice in the fields of child and family welfare (COCA, ACAD, 2016)."/>
    <x v="1"/>
    <s v="subject"/>
    <s v="O-S"/>
    <s v="object"/>
    <s v="inanimate"/>
  </r>
  <r>
    <s v="(3-5)"/>
    <s v="_x0009_It’s about a boy that runs away or is kidnapped (COCA, WEB, 2012). "/>
    <x v="1"/>
    <s v="subject"/>
    <s v="O-S"/>
    <s v="object_of_preposition"/>
    <s v="animate"/>
  </r>
  <r>
    <s v="(3-6)"/>
    <s v="_x0009_The students that live too close to the school do not get picked up by the school bus (COCA, BLOG, 2012)."/>
    <x v="0"/>
    <s v="subject"/>
    <s v="S-S"/>
    <s v="subject"/>
    <s v="animate"/>
  </r>
  <r>
    <s v="(3-7)"/>
    <s v="_x0009_European societies that arrived in the lower delta region were unfamiliar with the subtropical climate and deltaic environment (COCA, ACAD, 2019). "/>
    <x v="0"/>
    <s v="subject"/>
    <s v="S-S"/>
    <s v="subject"/>
    <s v="animate"/>
  </r>
  <r>
    <s v="(3-8)"/>
    <s v="_x0009_The car that had let him out was already driving away (COCA, FIC, 2013). "/>
    <x v="0"/>
    <s v="subject"/>
    <s v="S-S"/>
    <s v="subject"/>
    <s v="inanimate"/>
  </r>
  <r>
    <s v="(3-9)"/>
    <s v="_x0009_But the programs that really work involve intrusive paternalism (COCA, WEB, 2012). "/>
    <x v="0"/>
    <s v="subject"/>
    <s v="S-S"/>
    <s v="subject"/>
    <s v="inanimate"/>
  </r>
  <r>
    <s v="(3-10)"/>
    <s v="_x0009_The people that shot me are here (COCA, TV, 2014). "/>
    <x v="0"/>
    <s v="subject"/>
    <s v="S-S"/>
    <s v="subject"/>
    <s v="animate"/>
  </r>
  <r>
    <s v="(3-11)"/>
    <s v="_x0009_I don’t like to go to people that are the same age as me or whatever (COCA, ACAD, 2015)."/>
    <x v="1"/>
    <s v="subject"/>
    <s v="O-S"/>
    <s v="object_of_preposition"/>
    <s v="animate"/>
  </r>
  <r>
    <s v="(3-12)"/>
    <s v="_x0009_This is a book that expresses kindness, strength and wisdom (COCA, MAG, 1990)"/>
    <x v="1"/>
    <s v="subject"/>
    <s v="O-S"/>
    <s v="predicative_complement"/>
    <s v="inanimate"/>
  </r>
  <r>
    <s v="(3-13)"/>
    <s v="_x0009_So we eliminated stories that weren’t about people (COCA, BLOG, 2012)."/>
    <x v="1"/>
    <s v="subject"/>
    <s v="O-S"/>
    <s v="object"/>
    <s v="inanimate"/>
  </r>
  <r>
    <s v="(3-14)"/>
    <s v="_x0009_This is a high-end laptop that’s convertible (COCA, MAG, 2014)"/>
    <x v="1"/>
    <s v="subject"/>
    <s v="O-S"/>
    <s v="predicative_complement"/>
    <s v="inanimate"/>
  </r>
  <r>
    <s v="(3-15)"/>
    <s v="_x0009_I had a professor that announced that he was going to hold a review for the final exam (COCA, WEB, 2012)."/>
    <x v="1"/>
    <s v="subject"/>
    <s v="O-S"/>
    <s v="object"/>
    <s v="animate"/>
  </r>
  <r>
    <s v="(3-16)"/>
    <s v="_x0009_Malcolm uses examples and studies that relate to everyone (COCA, WEB, 2012). "/>
    <x v="1"/>
    <s v="subject"/>
    <s v="O-S"/>
    <s v="object"/>
    <s v="inanimate"/>
  </r>
  <r>
    <s v="(3-17)"/>
    <s v="_x0009_I’m reading studies that say they can kill you (COCA, TV, 1996). "/>
    <x v="1"/>
    <s v="subject"/>
    <s v="O-S"/>
    <s v="object"/>
    <s v="inanimate"/>
  </r>
  <r>
    <s v="(3-18)"/>
    <s v="_x0009_He ran a company that sold Nike shoes (COCA, NEWS, 2010). "/>
    <x v="1"/>
    <s v="subject"/>
    <s v="O-S"/>
    <s v="object"/>
    <s v="inanimate"/>
  </r>
  <r>
    <s v="(3-19)"/>
    <s v="_x0009_I’m the last guy that dumped you (COCA, MOV, 2010). "/>
    <x v="1"/>
    <s v="subject"/>
    <s v="O-S"/>
    <s v="predicative_complement"/>
    <s v="animate"/>
  </r>
  <r>
    <s v="(3-20)"/>
    <s v="_x0009_They accessed information that was available to the public (COCA, NEWS, 2006)."/>
    <x v="1"/>
    <s v="subject"/>
    <s v="O-S"/>
    <s v="object"/>
    <s v="inanimate"/>
  </r>
  <r>
    <s v="(3-21)"/>
    <s v="_x0009_This is the man that was driving the boat (COCA, MOV, 2010). "/>
    <x v="1"/>
    <s v="subject"/>
    <s v="O-S"/>
    <s v="predicative_complement"/>
    <s v="animate"/>
  </r>
  <r>
    <s v="(3-22)"/>
    <s v="_x0009_It was the movie that changed everything (COCA, TV, 2014). "/>
    <x v="1"/>
    <s v="subject"/>
    <s v="O-S"/>
    <s v="predicative_complement"/>
    <s v="inanimate"/>
  </r>
  <r>
    <s v="(3-23)"/>
    <s v="_x0009_I’m looking for any music that will serve my audience (COCA, NEWS, 1990)."/>
    <x v="1"/>
    <s v="subject"/>
    <s v="O-S"/>
    <s v="object_of_preposition"/>
    <s v="inanimate"/>
  </r>
  <r>
    <s v="(3-24)"/>
    <s v="_x0009_He had friends that were foreign (COCA, BLOG, 2012). "/>
    <x v="1"/>
    <s v="subject"/>
    <s v="O-S"/>
    <s v="object"/>
    <s v="animate"/>
  </r>
  <r>
    <s v="(3-25)"/>
    <s v="_x0009_I got a job that might interest you (COCA, TV, 2011). "/>
    <x v="1"/>
    <s v="subject"/>
    <s v="O-S"/>
    <s v="object"/>
    <s v="inanimate"/>
  </r>
  <r>
    <s v="(3-26)"/>
    <s v="_x0009_We have innocent children that go hungry in our own country (COCA, WEB, 2012)"/>
    <x v="1"/>
    <s v="subject"/>
    <s v="O-S"/>
    <s v="object"/>
    <s v="animate"/>
  </r>
  <r>
    <s v="(3-27)"/>
    <s v="_x0009_The subject will ask only the questions that are listed on the sheet (COCA, FIC, 2015). "/>
    <x v="1"/>
    <s v="subject"/>
    <s v="O-S"/>
    <s v="object"/>
    <s v="inanimate"/>
  </r>
  <r>
    <s v="(3-28)"/>
    <s v="_x0009_Instead, he started a catalog business that sells clothing and home furnishings (COCA, SPOK, 2001). "/>
    <x v="1"/>
    <s v="subject"/>
    <s v="O-S"/>
    <s v="object"/>
    <s v="inanimate"/>
  </r>
  <r>
    <s v="(3-29)"/>
    <s v="_x0009_I learned skills that aren’t taught in school (COCA, MAG, 2012). "/>
    <x v="1"/>
    <s v="subject"/>
    <s v="O-S"/>
    <s v="object"/>
    <s v="inanimate"/>
  </r>
  <r>
    <s v="(3-30)"/>
    <s v="_x0009_She walked past a building that was partly bricked up (COCA, FIC, 1997)."/>
    <x v="1"/>
    <s v="subject"/>
    <s v="O-S"/>
    <s v="object"/>
    <s v="inanimate"/>
  </r>
  <r>
    <s v="(3-31)"/>
    <s v="_x0009_I know many Americans that cannot pay for health care (COCA, BLOG, 2012)."/>
    <x v="1"/>
    <s v="subject"/>
    <s v="O-S"/>
    <s v="object"/>
    <s v="animate"/>
  </r>
  <r>
    <s v="(4-1)"/>
    <s v="_x0009_Now you’ll have the subject that I like best (COCA, MAG, 1997)."/>
    <x v="1"/>
    <s v="object"/>
    <s v="O-O"/>
    <s v="object"/>
    <s v="inanimate"/>
  </r>
  <r>
    <s v="(4-2)"/>
    <s v="_x0009_ His new public schools that he backed up so much are failing (COCA, WEB, 2010)"/>
    <x v="0"/>
    <s v="object"/>
    <s v="S-O"/>
    <s v="subject"/>
    <s v="inanimate"/>
  </r>
  <r>
    <s v="(4-3)"/>
    <s v="_x0009_This is the girl that they hired at the factory the other day (COCA, MOV, 2005)."/>
    <x v="1"/>
    <s v="object"/>
    <s v="O-O"/>
    <s v="predicative_complement"/>
    <s v="animate"/>
  </r>
  <r>
    <s v="(4-4)"/>
    <s v="_x0009_My first dog was a shelter dog that I rescued (COCA, SPOK, 2016). "/>
    <x v="1"/>
    <s v="object"/>
    <s v="O-O"/>
    <s v="predicative_complement"/>
    <s v="animate"/>
  </r>
  <r>
    <s v="(4-5)"/>
    <s v="_x0009_It was me that you helped earlier (COCA, TV, 2019)."/>
    <x v="1"/>
    <s v="object"/>
    <s v="O-O"/>
    <s v="predicative_complement"/>
    <s v="animate"/>
  </r>
  <r>
    <s v="(4-6)"/>
    <s v="_x0009_It was a game that he loved to play (COCA, FIC, 1991)."/>
    <x v="1"/>
    <s v="object"/>
    <s v="O-O"/>
    <s v="predicative_complement"/>
    <s v="inanimate"/>
  </r>
  <r>
    <s v="(4-7)"/>
    <s v="_x0009_This is the jacket that Britney wore (COCA, SPOK, 2001)."/>
    <x v="1"/>
    <s v="object"/>
    <s v="O-O"/>
    <s v="predicative_complement"/>
    <s v="inanimate"/>
  </r>
  <r>
    <s v="(4-8)"/>
    <s v="_x0009_She also wore a gift that lieutenant Dial had given her the night before (COCA, FIC, 2004)."/>
    <x v="1"/>
    <s v="object"/>
    <s v="O-O"/>
    <s v="object"/>
    <s v="inanimate"/>
  </r>
  <r>
    <s v="(4-9)"/>
    <s v="_x0009_I have earned the money that I have (COCA, SPOK, 2012)."/>
    <x v="1"/>
    <s v="object"/>
    <s v="O-O"/>
    <s v="object"/>
    <s v="inanimate"/>
  </r>
  <r>
    <s v="(4-10)"/>
    <s v="_x0009_There are several different roles that a Supreme Court justice performs (COCA, ACAD, 1993). "/>
    <x v="1"/>
    <s v="object"/>
    <s v="O-O"/>
    <s v="predicative_complement"/>
    <s v="inanimate"/>
  </r>
  <r>
    <s v="(4-11)"/>
    <s v="_x0009_We’ll take the customers that we can get (COCA, MOV, 2007). "/>
    <x v="1"/>
    <s v="object"/>
    <s v="O-O"/>
    <s v="object"/>
    <s v="animate"/>
  </r>
  <r>
    <s v="(4-12)"/>
    <s v="_x0009_I have a son that I’m raising alone (COCA, NEWS, 1993). "/>
    <x v="1"/>
    <s v="object"/>
    <s v="O-O"/>
    <s v="object"/>
    <s v="animate"/>
  </r>
  <r>
    <s v="(4-13)"/>
    <s v="_x0009_It’s the biggest project that we’ve done (COCA, TV, 2016). "/>
    <x v="1"/>
    <s v="object"/>
    <s v="O-O"/>
    <s v="predicative_complement"/>
    <s v="inanimate"/>
  </r>
  <r>
    <s v="(4-14)"/>
    <s v="_x0009_The three of them played a game that Topaz didn’t understand (COCA, FIC, 1999). "/>
    <x v="1"/>
    <s v="object"/>
    <s v="O-O"/>
    <s v="object"/>
    <s v="inanimate"/>
  </r>
  <r>
    <s v="(4-15)"/>
    <s v="_x0009_They do the jobs that nobody else wants to do (COCA, SPOK, 2012). "/>
    <x v="1"/>
    <s v="object"/>
    <s v="O-O"/>
    <s v="object"/>
    <s v="inanimate"/>
  </r>
  <r>
    <s v="(4-16)"/>
    <s v="_x0009_He wants the life that I can give him (COCA, TV, 2016). "/>
    <x v="1"/>
    <s v="object"/>
    <s v="O-O"/>
    <s v="object"/>
    <s v="inanimate"/>
  </r>
  <r>
    <s v="(4-17)"/>
    <s v="_x0009_We had a culture that I didn’t like (COCA, BLOG, 2012). "/>
    <x v="1"/>
    <s v="object"/>
    <s v="O-O"/>
    <s v="object"/>
    <s v="inanimate"/>
  </r>
  <r>
    <s v="(4-18)"/>
    <s v="_x0009_We need a list of tasks that we can triage and accomplish (COCA, BLOG, 2012). "/>
    <x v="1"/>
    <s v="object"/>
    <s v="O-O"/>
    <s v="object"/>
    <s v="inanimate"/>
  </r>
  <r>
    <s v="(5-1)"/>
    <s v=" He currently has six computers that he’s worked on at home (COCA, NEWS, 2006). "/>
    <x v="1"/>
    <s v="after-preposition"/>
    <s v="O-O"/>
    <s v="object"/>
    <s v="inanima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0B325D-516E-6D41-BAF9-C42791D647EA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osisi_klausa_relatif">
  <location ref="A1:B4" firstHeaderRow="1" firstDataRow="1" firstDataCol="1"/>
  <pivotFields count="7"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Frekuensi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EA64-9372-C44C-9C7B-28E4D1516A24}">
  <dimension ref="A1:G51"/>
  <sheetViews>
    <sheetView tabSelected="1" zoomScale="170" zoomScaleNormal="17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" style="2" customWidth="1"/>
    <col min="2" max="2" width="48.5" style="1" customWidth="1"/>
    <col min="3" max="3" width="15.6640625" style="2" bestFit="1" customWidth="1"/>
    <col min="4" max="4" width="25.6640625" style="2" bestFit="1" customWidth="1"/>
    <col min="5" max="5" width="35.5" style="2" customWidth="1"/>
    <col min="6" max="6" width="22.83203125" style="2" bestFit="1" customWidth="1"/>
    <col min="7" max="7" width="24.6640625" style="2" bestFit="1" customWidth="1"/>
    <col min="8" max="16384" width="10.83203125" style="1"/>
  </cols>
  <sheetData>
    <row r="1" spans="1:7" x14ac:dyDescent="0.2">
      <c r="A1" s="2" t="s">
        <v>0</v>
      </c>
      <c r="B1" s="2" t="s">
        <v>115</v>
      </c>
      <c r="C1" s="2" t="s">
        <v>50</v>
      </c>
      <c r="D1" s="3" t="s">
        <v>103</v>
      </c>
      <c r="E1" s="3" t="s">
        <v>107</v>
      </c>
      <c r="F1" s="3" t="s">
        <v>112</v>
      </c>
      <c r="G1" s="3" t="s">
        <v>118</v>
      </c>
    </row>
    <row r="2" spans="1:7" x14ac:dyDescent="0.2">
      <c r="A2" s="2" t="s">
        <v>1</v>
      </c>
      <c r="B2" s="1" t="s">
        <v>51</v>
      </c>
      <c r="C2" s="2" t="s">
        <v>101</v>
      </c>
      <c r="D2" s="3" t="s">
        <v>104</v>
      </c>
      <c r="E2" s="3" t="s">
        <v>108</v>
      </c>
      <c r="F2" s="3" t="s">
        <v>104</v>
      </c>
      <c r="G2" s="3" t="s">
        <v>116</v>
      </c>
    </row>
    <row r="3" spans="1:7" x14ac:dyDescent="0.2">
      <c r="A3" s="2" t="s">
        <v>2</v>
      </c>
      <c r="B3" s="1" t="s">
        <v>52</v>
      </c>
      <c r="C3" s="2" t="s">
        <v>101</v>
      </c>
      <c r="D3" s="3" t="s">
        <v>104</v>
      </c>
      <c r="E3" s="3" t="s">
        <v>108</v>
      </c>
      <c r="F3" s="3" t="s">
        <v>104</v>
      </c>
      <c r="G3" s="3" t="s">
        <v>117</v>
      </c>
    </row>
    <row r="4" spans="1:7" x14ac:dyDescent="0.2">
      <c r="A4" s="2" t="s">
        <v>1</v>
      </c>
      <c r="B4" s="1" t="s">
        <v>53</v>
      </c>
      <c r="C4" s="2" t="s">
        <v>101</v>
      </c>
      <c r="D4" s="3" t="s">
        <v>104</v>
      </c>
      <c r="E4" s="3" t="s">
        <v>108</v>
      </c>
      <c r="F4" s="3" t="s">
        <v>104</v>
      </c>
      <c r="G4" s="3" t="s">
        <v>117</v>
      </c>
    </row>
    <row r="5" spans="1:7" x14ac:dyDescent="0.2">
      <c r="A5" s="2" t="s">
        <v>3</v>
      </c>
      <c r="B5" s="1" t="s">
        <v>54</v>
      </c>
      <c r="C5" s="3" t="s">
        <v>102</v>
      </c>
      <c r="D5" s="3" t="s">
        <v>104</v>
      </c>
      <c r="E5" s="3" t="s">
        <v>109</v>
      </c>
      <c r="F5" s="3" t="s">
        <v>105</v>
      </c>
      <c r="G5" s="3" t="s">
        <v>116</v>
      </c>
    </row>
    <row r="6" spans="1:7" x14ac:dyDescent="0.2">
      <c r="A6" s="2" t="s">
        <v>4</v>
      </c>
      <c r="B6" s="1" t="s">
        <v>55</v>
      </c>
      <c r="C6" s="3" t="s">
        <v>102</v>
      </c>
      <c r="D6" s="3" t="s">
        <v>104</v>
      </c>
      <c r="E6" s="3" t="s">
        <v>109</v>
      </c>
      <c r="F6" s="3" t="s">
        <v>113</v>
      </c>
      <c r="G6" s="3" t="s">
        <v>117</v>
      </c>
    </row>
    <row r="7" spans="1:7" x14ac:dyDescent="0.2">
      <c r="A7" s="2" t="s">
        <v>5</v>
      </c>
      <c r="B7" s="1" t="s">
        <v>56</v>
      </c>
      <c r="C7" s="3" t="s">
        <v>101</v>
      </c>
      <c r="D7" s="3" t="s">
        <v>104</v>
      </c>
      <c r="E7" s="3" t="s">
        <v>108</v>
      </c>
      <c r="F7" s="3" t="s">
        <v>104</v>
      </c>
      <c r="G7" s="3" t="s">
        <v>117</v>
      </c>
    </row>
    <row r="8" spans="1:7" x14ac:dyDescent="0.2">
      <c r="A8" s="2" t="s">
        <v>6</v>
      </c>
      <c r="B8" s="1" t="s">
        <v>57</v>
      </c>
      <c r="C8" s="3" t="s">
        <v>101</v>
      </c>
      <c r="D8" s="3" t="s">
        <v>104</v>
      </c>
      <c r="E8" s="3" t="s">
        <v>108</v>
      </c>
      <c r="F8" s="3" t="s">
        <v>104</v>
      </c>
      <c r="G8" s="3" t="s">
        <v>117</v>
      </c>
    </row>
    <row r="9" spans="1:7" x14ac:dyDescent="0.2">
      <c r="A9" s="2" t="s">
        <v>7</v>
      </c>
      <c r="B9" s="1" t="s">
        <v>58</v>
      </c>
      <c r="C9" s="3" t="s">
        <v>101</v>
      </c>
      <c r="D9" s="3" t="s">
        <v>104</v>
      </c>
      <c r="E9" s="3" t="s">
        <v>108</v>
      </c>
      <c r="F9" s="3" t="s">
        <v>104</v>
      </c>
      <c r="G9" s="3" t="s">
        <v>116</v>
      </c>
    </row>
    <row r="10" spans="1:7" x14ac:dyDescent="0.2">
      <c r="A10" s="2" t="s">
        <v>8</v>
      </c>
      <c r="B10" s="1" t="s">
        <v>59</v>
      </c>
      <c r="C10" s="3" t="s">
        <v>101</v>
      </c>
      <c r="D10" s="3" t="s">
        <v>104</v>
      </c>
      <c r="E10" s="3" t="s">
        <v>108</v>
      </c>
      <c r="F10" s="3" t="s">
        <v>104</v>
      </c>
      <c r="G10" s="3" t="s">
        <v>116</v>
      </c>
    </row>
    <row r="11" spans="1:7" x14ac:dyDescent="0.2">
      <c r="A11" s="2" t="s">
        <v>9</v>
      </c>
      <c r="B11" s="1" t="s">
        <v>60</v>
      </c>
      <c r="C11" s="3" t="s">
        <v>101</v>
      </c>
      <c r="D11" s="3" t="s">
        <v>104</v>
      </c>
      <c r="E11" s="3" t="s">
        <v>108</v>
      </c>
      <c r="F11" s="3" t="s">
        <v>104</v>
      </c>
      <c r="G11" s="3" t="s">
        <v>117</v>
      </c>
    </row>
    <row r="12" spans="1:7" x14ac:dyDescent="0.2">
      <c r="A12" s="2" t="s">
        <v>10</v>
      </c>
      <c r="B12" s="1" t="s">
        <v>61</v>
      </c>
      <c r="C12" s="3" t="s">
        <v>102</v>
      </c>
      <c r="D12" s="3" t="s">
        <v>104</v>
      </c>
      <c r="E12" s="3" t="s">
        <v>109</v>
      </c>
      <c r="F12" s="3" t="s">
        <v>113</v>
      </c>
      <c r="G12" s="3" t="s">
        <v>117</v>
      </c>
    </row>
    <row r="13" spans="1:7" x14ac:dyDescent="0.2">
      <c r="A13" s="2" t="s">
        <v>11</v>
      </c>
      <c r="B13" s="1" t="s">
        <v>62</v>
      </c>
      <c r="C13" s="3" t="s">
        <v>102</v>
      </c>
      <c r="D13" s="3" t="s">
        <v>104</v>
      </c>
      <c r="E13" s="3" t="s">
        <v>109</v>
      </c>
      <c r="F13" s="3" t="s">
        <v>114</v>
      </c>
      <c r="G13" s="3" t="s">
        <v>116</v>
      </c>
    </row>
    <row r="14" spans="1:7" x14ac:dyDescent="0.2">
      <c r="A14" s="2" t="s">
        <v>12</v>
      </c>
      <c r="B14" s="1" t="s">
        <v>63</v>
      </c>
      <c r="C14" s="3" t="s">
        <v>102</v>
      </c>
      <c r="D14" s="3" t="s">
        <v>104</v>
      </c>
      <c r="E14" s="3" t="s">
        <v>109</v>
      </c>
      <c r="F14" s="3" t="s">
        <v>105</v>
      </c>
      <c r="G14" s="3" t="s">
        <v>116</v>
      </c>
    </row>
    <row r="15" spans="1:7" x14ac:dyDescent="0.2">
      <c r="A15" s="2" t="s">
        <v>13</v>
      </c>
      <c r="B15" s="1" t="s">
        <v>64</v>
      </c>
      <c r="C15" s="3" t="s">
        <v>102</v>
      </c>
      <c r="D15" s="3" t="s">
        <v>104</v>
      </c>
      <c r="E15" s="3" t="s">
        <v>109</v>
      </c>
      <c r="F15" s="3" t="s">
        <v>114</v>
      </c>
      <c r="G15" s="3" t="s">
        <v>116</v>
      </c>
    </row>
    <row r="16" spans="1:7" x14ac:dyDescent="0.2">
      <c r="A16" s="2" t="s">
        <v>14</v>
      </c>
      <c r="B16" s="1" t="s">
        <v>65</v>
      </c>
      <c r="C16" s="3" t="s">
        <v>102</v>
      </c>
      <c r="D16" s="3" t="s">
        <v>104</v>
      </c>
      <c r="E16" s="3" t="s">
        <v>109</v>
      </c>
      <c r="F16" s="3" t="s">
        <v>105</v>
      </c>
      <c r="G16" s="3" t="s">
        <v>117</v>
      </c>
    </row>
    <row r="17" spans="1:7" x14ac:dyDescent="0.2">
      <c r="A17" s="2" t="s">
        <v>15</v>
      </c>
      <c r="B17" s="1" t="s">
        <v>66</v>
      </c>
      <c r="C17" s="3" t="s">
        <v>102</v>
      </c>
      <c r="D17" s="3" t="s">
        <v>104</v>
      </c>
      <c r="E17" s="3" t="s">
        <v>109</v>
      </c>
      <c r="F17" s="3" t="s">
        <v>105</v>
      </c>
      <c r="G17" s="3" t="s">
        <v>116</v>
      </c>
    </row>
    <row r="18" spans="1:7" x14ac:dyDescent="0.2">
      <c r="A18" s="2" t="s">
        <v>16</v>
      </c>
      <c r="B18" s="1" t="s">
        <v>67</v>
      </c>
      <c r="C18" s="3" t="s">
        <v>102</v>
      </c>
      <c r="D18" s="3" t="s">
        <v>104</v>
      </c>
      <c r="E18" s="3" t="s">
        <v>109</v>
      </c>
      <c r="F18" s="3" t="s">
        <v>105</v>
      </c>
      <c r="G18" s="3" t="s">
        <v>116</v>
      </c>
    </row>
    <row r="19" spans="1:7" x14ac:dyDescent="0.2">
      <c r="A19" s="2" t="s">
        <v>17</v>
      </c>
      <c r="B19" s="1" t="s">
        <v>68</v>
      </c>
      <c r="C19" s="3" t="s">
        <v>102</v>
      </c>
      <c r="D19" s="3" t="s">
        <v>104</v>
      </c>
      <c r="E19" s="3" t="s">
        <v>109</v>
      </c>
      <c r="F19" s="3" t="s">
        <v>105</v>
      </c>
      <c r="G19" s="3" t="s">
        <v>116</v>
      </c>
    </row>
    <row r="20" spans="1:7" x14ac:dyDescent="0.2">
      <c r="A20" s="2" t="s">
        <v>18</v>
      </c>
      <c r="B20" s="1" t="s">
        <v>69</v>
      </c>
      <c r="C20" s="3" t="s">
        <v>102</v>
      </c>
      <c r="D20" s="3" t="s">
        <v>104</v>
      </c>
      <c r="E20" s="3" t="s">
        <v>109</v>
      </c>
      <c r="F20" s="3" t="s">
        <v>114</v>
      </c>
      <c r="G20" s="3" t="s">
        <v>117</v>
      </c>
    </row>
    <row r="21" spans="1:7" x14ac:dyDescent="0.2">
      <c r="A21" s="2" t="s">
        <v>19</v>
      </c>
      <c r="B21" s="1" t="s">
        <v>70</v>
      </c>
      <c r="C21" s="3" t="s">
        <v>102</v>
      </c>
      <c r="D21" s="3" t="s">
        <v>104</v>
      </c>
      <c r="E21" s="3" t="s">
        <v>109</v>
      </c>
      <c r="F21" s="3" t="s">
        <v>105</v>
      </c>
      <c r="G21" s="3" t="s">
        <v>116</v>
      </c>
    </row>
    <row r="22" spans="1:7" x14ac:dyDescent="0.2">
      <c r="A22" s="2" t="s">
        <v>20</v>
      </c>
      <c r="B22" s="1" t="s">
        <v>71</v>
      </c>
      <c r="C22" s="3" t="s">
        <v>102</v>
      </c>
      <c r="D22" s="3" t="s">
        <v>104</v>
      </c>
      <c r="E22" s="3" t="s">
        <v>109</v>
      </c>
      <c r="F22" s="3" t="s">
        <v>114</v>
      </c>
      <c r="G22" s="3" t="s">
        <v>117</v>
      </c>
    </row>
    <row r="23" spans="1:7" x14ac:dyDescent="0.2">
      <c r="A23" s="2" t="s">
        <v>21</v>
      </c>
      <c r="B23" s="1" t="s">
        <v>72</v>
      </c>
      <c r="C23" s="3" t="s">
        <v>102</v>
      </c>
      <c r="D23" s="3" t="s">
        <v>104</v>
      </c>
      <c r="E23" s="3" t="s">
        <v>109</v>
      </c>
      <c r="F23" s="3" t="s">
        <v>114</v>
      </c>
      <c r="G23" s="3" t="s">
        <v>116</v>
      </c>
    </row>
    <row r="24" spans="1:7" x14ac:dyDescent="0.2">
      <c r="A24" s="2" t="s">
        <v>22</v>
      </c>
      <c r="B24" s="1" t="s">
        <v>73</v>
      </c>
      <c r="C24" s="3" t="s">
        <v>102</v>
      </c>
      <c r="D24" s="3" t="s">
        <v>104</v>
      </c>
      <c r="E24" s="3" t="s">
        <v>109</v>
      </c>
      <c r="F24" s="3" t="s">
        <v>113</v>
      </c>
      <c r="G24" s="3" t="s">
        <v>116</v>
      </c>
    </row>
    <row r="25" spans="1:7" x14ac:dyDescent="0.2">
      <c r="A25" s="2" t="s">
        <v>23</v>
      </c>
      <c r="B25" s="1" t="s">
        <v>74</v>
      </c>
      <c r="C25" s="3" t="s">
        <v>102</v>
      </c>
      <c r="D25" s="3" t="s">
        <v>104</v>
      </c>
      <c r="E25" s="3" t="s">
        <v>109</v>
      </c>
      <c r="F25" s="3" t="s">
        <v>105</v>
      </c>
      <c r="G25" s="3" t="s">
        <v>117</v>
      </c>
    </row>
    <row r="26" spans="1:7" x14ac:dyDescent="0.2">
      <c r="A26" s="2" t="s">
        <v>24</v>
      </c>
      <c r="B26" s="1" t="s">
        <v>75</v>
      </c>
      <c r="C26" s="3" t="s">
        <v>102</v>
      </c>
      <c r="D26" s="3" t="s">
        <v>104</v>
      </c>
      <c r="E26" s="3" t="s">
        <v>109</v>
      </c>
      <c r="F26" s="3" t="s">
        <v>105</v>
      </c>
      <c r="G26" s="3" t="s">
        <v>116</v>
      </c>
    </row>
    <row r="27" spans="1:7" x14ac:dyDescent="0.2">
      <c r="A27" s="2" t="s">
        <v>25</v>
      </c>
      <c r="B27" s="1" t="s">
        <v>76</v>
      </c>
      <c r="C27" s="3" t="s">
        <v>102</v>
      </c>
      <c r="D27" s="3" t="s">
        <v>104</v>
      </c>
      <c r="E27" s="3" t="s">
        <v>109</v>
      </c>
      <c r="F27" s="3" t="s">
        <v>105</v>
      </c>
      <c r="G27" s="3" t="s">
        <v>117</v>
      </c>
    </row>
    <row r="28" spans="1:7" x14ac:dyDescent="0.2">
      <c r="A28" s="2" t="s">
        <v>26</v>
      </c>
      <c r="B28" s="1" t="s">
        <v>77</v>
      </c>
      <c r="C28" s="3" t="s">
        <v>102</v>
      </c>
      <c r="D28" s="3" t="s">
        <v>104</v>
      </c>
      <c r="E28" s="3" t="s">
        <v>109</v>
      </c>
      <c r="F28" s="3" t="s">
        <v>105</v>
      </c>
      <c r="G28" s="3" t="s">
        <v>116</v>
      </c>
    </row>
    <row r="29" spans="1:7" x14ac:dyDescent="0.2">
      <c r="A29" s="2" t="s">
        <v>27</v>
      </c>
      <c r="B29" s="1" t="s">
        <v>78</v>
      </c>
      <c r="C29" s="3" t="s">
        <v>102</v>
      </c>
      <c r="D29" s="3" t="s">
        <v>104</v>
      </c>
      <c r="E29" s="3" t="s">
        <v>109</v>
      </c>
      <c r="F29" s="3" t="s">
        <v>105</v>
      </c>
      <c r="G29" s="3" t="s">
        <v>116</v>
      </c>
    </row>
    <row r="30" spans="1:7" x14ac:dyDescent="0.2">
      <c r="A30" s="2" t="s">
        <v>28</v>
      </c>
      <c r="B30" s="1" t="s">
        <v>79</v>
      </c>
      <c r="C30" s="3" t="s">
        <v>102</v>
      </c>
      <c r="D30" s="3" t="s">
        <v>104</v>
      </c>
      <c r="E30" s="3" t="s">
        <v>109</v>
      </c>
      <c r="F30" s="3" t="s">
        <v>105</v>
      </c>
      <c r="G30" s="3" t="s">
        <v>116</v>
      </c>
    </row>
    <row r="31" spans="1:7" x14ac:dyDescent="0.2">
      <c r="A31" s="2" t="s">
        <v>29</v>
      </c>
      <c r="B31" s="1" t="s">
        <v>80</v>
      </c>
      <c r="C31" s="3" t="s">
        <v>102</v>
      </c>
      <c r="D31" s="3" t="s">
        <v>104</v>
      </c>
      <c r="E31" s="3" t="s">
        <v>109</v>
      </c>
      <c r="F31" s="3" t="s">
        <v>105</v>
      </c>
      <c r="G31" s="3" t="s">
        <v>116</v>
      </c>
    </row>
    <row r="32" spans="1:7" x14ac:dyDescent="0.2">
      <c r="A32" s="2" t="s">
        <v>30</v>
      </c>
      <c r="B32" s="1" t="s">
        <v>81</v>
      </c>
      <c r="C32" s="3" t="s">
        <v>102</v>
      </c>
      <c r="D32" s="3" t="s">
        <v>104</v>
      </c>
      <c r="E32" s="3" t="s">
        <v>109</v>
      </c>
      <c r="F32" s="3" t="s">
        <v>105</v>
      </c>
      <c r="G32" s="3" t="s">
        <v>117</v>
      </c>
    </row>
    <row r="33" spans="1:7" x14ac:dyDescent="0.2">
      <c r="A33" s="2" t="s">
        <v>31</v>
      </c>
      <c r="B33" s="1" t="s">
        <v>82</v>
      </c>
      <c r="C33" s="3" t="s">
        <v>102</v>
      </c>
      <c r="D33" s="3" t="s">
        <v>105</v>
      </c>
      <c r="E33" s="3" t="s">
        <v>110</v>
      </c>
      <c r="F33" s="3" t="s">
        <v>105</v>
      </c>
      <c r="G33" s="3" t="s">
        <v>116</v>
      </c>
    </row>
    <row r="34" spans="1:7" x14ac:dyDescent="0.2">
      <c r="A34" s="2" t="s">
        <v>32</v>
      </c>
      <c r="B34" s="1" t="s">
        <v>83</v>
      </c>
      <c r="C34" s="2" t="s">
        <v>101</v>
      </c>
      <c r="D34" s="3" t="s">
        <v>105</v>
      </c>
      <c r="E34" s="3" t="s">
        <v>111</v>
      </c>
      <c r="F34" s="3" t="s">
        <v>104</v>
      </c>
      <c r="G34" s="3" t="s">
        <v>116</v>
      </c>
    </row>
    <row r="35" spans="1:7" x14ac:dyDescent="0.2">
      <c r="A35" s="2" t="s">
        <v>33</v>
      </c>
      <c r="B35" s="1" t="s">
        <v>84</v>
      </c>
      <c r="C35" s="3" t="s">
        <v>102</v>
      </c>
      <c r="D35" s="3" t="s">
        <v>105</v>
      </c>
      <c r="E35" s="3" t="s">
        <v>110</v>
      </c>
      <c r="F35" s="3" t="s">
        <v>114</v>
      </c>
      <c r="G35" s="3" t="s">
        <v>117</v>
      </c>
    </row>
    <row r="36" spans="1:7" x14ac:dyDescent="0.2">
      <c r="A36" s="2" t="s">
        <v>34</v>
      </c>
      <c r="B36" s="1" t="s">
        <v>85</v>
      </c>
      <c r="C36" s="3" t="s">
        <v>102</v>
      </c>
      <c r="D36" s="3" t="s">
        <v>105</v>
      </c>
      <c r="E36" s="3" t="s">
        <v>110</v>
      </c>
      <c r="F36" s="3" t="s">
        <v>114</v>
      </c>
      <c r="G36" s="3" t="s">
        <v>117</v>
      </c>
    </row>
    <row r="37" spans="1:7" x14ac:dyDescent="0.2">
      <c r="A37" s="2" t="s">
        <v>35</v>
      </c>
      <c r="B37" s="1" t="s">
        <v>86</v>
      </c>
      <c r="C37" s="3" t="s">
        <v>102</v>
      </c>
      <c r="D37" s="3" t="s">
        <v>105</v>
      </c>
      <c r="E37" s="3" t="s">
        <v>110</v>
      </c>
      <c r="F37" s="3" t="s">
        <v>114</v>
      </c>
      <c r="G37" s="3" t="s">
        <v>117</v>
      </c>
    </row>
    <row r="38" spans="1:7" x14ac:dyDescent="0.2">
      <c r="A38" s="2" t="s">
        <v>36</v>
      </c>
      <c r="B38" s="1" t="s">
        <v>87</v>
      </c>
      <c r="C38" s="3" t="s">
        <v>102</v>
      </c>
      <c r="D38" s="3" t="s">
        <v>105</v>
      </c>
      <c r="E38" s="3" t="s">
        <v>110</v>
      </c>
      <c r="F38" s="3" t="s">
        <v>114</v>
      </c>
      <c r="G38" s="3" t="s">
        <v>116</v>
      </c>
    </row>
    <row r="39" spans="1:7" x14ac:dyDescent="0.2">
      <c r="A39" s="2" t="s">
        <v>37</v>
      </c>
      <c r="B39" s="1" t="s">
        <v>88</v>
      </c>
      <c r="C39" s="3" t="s">
        <v>102</v>
      </c>
      <c r="D39" s="3" t="s">
        <v>105</v>
      </c>
      <c r="E39" s="3" t="s">
        <v>110</v>
      </c>
      <c r="F39" s="3" t="s">
        <v>114</v>
      </c>
      <c r="G39" s="3" t="s">
        <v>116</v>
      </c>
    </row>
    <row r="40" spans="1:7" x14ac:dyDescent="0.2">
      <c r="A40" s="2" t="s">
        <v>38</v>
      </c>
      <c r="B40" s="1" t="s">
        <v>89</v>
      </c>
      <c r="C40" s="3" t="s">
        <v>102</v>
      </c>
      <c r="D40" s="3" t="s">
        <v>105</v>
      </c>
      <c r="E40" s="3" t="s">
        <v>110</v>
      </c>
      <c r="F40" s="3" t="s">
        <v>105</v>
      </c>
      <c r="G40" s="3" t="s">
        <v>116</v>
      </c>
    </row>
    <row r="41" spans="1:7" x14ac:dyDescent="0.2">
      <c r="A41" s="2" t="s">
        <v>39</v>
      </c>
      <c r="B41" s="1" t="s">
        <v>90</v>
      </c>
      <c r="C41" s="3" t="s">
        <v>102</v>
      </c>
      <c r="D41" s="3" t="s">
        <v>105</v>
      </c>
      <c r="E41" s="3" t="s">
        <v>110</v>
      </c>
      <c r="F41" s="3" t="s">
        <v>105</v>
      </c>
      <c r="G41" s="3" t="s">
        <v>116</v>
      </c>
    </row>
    <row r="42" spans="1:7" x14ac:dyDescent="0.2">
      <c r="A42" s="2" t="s">
        <v>40</v>
      </c>
      <c r="B42" s="1" t="s">
        <v>91</v>
      </c>
      <c r="C42" s="3" t="s">
        <v>102</v>
      </c>
      <c r="D42" s="3" t="s">
        <v>105</v>
      </c>
      <c r="E42" s="3" t="s">
        <v>110</v>
      </c>
      <c r="F42" s="3" t="s">
        <v>114</v>
      </c>
      <c r="G42" s="3" t="s">
        <v>116</v>
      </c>
    </row>
    <row r="43" spans="1:7" x14ac:dyDescent="0.2">
      <c r="A43" s="2" t="s">
        <v>41</v>
      </c>
      <c r="B43" s="1" t="s">
        <v>92</v>
      </c>
      <c r="C43" s="3" t="s">
        <v>102</v>
      </c>
      <c r="D43" s="3" t="s">
        <v>105</v>
      </c>
      <c r="E43" s="3" t="s">
        <v>110</v>
      </c>
      <c r="F43" s="3" t="s">
        <v>105</v>
      </c>
      <c r="G43" s="3" t="s">
        <v>117</v>
      </c>
    </row>
    <row r="44" spans="1:7" x14ac:dyDescent="0.2">
      <c r="A44" s="2" t="s">
        <v>42</v>
      </c>
      <c r="B44" s="1" t="s">
        <v>93</v>
      </c>
      <c r="C44" s="3" t="s">
        <v>102</v>
      </c>
      <c r="D44" s="3" t="s">
        <v>105</v>
      </c>
      <c r="E44" s="3" t="s">
        <v>110</v>
      </c>
      <c r="F44" s="3" t="s">
        <v>105</v>
      </c>
      <c r="G44" s="3" t="s">
        <v>117</v>
      </c>
    </row>
    <row r="45" spans="1:7" x14ac:dyDescent="0.2">
      <c r="A45" s="2" t="s">
        <v>43</v>
      </c>
      <c r="B45" s="1" t="s">
        <v>94</v>
      </c>
      <c r="C45" s="3" t="s">
        <v>102</v>
      </c>
      <c r="D45" s="3" t="s">
        <v>105</v>
      </c>
      <c r="E45" s="3" t="s">
        <v>110</v>
      </c>
      <c r="F45" s="3" t="s">
        <v>114</v>
      </c>
      <c r="G45" s="3" t="s">
        <v>116</v>
      </c>
    </row>
    <row r="46" spans="1:7" x14ac:dyDescent="0.2">
      <c r="A46" s="2" t="s">
        <v>44</v>
      </c>
      <c r="B46" s="1" t="s">
        <v>95</v>
      </c>
      <c r="C46" s="3" t="s">
        <v>102</v>
      </c>
      <c r="D46" s="3" t="s">
        <v>105</v>
      </c>
      <c r="E46" s="3" t="s">
        <v>110</v>
      </c>
      <c r="F46" s="3" t="s">
        <v>105</v>
      </c>
      <c r="G46" s="3" t="s">
        <v>116</v>
      </c>
    </row>
    <row r="47" spans="1:7" x14ac:dyDescent="0.2">
      <c r="A47" s="2" t="s">
        <v>45</v>
      </c>
      <c r="B47" s="1" t="s">
        <v>96</v>
      </c>
      <c r="C47" s="3" t="s">
        <v>102</v>
      </c>
      <c r="D47" s="3" t="s">
        <v>105</v>
      </c>
      <c r="E47" s="3" t="s">
        <v>110</v>
      </c>
      <c r="F47" s="3" t="s">
        <v>105</v>
      </c>
      <c r="G47" s="3" t="s">
        <v>116</v>
      </c>
    </row>
    <row r="48" spans="1:7" x14ac:dyDescent="0.2">
      <c r="A48" s="2" t="s">
        <v>46</v>
      </c>
      <c r="B48" s="1" t="s">
        <v>97</v>
      </c>
      <c r="C48" s="3" t="s">
        <v>102</v>
      </c>
      <c r="D48" s="3" t="s">
        <v>105</v>
      </c>
      <c r="E48" s="3" t="s">
        <v>110</v>
      </c>
      <c r="F48" s="3" t="s">
        <v>105</v>
      </c>
      <c r="G48" s="3" t="s">
        <v>116</v>
      </c>
    </row>
    <row r="49" spans="1:7" x14ac:dyDescent="0.2">
      <c r="A49" s="2" t="s">
        <v>47</v>
      </c>
      <c r="B49" s="1" t="s">
        <v>98</v>
      </c>
      <c r="C49" s="3" t="s">
        <v>102</v>
      </c>
      <c r="D49" s="3" t="s">
        <v>105</v>
      </c>
      <c r="E49" s="3" t="s">
        <v>110</v>
      </c>
      <c r="F49" s="3" t="s">
        <v>105</v>
      </c>
      <c r="G49" s="3" t="s">
        <v>116</v>
      </c>
    </row>
    <row r="50" spans="1:7" x14ac:dyDescent="0.2">
      <c r="A50" s="2" t="s">
        <v>48</v>
      </c>
      <c r="B50" s="1" t="s">
        <v>99</v>
      </c>
      <c r="C50" s="3" t="s">
        <v>102</v>
      </c>
      <c r="D50" s="3" t="s">
        <v>105</v>
      </c>
      <c r="E50" s="3" t="s">
        <v>110</v>
      </c>
      <c r="F50" s="3" t="s">
        <v>105</v>
      </c>
      <c r="G50" s="3" t="s">
        <v>116</v>
      </c>
    </row>
    <row r="51" spans="1:7" x14ac:dyDescent="0.2">
      <c r="A51" s="2" t="s">
        <v>49</v>
      </c>
      <c r="B51" s="1" t="s">
        <v>100</v>
      </c>
      <c r="C51" s="3" t="s">
        <v>102</v>
      </c>
      <c r="D51" s="3" t="s">
        <v>106</v>
      </c>
      <c r="E51" s="3" t="s">
        <v>110</v>
      </c>
      <c r="F51" s="3" t="s">
        <v>105</v>
      </c>
      <c r="G51" s="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600A-6D57-0F45-8FDF-908970FA509B}">
  <dimension ref="A1:I11"/>
  <sheetViews>
    <sheetView zoomScale="180" zoomScaleNormal="180" workbookViewId="0">
      <selection activeCell="G18" sqref="G18"/>
    </sheetView>
  </sheetViews>
  <sheetFormatPr baseColWidth="10" defaultRowHeight="16" x14ac:dyDescent="0.2"/>
  <cols>
    <col min="1" max="1" width="18.33203125" customWidth="1"/>
    <col min="2" max="2" width="23.33203125" bestFit="1" customWidth="1"/>
    <col min="6" max="6" width="14" customWidth="1"/>
  </cols>
  <sheetData>
    <row r="1" spans="1:9" x14ac:dyDescent="0.2">
      <c r="A1" s="4" t="s">
        <v>120</v>
      </c>
      <c r="B1" t="s">
        <v>121</v>
      </c>
      <c r="C1" s="7" t="s">
        <v>122</v>
      </c>
      <c r="D1" s="7" t="s">
        <v>123</v>
      </c>
      <c r="E1" s="7" t="s">
        <v>124</v>
      </c>
      <c r="F1" s="7" t="s">
        <v>125</v>
      </c>
      <c r="G1" s="7" t="s">
        <v>126</v>
      </c>
      <c r="H1" s="7" t="s">
        <v>127</v>
      </c>
      <c r="I1" s="7" t="s">
        <v>128</v>
      </c>
    </row>
    <row r="2" spans="1:9" x14ac:dyDescent="0.2">
      <c r="A2" s="5" t="s">
        <v>102</v>
      </c>
      <c r="B2" s="6">
        <v>41</v>
      </c>
      <c r="C2" s="8">
        <f>(B2 / $B$4) * 100</f>
        <v>82</v>
      </c>
      <c r="D2" s="9">
        <f>B2 / $B$4</f>
        <v>0.82</v>
      </c>
      <c r="E2" s="7">
        <f xml:space="preserve"> $B$4 * (1 / COUNTA(B2:B3))</f>
        <v>25</v>
      </c>
      <c r="F2" s="10">
        <f>SQRT(D2 * (1 - D2) / $B$4)</f>
        <v>5.4332310828824504E-2</v>
      </c>
      <c r="G2" s="9">
        <f>$D$2 - _xlfn.NORM.S.INV(0.975) * SQRT($D$2 * (1 - $D$2) / $B$4)</f>
        <v>0.71351062757866834</v>
      </c>
      <c r="H2" s="9">
        <f>$D$2 + _xlfn.NORM.S.INV(0.975) * SQRT($D$2 * (1 - $D$2) / $B$4)</f>
        <v>0.92648937242133156</v>
      </c>
      <c r="I2" s="9">
        <f>F2 * _xlfn.NORM.S.INV(1 - 0.025)</f>
        <v>0.10648937242133158</v>
      </c>
    </row>
    <row r="3" spans="1:9" x14ac:dyDescent="0.2">
      <c r="A3" s="5" t="s">
        <v>101</v>
      </c>
      <c r="B3" s="6">
        <v>9</v>
      </c>
      <c r="C3" s="8">
        <f>(B3 / $B$4) * 100</f>
        <v>18</v>
      </c>
      <c r="D3" s="9">
        <f>B3 / $B$4</f>
        <v>0.18</v>
      </c>
      <c r="E3" s="7">
        <f xml:space="preserve"> $B$4 * (1 / COUNTA(B3:B4))</f>
        <v>25</v>
      </c>
      <c r="F3" s="10">
        <f>SQRT(D3 * (1 - D3) / $B$4)</f>
        <v>5.4332310828824504E-2</v>
      </c>
      <c r="G3" s="9">
        <f>$D$3 - _xlfn.NORM.S.INV(0.975) * SQRT($D$3 * (1 - $D$3) / $B$4)</f>
        <v>7.3510627578668414E-2</v>
      </c>
      <c r="H3" s="9">
        <f>$D$3 + _xlfn.NORM.S.INV(0.975) * SQRT($D$3 * (1 - $D$3) / $B$4)</f>
        <v>0.28648937242133155</v>
      </c>
      <c r="I3" s="9">
        <f>F3 * _xlfn.NORM.S.INV(1 - 0.025)</f>
        <v>0.10648937242133158</v>
      </c>
    </row>
    <row r="4" spans="1:9" x14ac:dyDescent="0.2">
      <c r="A4" s="5" t="s">
        <v>119</v>
      </c>
      <c r="B4" s="6">
        <v>50</v>
      </c>
      <c r="C4" s="7">
        <f t="shared" ref="C4" si="0">(B4/$B$4) * 100</f>
        <v>100</v>
      </c>
      <c r="D4" s="7">
        <f>SUM(D2:D3)</f>
        <v>1</v>
      </c>
      <c r="E4" s="7">
        <f>SUM(E2:E3)</f>
        <v>50</v>
      </c>
      <c r="F4" s="7"/>
      <c r="G4" s="7"/>
      <c r="H4" s="7"/>
      <c r="I4" s="7"/>
    </row>
    <row r="7" spans="1:9" x14ac:dyDescent="0.2">
      <c r="F7" t="s">
        <v>129</v>
      </c>
      <c r="H7" s="11" cm="1">
        <f t="array" ref="H7">_xlfn.IFS(B3 &lt; E3, _xlfn.BINOM.DIST(B3, $B$4, 1/2, TRUE), B3 &gt; E3, 1 - (_xlfn.BINOM.DIST(B3 - 1, $B$4, 1/2, TRUE)))</f>
        <v>2.8070500466270691E-6</v>
      </c>
    </row>
    <row r="8" spans="1:9" x14ac:dyDescent="0.2">
      <c r="F8" t="s">
        <v>130</v>
      </c>
      <c r="H8" t="b">
        <f>H7 &lt; 0.05</f>
        <v>1</v>
      </c>
    </row>
    <row r="10" spans="1:9" x14ac:dyDescent="0.2">
      <c r="F10" t="s">
        <v>131</v>
      </c>
      <c r="H10" s="11">
        <f>H7 * 2</f>
        <v>5.6141000932541382E-6</v>
      </c>
    </row>
    <row r="11" spans="1:9" x14ac:dyDescent="0.2">
      <c r="F11" t="s">
        <v>130</v>
      </c>
      <c r="H11" t="b">
        <f>H10 &lt; 0.05</f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analisis-snbi-2022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Primahadi Wijaya RAJEG</dc:creator>
  <cp:lastModifiedBy>Gede Primahadi Wijaya RAJEG</cp:lastModifiedBy>
  <dcterms:created xsi:type="dcterms:W3CDTF">2021-07-25T01:30:38Z</dcterms:created>
  <dcterms:modified xsi:type="dcterms:W3CDTF">2022-02-20T02:46:34Z</dcterms:modified>
</cp:coreProperties>
</file>